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300" activeTab="1"/>
  </bookViews>
  <sheets>
    <sheet name="Журнал договоров физ.лиц" sheetId="7" r:id="rId1"/>
    <sheet name="Реестр физические" sheetId="4" r:id="rId2"/>
  </sheets>
  <definedNames>
    <definedName name="_xlnm._FilterDatabase" localSheetId="1" hidden="1">'Реестр физические'!$A$1:$K$2364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2001" i="4"/>
  <c r="K2002" i="4"/>
  <c r="K2003" i="4"/>
  <c r="K2004" i="4"/>
  <c r="K2005" i="4"/>
  <c r="K2006" i="4"/>
  <c r="K2007" i="4"/>
  <c r="K2008" i="4"/>
  <c r="K2009" i="4"/>
  <c r="K2010" i="4"/>
  <c r="K2011" i="4"/>
  <c r="K2012" i="4"/>
  <c r="K2013" i="4"/>
  <c r="K2014" i="4"/>
  <c r="K2015" i="4"/>
  <c r="K2016" i="4"/>
  <c r="K2017" i="4"/>
  <c r="K2018" i="4"/>
  <c r="K2019" i="4"/>
  <c r="K2020" i="4"/>
  <c r="K2021" i="4"/>
  <c r="K2022" i="4"/>
  <c r="K2023" i="4"/>
  <c r="K2024" i="4"/>
  <c r="K2025" i="4"/>
  <c r="K2026" i="4"/>
  <c r="K2027" i="4"/>
  <c r="K2028" i="4"/>
  <c r="K2029" i="4"/>
  <c r="K2030" i="4"/>
  <c r="K2031" i="4"/>
  <c r="K2032" i="4"/>
  <c r="K2033" i="4"/>
  <c r="K2034" i="4"/>
  <c r="K2035" i="4"/>
  <c r="K2036" i="4"/>
  <c r="K2037" i="4"/>
  <c r="K2038" i="4"/>
  <c r="K2039" i="4"/>
  <c r="K2040" i="4"/>
  <c r="K2041" i="4"/>
  <c r="K2042" i="4"/>
  <c r="K2043" i="4"/>
  <c r="K2044" i="4"/>
  <c r="K2045" i="4"/>
  <c r="K2046" i="4"/>
  <c r="K2047" i="4"/>
  <c r="K2048" i="4"/>
  <c r="K2049" i="4"/>
  <c r="K2050" i="4"/>
  <c r="K2051" i="4"/>
  <c r="K2052" i="4"/>
  <c r="K2053" i="4"/>
  <c r="K2054" i="4"/>
  <c r="K2055" i="4"/>
  <c r="K2056" i="4"/>
  <c r="K2057" i="4"/>
  <c r="K2058" i="4"/>
  <c r="K2059" i="4"/>
  <c r="K2060" i="4"/>
  <c r="K2061" i="4"/>
  <c r="K2062" i="4"/>
  <c r="K2063" i="4"/>
  <c r="K2064" i="4"/>
  <c r="K2065" i="4"/>
  <c r="K2066" i="4"/>
  <c r="K2067" i="4"/>
  <c r="K2068" i="4"/>
  <c r="K2069" i="4"/>
  <c r="K2070" i="4"/>
  <c r="K2071" i="4"/>
  <c r="K2072" i="4"/>
  <c r="K2073" i="4"/>
  <c r="K2074" i="4"/>
  <c r="K2075" i="4"/>
  <c r="K2076" i="4"/>
  <c r="K2077" i="4"/>
  <c r="K2078" i="4"/>
  <c r="K2079" i="4"/>
  <c r="K2080" i="4"/>
  <c r="K2081" i="4"/>
  <c r="K2082" i="4"/>
  <c r="K2083" i="4"/>
  <c r="K2084" i="4"/>
  <c r="K2085" i="4"/>
  <c r="K2086" i="4"/>
  <c r="K2087" i="4"/>
  <c r="K2088" i="4"/>
  <c r="K2089" i="4"/>
  <c r="K2090" i="4"/>
  <c r="K2091" i="4"/>
  <c r="K2092" i="4"/>
  <c r="K2093" i="4"/>
  <c r="K2094" i="4"/>
  <c r="K2095" i="4"/>
  <c r="K2096" i="4"/>
  <c r="K2097" i="4"/>
  <c r="K2098" i="4"/>
  <c r="K2099" i="4"/>
  <c r="K2100" i="4"/>
  <c r="K2101" i="4"/>
  <c r="K2102" i="4"/>
  <c r="K2103" i="4"/>
  <c r="K2104" i="4"/>
  <c r="K2105" i="4"/>
  <c r="K2106" i="4"/>
  <c r="K2107" i="4"/>
  <c r="K2108" i="4"/>
  <c r="K2109" i="4"/>
  <c r="K2110" i="4"/>
  <c r="K2111" i="4"/>
  <c r="K2112" i="4"/>
  <c r="K2113" i="4"/>
  <c r="K2114" i="4"/>
  <c r="K2115" i="4"/>
  <c r="K2116" i="4"/>
  <c r="K2117" i="4"/>
  <c r="K2118" i="4"/>
  <c r="K2119" i="4"/>
  <c r="K2120" i="4"/>
  <c r="K2121" i="4"/>
  <c r="K2122" i="4"/>
  <c r="K2123" i="4"/>
  <c r="K2124" i="4"/>
  <c r="K2125" i="4"/>
  <c r="K2126" i="4"/>
  <c r="K2127" i="4"/>
  <c r="K2128" i="4"/>
  <c r="K2129" i="4"/>
  <c r="K2130" i="4"/>
  <c r="K2131" i="4"/>
  <c r="K2132" i="4"/>
  <c r="K2133" i="4"/>
  <c r="K2134" i="4"/>
  <c r="K2135" i="4"/>
  <c r="K2136" i="4"/>
  <c r="K2137" i="4"/>
  <c r="K2138" i="4"/>
  <c r="K2139" i="4"/>
  <c r="K2140" i="4"/>
  <c r="K2141" i="4"/>
  <c r="K2142" i="4"/>
  <c r="K2143" i="4"/>
  <c r="K2144" i="4"/>
  <c r="K2145" i="4"/>
  <c r="K2146" i="4"/>
  <c r="K2147" i="4"/>
  <c r="K2148" i="4"/>
  <c r="K2149" i="4"/>
  <c r="K2150" i="4"/>
  <c r="K2151" i="4"/>
  <c r="K2152" i="4"/>
  <c r="K2153" i="4"/>
  <c r="K2154" i="4"/>
  <c r="K2155" i="4"/>
  <c r="K2156" i="4"/>
  <c r="K2157" i="4"/>
  <c r="K2158" i="4"/>
  <c r="K2159" i="4"/>
  <c r="K2160" i="4"/>
  <c r="K2161" i="4"/>
  <c r="K2162" i="4"/>
  <c r="K2163" i="4"/>
  <c r="K2164" i="4"/>
  <c r="K2165" i="4"/>
  <c r="K2166" i="4"/>
  <c r="K2167" i="4"/>
  <c r="K2168" i="4"/>
  <c r="K2169" i="4"/>
  <c r="K2170" i="4"/>
  <c r="K2171" i="4"/>
  <c r="K2172" i="4"/>
  <c r="K2173" i="4"/>
  <c r="K2174" i="4"/>
  <c r="K2175" i="4"/>
  <c r="K2176" i="4"/>
  <c r="K2177" i="4"/>
  <c r="K2178" i="4"/>
  <c r="K2179" i="4"/>
  <c r="K2180" i="4"/>
  <c r="K2181" i="4"/>
  <c r="K2182" i="4"/>
  <c r="K2183" i="4"/>
  <c r="K2184" i="4"/>
  <c r="K2185" i="4"/>
  <c r="K2186" i="4"/>
  <c r="K2187" i="4"/>
  <c r="K2188" i="4"/>
  <c r="K2189" i="4"/>
  <c r="K2190" i="4"/>
  <c r="K2191" i="4"/>
  <c r="K2192" i="4"/>
  <c r="K2193" i="4"/>
  <c r="K2194" i="4"/>
  <c r="K2195" i="4"/>
  <c r="K2196" i="4"/>
  <c r="K2197" i="4"/>
  <c r="K2198" i="4"/>
  <c r="K2199" i="4"/>
  <c r="K2200" i="4"/>
  <c r="K2201" i="4"/>
  <c r="K2202" i="4"/>
  <c r="K2203" i="4"/>
  <c r="K2204" i="4"/>
  <c r="K2205" i="4"/>
  <c r="K2206" i="4"/>
  <c r="K2207" i="4"/>
  <c r="K2208" i="4"/>
  <c r="K2209" i="4"/>
  <c r="K2210" i="4"/>
  <c r="K2211" i="4"/>
  <c r="K2212" i="4"/>
  <c r="K2213" i="4"/>
  <c r="K2214" i="4"/>
  <c r="K2215" i="4"/>
  <c r="K2216" i="4"/>
  <c r="K2217" i="4"/>
  <c r="K2218" i="4"/>
  <c r="K2219" i="4"/>
  <c r="K2220" i="4"/>
  <c r="K2221" i="4"/>
  <c r="K2222" i="4"/>
  <c r="K2223" i="4"/>
  <c r="K2224" i="4"/>
  <c r="K2225" i="4"/>
  <c r="K2226" i="4"/>
  <c r="K2227" i="4"/>
  <c r="K2228" i="4"/>
  <c r="K2229" i="4"/>
  <c r="K2230" i="4"/>
  <c r="K2231" i="4"/>
  <c r="K2232" i="4"/>
  <c r="K2233" i="4"/>
  <c r="K2234" i="4"/>
  <c r="K2235" i="4"/>
  <c r="K2236" i="4"/>
  <c r="K2237" i="4"/>
  <c r="K2238" i="4"/>
  <c r="K2239" i="4"/>
  <c r="K2240" i="4"/>
  <c r="K2241" i="4"/>
  <c r="K2242" i="4"/>
  <c r="K2243" i="4"/>
  <c r="K2244" i="4"/>
  <c r="K2245" i="4"/>
  <c r="K2246" i="4"/>
  <c r="K2247" i="4"/>
  <c r="K2248" i="4"/>
  <c r="K2249" i="4"/>
  <c r="K2250" i="4"/>
  <c r="K2251" i="4"/>
  <c r="K2252" i="4"/>
  <c r="K2253" i="4"/>
  <c r="K2254" i="4"/>
  <c r="K2255" i="4"/>
  <c r="K2256" i="4"/>
  <c r="K2257" i="4"/>
  <c r="K2258" i="4"/>
  <c r="K2259" i="4"/>
  <c r="K2260" i="4"/>
  <c r="K2261" i="4"/>
  <c r="K2262" i="4"/>
  <c r="K2263" i="4"/>
  <c r="K2264" i="4"/>
  <c r="K2265" i="4"/>
  <c r="K2266" i="4"/>
  <c r="K2267" i="4"/>
  <c r="K2268" i="4"/>
  <c r="K2269" i="4"/>
  <c r="K2270" i="4"/>
  <c r="K2271" i="4"/>
  <c r="K2272" i="4"/>
  <c r="K2273" i="4"/>
  <c r="K2274" i="4"/>
  <c r="K2275" i="4"/>
  <c r="K2276" i="4"/>
  <c r="K2277" i="4"/>
  <c r="K2278" i="4"/>
  <c r="K2279" i="4"/>
  <c r="K2280" i="4"/>
  <c r="K2281" i="4"/>
  <c r="K2282" i="4"/>
  <c r="K2283" i="4"/>
  <c r="K2284" i="4"/>
  <c r="K2285" i="4"/>
  <c r="K2286" i="4"/>
  <c r="K2287" i="4"/>
  <c r="K2288" i="4"/>
  <c r="K2289" i="4"/>
  <c r="K2290" i="4"/>
  <c r="K2291" i="4"/>
  <c r="K2292" i="4"/>
  <c r="K2293" i="4"/>
  <c r="K2294" i="4"/>
  <c r="K2295" i="4"/>
  <c r="K2296" i="4"/>
  <c r="K2297" i="4"/>
  <c r="K2298" i="4"/>
  <c r="K2299" i="4"/>
  <c r="K2300" i="4"/>
  <c r="K2301" i="4"/>
  <c r="K2302" i="4"/>
  <c r="K2303" i="4"/>
  <c r="K2304" i="4"/>
  <c r="K2305" i="4"/>
  <c r="K2306" i="4"/>
  <c r="K2307" i="4"/>
  <c r="K2308" i="4"/>
  <c r="K2309" i="4"/>
  <c r="K2310" i="4"/>
  <c r="K2311" i="4"/>
  <c r="K2312" i="4"/>
  <c r="K2313" i="4"/>
  <c r="K2314" i="4"/>
  <c r="K2315" i="4"/>
  <c r="K2316" i="4"/>
  <c r="K2317" i="4"/>
  <c r="K2318" i="4"/>
  <c r="K2319" i="4"/>
  <c r="K2320" i="4"/>
  <c r="K2321" i="4"/>
  <c r="K2322" i="4"/>
  <c r="K2323" i="4"/>
  <c r="K2324" i="4"/>
  <c r="K2325" i="4"/>
  <c r="K2326" i="4"/>
  <c r="K2327" i="4"/>
  <c r="K2328" i="4"/>
  <c r="K2329" i="4"/>
  <c r="K2330" i="4"/>
  <c r="K2331" i="4"/>
  <c r="K2332" i="4"/>
  <c r="K2333" i="4"/>
  <c r="K2334" i="4"/>
  <c r="K2335" i="4"/>
  <c r="K2336" i="4"/>
  <c r="K2337" i="4"/>
  <c r="K2338" i="4"/>
  <c r="K2339" i="4"/>
  <c r="K2340" i="4"/>
  <c r="K2341" i="4"/>
  <c r="K2342" i="4"/>
  <c r="K2343" i="4"/>
  <c r="K2344" i="4"/>
  <c r="K2345" i="4"/>
  <c r="K2346" i="4"/>
  <c r="K2347" i="4"/>
  <c r="K2348" i="4"/>
  <c r="K2349" i="4"/>
  <c r="K2350" i="4"/>
  <c r="K2351" i="4"/>
  <c r="K2352" i="4"/>
  <c r="K2353" i="4"/>
  <c r="K2354" i="4"/>
  <c r="K2355" i="4"/>
  <c r="K2356" i="4"/>
  <c r="K2357" i="4"/>
  <c r="K2358" i="4"/>
  <c r="K2359" i="4"/>
  <c r="K2360" i="4"/>
  <c r="K2361" i="4"/>
  <c r="K2362" i="4"/>
  <c r="K2363" i="4"/>
  <c r="K2364" i="4"/>
  <c r="B254" i="4" l="1"/>
  <c r="B307" i="4"/>
  <c r="B452" i="4"/>
  <c r="B458" i="4"/>
  <c r="B566" i="4"/>
  <c r="B620" i="4"/>
  <c r="B727" i="4"/>
  <c r="B764" i="4"/>
  <c r="B793" i="4"/>
  <c r="B794" i="4"/>
  <c r="B818" i="4"/>
  <c r="B844" i="4"/>
  <c r="B850" i="4"/>
  <c r="B865" i="4"/>
  <c r="B871" i="4"/>
  <c r="B886" i="4"/>
  <c r="B904" i="4"/>
  <c r="B907" i="4"/>
  <c r="B922" i="4"/>
  <c r="B938" i="4"/>
  <c r="B940" i="4"/>
  <c r="B952" i="4"/>
  <c r="B956" i="4"/>
  <c r="B968" i="4"/>
  <c r="B970" i="4"/>
  <c r="B985" i="4"/>
  <c r="B988" i="4"/>
  <c r="B1003" i="4"/>
  <c r="B1004" i="4"/>
  <c r="B1021" i="4"/>
  <c r="B1033" i="4"/>
  <c r="B1034" i="4"/>
  <c r="B1046" i="4"/>
  <c r="B1048" i="4"/>
  <c r="B1058" i="4"/>
  <c r="B1070" i="4"/>
  <c r="B1072" i="4"/>
  <c r="B1081" i="4"/>
  <c r="B1090" i="4"/>
  <c r="B1100" i="4"/>
  <c r="B1102" i="4"/>
  <c r="B1114" i="4"/>
  <c r="B1123" i="4"/>
  <c r="B1132" i="4"/>
  <c r="B1142" i="4"/>
  <c r="B1144" i="4"/>
  <c r="B1153" i="4"/>
  <c r="B1162" i="4"/>
  <c r="B1165" i="4"/>
  <c r="B1174" i="4"/>
  <c r="B1183" i="4"/>
  <c r="B1186" i="4"/>
  <c r="B1195" i="4"/>
  <c r="B1204" i="4"/>
  <c r="B1214" i="4"/>
  <c r="B1225" i="4"/>
  <c r="B1226" i="4"/>
  <c r="B1237" i="4"/>
  <c r="B1246" i="4"/>
  <c r="B1255" i="4"/>
  <c r="B1258" i="4"/>
  <c r="B1267" i="4"/>
  <c r="B1274" i="4"/>
  <c r="B1276" i="4"/>
  <c r="B1291" i="4"/>
  <c r="B1292" i="4"/>
  <c r="B1300" i="4"/>
  <c r="B1310" i="4"/>
  <c r="B1316" i="4"/>
  <c r="B1317" i="4"/>
  <c r="B1323" i="4"/>
  <c r="B1324" i="4"/>
  <c r="B1330" i="4"/>
  <c r="B1346" i="4"/>
  <c r="B1352" i="4"/>
  <c r="B1353" i="4"/>
  <c r="B1359" i="4"/>
  <c r="B1360" i="4"/>
  <c r="B1366" i="4"/>
  <c r="B1382" i="4"/>
  <c r="B1388" i="4"/>
  <c r="B1389" i="4"/>
  <c r="B1395" i="4"/>
  <c r="B1396" i="4"/>
  <c r="B1402" i="4"/>
  <c r="B1418" i="4"/>
  <c r="B1424" i="4"/>
  <c r="B1425" i="4"/>
  <c r="B1431" i="4"/>
  <c r="B1432" i="4"/>
  <c r="B1438" i="4"/>
  <c r="B1454" i="4"/>
  <c r="B1459" i="4"/>
  <c r="B1460" i="4"/>
  <c r="B1465" i="4"/>
  <c r="B1466" i="4"/>
  <c r="B1471" i="4"/>
  <c r="B1472" i="4"/>
  <c r="B1477" i="4"/>
  <c r="B1478" i="4"/>
  <c r="B1483" i="4"/>
  <c r="B1484" i="4"/>
  <c r="B1489" i="4"/>
  <c r="B1490" i="4"/>
  <c r="B1495" i="4"/>
  <c r="B1496" i="4"/>
  <c r="B1501" i="4"/>
  <c r="B1502" i="4"/>
  <c r="B1507" i="4"/>
  <c r="B1508" i="4"/>
  <c r="B1513" i="4"/>
  <c r="B1514" i="4"/>
  <c r="B1519" i="4"/>
  <c r="B1520" i="4"/>
  <c r="B1525" i="4"/>
  <c r="B1526" i="4"/>
  <c r="B1531" i="4"/>
  <c r="B1532" i="4"/>
  <c r="B1537" i="4"/>
  <c r="B1538" i="4"/>
  <c r="B1543" i="4"/>
  <c r="B1544" i="4"/>
  <c r="B1549" i="4"/>
  <c r="B1550" i="4"/>
  <c r="B1555" i="4"/>
  <c r="B1556" i="4"/>
  <c r="B1561" i="4"/>
  <c r="B1562" i="4"/>
  <c r="B1567" i="4"/>
  <c r="B1568" i="4"/>
  <c r="B1573" i="4"/>
  <c r="B1574" i="4"/>
  <c r="B1579" i="4"/>
  <c r="B1580" i="4"/>
  <c r="B1585" i="4"/>
  <c r="B1586" i="4"/>
  <c r="B1591" i="4"/>
  <c r="B1592" i="4"/>
  <c r="B1597" i="4"/>
  <c r="B1598" i="4"/>
  <c r="B1603" i="4"/>
  <c r="B1604" i="4"/>
  <c r="B1609" i="4"/>
  <c r="B1610" i="4"/>
  <c r="B1615" i="4"/>
  <c r="B1616" i="4"/>
  <c r="B1621" i="4"/>
  <c r="B1622" i="4"/>
  <c r="B1627" i="4"/>
  <c r="B1628" i="4"/>
  <c r="B1633" i="4"/>
  <c r="B1634" i="4"/>
  <c r="B1639" i="4"/>
  <c r="B1640" i="4"/>
  <c r="B1645" i="4"/>
  <c r="B1646" i="4"/>
  <c r="B1651" i="4"/>
  <c r="B1652" i="4"/>
  <c r="B1657" i="4"/>
  <c r="B1658" i="4"/>
  <c r="B1663" i="4"/>
  <c r="B1664" i="4"/>
  <c r="B1669" i="4"/>
  <c r="B1670" i="4"/>
  <c r="B1675" i="4"/>
  <c r="B1676" i="4"/>
  <c r="B1681" i="4"/>
  <c r="B1682" i="4"/>
  <c r="B1687" i="4"/>
  <c r="B1688" i="4"/>
  <c r="B1693" i="4"/>
  <c r="B1694" i="4"/>
  <c r="B1699" i="4"/>
  <c r="B1700" i="4"/>
  <c r="B1705" i="4"/>
  <c r="B1706" i="4"/>
  <c r="B1711" i="4"/>
  <c r="B1712" i="4"/>
  <c r="B1717" i="4"/>
  <c r="B1718" i="4"/>
  <c r="B1723" i="4"/>
  <c r="B1724" i="4"/>
  <c r="B1729" i="4"/>
  <c r="B1730" i="4"/>
  <c r="B1735" i="4"/>
  <c r="B1736" i="4"/>
  <c r="B1741" i="4"/>
  <c r="B1742" i="4"/>
  <c r="B1747" i="4"/>
  <c r="B1748" i="4"/>
  <c r="B1753" i="4"/>
  <c r="B1754" i="4"/>
  <c r="B1759" i="4"/>
  <c r="B1760" i="4"/>
  <c r="B1765" i="4"/>
  <c r="B1766" i="4"/>
  <c r="B1771" i="4"/>
  <c r="B1772" i="4"/>
  <c r="B1777" i="4"/>
  <c r="B1778" i="4"/>
  <c r="B1783" i="4"/>
  <c r="B1784" i="4"/>
  <c r="B1789" i="4"/>
  <c r="B1790" i="4"/>
  <c r="B1795" i="4"/>
  <c r="B1796" i="4"/>
  <c r="B1801" i="4"/>
  <c r="B1802" i="4"/>
  <c r="B1807" i="4"/>
  <c r="B1808" i="4"/>
  <c r="B1813" i="4"/>
  <c r="B1814" i="4"/>
  <c r="B1819" i="4"/>
  <c r="B1820" i="4"/>
  <c r="B1825" i="4"/>
  <c r="B1826" i="4"/>
  <c r="B1831" i="4"/>
  <c r="B1832" i="4"/>
  <c r="B1837" i="4"/>
  <c r="B1838" i="4"/>
  <c r="B1843" i="4"/>
  <c r="B1844" i="4"/>
  <c r="B1849" i="4"/>
  <c r="B1850" i="4"/>
  <c r="B1855" i="4"/>
  <c r="B1856" i="4"/>
  <c r="B1861" i="4"/>
  <c r="B1862" i="4"/>
  <c r="B1867" i="4"/>
  <c r="B1868" i="4"/>
  <c r="B1873" i="4"/>
  <c r="B1874" i="4"/>
  <c r="B1879" i="4"/>
  <c r="B1880" i="4"/>
  <c r="B1885" i="4"/>
  <c r="B1886" i="4"/>
  <c r="B1891" i="4"/>
  <c r="B1892" i="4"/>
  <c r="B1897" i="4"/>
  <c r="B1898" i="4"/>
  <c r="B1903" i="4"/>
  <c r="B1904" i="4"/>
  <c r="B1909" i="4"/>
  <c r="B1910" i="4"/>
  <c r="B1915" i="4"/>
  <c r="B1916" i="4"/>
  <c r="B1921" i="4"/>
  <c r="B1922" i="4"/>
  <c r="B1927" i="4"/>
  <c r="B1928" i="4"/>
  <c r="B1933" i="4"/>
  <c r="B1934" i="4"/>
  <c r="B1939" i="4"/>
  <c r="B1940" i="4"/>
  <c r="B1945" i="4"/>
  <c r="B1946" i="4"/>
  <c r="B1951" i="4"/>
  <c r="B1952" i="4"/>
  <c r="B1957" i="4"/>
  <c r="B1958" i="4"/>
  <c r="B1963" i="4"/>
  <c r="B1964" i="4"/>
  <c r="B1969" i="4"/>
  <c r="B1970" i="4"/>
  <c r="B1975" i="4"/>
  <c r="B1976" i="4"/>
  <c r="B1981" i="4"/>
  <c r="B1982" i="4"/>
  <c r="B1987" i="4"/>
  <c r="B1988" i="4"/>
  <c r="B1993" i="4"/>
  <c r="B1994" i="4"/>
  <c r="B1999" i="4"/>
  <c r="B2000" i="4"/>
  <c r="A3" i="4"/>
  <c r="B3" i="4" s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81" i="4"/>
  <c r="B381" i="4" s="1"/>
  <c r="A382" i="4"/>
  <c r="B382" i="4" s="1"/>
  <c r="A383" i="4"/>
  <c r="B383" i="4" s="1"/>
  <c r="A384" i="4"/>
  <c r="B384" i="4" s="1"/>
  <c r="A385" i="4"/>
  <c r="B385" i="4" s="1"/>
  <c r="A386" i="4"/>
  <c r="B386" i="4" s="1"/>
  <c r="A387" i="4"/>
  <c r="B387" i="4" s="1"/>
  <c r="A388" i="4"/>
  <c r="B388" i="4" s="1"/>
  <c r="A389" i="4"/>
  <c r="B389" i="4" s="1"/>
  <c r="A390" i="4"/>
  <c r="B390" i="4" s="1"/>
  <c r="A391" i="4"/>
  <c r="B391" i="4" s="1"/>
  <c r="A392" i="4"/>
  <c r="B392" i="4" s="1"/>
  <c r="A393" i="4"/>
  <c r="B393" i="4" s="1"/>
  <c r="A394" i="4"/>
  <c r="B394" i="4" s="1"/>
  <c r="A395" i="4"/>
  <c r="B395" i="4" s="1"/>
  <c r="A396" i="4"/>
  <c r="B396" i="4" s="1"/>
  <c r="A397" i="4"/>
  <c r="B397" i="4" s="1"/>
  <c r="A398" i="4"/>
  <c r="B398" i="4" s="1"/>
  <c r="A399" i="4"/>
  <c r="B399" i="4" s="1"/>
  <c r="A400" i="4"/>
  <c r="B400" i="4" s="1"/>
  <c r="A401" i="4"/>
  <c r="B401" i="4" s="1"/>
  <c r="A402" i="4"/>
  <c r="B402" i="4" s="1"/>
  <c r="A403" i="4"/>
  <c r="B403" i="4" s="1"/>
  <c r="A404" i="4"/>
  <c r="B404" i="4" s="1"/>
  <c r="A405" i="4"/>
  <c r="B405" i="4" s="1"/>
  <c r="A406" i="4"/>
  <c r="B406" i="4" s="1"/>
  <c r="A407" i="4"/>
  <c r="B407" i="4" s="1"/>
  <c r="A408" i="4"/>
  <c r="B408" i="4" s="1"/>
  <c r="A409" i="4"/>
  <c r="B409" i="4" s="1"/>
  <c r="A410" i="4"/>
  <c r="B410" i="4" s="1"/>
  <c r="A411" i="4"/>
  <c r="B411" i="4" s="1"/>
  <c r="A412" i="4"/>
  <c r="B412" i="4" s="1"/>
  <c r="A413" i="4"/>
  <c r="B413" i="4" s="1"/>
  <c r="A414" i="4"/>
  <c r="B414" i="4" s="1"/>
  <c r="A415" i="4"/>
  <c r="B415" i="4" s="1"/>
  <c r="A416" i="4"/>
  <c r="B416" i="4" s="1"/>
  <c r="A417" i="4"/>
  <c r="B417" i="4" s="1"/>
  <c r="A418" i="4"/>
  <c r="B418" i="4" s="1"/>
  <c r="A419" i="4"/>
  <c r="B419" i="4" s="1"/>
  <c r="A420" i="4"/>
  <c r="B420" i="4" s="1"/>
  <c r="A421" i="4"/>
  <c r="B421" i="4" s="1"/>
  <c r="A422" i="4"/>
  <c r="B422" i="4" s="1"/>
  <c r="A423" i="4"/>
  <c r="B423" i="4" s="1"/>
  <c r="A424" i="4"/>
  <c r="B424" i="4" s="1"/>
  <c r="A425" i="4"/>
  <c r="B425" i="4" s="1"/>
  <c r="A426" i="4"/>
  <c r="B426" i="4" s="1"/>
  <c r="A427" i="4"/>
  <c r="B427" i="4" s="1"/>
  <c r="A428" i="4"/>
  <c r="B428" i="4" s="1"/>
  <c r="A429" i="4"/>
  <c r="B429" i="4" s="1"/>
  <c r="A430" i="4"/>
  <c r="B430" i="4" s="1"/>
  <c r="A431" i="4"/>
  <c r="B431" i="4" s="1"/>
  <c r="A432" i="4"/>
  <c r="B432" i="4" s="1"/>
  <c r="A433" i="4"/>
  <c r="B433" i="4" s="1"/>
  <c r="A434" i="4"/>
  <c r="B434" i="4" s="1"/>
  <c r="A435" i="4"/>
  <c r="B435" i="4" s="1"/>
  <c r="A436" i="4"/>
  <c r="B436" i="4" s="1"/>
  <c r="A437" i="4"/>
  <c r="B437" i="4" s="1"/>
  <c r="A438" i="4"/>
  <c r="B438" i="4" s="1"/>
  <c r="A439" i="4"/>
  <c r="B439" i="4" s="1"/>
  <c r="A440" i="4"/>
  <c r="B440" i="4" s="1"/>
  <c r="A441" i="4"/>
  <c r="B441" i="4" s="1"/>
  <c r="A442" i="4"/>
  <c r="B442" i="4" s="1"/>
  <c r="A443" i="4"/>
  <c r="B443" i="4" s="1"/>
  <c r="A444" i="4"/>
  <c r="B444" i="4" s="1"/>
  <c r="A445" i="4"/>
  <c r="B445" i="4" s="1"/>
  <c r="A446" i="4"/>
  <c r="B446" i="4" s="1"/>
  <c r="A447" i="4"/>
  <c r="B447" i="4" s="1"/>
  <c r="A448" i="4"/>
  <c r="B448" i="4" s="1"/>
  <c r="A449" i="4"/>
  <c r="B449" i="4" s="1"/>
  <c r="A450" i="4"/>
  <c r="B450" i="4" s="1"/>
  <c r="A451" i="4"/>
  <c r="B451" i="4" s="1"/>
  <c r="A452" i="4"/>
  <c r="A453" i="4"/>
  <c r="B453" i="4" s="1"/>
  <c r="A454" i="4"/>
  <c r="B454" i="4" s="1"/>
  <c r="A455" i="4"/>
  <c r="B455" i="4" s="1"/>
  <c r="A456" i="4"/>
  <c r="B456" i="4" s="1"/>
  <c r="A457" i="4"/>
  <c r="B457" i="4" s="1"/>
  <c r="A458" i="4"/>
  <c r="A459" i="4"/>
  <c r="B459" i="4" s="1"/>
  <c r="A460" i="4"/>
  <c r="B460" i="4" s="1"/>
  <c r="A461" i="4"/>
  <c r="B461" i="4" s="1"/>
  <c r="A462" i="4"/>
  <c r="B462" i="4" s="1"/>
  <c r="A463" i="4"/>
  <c r="B463" i="4" s="1"/>
  <c r="A464" i="4"/>
  <c r="B464" i="4" s="1"/>
  <c r="A465" i="4"/>
  <c r="B465" i="4" s="1"/>
  <c r="A466" i="4"/>
  <c r="B466" i="4" s="1"/>
  <c r="A467" i="4"/>
  <c r="B467" i="4" s="1"/>
  <c r="A468" i="4"/>
  <c r="B468" i="4" s="1"/>
  <c r="A469" i="4"/>
  <c r="B469" i="4" s="1"/>
  <c r="A470" i="4"/>
  <c r="B470" i="4" s="1"/>
  <c r="A471" i="4"/>
  <c r="B471" i="4" s="1"/>
  <c r="A472" i="4"/>
  <c r="B472" i="4" s="1"/>
  <c r="A473" i="4"/>
  <c r="B473" i="4" s="1"/>
  <c r="A474" i="4"/>
  <c r="B474" i="4" s="1"/>
  <c r="A475" i="4"/>
  <c r="B475" i="4" s="1"/>
  <c r="A476" i="4"/>
  <c r="B476" i="4" s="1"/>
  <c r="A477" i="4"/>
  <c r="B477" i="4" s="1"/>
  <c r="A478" i="4"/>
  <c r="B478" i="4" s="1"/>
  <c r="A479" i="4"/>
  <c r="B479" i="4" s="1"/>
  <c r="A480" i="4"/>
  <c r="B480" i="4" s="1"/>
  <c r="A481" i="4"/>
  <c r="B481" i="4" s="1"/>
  <c r="A482" i="4"/>
  <c r="B482" i="4" s="1"/>
  <c r="A483" i="4"/>
  <c r="B483" i="4" s="1"/>
  <c r="A484" i="4"/>
  <c r="B484" i="4" s="1"/>
  <c r="A485" i="4"/>
  <c r="B485" i="4" s="1"/>
  <c r="A486" i="4"/>
  <c r="B486" i="4" s="1"/>
  <c r="A487" i="4"/>
  <c r="B487" i="4" s="1"/>
  <c r="A488" i="4"/>
  <c r="B488" i="4" s="1"/>
  <c r="A489" i="4"/>
  <c r="B489" i="4" s="1"/>
  <c r="A490" i="4"/>
  <c r="B490" i="4" s="1"/>
  <c r="A491" i="4"/>
  <c r="B491" i="4" s="1"/>
  <c r="A492" i="4"/>
  <c r="B492" i="4" s="1"/>
  <c r="A493" i="4"/>
  <c r="B493" i="4" s="1"/>
  <c r="A494" i="4"/>
  <c r="B494" i="4" s="1"/>
  <c r="A495" i="4"/>
  <c r="B495" i="4" s="1"/>
  <c r="A496" i="4"/>
  <c r="B496" i="4" s="1"/>
  <c r="A497" i="4"/>
  <c r="B497" i="4" s="1"/>
  <c r="A498" i="4"/>
  <c r="B498" i="4" s="1"/>
  <c r="A499" i="4"/>
  <c r="B499" i="4" s="1"/>
  <c r="A500" i="4"/>
  <c r="B500" i="4" s="1"/>
  <c r="A501" i="4"/>
  <c r="B501" i="4" s="1"/>
  <c r="A502" i="4"/>
  <c r="B502" i="4" s="1"/>
  <c r="A503" i="4"/>
  <c r="B503" i="4" s="1"/>
  <c r="A504" i="4"/>
  <c r="B504" i="4" s="1"/>
  <c r="A505" i="4"/>
  <c r="B505" i="4" s="1"/>
  <c r="A506" i="4"/>
  <c r="B506" i="4" s="1"/>
  <c r="A507" i="4"/>
  <c r="B507" i="4" s="1"/>
  <c r="A508" i="4"/>
  <c r="B508" i="4" s="1"/>
  <c r="A509" i="4"/>
  <c r="B509" i="4" s="1"/>
  <c r="A510" i="4"/>
  <c r="B510" i="4" s="1"/>
  <c r="A511" i="4"/>
  <c r="B511" i="4" s="1"/>
  <c r="A512" i="4"/>
  <c r="B512" i="4" s="1"/>
  <c r="A513" i="4"/>
  <c r="B513" i="4" s="1"/>
  <c r="A514" i="4"/>
  <c r="B514" i="4" s="1"/>
  <c r="A515" i="4"/>
  <c r="B515" i="4" s="1"/>
  <c r="A516" i="4"/>
  <c r="B516" i="4" s="1"/>
  <c r="A517" i="4"/>
  <c r="B517" i="4" s="1"/>
  <c r="A518" i="4"/>
  <c r="B518" i="4" s="1"/>
  <c r="A519" i="4"/>
  <c r="B519" i="4" s="1"/>
  <c r="A520" i="4"/>
  <c r="B520" i="4" s="1"/>
  <c r="A521" i="4"/>
  <c r="B521" i="4" s="1"/>
  <c r="A522" i="4"/>
  <c r="B522" i="4" s="1"/>
  <c r="A523" i="4"/>
  <c r="B523" i="4" s="1"/>
  <c r="A524" i="4"/>
  <c r="B524" i="4" s="1"/>
  <c r="A525" i="4"/>
  <c r="B525" i="4" s="1"/>
  <c r="A526" i="4"/>
  <c r="B526" i="4" s="1"/>
  <c r="A527" i="4"/>
  <c r="B527" i="4" s="1"/>
  <c r="A528" i="4"/>
  <c r="B528" i="4" s="1"/>
  <c r="A529" i="4"/>
  <c r="B529" i="4" s="1"/>
  <c r="A530" i="4"/>
  <c r="B530" i="4" s="1"/>
  <c r="A531" i="4"/>
  <c r="B531" i="4" s="1"/>
  <c r="A532" i="4"/>
  <c r="B532" i="4" s="1"/>
  <c r="A533" i="4"/>
  <c r="B533" i="4" s="1"/>
  <c r="A534" i="4"/>
  <c r="B534" i="4" s="1"/>
  <c r="A535" i="4"/>
  <c r="B535" i="4" s="1"/>
  <c r="A536" i="4"/>
  <c r="B536" i="4" s="1"/>
  <c r="A537" i="4"/>
  <c r="B537" i="4" s="1"/>
  <c r="A538" i="4"/>
  <c r="B538" i="4" s="1"/>
  <c r="A539" i="4"/>
  <c r="B539" i="4" s="1"/>
  <c r="A540" i="4"/>
  <c r="B540" i="4" s="1"/>
  <c r="A541" i="4"/>
  <c r="B541" i="4" s="1"/>
  <c r="A542" i="4"/>
  <c r="B542" i="4" s="1"/>
  <c r="A543" i="4"/>
  <c r="B543" i="4" s="1"/>
  <c r="A544" i="4"/>
  <c r="B544" i="4" s="1"/>
  <c r="A545" i="4"/>
  <c r="B545" i="4" s="1"/>
  <c r="A546" i="4"/>
  <c r="B546" i="4" s="1"/>
  <c r="A547" i="4"/>
  <c r="B547" i="4" s="1"/>
  <c r="A548" i="4"/>
  <c r="B548" i="4" s="1"/>
  <c r="A549" i="4"/>
  <c r="B549" i="4" s="1"/>
  <c r="A550" i="4"/>
  <c r="B550" i="4" s="1"/>
  <c r="A551" i="4"/>
  <c r="B551" i="4" s="1"/>
  <c r="A552" i="4"/>
  <c r="B552" i="4" s="1"/>
  <c r="A553" i="4"/>
  <c r="B553" i="4" s="1"/>
  <c r="A554" i="4"/>
  <c r="B554" i="4" s="1"/>
  <c r="A555" i="4"/>
  <c r="B555" i="4" s="1"/>
  <c r="A556" i="4"/>
  <c r="B556" i="4" s="1"/>
  <c r="A557" i="4"/>
  <c r="B557" i="4" s="1"/>
  <c r="A558" i="4"/>
  <c r="B558" i="4" s="1"/>
  <c r="A559" i="4"/>
  <c r="B559" i="4" s="1"/>
  <c r="A560" i="4"/>
  <c r="B560" i="4" s="1"/>
  <c r="A561" i="4"/>
  <c r="B561" i="4" s="1"/>
  <c r="A562" i="4"/>
  <c r="B562" i="4" s="1"/>
  <c r="A563" i="4"/>
  <c r="B563" i="4" s="1"/>
  <c r="A564" i="4"/>
  <c r="B564" i="4" s="1"/>
  <c r="A565" i="4"/>
  <c r="B565" i="4" s="1"/>
  <c r="A566" i="4"/>
  <c r="A567" i="4"/>
  <c r="B567" i="4" s="1"/>
  <c r="A568" i="4"/>
  <c r="B568" i="4" s="1"/>
  <c r="A569" i="4"/>
  <c r="B569" i="4" s="1"/>
  <c r="A570" i="4"/>
  <c r="B570" i="4" s="1"/>
  <c r="A571" i="4"/>
  <c r="B571" i="4" s="1"/>
  <c r="A572" i="4"/>
  <c r="B572" i="4" s="1"/>
  <c r="A573" i="4"/>
  <c r="B573" i="4" s="1"/>
  <c r="A574" i="4"/>
  <c r="B574" i="4" s="1"/>
  <c r="A575" i="4"/>
  <c r="B575" i="4" s="1"/>
  <c r="A576" i="4"/>
  <c r="B576" i="4" s="1"/>
  <c r="A577" i="4"/>
  <c r="B577" i="4" s="1"/>
  <c r="A578" i="4"/>
  <c r="B578" i="4" s="1"/>
  <c r="A579" i="4"/>
  <c r="B579" i="4" s="1"/>
  <c r="A580" i="4"/>
  <c r="B580" i="4" s="1"/>
  <c r="A581" i="4"/>
  <c r="B581" i="4" s="1"/>
  <c r="A582" i="4"/>
  <c r="B582" i="4" s="1"/>
  <c r="A583" i="4"/>
  <c r="B583" i="4" s="1"/>
  <c r="A584" i="4"/>
  <c r="B584" i="4" s="1"/>
  <c r="A585" i="4"/>
  <c r="B585" i="4" s="1"/>
  <c r="A586" i="4"/>
  <c r="B586" i="4" s="1"/>
  <c r="A587" i="4"/>
  <c r="B587" i="4" s="1"/>
  <c r="A588" i="4"/>
  <c r="B588" i="4" s="1"/>
  <c r="A589" i="4"/>
  <c r="B589" i="4" s="1"/>
  <c r="A590" i="4"/>
  <c r="B590" i="4" s="1"/>
  <c r="A591" i="4"/>
  <c r="B591" i="4" s="1"/>
  <c r="A592" i="4"/>
  <c r="B592" i="4" s="1"/>
  <c r="A593" i="4"/>
  <c r="B593" i="4" s="1"/>
  <c r="A594" i="4"/>
  <c r="B594" i="4" s="1"/>
  <c r="A595" i="4"/>
  <c r="B595" i="4" s="1"/>
  <c r="A596" i="4"/>
  <c r="B596" i="4" s="1"/>
  <c r="A597" i="4"/>
  <c r="B597" i="4" s="1"/>
  <c r="A598" i="4"/>
  <c r="B598" i="4" s="1"/>
  <c r="A599" i="4"/>
  <c r="B599" i="4" s="1"/>
  <c r="A600" i="4"/>
  <c r="B600" i="4" s="1"/>
  <c r="A601" i="4"/>
  <c r="B601" i="4" s="1"/>
  <c r="A602" i="4"/>
  <c r="B602" i="4" s="1"/>
  <c r="A603" i="4"/>
  <c r="B603" i="4" s="1"/>
  <c r="A604" i="4"/>
  <c r="B604" i="4" s="1"/>
  <c r="A605" i="4"/>
  <c r="B605" i="4" s="1"/>
  <c r="A606" i="4"/>
  <c r="B606" i="4" s="1"/>
  <c r="A607" i="4"/>
  <c r="B607" i="4" s="1"/>
  <c r="A608" i="4"/>
  <c r="B608" i="4" s="1"/>
  <c r="A609" i="4"/>
  <c r="B609" i="4" s="1"/>
  <c r="A610" i="4"/>
  <c r="B610" i="4" s="1"/>
  <c r="A611" i="4"/>
  <c r="B611" i="4" s="1"/>
  <c r="A612" i="4"/>
  <c r="B612" i="4" s="1"/>
  <c r="A613" i="4"/>
  <c r="B613" i="4" s="1"/>
  <c r="A614" i="4"/>
  <c r="B614" i="4" s="1"/>
  <c r="A615" i="4"/>
  <c r="B615" i="4" s="1"/>
  <c r="A616" i="4"/>
  <c r="B616" i="4" s="1"/>
  <c r="A617" i="4"/>
  <c r="B617" i="4" s="1"/>
  <c r="A618" i="4"/>
  <c r="B618" i="4" s="1"/>
  <c r="A619" i="4"/>
  <c r="B619" i="4" s="1"/>
  <c r="A620" i="4"/>
  <c r="A621" i="4"/>
  <c r="B621" i="4" s="1"/>
  <c r="A622" i="4"/>
  <c r="B622" i="4" s="1"/>
  <c r="A623" i="4"/>
  <c r="B623" i="4" s="1"/>
  <c r="A624" i="4"/>
  <c r="B624" i="4" s="1"/>
  <c r="A625" i="4"/>
  <c r="B625" i="4" s="1"/>
  <c r="A626" i="4"/>
  <c r="B626" i="4" s="1"/>
  <c r="A627" i="4"/>
  <c r="B627" i="4" s="1"/>
  <c r="A628" i="4"/>
  <c r="B628" i="4" s="1"/>
  <c r="A629" i="4"/>
  <c r="B629" i="4" s="1"/>
  <c r="A630" i="4"/>
  <c r="B630" i="4" s="1"/>
  <c r="A631" i="4"/>
  <c r="B631" i="4" s="1"/>
  <c r="A632" i="4"/>
  <c r="B632" i="4" s="1"/>
  <c r="A633" i="4"/>
  <c r="B633" i="4" s="1"/>
  <c r="A634" i="4"/>
  <c r="B634" i="4" s="1"/>
  <c r="A635" i="4"/>
  <c r="B635" i="4" s="1"/>
  <c r="A636" i="4"/>
  <c r="B636" i="4" s="1"/>
  <c r="A637" i="4"/>
  <c r="B637" i="4" s="1"/>
  <c r="A638" i="4"/>
  <c r="B638" i="4" s="1"/>
  <c r="A639" i="4"/>
  <c r="B639" i="4" s="1"/>
  <c r="A640" i="4"/>
  <c r="B640" i="4" s="1"/>
  <c r="A641" i="4"/>
  <c r="B641" i="4" s="1"/>
  <c r="A642" i="4"/>
  <c r="B642" i="4" s="1"/>
  <c r="A643" i="4"/>
  <c r="B643" i="4" s="1"/>
  <c r="A644" i="4"/>
  <c r="B644" i="4" s="1"/>
  <c r="A645" i="4"/>
  <c r="B645" i="4" s="1"/>
  <c r="A646" i="4"/>
  <c r="B646" i="4" s="1"/>
  <c r="A647" i="4"/>
  <c r="B647" i="4" s="1"/>
  <c r="A648" i="4"/>
  <c r="B648" i="4" s="1"/>
  <c r="A649" i="4"/>
  <c r="B649" i="4" s="1"/>
  <c r="A650" i="4"/>
  <c r="B650" i="4" s="1"/>
  <c r="A651" i="4"/>
  <c r="B651" i="4" s="1"/>
  <c r="A652" i="4"/>
  <c r="B652" i="4" s="1"/>
  <c r="A653" i="4"/>
  <c r="B653" i="4" s="1"/>
  <c r="A654" i="4"/>
  <c r="B654" i="4" s="1"/>
  <c r="A655" i="4"/>
  <c r="B655" i="4" s="1"/>
  <c r="A656" i="4"/>
  <c r="B656" i="4" s="1"/>
  <c r="A657" i="4"/>
  <c r="B657" i="4" s="1"/>
  <c r="A658" i="4"/>
  <c r="B658" i="4" s="1"/>
  <c r="A659" i="4"/>
  <c r="B659" i="4" s="1"/>
  <c r="A660" i="4"/>
  <c r="B660" i="4" s="1"/>
  <c r="A661" i="4"/>
  <c r="B661" i="4" s="1"/>
  <c r="A662" i="4"/>
  <c r="B662" i="4" s="1"/>
  <c r="A663" i="4"/>
  <c r="B663" i="4" s="1"/>
  <c r="A664" i="4"/>
  <c r="B664" i="4" s="1"/>
  <c r="A665" i="4"/>
  <c r="B665" i="4" s="1"/>
  <c r="A666" i="4"/>
  <c r="B666" i="4" s="1"/>
  <c r="A667" i="4"/>
  <c r="B667" i="4" s="1"/>
  <c r="A668" i="4"/>
  <c r="B668" i="4" s="1"/>
  <c r="A669" i="4"/>
  <c r="B669" i="4" s="1"/>
  <c r="A670" i="4"/>
  <c r="B670" i="4" s="1"/>
  <c r="A671" i="4"/>
  <c r="B671" i="4" s="1"/>
  <c r="A672" i="4"/>
  <c r="B672" i="4" s="1"/>
  <c r="A673" i="4"/>
  <c r="B673" i="4" s="1"/>
  <c r="A674" i="4"/>
  <c r="B674" i="4" s="1"/>
  <c r="A675" i="4"/>
  <c r="B675" i="4" s="1"/>
  <c r="A676" i="4"/>
  <c r="B676" i="4" s="1"/>
  <c r="A677" i="4"/>
  <c r="B677" i="4" s="1"/>
  <c r="A678" i="4"/>
  <c r="B678" i="4" s="1"/>
  <c r="A679" i="4"/>
  <c r="B679" i="4" s="1"/>
  <c r="A680" i="4"/>
  <c r="B680" i="4" s="1"/>
  <c r="A681" i="4"/>
  <c r="B681" i="4" s="1"/>
  <c r="A682" i="4"/>
  <c r="B682" i="4" s="1"/>
  <c r="A683" i="4"/>
  <c r="B683" i="4" s="1"/>
  <c r="A684" i="4"/>
  <c r="B684" i="4" s="1"/>
  <c r="A685" i="4"/>
  <c r="B685" i="4" s="1"/>
  <c r="A686" i="4"/>
  <c r="B686" i="4" s="1"/>
  <c r="A687" i="4"/>
  <c r="B687" i="4" s="1"/>
  <c r="A688" i="4"/>
  <c r="B688" i="4" s="1"/>
  <c r="A689" i="4"/>
  <c r="B689" i="4" s="1"/>
  <c r="A690" i="4"/>
  <c r="B690" i="4" s="1"/>
  <c r="A691" i="4"/>
  <c r="B691" i="4" s="1"/>
  <c r="A692" i="4"/>
  <c r="B692" i="4" s="1"/>
  <c r="A693" i="4"/>
  <c r="B693" i="4" s="1"/>
  <c r="A694" i="4"/>
  <c r="B694" i="4" s="1"/>
  <c r="A695" i="4"/>
  <c r="B695" i="4" s="1"/>
  <c r="A696" i="4"/>
  <c r="B696" i="4" s="1"/>
  <c r="A697" i="4"/>
  <c r="B697" i="4" s="1"/>
  <c r="A698" i="4"/>
  <c r="B698" i="4" s="1"/>
  <c r="A699" i="4"/>
  <c r="B699" i="4" s="1"/>
  <c r="A700" i="4"/>
  <c r="B700" i="4" s="1"/>
  <c r="A701" i="4"/>
  <c r="B701" i="4" s="1"/>
  <c r="A702" i="4"/>
  <c r="B702" i="4" s="1"/>
  <c r="A703" i="4"/>
  <c r="B703" i="4" s="1"/>
  <c r="A704" i="4"/>
  <c r="B704" i="4" s="1"/>
  <c r="A705" i="4"/>
  <c r="B705" i="4" s="1"/>
  <c r="A706" i="4"/>
  <c r="B706" i="4" s="1"/>
  <c r="A707" i="4"/>
  <c r="B707" i="4" s="1"/>
  <c r="A708" i="4"/>
  <c r="B708" i="4" s="1"/>
  <c r="A709" i="4"/>
  <c r="B709" i="4" s="1"/>
  <c r="A710" i="4"/>
  <c r="B710" i="4" s="1"/>
  <c r="A711" i="4"/>
  <c r="B711" i="4" s="1"/>
  <c r="A712" i="4"/>
  <c r="B712" i="4" s="1"/>
  <c r="A713" i="4"/>
  <c r="B713" i="4" s="1"/>
  <c r="A714" i="4"/>
  <c r="B714" i="4" s="1"/>
  <c r="A715" i="4"/>
  <c r="B715" i="4" s="1"/>
  <c r="A716" i="4"/>
  <c r="B716" i="4" s="1"/>
  <c r="A717" i="4"/>
  <c r="B717" i="4" s="1"/>
  <c r="A718" i="4"/>
  <c r="B718" i="4" s="1"/>
  <c r="A719" i="4"/>
  <c r="B719" i="4" s="1"/>
  <c r="A720" i="4"/>
  <c r="B720" i="4" s="1"/>
  <c r="A721" i="4"/>
  <c r="B721" i="4" s="1"/>
  <c r="A722" i="4"/>
  <c r="B722" i="4" s="1"/>
  <c r="A723" i="4"/>
  <c r="B723" i="4" s="1"/>
  <c r="A724" i="4"/>
  <c r="B724" i="4" s="1"/>
  <c r="A725" i="4"/>
  <c r="B725" i="4" s="1"/>
  <c r="A726" i="4"/>
  <c r="B726" i="4" s="1"/>
  <c r="A727" i="4"/>
  <c r="A728" i="4"/>
  <c r="B728" i="4" s="1"/>
  <c r="A729" i="4"/>
  <c r="B729" i="4" s="1"/>
  <c r="A730" i="4"/>
  <c r="B730" i="4" s="1"/>
  <c r="A731" i="4"/>
  <c r="B731" i="4" s="1"/>
  <c r="A732" i="4"/>
  <c r="B732" i="4" s="1"/>
  <c r="A733" i="4"/>
  <c r="B733" i="4" s="1"/>
  <c r="A734" i="4"/>
  <c r="B734" i="4" s="1"/>
  <c r="A735" i="4"/>
  <c r="B735" i="4" s="1"/>
  <c r="A736" i="4"/>
  <c r="B736" i="4" s="1"/>
  <c r="A737" i="4"/>
  <c r="B737" i="4" s="1"/>
  <c r="A738" i="4"/>
  <c r="B738" i="4" s="1"/>
  <c r="A739" i="4"/>
  <c r="B739" i="4" s="1"/>
  <c r="A740" i="4"/>
  <c r="B740" i="4" s="1"/>
  <c r="A741" i="4"/>
  <c r="B741" i="4" s="1"/>
  <c r="A742" i="4"/>
  <c r="B742" i="4" s="1"/>
  <c r="A743" i="4"/>
  <c r="B743" i="4" s="1"/>
  <c r="A744" i="4"/>
  <c r="B744" i="4" s="1"/>
  <c r="A745" i="4"/>
  <c r="B745" i="4" s="1"/>
  <c r="A746" i="4"/>
  <c r="B746" i="4" s="1"/>
  <c r="A747" i="4"/>
  <c r="B747" i="4" s="1"/>
  <c r="A748" i="4"/>
  <c r="B748" i="4" s="1"/>
  <c r="A749" i="4"/>
  <c r="B749" i="4" s="1"/>
  <c r="A750" i="4"/>
  <c r="B750" i="4" s="1"/>
  <c r="A751" i="4"/>
  <c r="B751" i="4" s="1"/>
  <c r="A752" i="4"/>
  <c r="B752" i="4" s="1"/>
  <c r="A753" i="4"/>
  <c r="B753" i="4" s="1"/>
  <c r="A754" i="4"/>
  <c r="B754" i="4" s="1"/>
  <c r="A755" i="4"/>
  <c r="B755" i="4" s="1"/>
  <c r="A756" i="4"/>
  <c r="B756" i="4" s="1"/>
  <c r="A757" i="4"/>
  <c r="B757" i="4" s="1"/>
  <c r="A758" i="4"/>
  <c r="B758" i="4" s="1"/>
  <c r="A759" i="4"/>
  <c r="B759" i="4" s="1"/>
  <c r="A760" i="4"/>
  <c r="B760" i="4" s="1"/>
  <c r="A761" i="4"/>
  <c r="B761" i="4" s="1"/>
  <c r="A762" i="4"/>
  <c r="B762" i="4" s="1"/>
  <c r="A763" i="4"/>
  <c r="B763" i="4" s="1"/>
  <c r="A764" i="4"/>
  <c r="A765" i="4"/>
  <c r="B765" i="4" s="1"/>
  <c r="A766" i="4"/>
  <c r="B766" i="4" s="1"/>
  <c r="A767" i="4"/>
  <c r="B767" i="4" s="1"/>
  <c r="A768" i="4"/>
  <c r="B768" i="4" s="1"/>
  <c r="A769" i="4"/>
  <c r="B769" i="4" s="1"/>
  <c r="A770" i="4"/>
  <c r="B770" i="4" s="1"/>
  <c r="A771" i="4"/>
  <c r="B771" i="4" s="1"/>
  <c r="A772" i="4"/>
  <c r="B772" i="4" s="1"/>
  <c r="A773" i="4"/>
  <c r="B773" i="4" s="1"/>
  <c r="A774" i="4"/>
  <c r="B774" i="4" s="1"/>
  <c r="A775" i="4"/>
  <c r="B775" i="4" s="1"/>
  <c r="A776" i="4"/>
  <c r="B776" i="4" s="1"/>
  <c r="A777" i="4"/>
  <c r="B777" i="4" s="1"/>
  <c r="A778" i="4"/>
  <c r="B778" i="4" s="1"/>
  <c r="A779" i="4"/>
  <c r="B779" i="4" s="1"/>
  <c r="A780" i="4"/>
  <c r="B780" i="4" s="1"/>
  <c r="A781" i="4"/>
  <c r="B781" i="4" s="1"/>
  <c r="A782" i="4"/>
  <c r="B782" i="4" s="1"/>
  <c r="A783" i="4"/>
  <c r="B783" i="4" s="1"/>
  <c r="A784" i="4"/>
  <c r="B784" i="4" s="1"/>
  <c r="A785" i="4"/>
  <c r="B785" i="4" s="1"/>
  <c r="A786" i="4"/>
  <c r="B786" i="4" s="1"/>
  <c r="A787" i="4"/>
  <c r="B787" i="4" s="1"/>
  <c r="A788" i="4"/>
  <c r="B788" i="4" s="1"/>
  <c r="A789" i="4"/>
  <c r="B789" i="4" s="1"/>
  <c r="A790" i="4"/>
  <c r="B790" i="4" s="1"/>
  <c r="A791" i="4"/>
  <c r="B791" i="4" s="1"/>
  <c r="A792" i="4"/>
  <c r="B792" i="4" s="1"/>
  <c r="A793" i="4"/>
  <c r="A794" i="4"/>
  <c r="A795" i="4"/>
  <c r="B795" i="4" s="1"/>
  <c r="A796" i="4"/>
  <c r="B796" i="4" s="1"/>
  <c r="A797" i="4"/>
  <c r="B797" i="4" s="1"/>
  <c r="A798" i="4"/>
  <c r="B798" i="4" s="1"/>
  <c r="A799" i="4"/>
  <c r="B799" i="4" s="1"/>
  <c r="A800" i="4"/>
  <c r="B800" i="4" s="1"/>
  <c r="A801" i="4"/>
  <c r="B801" i="4" s="1"/>
  <c r="A802" i="4"/>
  <c r="B802" i="4" s="1"/>
  <c r="A803" i="4"/>
  <c r="B803" i="4" s="1"/>
  <c r="A804" i="4"/>
  <c r="B804" i="4" s="1"/>
  <c r="A805" i="4"/>
  <c r="B805" i="4" s="1"/>
  <c r="A806" i="4"/>
  <c r="B806" i="4" s="1"/>
  <c r="A807" i="4"/>
  <c r="B807" i="4" s="1"/>
  <c r="A808" i="4"/>
  <c r="B808" i="4" s="1"/>
  <c r="A809" i="4"/>
  <c r="B809" i="4" s="1"/>
  <c r="A810" i="4"/>
  <c r="B810" i="4" s="1"/>
  <c r="A811" i="4"/>
  <c r="B811" i="4" s="1"/>
  <c r="A812" i="4"/>
  <c r="B812" i="4" s="1"/>
  <c r="A813" i="4"/>
  <c r="B813" i="4" s="1"/>
  <c r="A814" i="4"/>
  <c r="B814" i="4" s="1"/>
  <c r="A815" i="4"/>
  <c r="B815" i="4" s="1"/>
  <c r="A816" i="4"/>
  <c r="B816" i="4" s="1"/>
  <c r="A817" i="4"/>
  <c r="B817" i="4" s="1"/>
  <c r="A818" i="4"/>
  <c r="A819" i="4"/>
  <c r="B819" i="4" s="1"/>
  <c r="A820" i="4"/>
  <c r="B820" i="4" s="1"/>
  <c r="A821" i="4"/>
  <c r="B821" i="4" s="1"/>
  <c r="A822" i="4"/>
  <c r="B822" i="4" s="1"/>
  <c r="A823" i="4"/>
  <c r="B823" i="4" s="1"/>
  <c r="A824" i="4"/>
  <c r="B824" i="4" s="1"/>
  <c r="A825" i="4"/>
  <c r="B825" i="4" s="1"/>
  <c r="A826" i="4"/>
  <c r="B826" i="4" s="1"/>
  <c r="A827" i="4"/>
  <c r="B827" i="4" s="1"/>
  <c r="A828" i="4"/>
  <c r="B828" i="4" s="1"/>
  <c r="A829" i="4"/>
  <c r="B829" i="4" s="1"/>
  <c r="A830" i="4"/>
  <c r="B830" i="4" s="1"/>
  <c r="A831" i="4"/>
  <c r="B831" i="4" s="1"/>
  <c r="A832" i="4"/>
  <c r="B832" i="4" s="1"/>
  <c r="A833" i="4"/>
  <c r="B833" i="4" s="1"/>
  <c r="A834" i="4"/>
  <c r="B834" i="4" s="1"/>
  <c r="A835" i="4"/>
  <c r="B835" i="4" s="1"/>
  <c r="A836" i="4"/>
  <c r="B836" i="4" s="1"/>
  <c r="A837" i="4"/>
  <c r="B837" i="4" s="1"/>
  <c r="A838" i="4"/>
  <c r="B838" i="4" s="1"/>
  <c r="A839" i="4"/>
  <c r="B839" i="4" s="1"/>
  <c r="A840" i="4"/>
  <c r="B840" i="4" s="1"/>
  <c r="A841" i="4"/>
  <c r="B841" i="4" s="1"/>
  <c r="A842" i="4"/>
  <c r="B842" i="4" s="1"/>
  <c r="A843" i="4"/>
  <c r="B843" i="4" s="1"/>
  <c r="A844" i="4"/>
  <c r="A845" i="4"/>
  <c r="B845" i="4" s="1"/>
  <c r="A846" i="4"/>
  <c r="B846" i="4" s="1"/>
  <c r="A847" i="4"/>
  <c r="B847" i="4" s="1"/>
  <c r="A848" i="4"/>
  <c r="B848" i="4" s="1"/>
  <c r="A849" i="4"/>
  <c r="B849" i="4" s="1"/>
  <c r="A850" i="4"/>
  <c r="A851" i="4"/>
  <c r="B851" i="4" s="1"/>
  <c r="A852" i="4"/>
  <c r="B852" i="4" s="1"/>
  <c r="A853" i="4"/>
  <c r="B853" i="4" s="1"/>
  <c r="A854" i="4"/>
  <c r="B854" i="4" s="1"/>
  <c r="A855" i="4"/>
  <c r="B855" i="4" s="1"/>
  <c r="A856" i="4"/>
  <c r="B856" i="4" s="1"/>
  <c r="A857" i="4"/>
  <c r="B857" i="4" s="1"/>
  <c r="A858" i="4"/>
  <c r="B858" i="4" s="1"/>
  <c r="A859" i="4"/>
  <c r="B859" i="4" s="1"/>
  <c r="A860" i="4"/>
  <c r="B860" i="4" s="1"/>
  <c r="A861" i="4"/>
  <c r="B861" i="4" s="1"/>
  <c r="A862" i="4"/>
  <c r="B862" i="4" s="1"/>
  <c r="A863" i="4"/>
  <c r="B863" i="4" s="1"/>
  <c r="A864" i="4"/>
  <c r="B864" i="4" s="1"/>
  <c r="A865" i="4"/>
  <c r="A866" i="4"/>
  <c r="B866" i="4" s="1"/>
  <c r="A867" i="4"/>
  <c r="B867" i="4" s="1"/>
  <c r="A868" i="4"/>
  <c r="B868" i="4" s="1"/>
  <c r="A869" i="4"/>
  <c r="B869" i="4" s="1"/>
  <c r="A870" i="4"/>
  <c r="B870" i="4" s="1"/>
  <c r="A871" i="4"/>
  <c r="A872" i="4"/>
  <c r="B872" i="4" s="1"/>
  <c r="A873" i="4"/>
  <c r="B873" i="4" s="1"/>
  <c r="A874" i="4"/>
  <c r="B874" i="4" s="1"/>
  <c r="A875" i="4"/>
  <c r="B875" i="4" s="1"/>
  <c r="A876" i="4"/>
  <c r="B876" i="4" s="1"/>
  <c r="A877" i="4"/>
  <c r="B877" i="4" s="1"/>
  <c r="A878" i="4"/>
  <c r="B878" i="4" s="1"/>
  <c r="A879" i="4"/>
  <c r="B879" i="4" s="1"/>
  <c r="A880" i="4"/>
  <c r="B880" i="4" s="1"/>
  <c r="A881" i="4"/>
  <c r="B881" i="4" s="1"/>
  <c r="A882" i="4"/>
  <c r="B882" i="4" s="1"/>
  <c r="A883" i="4"/>
  <c r="B883" i="4" s="1"/>
  <c r="A884" i="4"/>
  <c r="B884" i="4" s="1"/>
  <c r="A885" i="4"/>
  <c r="B885" i="4" s="1"/>
  <c r="A886" i="4"/>
  <c r="A887" i="4"/>
  <c r="B887" i="4" s="1"/>
  <c r="A888" i="4"/>
  <c r="B888" i="4" s="1"/>
  <c r="A889" i="4"/>
  <c r="B889" i="4" s="1"/>
  <c r="A890" i="4"/>
  <c r="B890" i="4" s="1"/>
  <c r="A891" i="4"/>
  <c r="B891" i="4" s="1"/>
  <c r="A892" i="4"/>
  <c r="B892" i="4" s="1"/>
  <c r="A893" i="4"/>
  <c r="B893" i="4" s="1"/>
  <c r="A894" i="4"/>
  <c r="B894" i="4" s="1"/>
  <c r="A895" i="4"/>
  <c r="B895" i="4" s="1"/>
  <c r="A896" i="4"/>
  <c r="B896" i="4" s="1"/>
  <c r="A897" i="4"/>
  <c r="B897" i="4" s="1"/>
  <c r="A898" i="4"/>
  <c r="B898" i="4" s="1"/>
  <c r="A899" i="4"/>
  <c r="B899" i="4" s="1"/>
  <c r="A900" i="4"/>
  <c r="B900" i="4" s="1"/>
  <c r="A901" i="4"/>
  <c r="B901" i="4" s="1"/>
  <c r="A902" i="4"/>
  <c r="B902" i="4" s="1"/>
  <c r="A903" i="4"/>
  <c r="B903" i="4" s="1"/>
  <c r="A904" i="4"/>
  <c r="A905" i="4"/>
  <c r="B905" i="4" s="1"/>
  <c r="A906" i="4"/>
  <c r="B906" i="4" s="1"/>
  <c r="A907" i="4"/>
  <c r="A908" i="4"/>
  <c r="B908" i="4" s="1"/>
  <c r="A909" i="4"/>
  <c r="B909" i="4" s="1"/>
  <c r="A910" i="4"/>
  <c r="B910" i="4" s="1"/>
  <c r="A911" i="4"/>
  <c r="B911" i="4" s="1"/>
  <c r="A912" i="4"/>
  <c r="B912" i="4" s="1"/>
  <c r="A913" i="4"/>
  <c r="B913" i="4" s="1"/>
  <c r="A914" i="4"/>
  <c r="B914" i="4" s="1"/>
  <c r="A915" i="4"/>
  <c r="B915" i="4" s="1"/>
  <c r="A916" i="4"/>
  <c r="B916" i="4" s="1"/>
  <c r="A917" i="4"/>
  <c r="B917" i="4" s="1"/>
  <c r="A918" i="4"/>
  <c r="B918" i="4" s="1"/>
  <c r="A919" i="4"/>
  <c r="B919" i="4" s="1"/>
  <c r="A920" i="4"/>
  <c r="B920" i="4" s="1"/>
  <c r="A921" i="4"/>
  <c r="B921" i="4" s="1"/>
  <c r="A922" i="4"/>
  <c r="A923" i="4"/>
  <c r="B923" i="4" s="1"/>
  <c r="A924" i="4"/>
  <c r="B924" i="4" s="1"/>
  <c r="A925" i="4"/>
  <c r="B925" i="4" s="1"/>
  <c r="A926" i="4"/>
  <c r="B926" i="4" s="1"/>
  <c r="A927" i="4"/>
  <c r="B927" i="4" s="1"/>
  <c r="A928" i="4"/>
  <c r="B928" i="4" s="1"/>
  <c r="A929" i="4"/>
  <c r="B929" i="4" s="1"/>
  <c r="A930" i="4"/>
  <c r="B930" i="4" s="1"/>
  <c r="A931" i="4"/>
  <c r="B931" i="4" s="1"/>
  <c r="A932" i="4"/>
  <c r="B932" i="4" s="1"/>
  <c r="A933" i="4"/>
  <c r="B933" i="4" s="1"/>
  <c r="A934" i="4"/>
  <c r="B934" i="4" s="1"/>
  <c r="A935" i="4"/>
  <c r="B935" i="4" s="1"/>
  <c r="A936" i="4"/>
  <c r="B936" i="4" s="1"/>
  <c r="A937" i="4"/>
  <c r="B937" i="4" s="1"/>
  <c r="A938" i="4"/>
  <c r="A939" i="4"/>
  <c r="B939" i="4" s="1"/>
  <c r="A940" i="4"/>
  <c r="A941" i="4"/>
  <c r="B941" i="4" s="1"/>
  <c r="A942" i="4"/>
  <c r="B942" i="4" s="1"/>
  <c r="A943" i="4"/>
  <c r="B943" i="4" s="1"/>
  <c r="A944" i="4"/>
  <c r="B944" i="4" s="1"/>
  <c r="A945" i="4"/>
  <c r="B945" i="4" s="1"/>
  <c r="A946" i="4"/>
  <c r="B946" i="4" s="1"/>
  <c r="A947" i="4"/>
  <c r="B947" i="4" s="1"/>
  <c r="A948" i="4"/>
  <c r="B948" i="4" s="1"/>
  <c r="A949" i="4"/>
  <c r="B949" i="4" s="1"/>
  <c r="A950" i="4"/>
  <c r="B950" i="4" s="1"/>
  <c r="A951" i="4"/>
  <c r="B951" i="4" s="1"/>
  <c r="A952" i="4"/>
  <c r="A953" i="4"/>
  <c r="B953" i="4" s="1"/>
  <c r="A954" i="4"/>
  <c r="B954" i="4" s="1"/>
  <c r="A955" i="4"/>
  <c r="B955" i="4" s="1"/>
  <c r="A956" i="4"/>
  <c r="A957" i="4"/>
  <c r="B957" i="4" s="1"/>
  <c r="A958" i="4"/>
  <c r="B958" i="4" s="1"/>
  <c r="A959" i="4"/>
  <c r="B959" i="4" s="1"/>
  <c r="A960" i="4"/>
  <c r="B960" i="4" s="1"/>
  <c r="A961" i="4"/>
  <c r="B961" i="4" s="1"/>
  <c r="A962" i="4"/>
  <c r="B962" i="4" s="1"/>
  <c r="A963" i="4"/>
  <c r="B963" i="4" s="1"/>
  <c r="A964" i="4"/>
  <c r="B964" i="4" s="1"/>
  <c r="A965" i="4"/>
  <c r="B965" i="4" s="1"/>
  <c r="A966" i="4"/>
  <c r="B966" i="4" s="1"/>
  <c r="A967" i="4"/>
  <c r="B967" i="4" s="1"/>
  <c r="A968" i="4"/>
  <c r="A969" i="4"/>
  <c r="B969" i="4" s="1"/>
  <c r="A970" i="4"/>
  <c r="A971" i="4"/>
  <c r="B971" i="4" s="1"/>
  <c r="A972" i="4"/>
  <c r="B972" i="4" s="1"/>
  <c r="A973" i="4"/>
  <c r="B973" i="4" s="1"/>
  <c r="A974" i="4"/>
  <c r="B974" i="4" s="1"/>
  <c r="A975" i="4"/>
  <c r="B975" i="4" s="1"/>
  <c r="A976" i="4"/>
  <c r="B976" i="4" s="1"/>
  <c r="A977" i="4"/>
  <c r="B977" i="4" s="1"/>
  <c r="A978" i="4"/>
  <c r="B978" i="4" s="1"/>
  <c r="A979" i="4"/>
  <c r="B979" i="4" s="1"/>
  <c r="A980" i="4"/>
  <c r="B980" i="4" s="1"/>
  <c r="A981" i="4"/>
  <c r="B981" i="4" s="1"/>
  <c r="A982" i="4"/>
  <c r="B982" i="4" s="1"/>
  <c r="A983" i="4"/>
  <c r="B983" i="4" s="1"/>
  <c r="A984" i="4"/>
  <c r="B984" i="4" s="1"/>
  <c r="A985" i="4"/>
  <c r="A986" i="4"/>
  <c r="B986" i="4" s="1"/>
  <c r="A987" i="4"/>
  <c r="B987" i="4" s="1"/>
  <c r="A988" i="4"/>
  <c r="A989" i="4"/>
  <c r="B989" i="4" s="1"/>
  <c r="A990" i="4"/>
  <c r="B990" i="4" s="1"/>
  <c r="A991" i="4"/>
  <c r="B991" i="4" s="1"/>
  <c r="A992" i="4"/>
  <c r="B992" i="4" s="1"/>
  <c r="A993" i="4"/>
  <c r="B993" i="4" s="1"/>
  <c r="A994" i="4"/>
  <c r="B994" i="4" s="1"/>
  <c r="A995" i="4"/>
  <c r="B995" i="4" s="1"/>
  <c r="A996" i="4"/>
  <c r="B996" i="4" s="1"/>
  <c r="A997" i="4"/>
  <c r="B997" i="4" s="1"/>
  <c r="A998" i="4"/>
  <c r="B998" i="4" s="1"/>
  <c r="A999" i="4"/>
  <c r="B999" i="4" s="1"/>
  <c r="A1000" i="4"/>
  <c r="B1000" i="4" s="1"/>
  <c r="A1001" i="4"/>
  <c r="B1001" i="4" s="1"/>
  <c r="A1002" i="4"/>
  <c r="B1002" i="4" s="1"/>
  <c r="A1003" i="4"/>
  <c r="A1004" i="4"/>
  <c r="A1005" i="4"/>
  <c r="B1005" i="4" s="1"/>
  <c r="A1006" i="4"/>
  <c r="B1006" i="4" s="1"/>
  <c r="A1007" i="4"/>
  <c r="B1007" i="4" s="1"/>
  <c r="A1008" i="4"/>
  <c r="B1008" i="4" s="1"/>
  <c r="A1009" i="4"/>
  <c r="B1009" i="4" s="1"/>
  <c r="A1010" i="4"/>
  <c r="B1010" i="4" s="1"/>
  <c r="A1011" i="4"/>
  <c r="B1011" i="4" s="1"/>
  <c r="A1012" i="4"/>
  <c r="B1012" i="4" s="1"/>
  <c r="A1013" i="4"/>
  <c r="B1013" i="4" s="1"/>
  <c r="A1014" i="4"/>
  <c r="B1014" i="4" s="1"/>
  <c r="A1015" i="4"/>
  <c r="B1015" i="4" s="1"/>
  <c r="A1016" i="4"/>
  <c r="B1016" i="4" s="1"/>
  <c r="A1017" i="4"/>
  <c r="B1017" i="4" s="1"/>
  <c r="A1018" i="4"/>
  <c r="B1018" i="4" s="1"/>
  <c r="A1019" i="4"/>
  <c r="B1019" i="4" s="1"/>
  <c r="A1020" i="4"/>
  <c r="B1020" i="4" s="1"/>
  <c r="A1021" i="4"/>
  <c r="A1022" i="4"/>
  <c r="B1022" i="4" s="1"/>
  <c r="A1023" i="4"/>
  <c r="B1023" i="4" s="1"/>
  <c r="A1024" i="4"/>
  <c r="B1024" i="4" s="1"/>
  <c r="A1025" i="4"/>
  <c r="B1025" i="4" s="1"/>
  <c r="A1026" i="4"/>
  <c r="B1026" i="4" s="1"/>
  <c r="A1027" i="4"/>
  <c r="B1027" i="4" s="1"/>
  <c r="A1028" i="4"/>
  <c r="B1028" i="4" s="1"/>
  <c r="A1029" i="4"/>
  <c r="B1029" i="4" s="1"/>
  <c r="A1030" i="4"/>
  <c r="B1030" i="4" s="1"/>
  <c r="A1031" i="4"/>
  <c r="B1031" i="4" s="1"/>
  <c r="A1032" i="4"/>
  <c r="B1032" i="4" s="1"/>
  <c r="A1033" i="4"/>
  <c r="A1034" i="4"/>
  <c r="A1035" i="4"/>
  <c r="B1035" i="4" s="1"/>
  <c r="A1036" i="4"/>
  <c r="B1036" i="4" s="1"/>
  <c r="A1037" i="4"/>
  <c r="B1037" i="4" s="1"/>
  <c r="A1038" i="4"/>
  <c r="B1038" i="4" s="1"/>
  <c r="A1039" i="4"/>
  <c r="B1039" i="4" s="1"/>
  <c r="A1040" i="4"/>
  <c r="B1040" i="4" s="1"/>
  <c r="A1041" i="4"/>
  <c r="B1041" i="4" s="1"/>
  <c r="A1042" i="4"/>
  <c r="B1042" i="4" s="1"/>
  <c r="A1043" i="4"/>
  <c r="B1043" i="4" s="1"/>
  <c r="A1044" i="4"/>
  <c r="B1044" i="4" s="1"/>
  <c r="A1045" i="4"/>
  <c r="B1045" i="4" s="1"/>
  <c r="A1046" i="4"/>
  <c r="A1047" i="4"/>
  <c r="B1047" i="4" s="1"/>
  <c r="A1048" i="4"/>
  <c r="A1049" i="4"/>
  <c r="B1049" i="4" s="1"/>
  <c r="A1050" i="4"/>
  <c r="B1050" i="4" s="1"/>
  <c r="A1051" i="4"/>
  <c r="B1051" i="4" s="1"/>
  <c r="A1052" i="4"/>
  <c r="B1052" i="4" s="1"/>
  <c r="A1053" i="4"/>
  <c r="B1053" i="4" s="1"/>
  <c r="A1054" i="4"/>
  <c r="B1054" i="4" s="1"/>
  <c r="A1055" i="4"/>
  <c r="B1055" i="4" s="1"/>
  <c r="A1056" i="4"/>
  <c r="B1056" i="4" s="1"/>
  <c r="A1057" i="4"/>
  <c r="B1057" i="4" s="1"/>
  <c r="A1058" i="4"/>
  <c r="A1059" i="4"/>
  <c r="B1059" i="4" s="1"/>
  <c r="A1060" i="4"/>
  <c r="B1060" i="4" s="1"/>
  <c r="A1061" i="4"/>
  <c r="B1061" i="4" s="1"/>
  <c r="A1062" i="4"/>
  <c r="B1062" i="4" s="1"/>
  <c r="A1063" i="4"/>
  <c r="B1063" i="4" s="1"/>
  <c r="A1064" i="4"/>
  <c r="B1064" i="4" s="1"/>
  <c r="A1065" i="4"/>
  <c r="B1065" i="4" s="1"/>
  <c r="A1066" i="4"/>
  <c r="B1066" i="4" s="1"/>
  <c r="A1067" i="4"/>
  <c r="B1067" i="4" s="1"/>
  <c r="A1068" i="4"/>
  <c r="B1068" i="4" s="1"/>
  <c r="A1069" i="4"/>
  <c r="B1069" i="4" s="1"/>
  <c r="A1070" i="4"/>
  <c r="A1071" i="4"/>
  <c r="B1071" i="4" s="1"/>
  <c r="A1072" i="4"/>
  <c r="A1073" i="4"/>
  <c r="B1073" i="4" s="1"/>
  <c r="A1074" i="4"/>
  <c r="B1074" i="4" s="1"/>
  <c r="A1075" i="4"/>
  <c r="B1075" i="4" s="1"/>
  <c r="A1076" i="4"/>
  <c r="B1076" i="4" s="1"/>
  <c r="A1077" i="4"/>
  <c r="B1077" i="4" s="1"/>
  <c r="A1078" i="4"/>
  <c r="B1078" i="4" s="1"/>
  <c r="A1079" i="4"/>
  <c r="B1079" i="4" s="1"/>
  <c r="A1080" i="4"/>
  <c r="B1080" i="4" s="1"/>
  <c r="A1081" i="4"/>
  <c r="A1082" i="4"/>
  <c r="B1082" i="4" s="1"/>
  <c r="A1083" i="4"/>
  <c r="B1083" i="4" s="1"/>
  <c r="A1084" i="4"/>
  <c r="B1084" i="4" s="1"/>
  <c r="A1085" i="4"/>
  <c r="B1085" i="4" s="1"/>
  <c r="A1086" i="4"/>
  <c r="B1086" i="4" s="1"/>
  <c r="A1087" i="4"/>
  <c r="B1087" i="4" s="1"/>
  <c r="A1088" i="4"/>
  <c r="B1088" i="4" s="1"/>
  <c r="A1089" i="4"/>
  <c r="B1089" i="4" s="1"/>
  <c r="A1090" i="4"/>
  <c r="A1091" i="4"/>
  <c r="B1091" i="4" s="1"/>
  <c r="A1092" i="4"/>
  <c r="B1092" i="4" s="1"/>
  <c r="A1093" i="4"/>
  <c r="B1093" i="4" s="1"/>
  <c r="A1094" i="4"/>
  <c r="B1094" i="4" s="1"/>
  <c r="A1095" i="4"/>
  <c r="B1095" i="4" s="1"/>
  <c r="A1096" i="4"/>
  <c r="B1096" i="4" s="1"/>
  <c r="A1097" i="4"/>
  <c r="B1097" i="4" s="1"/>
  <c r="A1098" i="4"/>
  <c r="B1098" i="4" s="1"/>
  <c r="A1099" i="4"/>
  <c r="B1099" i="4" s="1"/>
  <c r="A1100" i="4"/>
  <c r="A1101" i="4"/>
  <c r="B1101" i="4" s="1"/>
  <c r="A1102" i="4"/>
  <c r="A1103" i="4"/>
  <c r="B1103" i="4" s="1"/>
  <c r="A1104" i="4"/>
  <c r="B1104" i="4" s="1"/>
  <c r="A1105" i="4"/>
  <c r="B1105" i="4" s="1"/>
  <c r="A1106" i="4"/>
  <c r="B1106" i="4" s="1"/>
  <c r="A1107" i="4"/>
  <c r="B1107" i="4" s="1"/>
  <c r="A1108" i="4"/>
  <c r="B1108" i="4" s="1"/>
  <c r="A1109" i="4"/>
  <c r="B1109" i="4" s="1"/>
  <c r="A1110" i="4"/>
  <c r="B1110" i="4" s="1"/>
  <c r="A1111" i="4"/>
  <c r="B1111" i="4" s="1"/>
  <c r="A1112" i="4"/>
  <c r="B1112" i="4" s="1"/>
  <c r="A1113" i="4"/>
  <c r="B1113" i="4" s="1"/>
  <c r="A1114" i="4"/>
  <c r="A1115" i="4"/>
  <c r="B1115" i="4" s="1"/>
  <c r="A1116" i="4"/>
  <c r="B1116" i="4" s="1"/>
  <c r="A1117" i="4"/>
  <c r="B1117" i="4" s="1"/>
  <c r="A1118" i="4"/>
  <c r="B1118" i="4" s="1"/>
  <c r="A1119" i="4"/>
  <c r="B1119" i="4" s="1"/>
  <c r="A1120" i="4"/>
  <c r="B1120" i="4" s="1"/>
  <c r="A1121" i="4"/>
  <c r="B1121" i="4" s="1"/>
  <c r="A1122" i="4"/>
  <c r="B1122" i="4" s="1"/>
  <c r="A1123" i="4"/>
  <c r="A1124" i="4"/>
  <c r="B1124" i="4" s="1"/>
  <c r="A1125" i="4"/>
  <c r="B1125" i="4" s="1"/>
  <c r="A1126" i="4"/>
  <c r="B1126" i="4" s="1"/>
  <c r="A1127" i="4"/>
  <c r="B1127" i="4" s="1"/>
  <c r="A1128" i="4"/>
  <c r="B1128" i="4" s="1"/>
  <c r="A1129" i="4"/>
  <c r="B1129" i="4" s="1"/>
  <c r="A1130" i="4"/>
  <c r="B1130" i="4" s="1"/>
  <c r="A1131" i="4"/>
  <c r="B1131" i="4" s="1"/>
  <c r="A1132" i="4"/>
  <c r="A1133" i="4"/>
  <c r="B1133" i="4" s="1"/>
  <c r="A1134" i="4"/>
  <c r="B1134" i="4" s="1"/>
  <c r="A1135" i="4"/>
  <c r="B1135" i="4" s="1"/>
  <c r="A1136" i="4"/>
  <c r="B1136" i="4" s="1"/>
  <c r="A1137" i="4"/>
  <c r="B1137" i="4" s="1"/>
  <c r="A1138" i="4"/>
  <c r="B1138" i="4" s="1"/>
  <c r="A1139" i="4"/>
  <c r="B1139" i="4" s="1"/>
  <c r="A1140" i="4"/>
  <c r="B1140" i="4" s="1"/>
  <c r="A1141" i="4"/>
  <c r="B1141" i="4" s="1"/>
  <c r="A1142" i="4"/>
  <c r="A1143" i="4"/>
  <c r="B1143" i="4" s="1"/>
  <c r="A1144" i="4"/>
  <c r="A1145" i="4"/>
  <c r="B1145" i="4" s="1"/>
  <c r="A1146" i="4"/>
  <c r="B1146" i="4" s="1"/>
  <c r="A1147" i="4"/>
  <c r="B1147" i="4" s="1"/>
  <c r="A1148" i="4"/>
  <c r="B1148" i="4" s="1"/>
  <c r="A1149" i="4"/>
  <c r="B1149" i="4" s="1"/>
  <c r="A1150" i="4"/>
  <c r="B1150" i="4" s="1"/>
  <c r="A1151" i="4"/>
  <c r="B1151" i="4" s="1"/>
  <c r="A1152" i="4"/>
  <c r="B1152" i="4" s="1"/>
  <c r="A1153" i="4"/>
  <c r="A1154" i="4"/>
  <c r="B1154" i="4" s="1"/>
  <c r="A1155" i="4"/>
  <c r="B1155" i="4" s="1"/>
  <c r="A1156" i="4"/>
  <c r="B1156" i="4" s="1"/>
  <c r="A1157" i="4"/>
  <c r="B1157" i="4" s="1"/>
  <c r="A1158" i="4"/>
  <c r="B1158" i="4" s="1"/>
  <c r="A1159" i="4"/>
  <c r="B1159" i="4" s="1"/>
  <c r="A1160" i="4"/>
  <c r="B1160" i="4" s="1"/>
  <c r="A1161" i="4"/>
  <c r="B1161" i="4" s="1"/>
  <c r="A1162" i="4"/>
  <c r="A1163" i="4"/>
  <c r="B1163" i="4" s="1"/>
  <c r="A1164" i="4"/>
  <c r="B1164" i="4" s="1"/>
  <c r="A1165" i="4"/>
  <c r="A1166" i="4"/>
  <c r="B1166" i="4" s="1"/>
  <c r="A1167" i="4"/>
  <c r="B1167" i="4" s="1"/>
  <c r="A1168" i="4"/>
  <c r="B1168" i="4" s="1"/>
  <c r="A1169" i="4"/>
  <c r="B1169" i="4" s="1"/>
  <c r="A1170" i="4"/>
  <c r="B1170" i="4" s="1"/>
  <c r="A1171" i="4"/>
  <c r="B1171" i="4" s="1"/>
  <c r="A1172" i="4"/>
  <c r="B1172" i="4" s="1"/>
  <c r="A1173" i="4"/>
  <c r="B1173" i="4" s="1"/>
  <c r="A1174" i="4"/>
  <c r="A1175" i="4"/>
  <c r="B1175" i="4" s="1"/>
  <c r="A1176" i="4"/>
  <c r="B1176" i="4" s="1"/>
  <c r="A1177" i="4"/>
  <c r="B1177" i="4" s="1"/>
  <c r="A1178" i="4"/>
  <c r="B1178" i="4" s="1"/>
  <c r="A1179" i="4"/>
  <c r="B1179" i="4" s="1"/>
  <c r="A1180" i="4"/>
  <c r="B1180" i="4" s="1"/>
  <c r="A1181" i="4"/>
  <c r="B1181" i="4" s="1"/>
  <c r="A1182" i="4"/>
  <c r="B1182" i="4" s="1"/>
  <c r="A1183" i="4"/>
  <c r="A1184" i="4"/>
  <c r="B1184" i="4" s="1"/>
  <c r="A1185" i="4"/>
  <c r="B1185" i="4" s="1"/>
  <c r="A1186" i="4"/>
  <c r="A1187" i="4"/>
  <c r="B1187" i="4" s="1"/>
  <c r="A1188" i="4"/>
  <c r="B1188" i="4" s="1"/>
  <c r="A1189" i="4"/>
  <c r="B1189" i="4" s="1"/>
  <c r="A1190" i="4"/>
  <c r="B1190" i="4" s="1"/>
  <c r="A1191" i="4"/>
  <c r="B1191" i="4" s="1"/>
  <c r="A1192" i="4"/>
  <c r="B1192" i="4" s="1"/>
  <c r="A1193" i="4"/>
  <c r="B1193" i="4" s="1"/>
  <c r="A1194" i="4"/>
  <c r="B1194" i="4" s="1"/>
  <c r="A1195" i="4"/>
  <c r="A1196" i="4"/>
  <c r="B1196" i="4" s="1"/>
  <c r="A1197" i="4"/>
  <c r="B1197" i="4" s="1"/>
  <c r="A1198" i="4"/>
  <c r="B1198" i="4" s="1"/>
  <c r="A1199" i="4"/>
  <c r="B1199" i="4" s="1"/>
  <c r="A1200" i="4"/>
  <c r="B1200" i="4" s="1"/>
  <c r="A1201" i="4"/>
  <c r="B1201" i="4" s="1"/>
  <c r="A1202" i="4"/>
  <c r="B1202" i="4" s="1"/>
  <c r="A1203" i="4"/>
  <c r="B1203" i="4" s="1"/>
  <c r="A1204" i="4"/>
  <c r="A1205" i="4"/>
  <c r="B1205" i="4" s="1"/>
  <c r="A1206" i="4"/>
  <c r="B1206" i="4" s="1"/>
  <c r="A1207" i="4"/>
  <c r="B1207" i="4" s="1"/>
  <c r="A1208" i="4"/>
  <c r="B1208" i="4" s="1"/>
  <c r="A1209" i="4"/>
  <c r="B1209" i="4" s="1"/>
  <c r="A1210" i="4"/>
  <c r="B1210" i="4" s="1"/>
  <c r="A1211" i="4"/>
  <c r="B1211" i="4" s="1"/>
  <c r="A1212" i="4"/>
  <c r="B1212" i="4" s="1"/>
  <c r="A1213" i="4"/>
  <c r="B1213" i="4" s="1"/>
  <c r="A1214" i="4"/>
  <c r="A1215" i="4"/>
  <c r="B1215" i="4" s="1"/>
  <c r="A1216" i="4"/>
  <c r="B1216" i="4" s="1"/>
  <c r="A1217" i="4"/>
  <c r="B1217" i="4" s="1"/>
  <c r="A1218" i="4"/>
  <c r="B1218" i="4" s="1"/>
  <c r="A1219" i="4"/>
  <c r="B1219" i="4" s="1"/>
  <c r="A1220" i="4"/>
  <c r="B1220" i="4" s="1"/>
  <c r="A1221" i="4"/>
  <c r="B1221" i="4" s="1"/>
  <c r="A1222" i="4"/>
  <c r="B1222" i="4" s="1"/>
  <c r="A1223" i="4"/>
  <c r="B1223" i="4" s="1"/>
  <c r="A1224" i="4"/>
  <c r="B1224" i="4" s="1"/>
  <c r="A1225" i="4"/>
  <c r="A1226" i="4"/>
  <c r="A1227" i="4"/>
  <c r="B1227" i="4" s="1"/>
  <c r="A1228" i="4"/>
  <c r="B1228" i="4" s="1"/>
  <c r="A1229" i="4"/>
  <c r="B1229" i="4" s="1"/>
  <c r="A1230" i="4"/>
  <c r="B1230" i="4" s="1"/>
  <c r="A1231" i="4"/>
  <c r="B1231" i="4" s="1"/>
  <c r="A1232" i="4"/>
  <c r="B1232" i="4" s="1"/>
  <c r="A1233" i="4"/>
  <c r="B1233" i="4" s="1"/>
  <c r="A1234" i="4"/>
  <c r="B1234" i="4" s="1"/>
  <c r="A1235" i="4"/>
  <c r="B1235" i="4" s="1"/>
  <c r="A1236" i="4"/>
  <c r="B1236" i="4" s="1"/>
  <c r="A1237" i="4"/>
  <c r="A1238" i="4"/>
  <c r="B1238" i="4" s="1"/>
  <c r="A1239" i="4"/>
  <c r="B1239" i="4" s="1"/>
  <c r="A1240" i="4"/>
  <c r="B1240" i="4" s="1"/>
  <c r="A1241" i="4"/>
  <c r="B1241" i="4" s="1"/>
  <c r="A1242" i="4"/>
  <c r="B1242" i="4" s="1"/>
  <c r="A1243" i="4"/>
  <c r="B1243" i="4" s="1"/>
  <c r="A1244" i="4"/>
  <c r="B1244" i="4" s="1"/>
  <c r="A1245" i="4"/>
  <c r="B1245" i="4" s="1"/>
  <c r="A1246" i="4"/>
  <c r="A1247" i="4"/>
  <c r="B1247" i="4" s="1"/>
  <c r="A1248" i="4"/>
  <c r="B1248" i="4" s="1"/>
  <c r="A1249" i="4"/>
  <c r="B1249" i="4" s="1"/>
  <c r="A1250" i="4"/>
  <c r="B1250" i="4" s="1"/>
  <c r="A1251" i="4"/>
  <c r="B1251" i="4" s="1"/>
  <c r="A1252" i="4"/>
  <c r="B1252" i="4" s="1"/>
  <c r="A1253" i="4"/>
  <c r="B1253" i="4" s="1"/>
  <c r="A1254" i="4"/>
  <c r="B1254" i="4" s="1"/>
  <c r="A1255" i="4"/>
  <c r="A1256" i="4"/>
  <c r="B1256" i="4" s="1"/>
  <c r="A1257" i="4"/>
  <c r="B1257" i="4" s="1"/>
  <c r="A1258" i="4"/>
  <c r="A1259" i="4"/>
  <c r="B1259" i="4" s="1"/>
  <c r="A1260" i="4"/>
  <c r="B1260" i="4" s="1"/>
  <c r="A1261" i="4"/>
  <c r="B1261" i="4" s="1"/>
  <c r="A1262" i="4"/>
  <c r="B1262" i="4" s="1"/>
  <c r="A1263" i="4"/>
  <c r="B1263" i="4" s="1"/>
  <c r="A1264" i="4"/>
  <c r="B1264" i="4" s="1"/>
  <c r="A1265" i="4"/>
  <c r="B1265" i="4" s="1"/>
  <c r="A1266" i="4"/>
  <c r="B1266" i="4" s="1"/>
  <c r="A1267" i="4"/>
  <c r="A1268" i="4"/>
  <c r="B1268" i="4" s="1"/>
  <c r="A1269" i="4"/>
  <c r="B1269" i="4" s="1"/>
  <c r="A1270" i="4"/>
  <c r="B1270" i="4" s="1"/>
  <c r="A1271" i="4"/>
  <c r="B1271" i="4" s="1"/>
  <c r="A1272" i="4"/>
  <c r="B1272" i="4" s="1"/>
  <c r="A1273" i="4"/>
  <c r="B1273" i="4" s="1"/>
  <c r="A1274" i="4"/>
  <c r="A1275" i="4"/>
  <c r="B1275" i="4" s="1"/>
  <c r="A1276" i="4"/>
  <c r="A1277" i="4"/>
  <c r="B1277" i="4" s="1"/>
  <c r="A1278" i="4"/>
  <c r="B1278" i="4" s="1"/>
  <c r="A1279" i="4"/>
  <c r="B1279" i="4" s="1"/>
  <c r="A1280" i="4"/>
  <c r="B1280" i="4" s="1"/>
  <c r="A1281" i="4"/>
  <c r="B1281" i="4" s="1"/>
  <c r="A1282" i="4"/>
  <c r="B1282" i="4" s="1"/>
  <c r="A1283" i="4"/>
  <c r="B1283" i="4" s="1"/>
  <c r="A1284" i="4"/>
  <c r="B1284" i="4" s="1"/>
  <c r="A1285" i="4"/>
  <c r="B1285" i="4" s="1"/>
  <c r="A1286" i="4"/>
  <c r="B1286" i="4" s="1"/>
  <c r="A1287" i="4"/>
  <c r="B1287" i="4" s="1"/>
  <c r="A1288" i="4"/>
  <c r="B1288" i="4" s="1"/>
  <c r="A1289" i="4"/>
  <c r="B1289" i="4" s="1"/>
  <c r="A1290" i="4"/>
  <c r="B1290" i="4" s="1"/>
  <c r="A1291" i="4"/>
  <c r="A1292" i="4"/>
  <c r="A1293" i="4"/>
  <c r="B1293" i="4" s="1"/>
  <c r="A1294" i="4"/>
  <c r="B1294" i="4" s="1"/>
  <c r="A1295" i="4"/>
  <c r="B1295" i="4" s="1"/>
  <c r="A1296" i="4"/>
  <c r="B1296" i="4" s="1"/>
  <c r="A1297" i="4"/>
  <c r="B1297" i="4" s="1"/>
  <c r="A1298" i="4"/>
  <c r="B1298" i="4" s="1"/>
  <c r="A1299" i="4"/>
  <c r="B1299" i="4" s="1"/>
  <c r="A1300" i="4"/>
  <c r="A1301" i="4"/>
  <c r="B1301" i="4" s="1"/>
  <c r="A1302" i="4"/>
  <c r="B1302" i="4" s="1"/>
  <c r="A1303" i="4"/>
  <c r="B1303" i="4" s="1"/>
  <c r="A1304" i="4"/>
  <c r="B1304" i="4" s="1"/>
  <c r="A1305" i="4"/>
  <c r="B1305" i="4" s="1"/>
  <c r="A1306" i="4"/>
  <c r="B1306" i="4" s="1"/>
  <c r="A1307" i="4"/>
  <c r="B1307" i="4" s="1"/>
  <c r="A1308" i="4"/>
  <c r="B1308" i="4" s="1"/>
  <c r="A1309" i="4"/>
  <c r="B1309" i="4" s="1"/>
  <c r="A1310" i="4"/>
  <c r="A1311" i="4"/>
  <c r="B1311" i="4" s="1"/>
  <c r="A1312" i="4"/>
  <c r="B1312" i="4" s="1"/>
  <c r="A1313" i="4"/>
  <c r="B1313" i="4" s="1"/>
  <c r="A1314" i="4"/>
  <c r="B1314" i="4" s="1"/>
  <c r="A1315" i="4"/>
  <c r="B1315" i="4" s="1"/>
  <c r="A1316" i="4"/>
  <c r="A1317" i="4"/>
  <c r="A1318" i="4"/>
  <c r="B1318" i="4" s="1"/>
  <c r="A1319" i="4"/>
  <c r="B1319" i="4" s="1"/>
  <c r="A1320" i="4"/>
  <c r="B1320" i="4" s="1"/>
  <c r="A1321" i="4"/>
  <c r="B1321" i="4" s="1"/>
  <c r="A1322" i="4"/>
  <c r="B1322" i="4" s="1"/>
  <c r="A1323" i="4"/>
  <c r="A1324" i="4"/>
  <c r="A1325" i="4"/>
  <c r="B1325" i="4" s="1"/>
  <c r="A1326" i="4"/>
  <c r="B1326" i="4" s="1"/>
  <c r="A1327" i="4"/>
  <c r="B1327" i="4" s="1"/>
  <c r="A1328" i="4"/>
  <c r="B1328" i="4" s="1"/>
  <c r="A1329" i="4"/>
  <c r="B1329" i="4" s="1"/>
  <c r="A1330" i="4"/>
  <c r="A1331" i="4"/>
  <c r="B1331" i="4" s="1"/>
  <c r="A1332" i="4"/>
  <c r="B1332" i="4" s="1"/>
  <c r="A1333" i="4"/>
  <c r="B1333" i="4" s="1"/>
  <c r="A1334" i="4"/>
  <c r="B1334" i="4" s="1"/>
  <c r="A1335" i="4"/>
  <c r="B1335" i="4" s="1"/>
  <c r="A1336" i="4"/>
  <c r="B1336" i="4" s="1"/>
  <c r="A1337" i="4"/>
  <c r="B1337" i="4" s="1"/>
  <c r="A1338" i="4"/>
  <c r="B1338" i="4" s="1"/>
  <c r="A1339" i="4"/>
  <c r="B1339" i="4" s="1"/>
  <c r="A1340" i="4"/>
  <c r="B1340" i="4" s="1"/>
  <c r="A1341" i="4"/>
  <c r="B1341" i="4" s="1"/>
  <c r="A1342" i="4"/>
  <c r="B1342" i="4" s="1"/>
  <c r="A1343" i="4"/>
  <c r="B1343" i="4" s="1"/>
  <c r="A1344" i="4"/>
  <c r="B1344" i="4" s="1"/>
  <c r="A1345" i="4"/>
  <c r="B1345" i="4" s="1"/>
  <c r="A1346" i="4"/>
  <c r="A1347" i="4"/>
  <c r="B1347" i="4" s="1"/>
  <c r="A1348" i="4"/>
  <c r="B1348" i="4" s="1"/>
  <c r="A1349" i="4"/>
  <c r="B1349" i="4" s="1"/>
  <c r="A1350" i="4"/>
  <c r="B1350" i="4" s="1"/>
  <c r="A1351" i="4"/>
  <c r="B1351" i="4" s="1"/>
  <c r="A1352" i="4"/>
  <c r="A1353" i="4"/>
  <c r="A1354" i="4"/>
  <c r="B1354" i="4" s="1"/>
  <c r="A1355" i="4"/>
  <c r="B1355" i="4" s="1"/>
  <c r="A1356" i="4"/>
  <c r="B1356" i="4" s="1"/>
  <c r="A1357" i="4"/>
  <c r="B1357" i="4" s="1"/>
  <c r="A1358" i="4"/>
  <c r="B1358" i="4" s="1"/>
  <c r="A1359" i="4"/>
  <c r="A1360" i="4"/>
  <c r="A1361" i="4"/>
  <c r="B1361" i="4" s="1"/>
  <c r="A1362" i="4"/>
  <c r="B1362" i="4" s="1"/>
  <c r="A1363" i="4"/>
  <c r="B1363" i="4" s="1"/>
  <c r="A1364" i="4"/>
  <c r="B1364" i="4" s="1"/>
  <c r="A1365" i="4"/>
  <c r="B1365" i="4" s="1"/>
  <c r="A1366" i="4"/>
  <c r="A1367" i="4"/>
  <c r="B1367" i="4" s="1"/>
  <c r="A1368" i="4"/>
  <c r="B1368" i="4" s="1"/>
  <c r="A1369" i="4"/>
  <c r="B1369" i="4" s="1"/>
  <c r="A1370" i="4"/>
  <c r="B1370" i="4" s="1"/>
  <c r="A1371" i="4"/>
  <c r="B1371" i="4" s="1"/>
  <c r="A1372" i="4"/>
  <c r="B1372" i="4" s="1"/>
  <c r="A1373" i="4"/>
  <c r="B1373" i="4" s="1"/>
  <c r="A1374" i="4"/>
  <c r="B1374" i="4" s="1"/>
  <c r="A1375" i="4"/>
  <c r="B1375" i="4" s="1"/>
  <c r="A1376" i="4"/>
  <c r="B1376" i="4" s="1"/>
  <c r="A1377" i="4"/>
  <c r="B1377" i="4" s="1"/>
  <c r="A1378" i="4"/>
  <c r="B1378" i="4" s="1"/>
  <c r="A1379" i="4"/>
  <c r="B1379" i="4" s="1"/>
  <c r="A1380" i="4"/>
  <c r="B1380" i="4" s="1"/>
  <c r="A1381" i="4"/>
  <c r="B1381" i="4" s="1"/>
  <c r="A1382" i="4"/>
  <c r="A1383" i="4"/>
  <c r="B1383" i="4" s="1"/>
  <c r="A1384" i="4"/>
  <c r="B1384" i="4" s="1"/>
  <c r="A1385" i="4"/>
  <c r="B1385" i="4" s="1"/>
  <c r="A1386" i="4"/>
  <c r="B1386" i="4" s="1"/>
  <c r="A1387" i="4"/>
  <c r="B1387" i="4" s="1"/>
  <c r="A1388" i="4"/>
  <c r="A1389" i="4"/>
  <c r="A1390" i="4"/>
  <c r="B1390" i="4" s="1"/>
  <c r="A1391" i="4"/>
  <c r="B1391" i="4" s="1"/>
  <c r="A1392" i="4"/>
  <c r="B1392" i="4" s="1"/>
  <c r="A1393" i="4"/>
  <c r="B1393" i="4" s="1"/>
  <c r="A1394" i="4"/>
  <c r="B1394" i="4" s="1"/>
  <c r="A1395" i="4"/>
  <c r="A1396" i="4"/>
  <c r="A1397" i="4"/>
  <c r="B1397" i="4" s="1"/>
  <c r="A1398" i="4"/>
  <c r="B1398" i="4" s="1"/>
  <c r="A1399" i="4"/>
  <c r="B1399" i="4" s="1"/>
  <c r="A1400" i="4"/>
  <c r="B1400" i="4" s="1"/>
  <c r="A1401" i="4"/>
  <c r="B1401" i="4" s="1"/>
  <c r="A1402" i="4"/>
  <c r="A1403" i="4"/>
  <c r="B1403" i="4" s="1"/>
  <c r="A1404" i="4"/>
  <c r="B1404" i="4" s="1"/>
  <c r="A1405" i="4"/>
  <c r="B1405" i="4" s="1"/>
  <c r="A1406" i="4"/>
  <c r="B1406" i="4" s="1"/>
  <c r="A1407" i="4"/>
  <c r="B1407" i="4" s="1"/>
  <c r="A1408" i="4"/>
  <c r="B1408" i="4" s="1"/>
  <c r="A1409" i="4"/>
  <c r="B1409" i="4" s="1"/>
  <c r="A1410" i="4"/>
  <c r="B1410" i="4" s="1"/>
  <c r="A1411" i="4"/>
  <c r="B1411" i="4" s="1"/>
  <c r="A1412" i="4"/>
  <c r="B1412" i="4" s="1"/>
  <c r="A1413" i="4"/>
  <c r="B1413" i="4" s="1"/>
  <c r="A1414" i="4"/>
  <c r="B1414" i="4" s="1"/>
  <c r="A1415" i="4"/>
  <c r="B1415" i="4" s="1"/>
  <c r="A1416" i="4"/>
  <c r="B1416" i="4" s="1"/>
  <c r="A1417" i="4"/>
  <c r="B1417" i="4" s="1"/>
  <c r="A1418" i="4"/>
  <c r="A1419" i="4"/>
  <c r="B1419" i="4" s="1"/>
  <c r="A1420" i="4"/>
  <c r="B1420" i="4" s="1"/>
  <c r="A1421" i="4"/>
  <c r="B1421" i="4" s="1"/>
  <c r="A1422" i="4"/>
  <c r="B1422" i="4" s="1"/>
  <c r="A1423" i="4"/>
  <c r="B1423" i="4" s="1"/>
  <c r="A1424" i="4"/>
  <c r="A1425" i="4"/>
  <c r="A1426" i="4"/>
  <c r="B1426" i="4" s="1"/>
  <c r="A1427" i="4"/>
  <c r="B1427" i="4" s="1"/>
  <c r="A1428" i="4"/>
  <c r="B1428" i="4" s="1"/>
  <c r="A1429" i="4"/>
  <c r="B1429" i="4" s="1"/>
  <c r="A1430" i="4"/>
  <c r="B1430" i="4" s="1"/>
  <c r="A1431" i="4"/>
  <c r="A1432" i="4"/>
  <c r="A1433" i="4"/>
  <c r="B1433" i="4" s="1"/>
  <c r="A1434" i="4"/>
  <c r="B1434" i="4" s="1"/>
  <c r="A1435" i="4"/>
  <c r="B1435" i="4" s="1"/>
  <c r="A1436" i="4"/>
  <c r="B1436" i="4" s="1"/>
  <c r="A1437" i="4"/>
  <c r="B1437" i="4" s="1"/>
  <c r="A1438" i="4"/>
  <c r="A1439" i="4"/>
  <c r="B1439" i="4" s="1"/>
  <c r="A1440" i="4"/>
  <c r="B1440" i="4" s="1"/>
  <c r="A1441" i="4"/>
  <c r="B1441" i="4" s="1"/>
  <c r="A1442" i="4"/>
  <c r="B1442" i="4" s="1"/>
  <c r="A1443" i="4"/>
  <c r="B1443" i="4" s="1"/>
  <c r="A1444" i="4"/>
  <c r="B1444" i="4" s="1"/>
  <c r="A1445" i="4"/>
  <c r="B1445" i="4" s="1"/>
  <c r="A1446" i="4"/>
  <c r="B1446" i="4" s="1"/>
  <c r="A1447" i="4"/>
  <c r="B1447" i="4" s="1"/>
  <c r="A1448" i="4"/>
  <c r="B1448" i="4" s="1"/>
  <c r="A1449" i="4"/>
  <c r="B1449" i="4" s="1"/>
  <c r="A1450" i="4"/>
  <c r="B1450" i="4" s="1"/>
  <c r="A1451" i="4"/>
  <c r="B1451" i="4" s="1"/>
  <c r="A1452" i="4"/>
  <c r="B1452" i="4" s="1"/>
  <c r="A1453" i="4"/>
  <c r="B1453" i="4" s="1"/>
  <c r="A1454" i="4"/>
  <c r="A1455" i="4"/>
  <c r="B1455" i="4" s="1"/>
  <c r="A1456" i="4"/>
  <c r="B1456" i="4" s="1"/>
  <c r="A1457" i="4"/>
  <c r="B1457" i="4" s="1"/>
  <c r="A1458" i="4"/>
  <c r="B1458" i="4" s="1"/>
  <c r="A1459" i="4"/>
  <c r="A1460" i="4"/>
  <c r="A1461" i="4"/>
  <c r="B1461" i="4" s="1"/>
  <c r="A1462" i="4"/>
  <c r="B1462" i="4" s="1"/>
  <c r="A1463" i="4"/>
  <c r="B1463" i="4" s="1"/>
  <c r="A1464" i="4"/>
  <c r="B1464" i="4" s="1"/>
  <c r="A1465" i="4"/>
  <c r="A1466" i="4"/>
  <c r="A1467" i="4"/>
  <c r="B1467" i="4" s="1"/>
  <c r="A1468" i="4"/>
  <c r="B1468" i="4" s="1"/>
  <c r="A1469" i="4"/>
  <c r="B1469" i="4" s="1"/>
  <c r="A1470" i="4"/>
  <c r="B1470" i="4" s="1"/>
  <c r="A1471" i="4"/>
  <c r="A1472" i="4"/>
  <c r="A1473" i="4"/>
  <c r="B1473" i="4" s="1"/>
  <c r="A1474" i="4"/>
  <c r="B1474" i="4" s="1"/>
  <c r="A1475" i="4"/>
  <c r="B1475" i="4" s="1"/>
  <c r="A1476" i="4"/>
  <c r="B1476" i="4" s="1"/>
  <c r="A1477" i="4"/>
  <c r="A1478" i="4"/>
  <c r="A1479" i="4"/>
  <c r="B1479" i="4" s="1"/>
  <c r="A1480" i="4"/>
  <c r="B1480" i="4" s="1"/>
  <c r="A1481" i="4"/>
  <c r="B1481" i="4" s="1"/>
  <c r="A1482" i="4"/>
  <c r="B1482" i="4" s="1"/>
  <c r="A1483" i="4"/>
  <c r="A1484" i="4"/>
  <c r="A1485" i="4"/>
  <c r="B1485" i="4" s="1"/>
  <c r="A1486" i="4"/>
  <c r="B1486" i="4" s="1"/>
  <c r="A1487" i="4"/>
  <c r="B1487" i="4" s="1"/>
  <c r="A1488" i="4"/>
  <c r="B1488" i="4" s="1"/>
  <c r="A1489" i="4"/>
  <c r="A1490" i="4"/>
  <c r="A1491" i="4"/>
  <c r="B1491" i="4" s="1"/>
  <c r="A1492" i="4"/>
  <c r="B1492" i="4" s="1"/>
  <c r="A1493" i="4"/>
  <c r="B1493" i="4" s="1"/>
  <c r="A1494" i="4"/>
  <c r="B1494" i="4" s="1"/>
  <c r="A1495" i="4"/>
  <c r="A1496" i="4"/>
  <c r="A1497" i="4"/>
  <c r="B1497" i="4" s="1"/>
  <c r="A1498" i="4"/>
  <c r="B1498" i="4" s="1"/>
  <c r="A1499" i="4"/>
  <c r="B1499" i="4" s="1"/>
  <c r="A1500" i="4"/>
  <c r="B1500" i="4" s="1"/>
  <c r="A1501" i="4"/>
  <c r="A1502" i="4"/>
  <c r="A1503" i="4"/>
  <c r="B1503" i="4" s="1"/>
  <c r="A1504" i="4"/>
  <c r="B1504" i="4" s="1"/>
  <c r="A1505" i="4"/>
  <c r="B1505" i="4" s="1"/>
  <c r="A1506" i="4"/>
  <c r="B1506" i="4" s="1"/>
  <c r="A1507" i="4"/>
  <c r="A1508" i="4"/>
  <c r="A1509" i="4"/>
  <c r="B1509" i="4" s="1"/>
  <c r="A1510" i="4"/>
  <c r="B1510" i="4" s="1"/>
  <c r="A1511" i="4"/>
  <c r="B1511" i="4" s="1"/>
  <c r="A1512" i="4"/>
  <c r="B1512" i="4" s="1"/>
  <c r="A1513" i="4"/>
  <c r="A1514" i="4"/>
  <c r="A1515" i="4"/>
  <c r="B1515" i="4" s="1"/>
  <c r="A1516" i="4"/>
  <c r="B1516" i="4" s="1"/>
  <c r="A1517" i="4"/>
  <c r="B1517" i="4" s="1"/>
  <c r="A1518" i="4"/>
  <c r="B1518" i="4" s="1"/>
  <c r="A1519" i="4"/>
  <c r="A1520" i="4"/>
  <c r="A1521" i="4"/>
  <c r="B1521" i="4" s="1"/>
  <c r="A1522" i="4"/>
  <c r="B1522" i="4" s="1"/>
  <c r="A1523" i="4"/>
  <c r="B1523" i="4" s="1"/>
  <c r="A1524" i="4"/>
  <c r="B1524" i="4" s="1"/>
  <c r="A1525" i="4"/>
  <c r="A1526" i="4"/>
  <c r="A1527" i="4"/>
  <c r="B1527" i="4" s="1"/>
  <c r="A1528" i="4"/>
  <c r="B1528" i="4" s="1"/>
  <c r="A1529" i="4"/>
  <c r="B1529" i="4" s="1"/>
  <c r="A1530" i="4"/>
  <c r="B1530" i="4" s="1"/>
  <c r="A1531" i="4"/>
  <c r="A1532" i="4"/>
  <c r="A1533" i="4"/>
  <c r="B1533" i="4" s="1"/>
  <c r="A1534" i="4"/>
  <c r="B1534" i="4" s="1"/>
  <c r="A1535" i="4"/>
  <c r="B1535" i="4" s="1"/>
  <c r="A1536" i="4"/>
  <c r="B1536" i="4" s="1"/>
  <c r="A1537" i="4"/>
  <c r="A1538" i="4"/>
  <c r="A1539" i="4"/>
  <c r="B1539" i="4" s="1"/>
  <c r="A1540" i="4"/>
  <c r="B1540" i="4" s="1"/>
  <c r="A1541" i="4"/>
  <c r="B1541" i="4" s="1"/>
  <c r="A1542" i="4"/>
  <c r="B1542" i="4" s="1"/>
  <c r="A1543" i="4"/>
  <c r="A1544" i="4"/>
  <c r="A1545" i="4"/>
  <c r="B1545" i="4" s="1"/>
  <c r="A1546" i="4"/>
  <c r="B1546" i="4" s="1"/>
  <c r="A1547" i="4"/>
  <c r="B1547" i="4" s="1"/>
  <c r="A1548" i="4"/>
  <c r="B1548" i="4" s="1"/>
  <c r="A1549" i="4"/>
  <c r="A1550" i="4"/>
  <c r="A1551" i="4"/>
  <c r="B1551" i="4" s="1"/>
  <c r="A1552" i="4"/>
  <c r="B1552" i="4" s="1"/>
  <c r="A1553" i="4"/>
  <c r="B1553" i="4" s="1"/>
  <c r="A1554" i="4"/>
  <c r="B1554" i="4" s="1"/>
  <c r="A1555" i="4"/>
  <c r="A1556" i="4"/>
  <c r="A1557" i="4"/>
  <c r="B1557" i="4" s="1"/>
  <c r="A1558" i="4"/>
  <c r="B1558" i="4" s="1"/>
  <c r="A1559" i="4"/>
  <c r="B1559" i="4" s="1"/>
  <c r="A1560" i="4"/>
  <c r="B1560" i="4" s="1"/>
  <c r="A1561" i="4"/>
  <c r="A1562" i="4"/>
  <c r="A1563" i="4"/>
  <c r="B1563" i="4" s="1"/>
  <c r="A1564" i="4"/>
  <c r="B1564" i="4" s="1"/>
  <c r="A1565" i="4"/>
  <c r="B1565" i="4" s="1"/>
  <c r="A1566" i="4"/>
  <c r="B1566" i="4" s="1"/>
  <c r="A1567" i="4"/>
  <c r="A1568" i="4"/>
  <c r="A1569" i="4"/>
  <c r="B1569" i="4" s="1"/>
  <c r="A1570" i="4"/>
  <c r="B1570" i="4" s="1"/>
  <c r="A1571" i="4"/>
  <c r="B1571" i="4" s="1"/>
  <c r="A1572" i="4"/>
  <c r="B1572" i="4" s="1"/>
  <c r="A1573" i="4"/>
  <c r="A1574" i="4"/>
  <c r="A1575" i="4"/>
  <c r="B1575" i="4" s="1"/>
  <c r="A1576" i="4"/>
  <c r="B1576" i="4" s="1"/>
  <c r="A1577" i="4"/>
  <c r="B1577" i="4" s="1"/>
  <c r="A1578" i="4"/>
  <c r="B1578" i="4" s="1"/>
  <c r="A1579" i="4"/>
  <c r="A1580" i="4"/>
  <c r="A1581" i="4"/>
  <c r="B1581" i="4" s="1"/>
  <c r="A1582" i="4"/>
  <c r="B1582" i="4" s="1"/>
  <c r="A1583" i="4"/>
  <c r="B1583" i="4" s="1"/>
  <c r="A1584" i="4"/>
  <c r="B1584" i="4" s="1"/>
  <c r="A1585" i="4"/>
  <c r="A1586" i="4"/>
  <c r="A1587" i="4"/>
  <c r="B1587" i="4" s="1"/>
  <c r="A1588" i="4"/>
  <c r="B1588" i="4" s="1"/>
  <c r="A1589" i="4"/>
  <c r="B1589" i="4" s="1"/>
  <c r="A1590" i="4"/>
  <c r="B1590" i="4" s="1"/>
  <c r="A1591" i="4"/>
  <c r="A1592" i="4"/>
  <c r="A1593" i="4"/>
  <c r="B1593" i="4" s="1"/>
  <c r="A1594" i="4"/>
  <c r="B1594" i="4" s="1"/>
  <c r="A1595" i="4"/>
  <c r="B1595" i="4" s="1"/>
  <c r="A1596" i="4"/>
  <c r="B1596" i="4" s="1"/>
  <c r="A1597" i="4"/>
  <c r="A1598" i="4"/>
  <c r="A1599" i="4"/>
  <c r="B1599" i="4" s="1"/>
  <c r="A1600" i="4"/>
  <c r="B1600" i="4" s="1"/>
  <c r="A1601" i="4"/>
  <c r="B1601" i="4" s="1"/>
  <c r="A1602" i="4"/>
  <c r="B1602" i="4" s="1"/>
  <c r="A1603" i="4"/>
  <c r="A1604" i="4"/>
  <c r="A1605" i="4"/>
  <c r="B1605" i="4" s="1"/>
  <c r="A1606" i="4"/>
  <c r="B1606" i="4" s="1"/>
  <c r="A1607" i="4"/>
  <c r="B1607" i="4" s="1"/>
  <c r="A1608" i="4"/>
  <c r="B1608" i="4" s="1"/>
  <c r="A1609" i="4"/>
  <c r="A1610" i="4"/>
  <c r="A1611" i="4"/>
  <c r="B1611" i="4" s="1"/>
  <c r="A1612" i="4"/>
  <c r="B1612" i="4" s="1"/>
  <c r="A1613" i="4"/>
  <c r="B1613" i="4" s="1"/>
  <c r="A1614" i="4"/>
  <c r="B1614" i="4" s="1"/>
  <c r="A1615" i="4"/>
  <c r="A1616" i="4"/>
  <c r="A1617" i="4"/>
  <c r="B1617" i="4" s="1"/>
  <c r="A1618" i="4"/>
  <c r="B1618" i="4" s="1"/>
  <c r="A1619" i="4"/>
  <c r="B1619" i="4" s="1"/>
  <c r="A1620" i="4"/>
  <c r="B1620" i="4" s="1"/>
  <c r="A1621" i="4"/>
  <c r="A1622" i="4"/>
  <c r="A1623" i="4"/>
  <c r="B1623" i="4" s="1"/>
  <c r="A1624" i="4"/>
  <c r="B1624" i="4" s="1"/>
  <c r="A1625" i="4"/>
  <c r="B1625" i="4" s="1"/>
  <c r="A1626" i="4"/>
  <c r="B1626" i="4" s="1"/>
  <c r="A1627" i="4"/>
  <c r="A1628" i="4"/>
  <c r="A1629" i="4"/>
  <c r="B1629" i="4" s="1"/>
  <c r="A1630" i="4"/>
  <c r="B1630" i="4" s="1"/>
  <c r="A1631" i="4"/>
  <c r="B1631" i="4" s="1"/>
  <c r="A1632" i="4"/>
  <c r="B1632" i="4" s="1"/>
  <c r="A1633" i="4"/>
  <c r="A1634" i="4"/>
  <c r="A1635" i="4"/>
  <c r="B1635" i="4" s="1"/>
  <c r="A1636" i="4"/>
  <c r="B1636" i="4" s="1"/>
  <c r="A1637" i="4"/>
  <c r="B1637" i="4" s="1"/>
  <c r="A1638" i="4"/>
  <c r="B1638" i="4" s="1"/>
  <c r="A1639" i="4"/>
  <c r="A1640" i="4"/>
  <c r="A1641" i="4"/>
  <c r="B1641" i="4" s="1"/>
  <c r="A1642" i="4"/>
  <c r="B1642" i="4" s="1"/>
  <c r="A1643" i="4"/>
  <c r="B1643" i="4" s="1"/>
  <c r="A1644" i="4"/>
  <c r="B1644" i="4" s="1"/>
  <c r="A1645" i="4"/>
  <c r="A1646" i="4"/>
  <c r="A1647" i="4"/>
  <c r="B1647" i="4" s="1"/>
  <c r="A1648" i="4"/>
  <c r="B1648" i="4" s="1"/>
  <c r="A1649" i="4"/>
  <c r="B1649" i="4" s="1"/>
  <c r="A1650" i="4"/>
  <c r="B1650" i="4" s="1"/>
  <c r="A1651" i="4"/>
  <c r="A1652" i="4"/>
  <c r="A1653" i="4"/>
  <c r="B1653" i="4" s="1"/>
  <c r="A1654" i="4"/>
  <c r="B1654" i="4" s="1"/>
  <c r="A1655" i="4"/>
  <c r="B1655" i="4" s="1"/>
  <c r="A1656" i="4"/>
  <c r="B1656" i="4" s="1"/>
  <c r="A1657" i="4"/>
  <c r="A1658" i="4"/>
  <c r="A1659" i="4"/>
  <c r="B1659" i="4" s="1"/>
  <c r="A1660" i="4"/>
  <c r="B1660" i="4" s="1"/>
  <c r="A1661" i="4"/>
  <c r="B1661" i="4" s="1"/>
  <c r="A1662" i="4"/>
  <c r="B1662" i="4" s="1"/>
  <c r="A1663" i="4"/>
  <c r="A1664" i="4"/>
  <c r="A1665" i="4"/>
  <c r="B1665" i="4" s="1"/>
  <c r="A1666" i="4"/>
  <c r="B1666" i="4" s="1"/>
  <c r="A1667" i="4"/>
  <c r="B1667" i="4" s="1"/>
  <c r="A1668" i="4"/>
  <c r="B1668" i="4" s="1"/>
  <c r="A1669" i="4"/>
  <c r="A1670" i="4"/>
  <c r="A1671" i="4"/>
  <c r="B1671" i="4" s="1"/>
  <c r="A1672" i="4"/>
  <c r="B1672" i="4" s="1"/>
  <c r="A1673" i="4"/>
  <c r="B1673" i="4" s="1"/>
  <c r="A1674" i="4"/>
  <c r="B1674" i="4" s="1"/>
  <c r="A1675" i="4"/>
  <c r="A1676" i="4"/>
  <c r="A1677" i="4"/>
  <c r="B1677" i="4" s="1"/>
  <c r="A1678" i="4"/>
  <c r="B1678" i="4" s="1"/>
  <c r="A1679" i="4"/>
  <c r="B1679" i="4" s="1"/>
  <c r="A1680" i="4"/>
  <c r="B1680" i="4" s="1"/>
  <c r="A1681" i="4"/>
  <c r="A1682" i="4"/>
  <c r="A1683" i="4"/>
  <c r="B1683" i="4" s="1"/>
  <c r="A1684" i="4"/>
  <c r="B1684" i="4" s="1"/>
  <c r="A1685" i="4"/>
  <c r="B1685" i="4" s="1"/>
  <c r="A1686" i="4"/>
  <c r="B1686" i="4" s="1"/>
  <c r="A1687" i="4"/>
  <c r="A1688" i="4"/>
  <c r="A1689" i="4"/>
  <c r="B1689" i="4" s="1"/>
  <c r="A1690" i="4"/>
  <c r="B1690" i="4" s="1"/>
  <c r="A1691" i="4"/>
  <c r="B1691" i="4" s="1"/>
  <c r="A1692" i="4"/>
  <c r="B1692" i="4" s="1"/>
  <c r="A1693" i="4"/>
  <c r="A1694" i="4"/>
  <c r="A1695" i="4"/>
  <c r="B1695" i="4" s="1"/>
  <c r="A1696" i="4"/>
  <c r="B1696" i="4" s="1"/>
  <c r="A1697" i="4"/>
  <c r="B1697" i="4" s="1"/>
  <c r="A1698" i="4"/>
  <c r="B1698" i="4" s="1"/>
  <c r="A1699" i="4"/>
  <c r="A1700" i="4"/>
  <c r="A1701" i="4"/>
  <c r="B1701" i="4" s="1"/>
  <c r="A1702" i="4"/>
  <c r="B1702" i="4" s="1"/>
  <c r="A1703" i="4"/>
  <c r="B1703" i="4" s="1"/>
  <c r="A1704" i="4"/>
  <c r="B1704" i="4" s="1"/>
  <c r="A1705" i="4"/>
  <c r="A1706" i="4"/>
  <c r="A1707" i="4"/>
  <c r="B1707" i="4" s="1"/>
  <c r="A1708" i="4"/>
  <c r="B1708" i="4" s="1"/>
  <c r="A1709" i="4"/>
  <c r="B1709" i="4" s="1"/>
  <c r="A1710" i="4"/>
  <c r="B1710" i="4" s="1"/>
  <c r="A1711" i="4"/>
  <c r="A1712" i="4"/>
  <c r="A1713" i="4"/>
  <c r="B1713" i="4" s="1"/>
  <c r="A1714" i="4"/>
  <c r="B1714" i="4" s="1"/>
  <c r="A1715" i="4"/>
  <c r="B1715" i="4" s="1"/>
  <c r="A1716" i="4"/>
  <c r="B1716" i="4" s="1"/>
  <c r="A1717" i="4"/>
  <c r="A1718" i="4"/>
  <c r="A1719" i="4"/>
  <c r="B1719" i="4" s="1"/>
  <c r="A1720" i="4"/>
  <c r="B1720" i="4" s="1"/>
  <c r="A1721" i="4"/>
  <c r="B1721" i="4" s="1"/>
  <c r="A1722" i="4"/>
  <c r="B1722" i="4" s="1"/>
  <c r="A1723" i="4"/>
  <c r="A1724" i="4"/>
  <c r="A1725" i="4"/>
  <c r="B1725" i="4" s="1"/>
  <c r="A1726" i="4"/>
  <c r="B1726" i="4" s="1"/>
  <c r="A1727" i="4"/>
  <c r="B1727" i="4" s="1"/>
  <c r="A1728" i="4"/>
  <c r="B1728" i="4" s="1"/>
  <c r="A1729" i="4"/>
  <c r="A1730" i="4"/>
  <c r="A1731" i="4"/>
  <c r="B1731" i="4" s="1"/>
  <c r="A1732" i="4"/>
  <c r="B1732" i="4" s="1"/>
  <c r="A1733" i="4"/>
  <c r="B1733" i="4" s="1"/>
  <c r="A1734" i="4"/>
  <c r="B1734" i="4" s="1"/>
  <c r="A1735" i="4"/>
  <c r="A1736" i="4"/>
  <c r="A1737" i="4"/>
  <c r="B1737" i="4" s="1"/>
  <c r="A1738" i="4"/>
  <c r="B1738" i="4" s="1"/>
  <c r="A1739" i="4"/>
  <c r="B1739" i="4" s="1"/>
  <c r="A1740" i="4"/>
  <c r="B1740" i="4" s="1"/>
  <c r="A1741" i="4"/>
  <c r="A1742" i="4"/>
  <c r="A1743" i="4"/>
  <c r="B1743" i="4" s="1"/>
  <c r="A1744" i="4"/>
  <c r="B1744" i="4" s="1"/>
  <c r="A1745" i="4"/>
  <c r="B1745" i="4" s="1"/>
  <c r="A1746" i="4"/>
  <c r="B1746" i="4" s="1"/>
  <c r="A1747" i="4"/>
  <c r="A1748" i="4"/>
  <c r="A1749" i="4"/>
  <c r="B1749" i="4" s="1"/>
  <c r="A1750" i="4"/>
  <c r="B1750" i="4" s="1"/>
  <c r="A1751" i="4"/>
  <c r="B1751" i="4" s="1"/>
  <c r="A1752" i="4"/>
  <c r="B1752" i="4" s="1"/>
  <c r="A1753" i="4"/>
  <c r="A1754" i="4"/>
  <c r="A1755" i="4"/>
  <c r="B1755" i="4" s="1"/>
  <c r="A1756" i="4"/>
  <c r="B1756" i="4" s="1"/>
  <c r="A1757" i="4"/>
  <c r="B1757" i="4" s="1"/>
  <c r="A1758" i="4"/>
  <c r="B1758" i="4" s="1"/>
  <c r="A1759" i="4"/>
  <c r="A1760" i="4"/>
  <c r="A1761" i="4"/>
  <c r="B1761" i="4" s="1"/>
  <c r="A1762" i="4"/>
  <c r="B1762" i="4" s="1"/>
  <c r="A1763" i="4"/>
  <c r="B1763" i="4" s="1"/>
  <c r="A1764" i="4"/>
  <c r="B1764" i="4" s="1"/>
  <c r="A1765" i="4"/>
  <c r="A1766" i="4"/>
  <c r="A1767" i="4"/>
  <c r="B1767" i="4" s="1"/>
  <c r="A1768" i="4"/>
  <c r="B1768" i="4" s="1"/>
  <c r="A1769" i="4"/>
  <c r="B1769" i="4" s="1"/>
  <c r="A1770" i="4"/>
  <c r="B1770" i="4" s="1"/>
  <c r="A1771" i="4"/>
  <c r="A1772" i="4"/>
  <c r="A1773" i="4"/>
  <c r="B1773" i="4" s="1"/>
  <c r="A1774" i="4"/>
  <c r="B1774" i="4" s="1"/>
  <c r="A1775" i="4"/>
  <c r="B1775" i="4" s="1"/>
  <c r="A1776" i="4"/>
  <c r="B1776" i="4" s="1"/>
  <c r="A1777" i="4"/>
  <c r="A1778" i="4"/>
  <c r="A1779" i="4"/>
  <c r="B1779" i="4" s="1"/>
  <c r="A1780" i="4"/>
  <c r="B1780" i="4" s="1"/>
  <c r="A1781" i="4"/>
  <c r="B1781" i="4" s="1"/>
  <c r="A1782" i="4"/>
  <c r="B1782" i="4" s="1"/>
  <c r="A1783" i="4"/>
  <c r="A1784" i="4"/>
  <c r="A1785" i="4"/>
  <c r="B1785" i="4" s="1"/>
  <c r="A1786" i="4"/>
  <c r="B1786" i="4" s="1"/>
  <c r="A1787" i="4"/>
  <c r="B1787" i="4" s="1"/>
  <c r="A1788" i="4"/>
  <c r="B1788" i="4" s="1"/>
  <c r="A1789" i="4"/>
  <c r="A1790" i="4"/>
  <c r="A1791" i="4"/>
  <c r="B1791" i="4" s="1"/>
  <c r="A1792" i="4"/>
  <c r="B1792" i="4" s="1"/>
  <c r="A1793" i="4"/>
  <c r="B1793" i="4" s="1"/>
  <c r="A1794" i="4"/>
  <c r="B1794" i="4" s="1"/>
  <c r="A1795" i="4"/>
  <c r="A1796" i="4"/>
  <c r="A1797" i="4"/>
  <c r="B1797" i="4" s="1"/>
  <c r="A1798" i="4"/>
  <c r="B1798" i="4" s="1"/>
  <c r="A1799" i="4"/>
  <c r="B1799" i="4" s="1"/>
  <c r="A1800" i="4"/>
  <c r="B1800" i="4" s="1"/>
  <c r="A1801" i="4"/>
  <c r="A1802" i="4"/>
  <c r="A1803" i="4"/>
  <c r="B1803" i="4" s="1"/>
  <c r="A1804" i="4"/>
  <c r="B1804" i="4" s="1"/>
  <c r="A1805" i="4"/>
  <c r="B1805" i="4" s="1"/>
  <c r="A1806" i="4"/>
  <c r="B1806" i="4" s="1"/>
  <c r="A1807" i="4"/>
  <c r="A1808" i="4"/>
  <c r="A1809" i="4"/>
  <c r="B1809" i="4" s="1"/>
  <c r="A1810" i="4"/>
  <c r="B1810" i="4" s="1"/>
  <c r="A1811" i="4"/>
  <c r="B1811" i="4" s="1"/>
  <c r="A1812" i="4"/>
  <c r="B1812" i="4" s="1"/>
  <c r="A1813" i="4"/>
  <c r="A1814" i="4"/>
  <c r="A1815" i="4"/>
  <c r="B1815" i="4" s="1"/>
  <c r="A1816" i="4"/>
  <c r="B1816" i="4" s="1"/>
  <c r="A1817" i="4"/>
  <c r="B1817" i="4" s="1"/>
  <c r="A1818" i="4"/>
  <c r="B1818" i="4" s="1"/>
  <c r="A1819" i="4"/>
  <c r="A1820" i="4"/>
  <c r="A1821" i="4"/>
  <c r="B1821" i="4" s="1"/>
  <c r="A1822" i="4"/>
  <c r="B1822" i="4" s="1"/>
  <c r="A1823" i="4"/>
  <c r="B1823" i="4" s="1"/>
  <c r="A1824" i="4"/>
  <c r="B1824" i="4" s="1"/>
  <c r="A1825" i="4"/>
  <c r="A1826" i="4"/>
  <c r="A1827" i="4"/>
  <c r="B1827" i="4" s="1"/>
  <c r="A1828" i="4"/>
  <c r="B1828" i="4" s="1"/>
  <c r="A1829" i="4"/>
  <c r="B1829" i="4" s="1"/>
  <c r="A1830" i="4"/>
  <c r="B1830" i="4" s="1"/>
  <c r="A1831" i="4"/>
  <c r="A1832" i="4"/>
  <c r="A1833" i="4"/>
  <c r="B1833" i="4" s="1"/>
  <c r="A1834" i="4"/>
  <c r="B1834" i="4" s="1"/>
  <c r="A1835" i="4"/>
  <c r="B1835" i="4" s="1"/>
  <c r="A1836" i="4"/>
  <c r="B1836" i="4" s="1"/>
  <c r="A1837" i="4"/>
  <c r="A1838" i="4"/>
  <c r="A1839" i="4"/>
  <c r="B1839" i="4" s="1"/>
  <c r="A1840" i="4"/>
  <c r="B1840" i="4" s="1"/>
  <c r="A1841" i="4"/>
  <c r="B1841" i="4" s="1"/>
  <c r="A1842" i="4"/>
  <c r="B1842" i="4" s="1"/>
  <c r="A1843" i="4"/>
  <c r="A1844" i="4"/>
  <c r="A1845" i="4"/>
  <c r="B1845" i="4" s="1"/>
  <c r="A1846" i="4"/>
  <c r="B1846" i="4" s="1"/>
  <c r="A1847" i="4"/>
  <c r="B1847" i="4" s="1"/>
  <c r="A1848" i="4"/>
  <c r="B1848" i="4" s="1"/>
  <c r="A1849" i="4"/>
  <c r="A1850" i="4"/>
  <c r="A1851" i="4"/>
  <c r="B1851" i="4" s="1"/>
  <c r="A1852" i="4"/>
  <c r="B1852" i="4" s="1"/>
  <c r="A1853" i="4"/>
  <c r="B1853" i="4" s="1"/>
  <c r="A1854" i="4"/>
  <c r="B1854" i="4" s="1"/>
  <c r="A1855" i="4"/>
  <c r="A1856" i="4"/>
  <c r="A1857" i="4"/>
  <c r="B1857" i="4" s="1"/>
  <c r="A1858" i="4"/>
  <c r="B1858" i="4" s="1"/>
  <c r="A1859" i="4"/>
  <c r="B1859" i="4" s="1"/>
  <c r="A1860" i="4"/>
  <c r="B1860" i="4" s="1"/>
  <c r="A1861" i="4"/>
  <c r="A1862" i="4"/>
  <c r="A1863" i="4"/>
  <c r="B1863" i="4" s="1"/>
  <c r="A1864" i="4"/>
  <c r="B1864" i="4" s="1"/>
  <c r="A1865" i="4"/>
  <c r="B1865" i="4" s="1"/>
  <c r="A1866" i="4"/>
  <c r="B1866" i="4" s="1"/>
  <c r="A1867" i="4"/>
  <c r="A1868" i="4"/>
  <c r="A1869" i="4"/>
  <c r="B1869" i="4" s="1"/>
  <c r="A1870" i="4"/>
  <c r="B1870" i="4" s="1"/>
  <c r="A1871" i="4"/>
  <c r="B1871" i="4" s="1"/>
  <c r="A1872" i="4"/>
  <c r="B1872" i="4" s="1"/>
  <c r="A1873" i="4"/>
  <c r="A1874" i="4"/>
  <c r="A1875" i="4"/>
  <c r="B1875" i="4" s="1"/>
  <c r="A1876" i="4"/>
  <c r="B1876" i="4" s="1"/>
  <c r="A1877" i="4"/>
  <c r="B1877" i="4" s="1"/>
  <c r="A1878" i="4"/>
  <c r="B1878" i="4" s="1"/>
  <c r="A1879" i="4"/>
  <c r="A1880" i="4"/>
  <c r="A1881" i="4"/>
  <c r="B1881" i="4" s="1"/>
  <c r="A1882" i="4"/>
  <c r="B1882" i="4" s="1"/>
  <c r="A1883" i="4"/>
  <c r="B1883" i="4" s="1"/>
  <c r="A1884" i="4"/>
  <c r="B1884" i="4" s="1"/>
  <c r="A1885" i="4"/>
  <c r="A1886" i="4"/>
  <c r="A1887" i="4"/>
  <c r="B1887" i="4" s="1"/>
  <c r="A1888" i="4"/>
  <c r="B1888" i="4" s="1"/>
  <c r="A1889" i="4"/>
  <c r="B1889" i="4" s="1"/>
  <c r="A1890" i="4"/>
  <c r="B1890" i="4" s="1"/>
  <c r="A1891" i="4"/>
  <c r="A1892" i="4"/>
  <c r="A1893" i="4"/>
  <c r="B1893" i="4" s="1"/>
  <c r="A1894" i="4"/>
  <c r="B1894" i="4" s="1"/>
  <c r="A1895" i="4"/>
  <c r="B1895" i="4" s="1"/>
  <c r="A1896" i="4"/>
  <c r="B1896" i="4" s="1"/>
  <c r="A1897" i="4"/>
  <c r="A1898" i="4"/>
  <c r="A1899" i="4"/>
  <c r="B1899" i="4" s="1"/>
  <c r="A1900" i="4"/>
  <c r="B1900" i="4" s="1"/>
  <c r="A1901" i="4"/>
  <c r="B1901" i="4" s="1"/>
  <c r="A1902" i="4"/>
  <c r="B1902" i="4" s="1"/>
  <c r="A1903" i="4"/>
  <c r="A1904" i="4"/>
  <c r="A1905" i="4"/>
  <c r="B1905" i="4" s="1"/>
  <c r="A1906" i="4"/>
  <c r="B1906" i="4" s="1"/>
  <c r="A1907" i="4"/>
  <c r="B1907" i="4" s="1"/>
  <c r="A1908" i="4"/>
  <c r="B1908" i="4" s="1"/>
  <c r="A1909" i="4"/>
  <c r="A1910" i="4"/>
  <c r="A1911" i="4"/>
  <c r="B1911" i="4" s="1"/>
  <c r="A1912" i="4"/>
  <c r="B1912" i="4" s="1"/>
  <c r="A1913" i="4"/>
  <c r="B1913" i="4" s="1"/>
  <c r="A1914" i="4"/>
  <c r="B1914" i="4" s="1"/>
  <c r="A1915" i="4"/>
  <c r="A1916" i="4"/>
  <c r="A1917" i="4"/>
  <c r="B1917" i="4" s="1"/>
  <c r="A1918" i="4"/>
  <c r="B1918" i="4" s="1"/>
  <c r="A1919" i="4"/>
  <c r="B1919" i="4" s="1"/>
  <c r="A1920" i="4"/>
  <c r="B1920" i="4" s="1"/>
  <c r="A1921" i="4"/>
  <c r="A1922" i="4"/>
  <c r="A1923" i="4"/>
  <c r="B1923" i="4" s="1"/>
  <c r="A1924" i="4"/>
  <c r="B1924" i="4" s="1"/>
  <c r="A1925" i="4"/>
  <c r="B1925" i="4" s="1"/>
  <c r="A1926" i="4"/>
  <c r="B1926" i="4" s="1"/>
  <c r="A1927" i="4"/>
  <c r="A1928" i="4"/>
  <c r="A1929" i="4"/>
  <c r="B1929" i="4" s="1"/>
  <c r="A1930" i="4"/>
  <c r="B1930" i="4" s="1"/>
  <c r="A1931" i="4"/>
  <c r="B1931" i="4" s="1"/>
  <c r="A1932" i="4"/>
  <c r="B1932" i="4" s="1"/>
  <c r="A1933" i="4"/>
  <c r="A1934" i="4"/>
  <c r="A1935" i="4"/>
  <c r="B1935" i="4" s="1"/>
  <c r="A1936" i="4"/>
  <c r="B1936" i="4" s="1"/>
  <c r="A1937" i="4"/>
  <c r="B1937" i="4" s="1"/>
  <c r="A1938" i="4"/>
  <c r="B1938" i="4" s="1"/>
  <c r="A1939" i="4"/>
  <c r="A1940" i="4"/>
  <c r="A1941" i="4"/>
  <c r="B1941" i="4" s="1"/>
  <c r="A1942" i="4"/>
  <c r="B1942" i="4" s="1"/>
  <c r="A1943" i="4"/>
  <c r="B1943" i="4" s="1"/>
  <c r="A1944" i="4"/>
  <c r="B1944" i="4" s="1"/>
  <c r="A1945" i="4"/>
  <c r="A1946" i="4"/>
  <c r="A1947" i="4"/>
  <c r="B1947" i="4" s="1"/>
  <c r="A1948" i="4"/>
  <c r="B1948" i="4" s="1"/>
  <c r="A1949" i="4"/>
  <c r="B1949" i="4" s="1"/>
  <c r="A1950" i="4"/>
  <c r="B1950" i="4" s="1"/>
  <c r="A1951" i="4"/>
  <c r="A1952" i="4"/>
  <c r="A1953" i="4"/>
  <c r="B1953" i="4" s="1"/>
  <c r="A1954" i="4"/>
  <c r="B1954" i="4" s="1"/>
  <c r="A1955" i="4"/>
  <c r="B1955" i="4" s="1"/>
  <c r="A1956" i="4"/>
  <c r="B1956" i="4" s="1"/>
  <c r="A1957" i="4"/>
  <c r="A1958" i="4"/>
  <c r="A1959" i="4"/>
  <c r="B1959" i="4" s="1"/>
  <c r="A1960" i="4"/>
  <c r="B1960" i="4" s="1"/>
  <c r="A1961" i="4"/>
  <c r="B1961" i="4" s="1"/>
  <c r="A1962" i="4"/>
  <c r="B1962" i="4" s="1"/>
  <c r="A1963" i="4"/>
  <c r="A1964" i="4"/>
  <c r="A1965" i="4"/>
  <c r="B1965" i="4" s="1"/>
  <c r="A1966" i="4"/>
  <c r="B1966" i="4" s="1"/>
  <c r="A1967" i="4"/>
  <c r="B1967" i="4" s="1"/>
  <c r="A1968" i="4"/>
  <c r="B1968" i="4" s="1"/>
  <c r="A1969" i="4"/>
  <c r="A1970" i="4"/>
  <c r="A1971" i="4"/>
  <c r="B1971" i="4" s="1"/>
  <c r="A1972" i="4"/>
  <c r="B1972" i="4" s="1"/>
  <c r="A1973" i="4"/>
  <c r="B1973" i="4" s="1"/>
  <c r="A1974" i="4"/>
  <c r="B1974" i="4" s="1"/>
  <c r="A1975" i="4"/>
  <c r="A1976" i="4"/>
  <c r="A1977" i="4"/>
  <c r="B1977" i="4" s="1"/>
  <c r="A1978" i="4"/>
  <c r="B1978" i="4" s="1"/>
  <c r="A1979" i="4"/>
  <c r="B1979" i="4" s="1"/>
  <c r="A1980" i="4"/>
  <c r="B1980" i="4" s="1"/>
  <c r="A1981" i="4"/>
  <c r="A1982" i="4"/>
  <c r="A1983" i="4"/>
  <c r="B1983" i="4" s="1"/>
  <c r="A1984" i="4"/>
  <c r="B1984" i="4" s="1"/>
  <c r="A1985" i="4"/>
  <c r="B1985" i="4" s="1"/>
  <c r="A1986" i="4"/>
  <c r="B1986" i="4" s="1"/>
  <c r="A1987" i="4"/>
  <c r="A1988" i="4"/>
  <c r="A1989" i="4"/>
  <c r="B1989" i="4" s="1"/>
  <c r="A1990" i="4"/>
  <c r="B1990" i="4" s="1"/>
  <c r="A1991" i="4"/>
  <c r="B1991" i="4" s="1"/>
  <c r="A1992" i="4"/>
  <c r="B1992" i="4" s="1"/>
  <c r="A1993" i="4"/>
  <c r="A1994" i="4"/>
  <c r="A1995" i="4"/>
  <c r="B1995" i="4" s="1"/>
  <c r="A1996" i="4"/>
  <c r="B1996" i="4" s="1"/>
  <c r="A1997" i="4"/>
  <c r="B1997" i="4" s="1"/>
  <c r="A1998" i="4"/>
  <c r="B1998" i="4" s="1"/>
  <c r="A1999" i="4"/>
  <c r="A2000" i="4"/>
  <c r="A2" i="4"/>
  <c r="B2" i="4" s="1"/>
  <c r="A2001" i="4"/>
  <c r="A2002" i="4"/>
  <c r="A2003" i="4"/>
  <c r="A2004" i="4"/>
  <c r="A2005" i="4"/>
  <c r="A2006" i="4"/>
  <c r="A2007" i="4"/>
  <c r="A2008" i="4"/>
  <c r="A2009" i="4"/>
  <c r="A2010" i="4"/>
  <c r="A2011" i="4"/>
  <c r="A2012" i="4"/>
  <c r="A2013" i="4"/>
  <c r="A2014" i="4"/>
  <c r="A2015" i="4"/>
  <c r="A2016" i="4"/>
  <c r="A2017" i="4"/>
  <c r="A2018" i="4"/>
  <c r="A2019" i="4"/>
  <c r="A2020" i="4"/>
  <c r="A2021" i="4"/>
  <c r="A2022" i="4"/>
  <c r="A2023" i="4"/>
  <c r="A2024" i="4"/>
  <c r="A2025" i="4"/>
  <c r="A2026" i="4"/>
  <c r="A2027" i="4"/>
  <c r="A2028" i="4"/>
  <c r="A2029" i="4"/>
  <c r="A2030" i="4"/>
  <c r="A2031" i="4"/>
  <c r="A2032" i="4"/>
  <c r="A2033" i="4"/>
  <c r="A2034" i="4"/>
  <c r="A2035" i="4"/>
  <c r="A2036" i="4"/>
  <c r="A2037" i="4"/>
  <c r="A2038" i="4"/>
  <c r="A2039" i="4"/>
  <c r="A2040" i="4"/>
  <c r="A2041" i="4"/>
  <c r="A2042" i="4"/>
  <c r="A2043" i="4"/>
  <c r="A2044" i="4"/>
  <c r="A2045" i="4"/>
  <c r="A2046" i="4"/>
  <c r="A2047" i="4"/>
  <c r="A2048" i="4"/>
  <c r="A2049" i="4"/>
  <c r="A2050" i="4"/>
  <c r="A2051" i="4"/>
  <c r="A2052" i="4"/>
  <c r="A2053" i="4"/>
  <c r="A2054" i="4"/>
  <c r="A2055" i="4"/>
  <c r="A2056" i="4"/>
  <c r="A2057" i="4"/>
  <c r="A2058" i="4"/>
  <c r="A2059" i="4"/>
  <c r="A2060" i="4"/>
  <c r="A2061" i="4"/>
  <c r="A2062" i="4"/>
  <c r="A2063" i="4"/>
  <c r="A2064" i="4"/>
  <c r="A2065" i="4"/>
  <c r="A2066" i="4"/>
  <c r="A2067" i="4"/>
  <c r="A2068" i="4"/>
  <c r="A2069" i="4"/>
  <c r="A2070" i="4"/>
  <c r="A2071" i="4"/>
  <c r="A2072" i="4"/>
  <c r="A2073" i="4"/>
  <c r="A2074" i="4"/>
  <c r="A2075" i="4"/>
  <c r="A2076" i="4"/>
  <c r="A2077" i="4"/>
  <c r="A2078" i="4"/>
  <c r="A2079" i="4"/>
  <c r="A2080" i="4"/>
  <c r="A2081" i="4"/>
  <c r="A2082" i="4"/>
  <c r="A2083" i="4"/>
  <c r="A2084" i="4"/>
  <c r="A2085" i="4"/>
  <c r="A2086" i="4"/>
  <c r="A2087" i="4"/>
  <c r="A2088" i="4"/>
  <c r="A2089" i="4"/>
  <c r="A2090" i="4"/>
  <c r="A2091" i="4"/>
  <c r="A2092" i="4"/>
  <c r="A2093" i="4"/>
  <c r="A2094" i="4"/>
  <c r="A2095" i="4"/>
  <c r="A2096" i="4"/>
  <c r="A2097" i="4"/>
  <c r="A2098" i="4"/>
  <c r="A2099" i="4"/>
  <c r="A2100" i="4"/>
  <c r="A2101" i="4"/>
  <c r="A2102" i="4"/>
  <c r="A2103" i="4"/>
  <c r="A2104" i="4"/>
  <c r="A2105" i="4"/>
  <c r="A2106" i="4"/>
  <c r="A2107" i="4"/>
  <c r="A2108" i="4"/>
  <c r="A2109" i="4"/>
  <c r="A2110" i="4"/>
  <c r="A2111" i="4"/>
  <c r="A2112" i="4"/>
  <c r="A2113" i="4"/>
  <c r="A2114" i="4"/>
  <c r="A2115" i="4"/>
  <c r="A2116" i="4"/>
  <c r="A2117" i="4"/>
  <c r="A2118" i="4"/>
  <c r="A2119" i="4"/>
  <c r="A2120" i="4"/>
  <c r="A2121" i="4"/>
  <c r="A2122" i="4"/>
  <c r="A2123" i="4"/>
  <c r="A2124" i="4"/>
  <c r="A2125" i="4"/>
  <c r="A2126" i="4"/>
  <c r="A2127" i="4"/>
  <c r="A2128" i="4"/>
  <c r="A2129" i="4"/>
  <c r="A2130" i="4"/>
  <c r="A2131" i="4"/>
  <c r="A2132" i="4"/>
  <c r="A2133" i="4"/>
  <c r="A2134" i="4"/>
  <c r="A2135" i="4"/>
  <c r="A2136" i="4"/>
  <c r="A2137" i="4"/>
  <c r="A2138" i="4"/>
  <c r="A2139" i="4"/>
  <c r="A2140" i="4"/>
  <c r="A2141" i="4"/>
  <c r="A2142" i="4"/>
  <c r="A2143" i="4"/>
  <c r="A2144" i="4"/>
  <c r="A2145" i="4"/>
  <c r="A2146" i="4"/>
  <c r="A2147" i="4"/>
  <c r="A2148" i="4"/>
  <c r="A2149" i="4"/>
  <c r="A2150" i="4"/>
  <c r="A2151" i="4"/>
  <c r="A2152" i="4"/>
  <c r="A2153" i="4"/>
  <c r="A2154" i="4"/>
  <c r="A2155" i="4"/>
  <c r="A2156" i="4"/>
  <c r="A2157" i="4"/>
  <c r="A2158" i="4"/>
  <c r="A2159" i="4"/>
  <c r="A2160" i="4"/>
  <c r="A2161" i="4"/>
  <c r="A2162" i="4"/>
  <c r="A2163" i="4"/>
  <c r="A2164" i="4"/>
  <c r="A2165" i="4"/>
  <c r="A2166" i="4"/>
  <c r="A2167" i="4"/>
  <c r="A2168" i="4"/>
  <c r="A2169" i="4"/>
  <c r="A2170" i="4"/>
  <c r="A2171" i="4"/>
  <c r="A2172" i="4"/>
  <c r="A2173" i="4"/>
  <c r="A2174" i="4"/>
  <c r="A2175" i="4"/>
  <c r="A2176" i="4"/>
  <c r="A2177" i="4"/>
  <c r="A2178" i="4"/>
  <c r="A2179" i="4"/>
  <c r="A2180" i="4"/>
  <c r="A2181" i="4"/>
  <c r="A2182" i="4"/>
  <c r="A2183" i="4"/>
  <c r="A2184" i="4"/>
  <c r="A2185" i="4"/>
  <c r="A2186" i="4"/>
  <c r="A2187" i="4"/>
  <c r="A2188" i="4"/>
  <c r="A2189" i="4"/>
  <c r="A2190" i="4"/>
  <c r="A2191" i="4"/>
  <c r="A2192" i="4"/>
  <c r="A2193" i="4"/>
  <c r="A2194" i="4"/>
  <c r="A2195" i="4"/>
  <c r="A2196" i="4"/>
  <c r="A2197" i="4"/>
  <c r="A2198" i="4"/>
  <c r="A2199" i="4"/>
  <c r="A2200" i="4"/>
  <c r="A2201" i="4"/>
  <c r="A2202" i="4"/>
  <c r="A2203" i="4"/>
  <c r="A2204" i="4"/>
  <c r="A2205" i="4"/>
  <c r="A2206" i="4"/>
  <c r="A2207" i="4"/>
  <c r="A2208" i="4"/>
  <c r="A2209" i="4"/>
  <c r="A2210" i="4"/>
  <c r="A2211" i="4"/>
  <c r="A2212" i="4"/>
  <c r="A2213" i="4"/>
  <c r="A2214" i="4"/>
  <c r="A2215" i="4"/>
  <c r="A2216" i="4"/>
  <c r="A2217" i="4"/>
  <c r="A2218" i="4"/>
  <c r="A2219" i="4"/>
  <c r="A2220" i="4"/>
  <c r="A2221" i="4"/>
  <c r="A2222" i="4"/>
  <c r="A2223" i="4"/>
  <c r="A2224" i="4"/>
  <c r="A2225" i="4"/>
  <c r="A2226" i="4"/>
  <c r="A2227" i="4"/>
  <c r="A2228" i="4"/>
  <c r="A2229" i="4"/>
  <c r="A2230" i="4"/>
  <c r="A2231" i="4"/>
  <c r="A2232" i="4"/>
  <c r="A2233" i="4"/>
  <c r="A2234" i="4"/>
  <c r="A2235" i="4"/>
  <c r="A2236" i="4"/>
  <c r="A2237" i="4"/>
  <c r="A2238" i="4"/>
  <c r="A2239" i="4"/>
  <c r="A2240" i="4"/>
  <c r="A2241" i="4"/>
  <c r="A2242" i="4"/>
  <c r="A2243" i="4"/>
  <c r="A2244" i="4"/>
  <c r="A2245" i="4"/>
  <c r="A2246" i="4"/>
  <c r="A2247" i="4"/>
  <c r="A2248" i="4"/>
  <c r="A2249" i="4"/>
  <c r="A2250" i="4"/>
  <c r="A2251" i="4"/>
  <c r="A2252" i="4"/>
  <c r="A2253" i="4"/>
  <c r="A2254" i="4"/>
  <c r="A2255" i="4"/>
  <c r="A2256" i="4"/>
  <c r="A2257" i="4"/>
  <c r="A2258" i="4"/>
  <c r="A2259" i="4"/>
  <c r="A2260" i="4"/>
  <c r="A2261" i="4"/>
  <c r="A2262" i="4"/>
  <c r="A2263" i="4"/>
  <c r="A2264" i="4"/>
  <c r="A2265" i="4"/>
  <c r="A2266" i="4"/>
  <c r="A2267" i="4"/>
  <c r="A2268" i="4"/>
  <c r="A2269" i="4"/>
  <c r="A2270" i="4"/>
  <c r="A2271" i="4"/>
  <c r="A2272" i="4"/>
  <c r="A2273" i="4"/>
  <c r="A2274" i="4"/>
  <c r="A2275" i="4"/>
  <c r="A2276" i="4"/>
  <c r="A2277" i="4"/>
  <c r="A2278" i="4"/>
  <c r="A2279" i="4"/>
  <c r="A2280" i="4"/>
  <c r="A2281" i="4"/>
  <c r="A2282" i="4"/>
  <c r="A2283" i="4"/>
  <c r="A2284" i="4"/>
  <c r="A2285" i="4"/>
  <c r="A2286" i="4"/>
  <c r="A2287" i="4"/>
  <c r="A2288" i="4"/>
  <c r="A2289" i="4"/>
  <c r="A2290" i="4"/>
  <c r="A2291" i="4"/>
  <c r="A2292" i="4"/>
  <c r="A2293" i="4"/>
  <c r="A2294" i="4"/>
  <c r="A2295" i="4"/>
  <c r="A2296" i="4"/>
  <c r="A2297" i="4"/>
  <c r="A2298" i="4"/>
  <c r="A2299" i="4"/>
  <c r="A2300" i="4"/>
  <c r="A2301" i="4"/>
  <c r="A2302" i="4"/>
  <c r="A2303" i="4"/>
  <c r="A2304" i="4"/>
  <c r="A2305" i="4"/>
  <c r="A2306" i="4"/>
  <c r="A2307" i="4"/>
  <c r="A2308" i="4"/>
  <c r="A2309" i="4"/>
  <c r="A2310" i="4"/>
  <c r="A2311" i="4"/>
  <c r="A2312" i="4"/>
  <c r="A2313" i="4"/>
  <c r="A2314" i="4"/>
  <c r="A2315" i="4"/>
  <c r="A2316" i="4"/>
  <c r="A2317" i="4"/>
  <c r="A2318" i="4"/>
  <c r="A2319" i="4"/>
  <c r="A2320" i="4"/>
  <c r="A2321" i="4"/>
  <c r="A2322" i="4"/>
  <c r="A2323" i="4"/>
  <c r="A2324" i="4"/>
  <c r="A2325" i="4"/>
  <c r="A2326" i="4"/>
  <c r="A2327" i="4"/>
  <c r="A2328" i="4"/>
  <c r="A2329" i="4"/>
  <c r="A2330" i="4"/>
  <c r="A2331" i="4"/>
  <c r="A2332" i="4"/>
  <c r="A2333" i="4"/>
  <c r="A2334" i="4"/>
  <c r="A2335" i="4"/>
  <c r="A2336" i="4"/>
  <c r="A2337" i="4"/>
  <c r="A2338" i="4"/>
  <c r="A2339" i="4"/>
  <c r="A2340" i="4"/>
  <c r="A2341" i="4"/>
  <c r="A2342" i="4"/>
  <c r="A2343" i="4"/>
  <c r="A2344" i="4"/>
  <c r="A2345" i="4"/>
  <c r="A2346" i="4"/>
  <c r="A2347" i="4"/>
  <c r="A2348" i="4"/>
  <c r="A2349" i="4"/>
  <c r="A2350" i="4"/>
  <c r="A2351" i="4"/>
  <c r="A2352" i="4"/>
  <c r="A2353" i="4"/>
  <c r="A2354" i="4"/>
  <c r="A2355" i="4"/>
  <c r="A2356" i="4"/>
  <c r="A2357" i="4"/>
  <c r="A2358" i="4"/>
  <c r="A2359" i="4"/>
  <c r="A2360" i="4"/>
  <c r="A2361" i="4"/>
  <c r="A2362" i="4"/>
  <c r="A2363" i="4"/>
  <c r="A2364" i="4"/>
  <c r="D68" i="7" l="1"/>
  <c r="B2002" i="4" l="1"/>
  <c r="B2008" i="4"/>
  <c r="B2014" i="4"/>
  <c r="B2020" i="4"/>
  <c r="B2026" i="4"/>
  <c r="B2032" i="4"/>
  <c r="B2038" i="4"/>
  <c r="B2044" i="4"/>
  <c r="B2050" i="4"/>
  <c r="B2056" i="4"/>
  <c r="B2062" i="4"/>
  <c r="B2068" i="4"/>
  <c r="B2074" i="4"/>
  <c r="B2080" i="4"/>
  <c r="B2086" i="4"/>
  <c r="B2092" i="4"/>
  <c r="B2098" i="4"/>
  <c r="B2104" i="4"/>
  <c r="B2110" i="4"/>
  <c r="B2116" i="4"/>
  <c r="B2007" i="4"/>
  <c r="B2015" i="4"/>
  <c r="B2022" i="4"/>
  <c r="B2029" i="4"/>
  <c r="B2036" i="4"/>
  <c r="B2043" i="4"/>
  <c r="B2051" i="4"/>
  <c r="B2058" i="4"/>
  <c r="B2065" i="4"/>
  <c r="B2072" i="4"/>
  <c r="B2079" i="4"/>
  <c r="B2087" i="4"/>
  <c r="B2094" i="4"/>
  <c r="B2101" i="4"/>
  <c r="B2108" i="4"/>
  <c r="B2115" i="4"/>
  <c r="B2122" i="4"/>
  <c r="B2128" i="4"/>
  <c r="B2134" i="4"/>
  <c r="B2140" i="4"/>
  <c r="B2146" i="4"/>
  <c r="B2152" i="4"/>
  <c r="B2158" i="4"/>
  <c r="B2164" i="4"/>
  <c r="B2170" i="4"/>
  <c r="B2176" i="4"/>
  <c r="B2182" i="4"/>
  <c r="B2188" i="4"/>
  <c r="B2194" i="4"/>
  <c r="B2200" i="4"/>
  <c r="B2206" i="4"/>
  <c r="B2212" i="4"/>
  <c r="B2218" i="4"/>
  <c r="B2224" i="4"/>
  <c r="B2230" i="4"/>
  <c r="B2236" i="4"/>
  <c r="B2242" i="4"/>
  <c r="B2248" i="4"/>
  <c r="B2254" i="4"/>
  <c r="B2260" i="4"/>
  <c r="B2266" i="4"/>
  <c r="B2272" i="4"/>
  <c r="B2278" i="4"/>
  <c r="B2284" i="4"/>
  <c r="B2290" i="4"/>
  <c r="B2296" i="4"/>
  <c r="B2302" i="4"/>
  <c r="B2308" i="4"/>
  <c r="B2314" i="4"/>
  <c r="B2320" i="4"/>
  <c r="B2326" i="4"/>
  <c r="B2332" i="4"/>
  <c r="B2338" i="4"/>
  <c r="B2344" i="4"/>
  <c r="B2350" i="4"/>
  <c r="B2356" i="4"/>
  <c r="B2362" i="4"/>
  <c r="B2001" i="4"/>
  <c r="B2009" i="4"/>
  <c r="B2016" i="4"/>
  <c r="B2023" i="4"/>
  <c r="B2030" i="4"/>
  <c r="B2037" i="4"/>
  <c r="B2045" i="4"/>
  <c r="B2052" i="4"/>
  <c r="B2059" i="4"/>
  <c r="B2066" i="4"/>
  <c r="B2073" i="4"/>
  <c r="B2081" i="4"/>
  <c r="B2088" i="4"/>
  <c r="B2095" i="4"/>
  <c r="B2102" i="4"/>
  <c r="B2109" i="4"/>
  <c r="B2117" i="4"/>
  <c r="B2123" i="4"/>
  <c r="B2129" i="4"/>
  <c r="B2135" i="4"/>
  <c r="B2141" i="4"/>
  <c r="B2147" i="4"/>
  <c r="B2153" i="4"/>
  <c r="B2159" i="4"/>
  <c r="B2165" i="4"/>
  <c r="B2171" i="4"/>
  <c r="B2177" i="4"/>
  <c r="B2183" i="4"/>
  <c r="B2189" i="4"/>
  <c r="B2195" i="4"/>
  <c r="B2201" i="4"/>
  <c r="B2207" i="4"/>
  <c r="B2213" i="4"/>
  <c r="B2219" i="4"/>
  <c r="B2225" i="4"/>
  <c r="B2231" i="4"/>
  <c r="B2237" i="4"/>
  <c r="B2243" i="4"/>
  <c r="B2249" i="4"/>
  <c r="B2255" i="4"/>
  <c r="B2261" i="4"/>
  <c r="B2267" i="4"/>
  <c r="B2273" i="4"/>
  <c r="B2279" i="4"/>
  <c r="B2285" i="4"/>
  <c r="B2291" i="4"/>
  <c r="B2297" i="4"/>
  <c r="B2303" i="4"/>
  <c r="B2309" i="4"/>
  <c r="B2315" i="4"/>
  <c r="B2321" i="4"/>
  <c r="B2327" i="4"/>
  <c r="B2333" i="4"/>
  <c r="B2339" i="4"/>
  <c r="B2345" i="4"/>
  <c r="B2351" i="4"/>
  <c r="B2357" i="4"/>
  <c r="B2363" i="4"/>
  <c r="B2003" i="4"/>
  <c r="B2010" i="4"/>
  <c r="B2017" i="4"/>
  <c r="B2024" i="4"/>
  <c r="B2031" i="4"/>
  <c r="B2039" i="4"/>
  <c r="B2046" i="4"/>
  <c r="B2053" i="4"/>
  <c r="B2060" i="4"/>
  <c r="B2067" i="4"/>
  <c r="B2075" i="4"/>
  <c r="B2082" i="4"/>
  <c r="B2089" i="4"/>
  <c r="B2096" i="4"/>
  <c r="B2103" i="4"/>
  <c r="B2111" i="4"/>
  <c r="B2118" i="4"/>
  <c r="B2124" i="4"/>
  <c r="B2130" i="4"/>
  <c r="B2136" i="4"/>
  <c r="B2142" i="4"/>
  <c r="B2148" i="4"/>
  <c r="B2154" i="4"/>
  <c r="B2160" i="4"/>
  <c r="B2166" i="4"/>
  <c r="B2172" i="4"/>
  <c r="B2178" i="4"/>
  <c r="B2184" i="4"/>
  <c r="B2190" i="4"/>
  <c r="B2196" i="4"/>
  <c r="B2202" i="4"/>
  <c r="B2208" i="4"/>
  <c r="B2214" i="4"/>
  <c r="B2220" i="4"/>
  <c r="B2226" i="4"/>
  <c r="B2232" i="4"/>
  <c r="B2238" i="4"/>
  <c r="B2244" i="4"/>
  <c r="B2250" i="4"/>
  <c r="B2006" i="4"/>
  <c r="B2013" i="4"/>
  <c r="B2021" i="4"/>
  <c r="B2028" i="4"/>
  <c r="B2035" i="4"/>
  <c r="B2042" i="4"/>
  <c r="B2049" i="4"/>
  <c r="B2057" i="4"/>
  <c r="B2064" i="4"/>
  <c r="B2071" i="4"/>
  <c r="B2078" i="4"/>
  <c r="B2085" i="4"/>
  <c r="B2093" i="4"/>
  <c r="B2100" i="4"/>
  <c r="B2107" i="4"/>
  <c r="B2114" i="4"/>
  <c r="B2121" i="4"/>
  <c r="B2127" i="4"/>
  <c r="B2133" i="4"/>
  <c r="B2139" i="4"/>
  <c r="B2145" i="4"/>
  <c r="B2151" i="4"/>
  <c r="B2157" i="4"/>
  <c r="B2163" i="4"/>
  <c r="B2169" i="4"/>
  <c r="B2175" i="4"/>
  <c r="B2181" i="4"/>
  <c r="B2187" i="4"/>
  <c r="B2193" i="4"/>
  <c r="B2199" i="4"/>
  <c r="B2205" i="4"/>
  <c r="B2211" i="4"/>
  <c r="B2217" i="4"/>
  <c r="B2223" i="4"/>
  <c r="B2229" i="4"/>
  <c r="B2235" i="4"/>
  <c r="B2241" i="4"/>
  <c r="B2247" i="4"/>
  <c r="B2253" i="4"/>
  <c r="B2259" i="4"/>
  <c r="B2265" i="4"/>
  <c r="B2271" i="4"/>
  <c r="B2277" i="4"/>
  <c r="B2283" i="4"/>
  <c r="B2289" i="4"/>
  <c r="B2295" i="4"/>
  <c r="B2301" i="4"/>
  <c r="B2307" i="4"/>
  <c r="B2313" i="4"/>
  <c r="B2319" i="4"/>
  <c r="B2325" i="4"/>
  <c r="B2331" i="4"/>
  <c r="B2337" i="4"/>
  <c r="B2343" i="4"/>
  <c r="B2349" i="4"/>
  <c r="B2355" i="4"/>
  <c r="B2361" i="4"/>
  <c r="B2005" i="4"/>
  <c r="B2027" i="4"/>
  <c r="B2048" i="4"/>
  <c r="B2070" i="4"/>
  <c r="B2091" i="4"/>
  <c r="B2113" i="4"/>
  <c r="B2132" i="4"/>
  <c r="B2150" i="4"/>
  <c r="B2168" i="4"/>
  <c r="B2186" i="4"/>
  <c r="B2204" i="4"/>
  <c r="B2222" i="4"/>
  <c r="B2240" i="4"/>
  <c r="B2257" i="4"/>
  <c r="B2269" i="4"/>
  <c r="B2281" i="4"/>
  <c r="B2293" i="4"/>
  <c r="B2305" i="4"/>
  <c r="B2317" i="4"/>
  <c r="B2329" i="4"/>
  <c r="B2341" i="4"/>
  <c r="B2353" i="4"/>
  <c r="B2011" i="4"/>
  <c r="B2033" i="4"/>
  <c r="B2054" i="4"/>
  <c r="B2076" i="4"/>
  <c r="B2097" i="4"/>
  <c r="B2119" i="4"/>
  <c r="B2137" i="4"/>
  <c r="B2155" i="4"/>
  <c r="B2173" i="4"/>
  <c r="B2191" i="4"/>
  <c r="B2209" i="4"/>
  <c r="B2227" i="4"/>
  <c r="B2245" i="4"/>
  <c r="B2258" i="4"/>
  <c r="B2270" i="4"/>
  <c r="B2282" i="4"/>
  <c r="B2294" i="4"/>
  <c r="B2306" i="4"/>
  <c r="B2318" i="4"/>
  <c r="B2330" i="4"/>
  <c r="B2342" i="4"/>
  <c r="B2354" i="4"/>
  <c r="B2012" i="4"/>
  <c r="B2034" i="4"/>
  <c r="B2055" i="4"/>
  <c r="B2077" i="4"/>
  <c r="B2099" i="4"/>
  <c r="B2120" i="4"/>
  <c r="B2138" i="4"/>
  <c r="B2156" i="4"/>
  <c r="B2174" i="4"/>
  <c r="B2192" i="4"/>
  <c r="B2210" i="4"/>
  <c r="B2228" i="4"/>
  <c r="B2246" i="4"/>
  <c r="B2262" i="4"/>
  <c r="B2274" i="4"/>
  <c r="B2286" i="4"/>
  <c r="B2298" i="4"/>
  <c r="B2310" i="4"/>
  <c r="B2322" i="4"/>
  <c r="B2334" i="4"/>
  <c r="B2346" i="4"/>
  <c r="B2358" i="4"/>
  <c r="B2018" i="4"/>
  <c r="B2040" i="4"/>
  <c r="B2061" i="4"/>
  <c r="B2083" i="4"/>
  <c r="B2105" i="4"/>
  <c r="B2125" i="4"/>
  <c r="B2143" i="4"/>
  <c r="B2161" i="4"/>
  <c r="B2179" i="4"/>
  <c r="B2197" i="4"/>
  <c r="B2215" i="4"/>
  <c r="B2233" i="4"/>
  <c r="B2251" i="4"/>
  <c r="B2263" i="4"/>
  <c r="B2275" i="4"/>
  <c r="B2287" i="4"/>
  <c r="B2299" i="4"/>
  <c r="B2311" i="4"/>
  <c r="B2323" i="4"/>
  <c r="B2335" i="4"/>
  <c r="B2347" i="4"/>
  <c r="B2359" i="4"/>
  <c r="B2004" i="4"/>
  <c r="B2025" i="4"/>
  <c r="B2047" i="4"/>
  <c r="B2069" i="4"/>
  <c r="B2090" i="4"/>
  <c r="B2112" i="4"/>
  <c r="B2131" i="4"/>
  <c r="B2149" i="4"/>
  <c r="B2167" i="4"/>
  <c r="B2185" i="4"/>
  <c r="B2203" i="4"/>
  <c r="B2221" i="4"/>
  <c r="B2239" i="4"/>
  <c r="B2256" i="4"/>
  <c r="B2268" i="4"/>
  <c r="B2280" i="4"/>
  <c r="B2292" i="4"/>
  <c r="B2304" i="4"/>
  <c r="B2316" i="4"/>
  <c r="B2328" i="4"/>
  <c r="B2340" i="4"/>
  <c r="B2352" i="4"/>
  <c r="B2364" i="4"/>
  <c r="B2019" i="4"/>
  <c r="B2144" i="4"/>
  <c r="B2252" i="4"/>
  <c r="B2324" i="4"/>
  <c r="B2041" i="4"/>
  <c r="B2162" i="4"/>
  <c r="B2264" i="4"/>
  <c r="B2336" i="4"/>
  <c r="B2063" i="4"/>
  <c r="B2180" i="4"/>
  <c r="B2276" i="4"/>
  <c r="B2348" i="4"/>
  <c r="B2084" i="4"/>
  <c r="B2198" i="4"/>
  <c r="B2288" i="4"/>
  <c r="B2360" i="4"/>
  <c r="B2126" i="4"/>
  <c r="B2234" i="4"/>
  <c r="B2312" i="4"/>
  <c r="B2300" i="4"/>
  <c r="B2106" i="4"/>
  <c r="B2216" i="4"/>
  <c r="H2" i="4" l="1"/>
  <c r="H3" i="4" l="1"/>
  <c r="H4" i="4"/>
  <c r="H5" i="4"/>
  <c r="H6" i="4"/>
  <c r="I6" i="4" s="1"/>
  <c r="H7" i="4"/>
  <c r="I7" i="4" s="1"/>
  <c r="H8" i="4"/>
  <c r="I8" i="4" s="1"/>
  <c r="H9" i="4"/>
  <c r="H10" i="4"/>
  <c r="H11" i="4"/>
  <c r="H12" i="4"/>
  <c r="I12" i="4" s="1"/>
  <c r="H13" i="4"/>
  <c r="I13" i="4" s="1"/>
  <c r="H14" i="4"/>
  <c r="I14" i="4" s="1"/>
  <c r="H15" i="4"/>
  <c r="H16" i="4"/>
  <c r="H17" i="4"/>
  <c r="H18" i="4"/>
  <c r="I18" i="4" s="1"/>
  <c r="H19" i="4"/>
  <c r="I19" i="4" s="1"/>
  <c r="H20" i="4"/>
  <c r="I20" i="4" s="1"/>
  <c r="H21" i="4"/>
  <c r="H22" i="4"/>
  <c r="H23" i="4"/>
  <c r="H24" i="4"/>
  <c r="I24" i="4" s="1"/>
  <c r="H25" i="4"/>
  <c r="I25" i="4" s="1"/>
  <c r="H26" i="4"/>
  <c r="I26" i="4" s="1"/>
  <c r="H27" i="4"/>
  <c r="H28" i="4"/>
  <c r="H29" i="4"/>
  <c r="H30" i="4"/>
  <c r="I30" i="4" s="1"/>
  <c r="H31" i="4"/>
  <c r="I31" i="4" s="1"/>
  <c r="H32" i="4"/>
  <c r="I32" i="4" s="1"/>
  <c r="H33" i="4"/>
  <c r="H34" i="4"/>
  <c r="H35" i="4"/>
  <c r="H36" i="4"/>
  <c r="H37" i="4"/>
  <c r="I37" i="4" s="1"/>
  <c r="H38" i="4"/>
  <c r="I38" i="4" s="1"/>
  <c r="H39" i="4"/>
  <c r="H40" i="4"/>
  <c r="H41" i="4"/>
  <c r="H42" i="4"/>
  <c r="H43" i="4"/>
  <c r="I43" i="4" s="1"/>
  <c r="H44" i="4"/>
  <c r="I44" i="4" s="1"/>
  <c r="H45" i="4"/>
  <c r="H46" i="4"/>
  <c r="H47" i="4"/>
  <c r="H48" i="4"/>
  <c r="H49" i="4"/>
  <c r="I49" i="4" s="1"/>
  <c r="H50" i="4"/>
  <c r="I50" i="4" s="1"/>
  <c r="H51" i="4"/>
  <c r="H52" i="4"/>
  <c r="H53" i="4"/>
  <c r="H54" i="4"/>
  <c r="H55" i="4"/>
  <c r="I55" i="4" s="1"/>
  <c r="H56" i="4"/>
  <c r="I56" i="4" s="1"/>
  <c r="H57" i="4"/>
  <c r="H58" i="4"/>
  <c r="H59" i="4"/>
  <c r="H60" i="4"/>
  <c r="H61" i="4"/>
  <c r="I61" i="4" s="1"/>
  <c r="H62" i="4"/>
  <c r="I62" i="4" s="1"/>
  <c r="H63" i="4"/>
  <c r="H64" i="4"/>
  <c r="H65" i="4"/>
  <c r="H66" i="4"/>
  <c r="H67" i="4"/>
  <c r="I67" i="4" s="1"/>
  <c r="H68" i="4"/>
  <c r="I68" i="4" s="1"/>
  <c r="H69" i="4"/>
  <c r="H70" i="4"/>
  <c r="H71" i="4"/>
  <c r="H72" i="4"/>
  <c r="H73" i="4"/>
  <c r="I73" i="4" s="1"/>
  <c r="H74" i="4"/>
  <c r="I74" i="4" s="1"/>
  <c r="H75" i="4"/>
  <c r="H76" i="4"/>
  <c r="H77" i="4"/>
  <c r="H78" i="4"/>
  <c r="H79" i="4"/>
  <c r="I79" i="4" s="1"/>
  <c r="H80" i="4"/>
  <c r="I80" i="4" s="1"/>
  <c r="H81" i="4"/>
  <c r="H82" i="4"/>
  <c r="H83" i="4"/>
  <c r="H84" i="4"/>
  <c r="H85" i="4"/>
  <c r="I85" i="4" s="1"/>
  <c r="H86" i="4"/>
  <c r="I86" i="4" s="1"/>
  <c r="H87" i="4"/>
  <c r="H88" i="4"/>
  <c r="H89" i="4"/>
  <c r="H90" i="4"/>
  <c r="H91" i="4"/>
  <c r="I91" i="4" s="1"/>
  <c r="H92" i="4"/>
  <c r="I92" i="4" s="1"/>
  <c r="H93" i="4"/>
  <c r="H94" i="4"/>
  <c r="H95" i="4"/>
  <c r="H96" i="4"/>
  <c r="H97" i="4"/>
  <c r="I97" i="4" s="1"/>
  <c r="H98" i="4"/>
  <c r="I98" i="4" s="1"/>
  <c r="H99" i="4"/>
  <c r="H100" i="4"/>
  <c r="H101" i="4"/>
  <c r="H102" i="4"/>
  <c r="H103" i="4"/>
  <c r="I103" i="4" s="1"/>
  <c r="H104" i="4"/>
  <c r="I104" i="4" s="1"/>
  <c r="H105" i="4"/>
  <c r="H106" i="4"/>
  <c r="H107" i="4"/>
  <c r="H108" i="4"/>
  <c r="H109" i="4"/>
  <c r="I109" i="4" s="1"/>
  <c r="H110" i="4"/>
  <c r="I110" i="4" s="1"/>
  <c r="H111" i="4"/>
  <c r="H112" i="4"/>
  <c r="H113" i="4"/>
  <c r="H114" i="4"/>
  <c r="H115" i="4"/>
  <c r="I115" i="4" s="1"/>
  <c r="H116" i="4"/>
  <c r="I116" i="4" s="1"/>
  <c r="H117" i="4"/>
  <c r="H118" i="4"/>
  <c r="H119" i="4"/>
  <c r="H120" i="4"/>
  <c r="H121" i="4"/>
  <c r="I121" i="4" s="1"/>
  <c r="H122" i="4"/>
  <c r="H123" i="4"/>
  <c r="H124" i="4"/>
  <c r="H125" i="4"/>
  <c r="H126" i="4"/>
  <c r="H127" i="4"/>
  <c r="I127" i="4" s="1"/>
  <c r="H128" i="4"/>
  <c r="I128" i="4" s="1"/>
  <c r="H129" i="4"/>
  <c r="H130" i="4"/>
  <c r="H131" i="4"/>
  <c r="H132" i="4"/>
  <c r="H133" i="4"/>
  <c r="I133" i="4" s="1"/>
  <c r="H134" i="4"/>
  <c r="I134" i="4" s="1"/>
  <c r="H135" i="4"/>
  <c r="H136" i="4"/>
  <c r="H137" i="4"/>
  <c r="H138" i="4"/>
  <c r="H139" i="4"/>
  <c r="I139" i="4" s="1"/>
  <c r="H140" i="4"/>
  <c r="I140" i="4" s="1"/>
  <c r="H141" i="4"/>
  <c r="H142" i="4"/>
  <c r="H143" i="4"/>
  <c r="H144" i="4"/>
  <c r="H145" i="4"/>
  <c r="I145" i="4" s="1"/>
  <c r="H146" i="4"/>
  <c r="I146" i="4" s="1"/>
  <c r="H147" i="4"/>
  <c r="H148" i="4"/>
  <c r="H149" i="4"/>
  <c r="H150" i="4"/>
  <c r="H151" i="4"/>
  <c r="I151" i="4" s="1"/>
  <c r="H152" i="4"/>
  <c r="I152" i="4" s="1"/>
  <c r="H153" i="4"/>
  <c r="H154" i="4"/>
  <c r="H155" i="4"/>
  <c r="H156" i="4"/>
  <c r="H157" i="4"/>
  <c r="I157" i="4" s="1"/>
  <c r="H158" i="4"/>
  <c r="I158" i="4" s="1"/>
  <c r="H159" i="4"/>
  <c r="I159" i="4" s="1"/>
  <c r="H160" i="4"/>
  <c r="I160" i="4" s="1"/>
  <c r="H161" i="4"/>
  <c r="H162" i="4"/>
  <c r="H163" i="4"/>
  <c r="I163" i="4" s="1"/>
  <c r="H164" i="4"/>
  <c r="I164" i="4" s="1"/>
  <c r="H165" i="4"/>
  <c r="I165" i="4" s="1"/>
  <c r="H166" i="4"/>
  <c r="H167" i="4"/>
  <c r="H168" i="4"/>
  <c r="H169" i="4"/>
  <c r="I169" i="4" s="1"/>
  <c r="H170" i="4"/>
  <c r="I170" i="4" s="1"/>
  <c r="H171" i="4"/>
  <c r="I171" i="4" s="1"/>
  <c r="H172" i="4"/>
  <c r="H173" i="4"/>
  <c r="H174" i="4"/>
  <c r="H175" i="4"/>
  <c r="I175" i="4" s="1"/>
  <c r="H176" i="4"/>
  <c r="I176" i="4" s="1"/>
  <c r="H177" i="4"/>
  <c r="I177" i="4" s="1"/>
  <c r="H178" i="4"/>
  <c r="H179" i="4"/>
  <c r="H180" i="4"/>
  <c r="H181" i="4"/>
  <c r="I181" i="4" s="1"/>
  <c r="H182" i="4"/>
  <c r="I182" i="4" s="1"/>
  <c r="H183" i="4"/>
  <c r="I183" i="4" s="1"/>
  <c r="H184" i="4"/>
  <c r="I184" i="4" s="1"/>
  <c r="H185" i="4"/>
  <c r="H186" i="4"/>
  <c r="H187" i="4"/>
  <c r="I187" i="4" s="1"/>
  <c r="H188" i="4"/>
  <c r="I188" i="4" s="1"/>
  <c r="H189" i="4"/>
  <c r="I189" i="4" s="1"/>
  <c r="H190" i="4"/>
  <c r="I190" i="4" s="1"/>
  <c r="H191" i="4"/>
  <c r="H192" i="4"/>
  <c r="H193" i="4"/>
  <c r="I193" i="4" s="1"/>
  <c r="H194" i="4"/>
  <c r="I194" i="4" s="1"/>
  <c r="H195" i="4"/>
  <c r="I195" i="4" s="1"/>
  <c r="H196" i="4"/>
  <c r="I196" i="4" s="1"/>
  <c r="H197" i="4"/>
  <c r="H198" i="4"/>
  <c r="H199" i="4"/>
  <c r="I199" i="4" s="1"/>
  <c r="H200" i="4"/>
  <c r="I200" i="4" s="1"/>
  <c r="H201" i="4"/>
  <c r="I201" i="4" s="1"/>
  <c r="H202" i="4"/>
  <c r="I202" i="4" s="1"/>
  <c r="H203" i="4"/>
  <c r="H204" i="4"/>
  <c r="H205" i="4"/>
  <c r="I205" i="4" s="1"/>
  <c r="H206" i="4"/>
  <c r="I206" i="4" s="1"/>
  <c r="H207" i="4"/>
  <c r="I207" i="4" s="1"/>
  <c r="H208" i="4"/>
  <c r="H209" i="4"/>
  <c r="H210" i="4"/>
  <c r="H211" i="4"/>
  <c r="I211" i="4" s="1"/>
  <c r="H212" i="4"/>
  <c r="I212" i="4" s="1"/>
  <c r="H213" i="4"/>
  <c r="I213" i="4" s="1"/>
  <c r="H214" i="4"/>
  <c r="I214" i="4" s="1"/>
  <c r="H215" i="4"/>
  <c r="H216" i="4"/>
  <c r="H217" i="4"/>
  <c r="I217" i="4" s="1"/>
  <c r="H218" i="4"/>
  <c r="I218" i="4" s="1"/>
  <c r="H219" i="4"/>
  <c r="I219" i="4" s="1"/>
  <c r="H220" i="4"/>
  <c r="I220" i="4" s="1"/>
  <c r="H221" i="4"/>
  <c r="H222" i="4"/>
  <c r="H223" i="4"/>
  <c r="I223" i="4" s="1"/>
  <c r="H224" i="4"/>
  <c r="I224" i="4" s="1"/>
  <c r="H225" i="4"/>
  <c r="I225" i="4" s="1"/>
  <c r="H226" i="4"/>
  <c r="I226" i="4" s="1"/>
  <c r="H227" i="4"/>
  <c r="H228" i="4"/>
  <c r="H229" i="4"/>
  <c r="I229" i="4" s="1"/>
  <c r="H230" i="4"/>
  <c r="I230" i="4" s="1"/>
  <c r="H231" i="4"/>
  <c r="I231" i="4" s="1"/>
  <c r="H232" i="4"/>
  <c r="I232" i="4" s="1"/>
  <c r="H233" i="4"/>
  <c r="H234" i="4"/>
  <c r="H235" i="4"/>
  <c r="I235" i="4" s="1"/>
  <c r="H236" i="4"/>
  <c r="I236" i="4" s="1"/>
  <c r="H237" i="4"/>
  <c r="I237" i="4" s="1"/>
  <c r="H238" i="4"/>
  <c r="H239" i="4"/>
  <c r="H240" i="4"/>
  <c r="H241" i="4"/>
  <c r="I241" i="4" s="1"/>
  <c r="H242" i="4"/>
  <c r="I242" i="4" s="1"/>
  <c r="H243" i="4"/>
  <c r="I243" i="4" s="1"/>
  <c r="H244" i="4"/>
  <c r="H245" i="4"/>
  <c r="H246" i="4"/>
  <c r="H247" i="4"/>
  <c r="I247" i="4" s="1"/>
  <c r="H248" i="4"/>
  <c r="I248" i="4" s="1"/>
  <c r="H249" i="4"/>
  <c r="I249" i="4" s="1"/>
  <c r="H250" i="4"/>
  <c r="H251" i="4"/>
  <c r="H252" i="4"/>
  <c r="H253" i="4"/>
  <c r="I253" i="4" s="1"/>
  <c r="H254" i="4"/>
  <c r="I254" i="4" s="1"/>
  <c r="H255" i="4"/>
  <c r="I255" i="4" s="1"/>
  <c r="H256" i="4"/>
  <c r="I256" i="4" s="1"/>
  <c r="H257" i="4"/>
  <c r="H258" i="4"/>
  <c r="H259" i="4"/>
  <c r="I259" i="4" s="1"/>
  <c r="H260" i="4"/>
  <c r="I260" i="4" s="1"/>
  <c r="H261" i="4"/>
  <c r="I261" i="4" s="1"/>
  <c r="H262" i="4"/>
  <c r="I262" i="4" s="1"/>
  <c r="H263" i="4"/>
  <c r="H264" i="4"/>
  <c r="H265" i="4"/>
  <c r="I265" i="4" s="1"/>
  <c r="H266" i="4"/>
  <c r="I266" i="4" s="1"/>
  <c r="H267" i="4"/>
  <c r="I267" i="4" s="1"/>
  <c r="H268" i="4"/>
  <c r="I268" i="4" s="1"/>
  <c r="H269" i="4"/>
  <c r="H270" i="4"/>
  <c r="H271" i="4"/>
  <c r="I271" i="4" s="1"/>
  <c r="H272" i="4"/>
  <c r="I272" i="4" s="1"/>
  <c r="H273" i="4"/>
  <c r="I273" i="4" s="1"/>
  <c r="H274" i="4"/>
  <c r="I274" i="4" s="1"/>
  <c r="H275" i="4"/>
  <c r="H276" i="4"/>
  <c r="H277" i="4"/>
  <c r="I277" i="4" s="1"/>
  <c r="H278" i="4"/>
  <c r="I278" i="4" s="1"/>
  <c r="H279" i="4"/>
  <c r="I279" i="4" s="1"/>
  <c r="H280" i="4"/>
  <c r="H281" i="4"/>
  <c r="H282" i="4"/>
  <c r="H283" i="4"/>
  <c r="I283" i="4" s="1"/>
  <c r="H284" i="4"/>
  <c r="I284" i="4" s="1"/>
  <c r="H285" i="4"/>
  <c r="I285" i="4" s="1"/>
  <c r="H286" i="4"/>
  <c r="I286" i="4" s="1"/>
  <c r="H287" i="4"/>
  <c r="H288" i="4"/>
  <c r="H289" i="4"/>
  <c r="I289" i="4" s="1"/>
  <c r="H290" i="4"/>
  <c r="I290" i="4" s="1"/>
  <c r="H291" i="4"/>
  <c r="I291" i="4" s="1"/>
  <c r="H292" i="4"/>
  <c r="I292" i="4" s="1"/>
  <c r="H293" i="4"/>
  <c r="H294" i="4"/>
  <c r="H295" i="4"/>
  <c r="I295" i="4" s="1"/>
  <c r="H296" i="4"/>
  <c r="I296" i="4" s="1"/>
  <c r="H297" i="4"/>
  <c r="I297" i="4" s="1"/>
  <c r="H298" i="4"/>
  <c r="H299" i="4"/>
  <c r="H300" i="4"/>
  <c r="H301" i="4"/>
  <c r="I301" i="4" s="1"/>
  <c r="H302" i="4"/>
  <c r="I302" i="4" s="1"/>
  <c r="H303" i="4"/>
  <c r="I303" i="4" s="1"/>
  <c r="H304" i="4"/>
  <c r="I304" i="4" s="1"/>
  <c r="H305" i="4"/>
  <c r="H306" i="4"/>
  <c r="H307" i="4"/>
  <c r="I307" i="4" s="1"/>
  <c r="H308" i="4"/>
  <c r="I308" i="4" s="1"/>
  <c r="H309" i="4"/>
  <c r="I309" i="4" s="1"/>
  <c r="H310" i="4"/>
  <c r="I310" i="4" s="1"/>
  <c r="H311" i="4"/>
  <c r="H312" i="4"/>
  <c r="H313" i="4"/>
  <c r="I313" i="4" s="1"/>
  <c r="H314" i="4"/>
  <c r="I314" i="4" s="1"/>
  <c r="H315" i="4"/>
  <c r="I315" i="4" s="1"/>
  <c r="H316" i="4"/>
  <c r="H317" i="4"/>
  <c r="H318" i="4"/>
  <c r="H319" i="4"/>
  <c r="I319" i="4" s="1"/>
  <c r="H320" i="4"/>
  <c r="I320" i="4" s="1"/>
  <c r="H321" i="4"/>
  <c r="I321" i="4" s="1"/>
  <c r="H322" i="4"/>
  <c r="H323" i="4"/>
  <c r="H324" i="4"/>
  <c r="H325" i="4"/>
  <c r="I325" i="4" s="1"/>
  <c r="H326" i="4"/>
  <c r="I326" i="4" s="1"/>
  <c r="H327" i="4"/>
  <c r="I327" i="4" s="1"/>
  <c r="H328" i="4"/>
  <c r="I328" i="4" s="1"/>
  <c r="H329" i="4"/>
  <c r="H330" i="4"/>
  <c r="H331" i="4"/>
  <c r="I331" i="4" s="1"/>
  <c r="H332" i="4"/>
  <c r="I332" i="4" s="1"/>
  <c r="H333" i="4"/>
  <c r="I333" i="4" s="1"/>
  <c r="H334" i="4"/>
  <c r="H335" i="4"/>
  <c r="H336" i="4"/>
  <c r="H337" i="4"/>
  <c r="I337" i="4" s="1"/>
  <c r="H338" i="4"/>
  <c r="I338" i="4" s="1"/>
  <c r="H339" i="4"/>
  <c r="I339" i="4" s="1"/>
  <c r="H340" i="4"/>
  <c r="I340" i="4" s="1"/>
  <c r="H341" i="4"/>
  <c r="H342" i="4"/>
  <c r="H343" i="4"/>
  <c r="I343" i="4" s="1"/>
  <c r="H344" i="4"/>
  <c r="I344" i="4" s="1"/>
  <c r="H345" i="4"/>
  <c r="I345" i="4" s="1"/>
  <c r="H346" i="4"/>
  <c r="H347" i="4"/>
  <c r="H348" i="4"/>
  <c r="H349" i="4"/>
  <c r="I349" i="4" s="1"/>
  <c r="H350" i="4"/>
  <c r="I350" i="4" s="1"/>
  <c r="H351" i="4"/>
  <c r="I351" i="4" s="1"/>
  <c r="H352" i="4"/>
  <c r="I352" i="4" s="1"/>
  <c r="H353" i="4"/>
  <c r="H354" i="4"/>
  <c r="H355" i="4"/>
  <c r="I355" i="4" s="1"/>
  <c r="H356" i="4"/>
  <c r="I356" i="4" s="1"/>
  <c r="H357" i="4"/>
  <c r="I357" i="4" s="1"/>
  <c r="H358" i="4"/>
  <c r="I358" i="4" s="1"/>
  <c r="H359" i="4"/>
  <c r="H360" i="4"/>
  <c r="H361" i="4"/>
  <c r="I361" i="4" s="1"/>
  <c r="H362" i="4"/>
  <c r="I362" i="4" s="1"/>
  <c r="H363" i="4"/>
  <c r="I363" i="4" s="1"/>
  <c r="H364" i="4"/>
  <c r="I364" i="4" s="1"/>
  <c r="H365" i="4"/>
  <c r="H366" i="4"/>
  <c r="H367" i="4"/>
  <c r="I367" i="4" s="1"/>
  <c r="H368" i="4"/>
  <c r="H369" i="4"/>
  <c r="I369" i="4" s="1"/>
  <c r="H370" i="4"/>
  <c r="H371" i="4"/>
  <c r="H372" i="4"/>
  <c r="H373" i="4"/>
  <c r="I373" i="4" s="1"/>
  <c r="H374" i="4"/>
  <c r="I374" i="4" s="1"/>
  <c r="H375" i="4"/>
  <c r="I375" i="4" s="1"/>
  <c r="H376" i="4"/>
  <c r="I376" i="4" s="1"/>
  <c r="H377" i="4"/>
  <c r="H378" i="4"/>
  <c r="H379" i="4"/>
  <c r="I379" i="4" s="1"/>
  <c r="H380" i="4"/>
  <c r="I380" i="4" s="1"/>
  <c r="H381" i="4"/>
  <c r="I381" i="4" s="1"/>
  <c r="H382" i="4"/>
  <c r="I382" i="4" s="1"/>
  <c r="H383" i="4"/>
  <c r="H384" i="4"/>
  <c r="H385" i="4"/>
  <c r="I385" i="4" s="1"/>
  <c r="H386" i="4"/>
  <c r="I386" i="4" s="1"/>
  <c r="H387" i="4"/>
  <c r="I387" i="4" s="1"/>
  <c r="H388" i="4"/>
  <c r="H389" i="4"/>
  <c r="H390" i="4"/>
  <c r="H391" i="4"/>
  <c r="I391" i="4" s="1"/>
  <c r="H392" i="4"/>
  <c r="I392" i="4" s="1"/>
  <c r="H393" i="4"/>
  <c r="I393" i="4" s="1"/>
  <c r="H394" i="4"/>
  <c r="I394" i="4" s="1"/>
  <c r="H395" i="4"/>
  <c r="H396" i="4"/>
  <c r="H397" i="4"/>
  <c r="I397" i="4" s="1"/>
  <c r="H398" i="4"/>
  <c r="I398" i="4" s="1"/>
  <c r="H399" i="4"/>
  <c r="I399" i="4" s="1"/>
  <c r="H400" i="4"/>
  <c r="I400" i="4" s="1"/>
  <c r="H401" i="4"/>
  <c r="H402" i="4"/>
  <c r="H403" i="4"/>
  <c r="I403" i="4" s="1"/>
  <c r="H404" i="4"/>
  <c r="I404" i="4" s="1"/>
  <c r="H405" i="4"/>
  <c r="I405" i="4" s="1"/>
  <c r="H406" i="4"/>
  <c r="I406" i="4" s="1"/>
  <c r="H407" i="4"/>
  <c r="H408" i="4"/>
  <c r="H409" i="4"/>
  <c r="I409" i="4" s="1"/>
  <c r="H410" i="4"/>
  <c r="I410" i="4" s="1"/>
  <c r="H411" i="4"/>
  <c r="I411" i="4" s="1"/>
  <c r="H412" i="4"/>
  <c r="I412" i="4" s="1"/>
  <c r="H413" i="4"/>
  <c r="H414" i="4"/>
  <c r="H415" i="4"/>
  <c r="I415" i="4" s="1"/>
  <c r="H416" i="4"/>
  <c r="I416" i="4" s="1"/>
  <c r="H417" i="4"/>
  <c r="I417" i="4" s="1"/>
  <c r="H418" i="4"/>
  <c r="I418" i="4" s="1"/>
  <c r="H419" i="4"/>
  <c r="H420" i="4"/>
  <c r="H421" i="4"/>
  <c r="I421" i="4" s="1"/>
  <c r="H422" i="4"/>
  <c r="I422" i="4" s="1"/>
  <c r="H423" i="4"/>
  <c r="I423" i="4" s="1"/>
  <c r="H424" i="4"/>
  <c r="H425" i="4"/>
  <c r="H426" i="4"/>
  <c r="H427" i="4"/>
  <c r="I427" i="4" s="1"/>
  <c r="H428" i="4"/>
  <c r="I428" i="4" s="1"/>
  <c r="H429" i="4"/>
  <c r="I429" i="4" s="1"/>
  <c r="H430" i="4"/>
  <c r="H431" i="4"/>
  <c r="H432" i="4"/>
  <c r="H433" i="4"/>
  <c r="I433" i="4" s="1"/>
  <c r="H434" i="4"/>
  <c r="I434" i="4" s="1"/>
  <c r="H435" i="4"/>
  <c r="I435" i="4" s="1"/>
  <c r="H436" i="4"/>
  <c r="I436" i="4" s="1"/>
  <c r="H437" i="4"/>
  <c r="H438" i="4"/>
  <c r="H439" i="4"/>
  <c r="I439" i="4" s="1"/>
  <c r="H440" i="4"/>
  <c r="I440" i="4" s="1"/>
  <c r="H441" i="4"/>
  <c r="I441" i="4" s="1"/>
  <c r="H442" i="4"/>
  <c r="H443" i="4"/>
  <c r="H444" i="4"/>
  <c r="H445" i="4"/>
  <c r="I445" i="4" s="1"/>
  <c r="H446" i="4"/>
  <c r="I446" i="4" s="1"/>
  <c r="H447" i="4"/>
  <c r="I447" i="4" s="1"/>
  <c r="H448" i="4"/>
  <c r="I448" i="4" s="1"/>
  <c r="H449" i="4"/>
  <c r="H450" i="4"/>
  <c r="H451" i="4"/>
  <c r="I451" i="4" s="1"/>
  <c r="H452" i="4"/>
  <c r="I452" i="4" s="1"/>
  <c r="H453" i="4"/>
  <c r="I453" i="4" s="1"/>
  <c r="H454" i="4"/>
  <c r="H455" i="4"/>
  <c r="H456" i="4"/>
  <c r="H457" i="4"/>
  <c r="I457" i="4" s="1"/>
  <c r="H458" i="4"/>
  <c r="I458" i="4" s="1"/>
  <c r="H459" i="4"/>
  <c r="I459" i="4" s="1"/>
  <c r="H460" i="4"/>
  <c r="I460" i="4" s="1"/>
  <c r="H461" i="4"/>
  <c r="H462" i="4"/>
  <c r="H463" i="4"/>
  <c r="I463" i="4" s="1"/>
  <c r="H464" i="4"/>
  <c r="I464" i="4" s="1"/>
  <c r="H465" i="4"/>
  <c r="I465" i="4" s="1"/>
  <c r="H466" i="4"/>
  <c r="I466" i="4" s="1"/>
  <c r="H467" i="4"/>
  <c r="H468" i="4"/>
  <c r="H469" i="4"/>
  <c r="I469" i="4" s="1"/>
  <c r="H470" i="4"/>
  <c r="I470" i="4" s="1"/>
  <c r="H471" i="4"/>
  <c r="I471" i="4" s="1"/>
  <c r="H472" i="4"/>
  <c r="I472" i="4" s="1"/>
  <c r="H473" i="4"/>
  <c r="H474" i="4"/>
  <c r="H475" i="4"/>
  <c r="I475" i="4" s="1"/>
  <c r="H476" i="4"/>
  <c r="I476" i="4" s="1"/>
  <c r="H477" i="4"/>
  <c r="I477" i="4" s="1"/>
  <c r="H478" i="4"/>
  <c r="H479" i="4"/>
  <c r="H480" i="4"/>
  <c r="H481" i="4"/>
  <c r="I481" i="4" s="1"/>
  <c r="H482" i="4"/>
  <c r="I482" i="4" s="1"/>
  <c r="H483" i="4"/>
  <c r="I483" i="4" s="1"/>
  <c r="H484" i="4"/>
  <c r="I484" i="4" s="1"/>
  <c r="H485" i="4"/>
  <c r="H486" i="4"/>
  <c r="H487" i="4"/>
  <c r="I487" i="4" s="1"/>
  <c r="H488" i="4"/>
  <c r="I488" i="4" s="1"/>
  <c r="H489" i="4"/>
  <c r="I489" i="4" s="1"/>
  <c r="H490" i="4"/>
  <c r="I490" i="4" s="1"/>
  <c r="H491" i="4"/>
  <c r="H492" i="4"/>
  <c r="H493" i="4"/>
  <c r="I493" i="4" s="1"/>
  <c r="H494" i="4"/>
  <c r="I494" i="4" s="1"/>
  <c r="H495" i="4"/>
  <c r="I495" i="4" s="1"/>
  <c r="H496" i="4"/>
  <c r="H497" i="4"/>
  <c r="H498" i="4"/>
  <c r="H499" i="4"/>
  <c r="I499" i="4" s="1"/>
  <c r="H500" i="4"/>
  <c r="I500" i="4" s="1"/>
  <c r="H501" i="4"/>
  <c r="I501" i="4" s="1"/>
  <c r="H502" i="4"/>
  <c r="I502" i="4" s="1"/>
  <c r="H503" i="4"/>
  <c r="H504" i="4"/>
  <c r="H505" i="4"/>
  <c r="I505" i="4" s="1"/>
  <c r="H506" i="4"/>
  <c r="I506" i="4" s="1"/>
  <c r="H507" i="4"/>
  <c r="I507" i="4" s="1"/>
  <c r="H508" i="4"/>
  <c r="I508" i="4" s="1"/>
  <c r="H509" i="4"/>
  <c r="H510" i="4"/>
  <c r="H511" i="4"/>
  <c r="I511" i="4" s="1"/>
  <c r="H512" i="4"/>
  <c r="I512" i="4" s="1"/>
  <c r="H513" i="4"/>
  <c r="I513" i="4" s="1"/>
  <c r="H514" i="4"/>
  <c r="I514" i="4" s="1"/>
  <c r="H515" i="4"/>
  <c r="H516" i="4"/>
  <c r="H517" i="4"/>
  <c r="I517" i="4" s="1"/>
  <c r="H518" i="4"/>
  <c r="I518" i="4" s="1"/>
  <c r="H519" i="4"/>
  <c r="I519" i="4" s="1"/>
  <c r="H520" i="4"/>
  <c r="I520" i="4" s="1"/>
  <c r="H521" i="4"/>
  <c r="H522" i="4"/>
  <c r="H523" i="4"/>
  <c r="I523" i="4" s="1"/>
  <c r="H524" i="4"/>
  <c r="I524" i="4" s="1"/>
  <c r="H525" i="4"/>
  <c r="I525" i="4" s="1"/>
  <c r="H526" i="4"/>
  <c r="I526" i="4" s="1"/>
  <c r="H527" i="4"/>
  <c r="H528" i="4"/>
  <c r="H529" i="4"/>
  <c r="I529" i="4" s="1"/>
  <c r="H530" i="4"/>
  <c r="I530" i="4" s="1"/>
  <c r="H531" i="4"/>
  <c r="I531" i="4" s="1"/>
  <c r="H532" i="4"/>
  <c r="H533" i="4"/>
  <c r="H534" i="4"/>
  <c r="H535" i="4"/>
  <c r="I535" i="4" s="1"/>
  <c r="H536" i="4"/>
  <c r="I536" i="4" s="1"/>
  <c r="H537" i="4"/>
  <c r="I537" i="4" s="1"/>
  <c r="H538" i="4"/>
  <c r="H539" i="4"/>
  <c r="H540" i="4"/>
  <c r="H541" i="4"/>
  <c r="I541" i="4" s="1"/>
  <c r="H542" i="4"/>
  <c r="I542" i="4" s="1"/>
  <c r="H543" i="4"/>
  <c r="I543" i="4" s="1"/>
  <c r="H544" i="4"/>
  <c r="I544" i="4" s="1"/>
  <c r="H545" i="4"/>
  <c r="H546" i="4"/>
  <c r="H547" i="4"/>
  <c r="I547" i="4" s="1"/>
  <c r="H548" i="4"/>
  <c r="I548" i="4" s="1"/>
  <c r="H549" i="4"/>
  <c r="I549" i="4" s="1"/>
  <c r="H550" i="4"/>
  <c r="I550" i="4" s="1"/>
  <c r="H551" i="4"/>
  <c r="H552" i="4"/>
  <c r="H553" i="4"/>
  <c r="I553" i="4" s="1"/>
  <c r="H554" i="4"/>
  <c r="I554" i="4" s="1"/>
  <c r="H555" i="4"/>
  <c r="I555" i="4" s="1"/>
  <c r="H556" i="4"/>
  <c r="I556" i="4" s="1"/>
  <c r="H557" i="4"/>
  <c r="H558" i="4"/>
  <c r="H559" i="4"/>
  <c r="I559" i="4" s="1"/>
  <c r="H560" i="4"/>
  <c r="I560" i="4" s="1"/>
  <c r="H561" i="4"/>
  <c r="I561" i="4" s="1"/>
  <c r="H562" i="4"/>
  <c r="H563" i="4"/>
  <c r="H564" i="4"/>
  <c r="H565" i="4"/>
  <c r="I565" i="4" s="1"/>
  <c r="H566" i="4"/>
  <c r="I566" i="4" s="1"/>
  <c r="H567" i="4"/>
  <c r="I567" i="4" s="1"/>
  <c r="H568" i="4"/>
  <c r="I568" i="4" s="1"/>
  <c r="H569" i="4"/>
  <c r="H570" i="4"/>
  <c r="H571" i="4"/>
  <c r="I571" i="4" s="1"/>
  <c r="H572" i="4"/>
  <c r="I572" i="4" s="1"/>
  <c r="H573" i="4"/>
  <c r="I573" i="4" s="1"/>
  <c r="H574" i="4"/>
  <c r="I574" i="4" s="1"/>
  <c r="H575" i="4"/>
  <c r="H576" i="4"/>
  <c r="H577" i="4"/>
  <c r="I577" i="4" s="1"/>
  <c r="H578" i="4"/>
  <c r="I578" i="4" s="1"/>
  <c r="H579" i="4"/>
  <c r="I579" i="4" s="1"/>
  <c r="H580" i="4"/>
  <c r="I580" i="4" s="1"/>
  <c r="H581" i="4"/>
  <c r="H582" i="4"/>
  <c r="H583" i="4"/>
  <c r="I583" i="4" s="1"/>
  <c r="H584" i="4"/>
  <c r="I584" i="4" s="1"/>
  <c r="H585" i="4"/>
  <c r="I585" i="4" s="1"/>
  <c r="H586" i="4"/>
  <c r="H587" i="4"/>
  <c r="H588" i="4"/>
  <c r="H589" i="4"/>
  <c r="I589" i="4" s="1"/>
  <c r="H590" i="4"/>
  <c r="I590" i="4" s="1"/>
  <c r="H591" i="4"/>
  <c r="I591" i="4" s="1"/>
  <c r="H592" i="4"/>
  <c r="I592" i="4" s="1"/>
  <c r="H593" i="4"/>
  <c r="H594" i="4"/>
  <c r="H595" i="4"/>
  <c r="I595" i="4" s="1"/>
  <c r="H596" i="4"/>
  <c r="I596" i="4" s="1"/>
  <c r="H597" i="4"/>
  <c r="I597" i="4" s="1"/>
  <c r="H598" i="4"/>
  <c r="I598" i="4" s="1"/>
  <c r="H599" i="4"/>
  <c r="H600" i="4"/>
  <c r="H601" i="4"/>
  <c r="I601" i="4" s="1"/>
  <c r="H602" i="4"/>
  <c r="I602" i="4" s="1"/>
  <c r="H603" i="4"/>
  <c r="I603" i="4" s="1"/>
  <c r="H604" i="4"/>
  <c r="H605" i="4"/>
  <c r="H606" i="4"/>
  <c r="H607" i="4"/>
  <c r="I607" i="4" s="1"/>
  <c r="H608" i="4"/>
  <c r="I608" i="4" s="1"/>
  <c r="H609" i="4"/>
  <c r="I609" i="4" s="1"/>
  <c r="H610" i="4"/>
  <c r="I610" i="4" s="1"/>
  <c r="H611" i="4"/>
  <c r="H612" i="4"/>
  <c r="H613" i="4"/>
  <c r="I613" i="4" s="1"/>
  <c r="H614" i="4"/>
  <c r="I614" i="4" s="1"/>
  <c r="H615" i="4"/>
  <c r="I615" i="4" s="1"/>
  <c r="H616" i="4"/>
  <c r="I616" i="4" s="1"/>
  <c r="H617" i="4"/>
  <c r="H618" i="4"/>
  <c r="H619" i="4"/>
  <c r="I619" i="4" s="1"/>
  <c r="H620" i="4"/>
  <c r="I620" i="4" s="1"/>
  <c r="H621" i="4"/>
  <c r="I621" i="4" s="1"/>
  <c r="H622" i="4"/>
  <c r="I622" i="4" s="1"/>
  <c r="H623" i="4"/>
  <c r="H624" i="4"/>
  <c r="H625" i="4"/>
  <c r="I625" i="4" s="1"/>
  <c r="H626" i="4"/>
  <c r="I626" i="4" s="1"/>
  <c r="H627" i="4"/>
  <c r="I627" i="4" s="1"/>
  <c r="H628" i="4"/>
  <c r="I628" i="4" s="1"/>
  <c r="H629" i="4"/>
  <c r="H630" i="4"/>
  <c r="H631" i="4"/>
  <c r="I631" i="4" s="1"/>
  <c r="H632" i="4"/>
  <c r="I632" i="4" s="1"/>
  <c r="H633" i="4"/>
  <c r="I633" i="4" s="1"/>
  <c r="H634" i="4"/>
  <c r="I634" i="4" s="1"/>
  <c r="H635" i="4"/>
  <c r="H636" i="4"/>
  <c r="H637" i="4"/>
  <c r="I637" i="4" s="1"/>
  <c r="H638" i="4"/>
  <c r="I638" i="4" s="1"/>
  <c r="H639" i="4"/>
  <c r="I639" i="4" s="1"/>
  <c r="H640" i="4"/>
  <c r="I640" i="4" s="1"/>
  <c r="H641" i="4"/>
  <c r="H642" i="4"/>
  <c r="H643" i="4"/>
  <c r="I643" i="4" s="1"/>
  <c r="H644" i="4"/>
  <c r="I644" i="4" s="1"/>
  <c r="H645" i="4"/>
  <c r="I645" i="4" s="1"/>
  <c r="H646" i="4"/>
  <c r="H647" i="4"/>
  <c r="H648" i="4"/>
  <c r="H649" i="4"/>
  <c r="I649" i="4" s="1"/>
  <c r="H650" i="4"/>
  <c r="I650" i="4" s="1"/>
  <c r="H651" i="4"/>
  <c r="I651" i="4" s="1"/>
  <c r="H652" i="4"/>
  <c r="I652" i="4" s="1"/>
  <c r="H653" i="4"/>
  <c r="H654" i="4"/>
  <c r="H655" i="4"/>
  <c r="I655" i="4" s="1"/>
  <c r="H656" i="4"/>
  <c r="I656" i="4" s="1"/>
  <c r="H657" i="4"/>
  <c r="H658" i="4"/>
  <c r="I658" i="4" s="1"/>
  <c r="H659" i="4"/>
  <c r="H660" i="4"/>
  <c r="H661" i="4"/>
  <c r="I661" i="4" s="1"/>
  <c r="H662" i="4"/>
  <c r="I662" i="4" s="1"/>
  <c r="H663" i="4"/>
  <c r="I663" i="4" s="1"/>
  <c r="H664" i="4"/>
  <c r="I664" i="4" s="1"/>
  <c r="H665" i="4"/>
  <c r="H666" i="4"/>
  <c r="H667" i="4"/>
  <c r="I667" i="4" s="1"/>
  <c r="H668" i="4"/>
  <c r="I668" i="4" s="1"/>
  <c r="H669" i="4"/>
  <c r="H670" i="4"/>
  <c r="I670" i="4" s="1"/>
  <c r="H671" i="4"/>
  <c r="H672" i="4"/>
  <c r="H673" i="4"/>
  <c r="I673" i="4" s="1"/>
  <c r="H674" i="4"/>
  <c r="I674" i="4" s="1"/>
  <c r="H675" i="4"/>
  <c r="H676" i="4"/>
  <c r="I676" i="4" s="1"/>
  <c r="H677" i="4"/>
  <c r="H678" i="4"/>
  <c r="H679" i="4"/>
  <c r="I679" i="4" s="1"/>
  <c r="H680" i="4"/>
  <c r="I680" i="4" s="1"/>
  <c r="H681" i="4"/>
  <c r="I681" i="4" s="1"/>
  <c r="H682" i="4"/>
  <c r="I682" i="4" s="1"/>
  <c r="H683" i="4"/>
  <c r="H684" i="4"/>
  <c r="H685" i="4"/>
  <c r="I685" i="4" s="1"/>
  <c r="H686" i="4"/>
  <c r="I686" i="4" s="1"/>
  <c r="H687" i="4"/>
  <c r="I687" i="4" s="1"/>
  <c r="H688" i="4"/>
  <c r="I688" i="4" s="1"/>
  <c r="H689" i="4"/>
  <c r="H690" i="4"/>
  <c r="H691" i="4"/>
  <c r="I691" i="4" s="1"/>
  <c r="H692" i="4"/>
  <c r="I692" i="4" s="1"/>
  <c r="H693" i="4"/>
  <c r="H694" i="4"/>
  <c r="I694" i="4" s="1"/>
  <c r="H695" i="4"/>
  <c r="H696" i="4"/>
  <c r="H697" i="4"/>
  <c r="I697" i="4" s="1"/>
  <c r="H698" i="4"/>
  <c r="I698" i="4" s="1"/>
  <c r="H699" i="4"/>
  <c r="I699" i="4" s="1"/>
  <c r="H700" i="4"/>
  <c r="I700" i="4" s="1"/>
  <c r="H701" i="4"/>
  <c r="H702" i="4"/>
  <c r="H703" i="4"/>
  <c r="I703" i="4" s="1"/>
  <c r="H704" i="4"/>
  <c r="I704" i="4" s="1"/>
  <c r="H705" i="4"/>
  <c r="I705" i="4" s="1"/>
  <c r="H706" i="4"/>
  <c r="I706" i="4" s="1"/>
  <c r="H707" i="4"/>
  <c r="H708" i="4"/>
  <c r="H709" i="4"/>
  <c r="I709" i="4" s="1"/>
  <c r="H710" i="4"/>
  <c r="I710" i="4" s="1"/>
  <c r="H711" i="4"/>
  <c r="I711" i="4" s="1"/>
  <c r="H712" i="4"/>
  <c r="I712" i="4" s="1"/>
  <c r="H713" i="4"/>
  <c r="H714" i="4"/>
  <c r="H715" i="4"/>
  <c r="I715" i="4" s="1"/>
  <c r="H716" i="4"/>
  <c r="I716" i="4" s="1"/>
  <c r="H717" i="4"/>
  <c r="I717" i="4" s="1"/>
  <c r="H718" i="4"/>
  <c r="I718" i="4" s="1"/>
  <c r="H719" i="4"/>
  <c r="H720" i="4"/>
  <c r="H721" i="4"/>
  <c r="I721" i="4" s="1"/>
  <c r="H722" i="4"/>
  <c r="I722" i="4" s="1"/>
  <c r="H723" i="4"/>
  <c r="I723" i="4" s="1"/>
  <c r="H724" i="4"/>
  <c r="I724" i="4" s="1"/>
  <c r="H725" i="4"/>
  <c r="H726" i="4"/>
  <c r="H727" i="4"/>
  <c r="I727" i="4" s="1"/>
  <c r="H728" i="4"/>
  <c r="I728" i="4" s="1"/>
  <c r="H729" i="4"/>
  <c r="I729" i="4" s="1"/>
  <c r="H730" i="4"/>
  <c r="I730" i="4" s="1"/>
  <c r="H731" i="4"/>
  <c r="H732" i="4"/>
  <c r="H733" i="4"/>
  <c r="I733" i="4" s="1"/>
  <c r="H734" i="4"/>
  <c r="I734" i="4" s="1"/>
  <c r="H735" i="4"/>
  <c r="I735" i="4" s="1"/>
  <c r="H736" i="4"/>
  <c r="I736" i="4" s="1"/>
  <c r="H737" i="4"/>
  <c r="H738" i="4"/>
  <c r="H739" i="4"/>
  <c r="I739" i="4" s="1"/>
  <c r="H740" i="4"/>
  <c r="H741" i="4"/>
  <c r="H742" i="4"/>
  <c r="I742" i="4" s="1"/>
  <c r="H743" i="4"/>
  <c r="H744" i="4"/>
  <c r="H745" i="4"/>
  <c r="I745" i="4" s="1"/>
  <c r="H746" i="4"/>
  <c r="I746" i="4" s="1"/>
  <c r="H747" i="4"/>
  <c r="H748" i="4"/>
  <c r="I748" i="4" s="1"/>
  <c r="H749" i="4"/>
  <c r="H750" i="4"/>
  <c r="H751" i="4"/>
  <c r="I751" i="4" s="1"/>
  <c r="H752" i="4"/>
  <c r="I752" i="4" s="1"/>
  <c r="H753" i="4"/>
  <c r="I753" i="4" s="1"/>
  <c r="H754" i="4"/>
  <c r="I754" i="4" s="1"/>
  <c r="H755" i="4"/>
  <c r="H756" i="4"/>
  <c r="H757" i="4"/>
  <c r="I757" i="4" s="1"/>
  <c r="H758" i="4"/>
  <c r="I758" i="4" s="1"/>
  <c r="H759" i="4"/>
  <c r="I759" i="4" s="1"/>
  <c r="H760" i="4"/>
  <c r="I760" i="4" s="1"/>
  <c r="H761" i="4"/>
  <c r="H762" i="4"/>
  <c r="H763" i="4"/>
  <c r="I763" i="4" s="1"/>
  <c r="H764" i="4"/>
  <c r="I764" i="4" s="1"/>
  <c r="H765" i="4"/>
  <c r="H766" i="4"/>
  <c r="I766" i="4" s="1"/>
  <c r="H767" i="4"/>
  <c r="H768" i="4"/>
  <c r="H769" i="4"/>
  <c r="I769" i="4" s="1"/>
  <c r="H770" i="4"/>
  <c r="I770" i="4" s="1"/>
  <c r="H771" i="4"/>
  <c r="I771" i="4" s="1"/>
  <c r="H772" i="4"/>
  <c r="I772" i="4" s="1"/>
  <c r="H773" i="4"/>
  <c r="H774" i="4"/>
  <c r="H775" i="4"/>
  <c r="I775" i="4" s="1"/>
  <c r="H776" i="4"/>
  <c r="I776" i="4" s="1"/>
  <c r="H777" i="4"/>
  <c r="I777" i="4" s="1"/>
  <c r="H778" i="4"/>
  <c r="I778" i="4" s="1"/>
  <c r="H779" i="4"/>
  <c r="H780" i="4"/>
  <c r="H781" i="4"/>
  <c r="I781" i="4" s="1"/>
  <c r="H782" i="4"/>
  <c r="I782" i="4" s="1"/>
  <c r="H783" i="4"/>
  <c r="I783" i="4" s="1"/>
  <c r="H784" i="4"/>
  <c r="I784" i="4" s="1"/>
  <c r="H785" i="4"/>
  <c r="H786" i="4"/>
  <c r="H787" i="4"/>
  <c r="I787" i="4" s="1"/>
  <c r="H788" i="4"/>
  <c r="I788" i="4" s="1"/>
  <c r="H789" i="4"/>
  <c r="I789" i="4" s="1"/>
  <c r="H790" i="4"/>
  <c r="I790" i="4" s="1"/>
  <c r="H791" i="4"/>
  <c r="H792" i="4"/>
  <c r="H793" i="4"/>
  <c r="I793" i="4" s="1"/>
  <c r="H794" i="4"/>
  <c r="I794" i="4" s="1"/>
  <c r="H795" i="4"/>
  <c r="I795" i="4" s="1"/>
  <c r="H796" i="4"/>
  <c r="I796" i="4" s="1"/>
  <c r="H797" i="4"/>
  <c r="H798" i="4"/>
  <c r="H799" i="4"/>
  <c r="I799" i="4" s="1"/>
  <c r="H800" i="4"/>
  <c r="I800" i="4" s="1"/>
  <c r="H801" i="4"/>
  <c r="I801" i="4" s="1"/>
  <c r="H802" i="4"/>
  <c r="I802" i="4" s="1"/>
  <c r="H803" i="4"/>
  <c r="H804" i="4"/>
  <c r="H805" i="4"/>
  <c r="I805" i="4" s="1"/>
  <c r="H806" i="4"/>
  <c r="I806" i="4" s="1"/>
  <c r="H807" i="4"/>
  <c r="I807" i="4" s="1"/>
  <c r="H808" i="4"/>
  <c r="I808" i="4" s="1"/>
  <c r="H809" i="4"/>
  <c r="H810" i="4"/>
  <c r="H811" i="4"/>
  <c r="I811" i="4" s="1"/>
  <c r="H812" i="4"/>
  <c r="I812" i="4" s="1"/>
  <c r="H813" i="4"/>
  <c r="H814" i="4"/>
  <c r="I814" i="4" s="1"/>
  <c r="H815" i="4"/>
  <c r="H816" i="4"/>
  <c r="H817" i="4"/>
  <c r="I817" i="4" s="1"/>
  <c r="H818" i="4"/>
  <c r="I818" i="4" s="1"/>
  <c r="H819" i="4"/>
  <c r="H820" i="4"/>
  <c r="I820" i="4" s="1"/>
  <c r="H821" i="4"/>
  <c r="H822" i="4"/>
  <c r="H823" i="4"/>
  <c r="I823" i="4" s="1"/>
  <c r="H824" i="4"/>
  <c r="I824" i="4" s="1"/>
  <c r="H825" i="4"/>
  <c r="I825" i="4" s="1"/>
  <c r="H826" i="4"/>
  <c r="I826" i="4" s="1"/>
  <c r="H827" i="4"/>
  <c r="H828" i="4"/>
  <c r="H829" i="4"/>
  <c r="I829" i="4" s="1"/>
  <c r="H830" i="4"/>
  <c r="I830" i="4" s="1"/>
  <c r="H831" i="4"/>
  <c r="I831" i="4" s="1"/>
  <c r="H832" i="4"/>
  <c r="I832" i="4" s="1"/>
  <c r="H833" i="4"/>
  <c r="H834" i="4"/>
  <c r="H835" i="4"/>
  <c r="I835" i="4" s="1"/>
  <c r="H836" i="4"/>
  <c r="I836" i="4" s="1"/>
  <c r="H837" i="4"/>
  <c r="H838" i="4"/>
  <c r="I838" i="4" s="1"/>
  <c r="H839" i="4"/>
  <c r="I839" i="4" s="1"/>
  <c r="H840" i="4"/>
  <c r="H841" i="4"/>
  <c r="I841" i="4" s="1"/>
  <c r="H842" i="4"/>
  <c r="I842" i="4" s="1"/>
  <c r="H843" i="4"/>
  <c r="I843" i="4" s="1"/>
  <c r="H844" i="4"/>
  <c r="I844" i="4" s="1"/>
  <c r="H845" i="4"/>
  <c r="I845" i="4" s="1"/>
  <c r="H846" i="4"/>
  <c r="H847" i="4"/>
  <c r="I847" i="4" s="1"/>
  <c r="H848" i="4"/>
  <c r="I848" i="4" s="1"/>
  <c r="H849" i="4"/>
  <c r="I849" i="4" s="1"/>
  <c r="H850" i="4"/>
  <c r="I850" i="4" s="1"/>
  <c r="H851" i="4"/>
  <c r="I851" i="4" s="1"/>
  <c r="H852" i="4"/>
  <c r="H853" i="4"/>
  <c r="I853" i="4" s="1"/>
  <c r="H854" i="4"/>
  <c r="I854" i="4" s="1"/>
  <c r="H855" i="4"/>
  <c r="I855" i="4" s="1"/>
  <c r="H856" i="4"/>
  <c r="I856" i="4" s="1"/>
  <c r="H857" i="4"/>
  <c r="I857" i="4" s="1"/>
  <c r="H858" i="4"/>
  <c r="H859" i="4"/>
  <c r="I859" i="4" s="1"/>
  <c r="H860" i="4"/>
  <c r="I860" i="4" s="1"/>
  <c r="H861" i="4"/>
  <c r="I861" i="4" s="1"/>
  <c r="H862" i="4"/>
  <c r="I862" i="4" s="1"/>
  <c r="H863" i="4"/>
  <c r="I863" i="4" s="1"/>
  <c r="H864" i="4"/>
  <c r="H865" i="4"/>
  <c r="I865" i="4" s="1"/>
  <c r="H866" i="4"/>
  <c r="I866" i="4" s="1"/>
  <c r="H867" i="4"/>
  <c r="I867" i="4" s="1"/>
  <c r="H868" i="4"/>
  <c r="I868" i="4" s="1"/>
  <c r="H869" i="4"/>
  <c r="I869" i="4" s="1"/>
  <c r="H870" i="4"/>
  <c r="H871" i="4"/>
  <c r="I871" i="4" s="1"/>
  <c r="H872" i="4"/>
  <c r="I872" i="4" s="1"/>
  <c r="H873" i="4"/>
  <c r="I873" i="4" s="1"/>
  <c r="H874" i="4"/>
  <c r="I874" i="4" s="1"/>
  <c r="H875" i="4"/>
  <c r="I875" i="4" s="1"/>
  <c r="H876" i="4"/>
  <c r="H877" i="4"/>
  <c r="I877" i="4" s="1"/>
  <c r="H878" i="4"/>
  <c r="I878" i="4" s="1"/>
  <c r="H879" i="4"/>
  <c r="I879" i="4" s="1"/>
  <c r="H880" i="4"/>
  <c r="I880" i="4" s="1"/>
  <c r="H881" i="4"/>
  <c r="I881" i="4" s="1"/>
  <c r="H882" i="4"/>
  <c r="H883" i="4"/>
  <c r="I883" i="4" s="1"/>
  <c r="H884" i="4"/>
  <c r="I884" i="4" s="1"/>
  <c r="H885" i="4"/>
  <c r="H886" i="4"/>
  <c r="I886" i="4" s="1"/>
  <c r="H887" i="4"/>
  <c r="I887" i="4" s="1"/>
  <c r="H888" i="4"/>
  <c r="H889" i="4"/>
  <c r="I889" i="4" s="1"/>
  <c r="H890" i="4"/>
  <c r="I890" i="4" s="1"/>
  <c r="H891" i="4"/>
  <c r="H892" i="4"/>
  <c r="I892" i="4" s="1"/>
  <c r="H893" i="4"/>
  <c r="H894" i="4"/>
  <c r="H895" i="4"/>
  <c r="I895" i="4" s="1"/>
  <c r="H896" i="4"/>
  <c r="I896" i="4" s="1"/>
  <c r="H897" i="4"/>
  <c r="I897" i="4" s="1"/>
  <c r="H898" i="4"/>
  <c r="I898" i="4" s="1"/>
  <c r="H899" i="4"/>
  <c r="H900" i="4"/>
  <c r="H901" i="4"/>
  <c r="I901" i="4" s="1"/>
  <c r="H902" i="4"/>
  <c r="I902" i="4" s="1"/>
  <c r="H903" i="4"/>
  <c r="I903" i="4" s="1"/>
  <c r="H904" i="4"/>
  <c r="I904" i="4" s="1"/>
  <c r="H905" i="4"/>
  <c r="H906" i="4"/>
  <c r="H907" i="4"/>
  <c r="I907" i="4" s="1"/>
  <c r="H908" i="4"/>
  <c r="I908" i="4" s="1"/>
  <c r="H909" i="4"/>
  <c r="H910" i="4"/>
  <c r="I910" i="4" s="1"/>
  <c r="H911" i="4"/>
  <c r="H912" i="4"/>
  <c r="H913" i="4"/>
  <c r="I913" i="4" s="1"/>
  <c r="H914" i="4"/>
  <c r="I914" i="4" s="1"/>
  <c r="H915" i="4"/>
  <c r="I915" i="4" s="1"/>
  <c r="H916" i="4"/>
  <c r="I916" i="4" s="1"/>
  <c r="H917" i="4"/>
  <c r="I917" i="4" s="1"/>
  <c r="H918" i="4"/>
  <c r="H919" i="4"/>
  <c r="I919" i="4" s="1"/>
  <c r="H920" i="4"/>
  <c r="I920" i="4" s="1"/>
  <c r="H921" i="4"/>
  <c r="I921" i="4" s="1"/>
  <c r="H922" i="4"/>
  <c r="I922" i="4" s="1"/>
  <c r="H923" i="4"/>
  <c r="H924" i="4"/>
  <c r="H925" i="4"/>
  <c r="I925" i="4" s="1"/>
  <c r="H926" i="4"/>
  <c r="I926" i="4" s="1"/>
  <c r="H927" i="4"/>
  <c r="I927" i="4" s="1"/>
  <c r="H928" i="4"/>
  <c r="I928" i="4" s="1"/>
  <c r="H929" i="4"/>
  <c r="I929" i="4" s="1"/>
  <c r="H930" i="4"/>
  <c r="H931" i="4"/>
  <c r="I931" i="4" s="1"/>
  <c r="H932" i="4"/>
  <c r="I932" i="4" s="1"/>
  <c r="H933" i="4"/>
  <c r="I933" i="4" s="1"/>
  <c r="H934" i="4"/>
  <c r="I934" i="4" s="1"/>
  <c r="H935" i="4"/>
  <c r="H936" i="4"/>
  <c r="H937" i="4"/>
  <c r="I937" i="4" s="1"/>
  <c r="H938" i="4"/>
  <c r="I938" i="4" s="1"/>
  <c r="H939" i="4"/>
  <c r="I939" i="4" s="1"/>
  <c r="H940" i="4"/>
  <c r="I940" i="4" s="1"/>
  <c r="H941" i="4"/>
  <c r="I941" i="4" s="1"/>
  <c r="H942" i="4"/>
  <c r="H943" i="4"/>
  <c r="I943" i="4" s="1"/>
  <c r="H944" i="4"/>
  <c r="I944" i="4" s="1"/>
  <c r="H945" i="4"/>
  <c r="I945" i="4" s="1"/>
  <c r="H946" i="4"/>
  <c r="I946" i="4" s="1"/>
  <c r="H947" i="4"/>
  <c r="H948" i="4"/>
  <c r="H949" i="4"/>
  <c r="I949" i="4" s="1"/>
  <c r="H950" i="4"/>
  <c r="I950" i="4" s="1"/>
  <c r="H951" i="4"/>
  <c r="I951" i="4" s="1"/>
  <c r="H952" i="4"/>
  <c r="I952" i="4" s="1"/>
  <c r="H953" i="4"/>
  <c r="I953" i="4" s="1"/>
  <c r="H954" i="4"/>
  <c r="H955" i="4"/>
  <c r="I955" i="4" s="1"/>
  <c r="H956" i="4"/>
  <c r="I956" i="4" s="1"/>
  <c r="H957" i="4"/>
  <c r="H958" i="4"/>
  <c r="I958" i="4" s="1"/>
  <c r="H959" i="4"/>
  <c r="H960" i="4"/>
  <c r="H961" i="4"/>
  <c r="I961" i="4" s="1"/>
  <c r="H962" i="4"/>
  <c r="I962" i="4" s="1"/>
  <c r="H963" i="4"/>
  <c r="H964" i="4"/>
  <c r="I964" i="4" s="1"/>
  <c r="H965" i="4"/>
  <c r="I965" i="4" s="1"/>
  <c r="H966" i="4"/>
  <c r="H967" i="4"/>
  <c r="I967" i="4" s="1"/>
  <c r="H968" i="4"/>
  <c r="I968" i="4" s="1"/>
  <c r="H969" i="4"/>
  <c r="I969" i="4" s="1"/>
  <c r="H970" i="4"/>
  <c r="I970" i="4" s="1"/>
  <c r="H971" i="4"/>
  <c r="I971" i="4" s="1"/>
  <c r="H972" i="4"/>
  <c r="H973" i="4"/>
  <c r="I973" i="4" s="1"/>
  <c r="H974" i="4"/>
  <c r="I974" i="4" s="1"/>
  <c r="H975" i="4"/>
  <c r="I975" i="4" s="1"/>
  <c r="H976" i="4"/>
  <c r="I976" i="4" s="1"/>
  <c r="H977" i="4"/>
  <c r="I977" i="4" s="1"/>
  <c r="H978" i="4"/>
  <c r="H979" i="4"/>
  <c r="I979" i="4" s="1"/>
  <c r="H980" i="4"/>
  <c r="I980" i="4" s="1"/>
  <c r="H981" i="4"/>
  <c r="H982" i="4"/>
  <c r="I982" i="4" s="1"/>
  <c r="H983" i="4"/>
  <c r="I983" i="4" s="1"/>
  <c r="H984" i="4"/>
  <c r="H985" i="4"/>
  <c r="I985" i="4" s="1"/>
  <c r="H986" i="4"/>
  <c r="I986" i="4" s="1"/>
  <c r="H987" i="4"/>
  <c r="I987" i="4" s="1"/>
  <c r="H988" i="4"/>
  <c r="I988" i="4" s="1"/>
  <c r="H989" i="4"/>
  <c r="H990" i="4"/>
  <c r="H991" i="4"/>
  <c r="I991" i="4" s="1"/>
  <c r="H992" i="4"/>
  <c r="I992" i="4" s="1"/>
  <c r="H993" i="4"/>
  <c r="I993" i="4" s="1"/>
  <c r="H994" i="4"/>
  <c r="I994" i="4" s="1"/>
  <c r="H995" i="4"/>
  <c r="I995" i="4" s="1"/>
  <c r="H996" i="4"/>
  <c r="H997" i="4"/>
  <c r="I997" i="4" s="1"/>
  <c r="H998" i="4"/>
  <c r="I998" i="4" s="1"/>
  <c r="H999" i="4"/>
  <c r="I999" i="4" s="1"/>
  <c r="H1000" i="4"/>
  <c r="I1000" i="4" s="1"/>
  <c r="H1001" i="4"/>
  <c r="H1002" i="4"/>
  <c r="H1003" i="4"/>
  <c r="I1003" i="4" s="1"/>
  <c r="H1004" i="4"/>
  <c r="I1004" i="4" s="1"/>
  <c r="H1005" i="4"/>
  <c r="I1005" i="4" s="1"/>
  <c r="H1006" i="4"/>
  <c r="I1006" i="4" s="1"/>
  <c r="H1007" i="4"/>
  <c r="I1007" i="4" s="1"/>
  <c r="H1008" i="4"/>
  <c r="H1009" i="4"/>
  <c r="I1009" i="4" s="1"/>
  <c r="H1010" i="4"/>
  <c r="I1010" i="4" s="1"/>
  <c r="H1011" i="4"/>
  <c r="I1011" i="4" s="1"/>
  <c r="H1012" i="4"/>
  <c r="I1012" i="4" s="1"/>
  <c r="H1013" i="4"/>
  <c r="H1014" i="4"/>
  <c r="H1015" i="4"/>
  <c r="I1015" i="4" s="1"/>
  <c r="H1016" i="4"/>
  <c r="I1016" i="4" s="1"/>
  <c r="H1017" i="4"/>
  <c r="I1017" i="4" s="1"/>
  <c r="H1018" i="4"/>
  <c r="I1018" i="4" s="1"/>
  <c r="H1019" i="4"/>
  <c r="I1019" i="4" s="1"/>
  <c r="H1020" i="4"/>
  <c r="H1021" i="4"/>
  <c r="I1021" i="4" s="1"/>
  <c r="H1022" i="4"/>
  <c r="I1022" i="4" s="1"/>
  <c r="H1023" i="4"/>
  <c r="I1023" i="4" s="1"/>
  <c r="H1024" i="4"/>
  <c r="I1024" i="4" s="1"/>
  <c r="H1025" i="4"/>
  <c r="H1026" i="4"/>
  <c r="H1027" i="4"/>
  <c r="I1027" i="4" s="1"/>
  <c r="H1028" i="4"/>
  <c r="I1028" i="4" s="1"/>
  <c r="H1029" i="4"/>
  <c r="H1030" i="4"/>
  <c r="I1030" i="4" s="1"/>
  <c r="H1031" i="4"/>
  <c r="H1032" i="4"/>
  <c r="H1033" i="4"/>
  <c r="I1033" i="4" s="1"/>
  <c r="H1034" i="4"/>
  <c r="I1034" i="4" s="1"/>
  <c r="H1035" i="4"/>
  <c r="H1036" i="4"/>
  <c r="I1036" i="4" s="1"/>
  <c r="H1037" i="4"/>
  <c r="I1037" i="4" s="1"/>
  <c r="H1038" i="4"/>
  <c r="H1039" i="4"/>
  <c r="I1039" i="4" s="1"/>
  <c r="H1040" i="4"/>
  <c r="I1040" i="4" s="1"/>
  <c r="H1041" i="4"/>
  <c r="I1041" i="4" s="1"/>
  <c r="H1042" i="4"/>
  <c r="I1042" i="4" s="1"/>
  <c r="H1043" i="4"/>
  <c r="I1043" i="4" s="1"/>
  <c r="H1044" i="4"/>
  <c r="H1045" i="4"/>
  <c r="I1045" i="4" s="1"/>
  <c r="H1046" i="4"/>
  <c r="I1046" i="4" s="1"/>
  <c r="H1047" i="4"/>
  <c r="I1047" i="4" s="1"/>
  <c r="H1048" i="4"/>
  <c r="I1048" i="4" s="1"/>
  <c r="H1049" i="4"/>
  <c r="I1049" i="4" s="1"/>
  <c r="H1050" i="4"/>
  <c r="H1051" i="4"/>
  <c r="I1051" i="4" s="1"/>
  <c r="H1052" i="4"/>
  <c r="I1052" i="4" s="1"/>
  <c r="H1053" i="4"/>
  <c r="H1054" i="4"/>
  <c r="I1054" i="4" s="1"/>
  <c r="H1055" i="4"/>
  <c r="H1056" i="4"/>
  <c r="H1057" i="4"/>
  <c r="I1057" i="4" s="1"/>
  <c r="H1058" i="4"/>
  <c r="I1058" i="4" s="1"/>
  <c r="H1059" i="4"/>
  <c r="I1059" i="4" s="1"/>
  <c r="H1060" i="4"/>
  <c r="I1060" i="4" s="1"/>
  <c r="H1061" i="4"/>
  <c r="I1061" i="4" s="1"/>
  <c r="H1062" i="4"/>
  <c r="H1063" i="4"/>
  <c r="I1063" i="4" s="1"/>
  <c r="H1064" i="4"/>
  <c r="I1064" i="4" s="1"/>
  <c r="H1065" i="4"/>
  <c r="I1065" i="4" s="1"/>
  <c r="H1066" i="4"/>
  <c r="I1066" i="4" s="1"/>
  <c r="H1067" i="4"/>
  <c r="H1068" i="4"/>
  <c r="H1069" i="4"/>
  <c r="I1069" i="4" s="1"/>
  <c r="H1070" i="4"/>
  <c r="I1070" i="4" s="1"/>
  <c r="H1071" i="4"/>
  <c r="I1071" i="4" s="1"/>
  <c r="H1072" i="4"/>
  <c r="I1072" i="4" s="1"/>
  <c r="H1073" i="4"/>
  <c r="I1073" i="4" s="1"/>
  <c r="H1074" i="4"/>
  <c r="H1075" i="4"/>
  <c r="I1075" i="4" s="1"/>
  <c r="H1076" i="4"/>
  <c r="I1076" i="4" s="1"/>
  <c r="H1077" i="4"/>
  <c r="I1077" i="4" s="1"/>
  <c r="H1078" i="4"/>
  <c r="I1078" i="4" s="1"/>
  <c r="H1079" i="4"/>
  <c r="H1080" i="4"/>
  <c r="H1081" i="4"/>
  <c r="I1081" i="4" s="1"/>
  <c r="H1082" i="4"/>
  <c r="I1082" i="4" s="1"/>
  <c r="H1083" i="4"/>
  <c r="I1083" i="4" s="1"/>
  <c r="H1084" i="4"/>
  <c r="I1084" i="4" s="1"/>
  <c r="H1085" i="4"/>
  <c r="I1085" i="4" s="1"/>
  <c r="H1086" i="4"/>
  <c r="H1087" i="4"/>
  <c r="I1087" i="4" s="1"/>
  <c r="H1088" i="4"/>
  <c r="I1088" i="4" s="1"/>
  <c r="H1089" i="4"/>
  <c r="I1089" i="4" s="1"/>
  <c r="H1090" i="4"/>
  <c r="I1090" i="4" s="1"/>
  <c r="H1091" i="4"/>
  <c r="H1092" i="4"/>
  <c r="H1093" i="4"/>
  <c r="I1093" i="4" s="1"/>
  <c r="H1094" i="4"/>
  <c r="I1094" i="4" s="1"/>
  <c r="H1095" i="4"/>
  <c r="I1095" i="4" s="1"/>
  <c r="H1096" i="4"/>
  <c r="I1096" i="4" s="1"/>
  <c r="H1097" i="4"/>
  <c r="I1097" i="4" s="1"/>
  <c r="H1098" i="4"/>
  <c r="H1099" i="4"/>
  <c r="I1099" i="4" s="1"/>
  <c r="H1100" i="4"/>
  <c r="I1100" i="4" s="1"/>
  <c r="H1101" i="4"/>
  <c r="I1101" i="4" s="1"/>
  <c r="H1102" i="4"/>
  <c r="I1102" i="4" s="1"/>
  <c r="H1103" i="4"/>
  <c r="H1104" i="4"/>
  <c r="H1105" i="4"/>
  <c r="I1105" i="4" s="1"/>
  <c r="H1106" i="4"/>
  <c r="I1106" i="4" s="1"/>
  <c r="H1107" i="4"/>
  <c r="I1107" i="4" s="1"/>
  <c r="H1108" i="4"/>
  <c r="I1108" i="4" s="1"/>
  <c r="H1109" i="4"/>
  <c r="I1109" i="4" s="1"/>
  <c r="H1110" i="4"/>
  <c r="H1111" i="4"/>
  <c r="I1111" i="4" s="1"/>
  <c r="H1112" i="4"/>
  <c r="I1112" i="4" s="1"/>
  <c r="H1113" i="4"/>
  <c r="I1113" i="4" s="1"/>
  <c r="H1114" i="4"/>
  <c r="H1115" i="4"/>
  <c r="H1116" i="4"/>
  <c r="H1117" i="4"/>
  <c r="I1117" i="4" s="1"/>
  <c r="H1118" i="4"/>
  <c r="I1118" i="4" s="1"/>
  <c r="H1119" i="4"/>
  <c r="I1119" i="4" s="1"/>
  <c r="H1120" i="4"/>
  <c r="I1120" i="4" s="1"/>
  <c r="H1121" i="4"/>
  <c r="H1122" i="4"/>
  <c r="H1123" i="4"/>
  <c r="I1123" i="4" s="1"/>
  <c r="H1124" i="4"/>
  <c r="I1124" i="4" s="1"/>
  <c r="H1125" i="4"/>
  <c r="I1125" i="4" s="1"/>
  <c r="H1126" i="4"/>
  <c r="I1126" i="4" s="1"/>
  <c r="H1127" i="4"/>
  <c r="H1128" i="4"/>
  <c r="H1129" i="4"/>
  <c r="I1129" i="4" s="1"/>
  <c r="H1130" i="4"/>
  <c r="I1130" i="4" s="1"/>
  <c r="H1131" i="4"/>
  <c r="I1131" i="4" s="1"/>
  <c r="H1132" i="4"/>
  <c r="I1132" i="4" s="1"/>
  <c r="H1133" i="4"/>
  <c r="H1134" i="4"/>
  <c r="H1135" i="4"/>
  <c r="I1135" i="4" s="1"/>
  <c r="H1136" i="4"/>
  <c r="I1136" i="4" s="1"/>
  <c r="H1137" i="4"/>
  <c r="I1137" i="4" s="1"/>
  <c r="H1138" i="4"/>
  <c r="I1138" i="4" s="1"/>
  <c r="H1139" i="4"/>
  <c r="H1140" i="4"/>
  <c r="H1141" i="4"/>
  <c r="I1141" i="4" s="1"/>
  <c r="H1142" i="4"/>
  <c r="I1142" i="4" s="1"/>
  <c r="H1143" i="4"/>
  <c r="I1143" i="4" s="1"/>
  <c r="H1144" i="4"/>
  <c r="I1144" i="4" s="1"/>
  <c r="H1145" i="4"/>
  <c r="H1146" i="4"/>
  <c r="H1147" i="4"/>
  <c r="I1147" i="4" s="1"/>
  <c r="H1148" i="4"/>
  <c r="I1148" i="4" s="1"/>
  <c r="H1149" i="4"/>
  <c r="I1149" i="4" s="1"/>
  <c r="H1150" i="4"/>
  <c r="I1150" i="4" s="1"/>
  <c r="H1151" i="4"/>
  <c r="I1151" i="4" s="1"/>
  <c r="H1152" i="4"/>
  <c r="H1153" i="4"/>
  <c r="I1153" i="4" s="1"/>
  <c r="H1154" i="4"/>
  <c r="I1154" i="4" s="1"/>
  <c r="H1155" i="4"/>
  <c r="I1155" i="4" s="1"/>
  <c r="H1156" i="4"/>
  <c r="I1156" i="4" s="1"/>
  <c r="H1157" i="4"/>
  <c r="I1157" i="4" s="1"/>
  <c r="H1158" i="4"/>
  <c r="H1159" i="4"/>
  <c r="I1159" i="4" s="1"/>
  <c r="H1160" i="4"/>
  <c r="I1160" i="4" s="1"/>
  <c r="H1161" i="4"/>
  <c r="I1161" i="4" s="1"/>
  <c r="H1162" i="4"/>
  <c r="I1162" i="4" s="1"/>
  <c r="H1163" i="4"/>
  <c r="I1163" i="4" s="1"/>
  <c r="H1164" i="4"/>
  <c r="H1165" i="4"/>
  <c r="I1165" i="4" s="1"/>
  <c r="H1166" i="4"/>
  <c r="I1166" i="4" s="1"/>
  <c r="H1167" i="4"/>
  <c r="I1167" i="4" s="1"/>
  <c r="H1168" i="4"/>
  <c r="I1168" i="4" s="1"/>
  <c r="H1169" i="4"/>
  <c r="I1169" i="4" s="1"/>
  <c r="H1170" i="4"/>
  <c r="H1171" i="4"/>
  <c r="I1171" i="4" s="1"/>
  <c r="H1172" i="4"/>
  <c r="I1172" i="4" s="1"/>
  <c r="H1173" i="4"/>
  <c r="I1173" i="4" s="1"/>
  <c r="H1174" i="4"/>
  <c r="I1174" i="4" s="1"/>
  <c r="H1175" i="4"/>
  <c r="I1175" i="4" s="1"/>
  <c r="H1176" i="4"/>
  <c r="H1177" i="4"/>
  <c r="I1177" i="4" s="1"/>
  <c r="H1178" i="4"/>
  <c r="I1178" i="4" s="1"/>
  <c r="H1179" i="4"/>
  <c r="I1179" i="4" s="1"/>
  <c r="H1180" i="4"/>
  <c r="I1180" i="4" s="1"/>
  <c r="H1181" i="4"/>
  <c r="I1181" i="4" s="1"/>
  <c r="H1182" i="4"/>
  <c r="H1183" i="4"/>
  <c r="I1183" i="4" s="1"/>
  <c r="H1184" i="4"/>
  <c r="I1184" i="4" s="1"/>
  <c r="H1185" i="4"/>
  <c r="I1185" i="4" s="1"/>
  <c r="H1186" i="4"/>
  <c r="I1186" i="4" s="1"/>
  <c r="H1187" i="4"/>
  <c r="I1187" i="4" s="1"/>
  <c r="H1188" i="4"/>
  <c r="H1189" i="4"/>
  <c r="I1189" i="4" s="1"/>
  <c r="H1190" i="4"/>
  <c r="I1190" i="4" s="1"/>
  <c r="H1191" i="4"/>
  <c r="I1191" i="4" s="1"/>
  <c r="H1192" i="4"/>
  <c r="I1192" i="4" s="1"/>
  <c r="H1193" i="4"/>
  <c r="H1194" i="4"/>
  <c r="H1195" i="4"/>
  <c r="I1195" i="4" s="1"/>
  <c r="H1196" i="4"/>
  <c r="I1196" i="4" s="1"/>
  <c r="H1197" i="4"/>
  <c r="I1197" i="4" s="1"/>
  <c r="H1198" i="4"/>
  <c r="I1198" i="4" s="1"/>
  <c r="H1199" i="4"/>
  <c r="I1199" i="4" s="1"/>
  <c r="H1200" i="4"/>
  <c r="H1201" i="4"/>
  <c r="I1201" i="4" s="1"/>
  <c r="H1202" i="4"/>
  <c r="I1202" i="4" s="1"/>
  <c r="H1203" i="4"/>
  <c r="I1203" i="4" s="1"/>
  <c r="H1204" i="4"/>
  <c r="I1204" i="4" s="1"/>
  <c r="H1205" i="4"/>
  <c r="H1206" i="4"/>
  <c r="H1207" i="4"/>
  <c r="I1207" i="4" s="1"/>
  <c r="H1208" i="4"/>
  <c r="I1208" i="4" s="1"/>
  <c r="H1209" i="4"/>
  <c r="I1209" i="4" s="1"/>
  <c r="H1210" i="4"/>
  <c r="I1210" i="4" s="1"/>
  <c r="H1211" i="4"/>
  <c r="I1211" i="4" s="1"/>
  <c r="H1212" i="4"/>
  <c r="H1213" i="4"/>
  <c r="I1213" i="4" s="1"/>
  <c r="H1214" i="4"/>
  <c r="I1214" i="4" s="1"/>
  <c r="H1215" i="4"/>
  <c r="I1215" i="4" s="1"/>
  <c r="H1216" i="4"/>
  <c r="I1216" i="4" s="1"/>
  <c r="H1217" i="4"/>
  <c r="H1218" i="4"/>
  <c r="H1219" i="4"/>
  <c r="I1219" i="4" s="1"/>
  <c r="H1220" i="4"/>
  <c r="I1220" i="4" s="1"/>
  <c r="H1221" i="4"/>
  <c r="I1221" i="4" s="1"/>
  <c r="H1222" i="4"/>
  <c r="H1223" i="4"/>
  <c r="H1224" i="4"/>
  <c r="H1225" i="4"/>
  <c r="I1225" i="4" s="1"/>
  <c r="H1226" i="4"/>
  <c r="I1226" i="4" s="1"/>
  <c r="H1227" i="4"/>
  <c r="I1227" i="4" s="1"/>
  <c r="H1228" i="4"/>
  <c r="I1228" i="4" s="1"/>
  <c r="H1229" i="4"/>
  <c r="H1230" i="4"/>
  <c r="H1231" i="4"/>
  <c r="I1231" i="4" s="1"/>
  <c r="H1232" i="4"/>
  <c r="I1232" i="4" s="1"/>
  <c r="H1233" i="4"/>
  <c r="I1233" i="4" s="1"/>
  <c r="H1234" i="4"/>
  <c r="I1234" i="4" s="1"/>
  <c r="H1235" i="4"/>
  <c r="H1236" i="4"/>
  <c r="H1237" i="4"/>
  <c r="I1237" i="4" s="1"/>
  <c r="H1238" i="4"/>
  <c r="I1238" i="4" s="1"/>
  <c r="H1239" i="4"/>
  <c r="I1239" i="4" s="1"/>
  <c r="H1240" i="4"/>
  <c r="I1240" i="4" s="1"/>
  <c r="H1241" i="4"/>
  <c r="H1242" i="4"/>
  <c r="H1243" i="4"/>
  <c r="I1243" i="4" s="1"/>
  <c r="H1244" i="4"/>
  <c r="I1244" i="4" s="1"/>
  <c r="H1245" i="4"/>
  <c r="I1245" i="4" s="1"/>
  <c r="H1246" i="4"/>
  <c r="I1246" i="4" s="1"/>
  <c r="H1247" i="4"/>
  <c r="H1248" i="4"/>
  <c r="H1249" i="4"/>
  <c r="I1249" i="4" s="1"/>
  <c r="H1250" i="4"/>
  <c r="I1250" i="4" s="1"/>
  <c r="H1251" i="4"/>
  <c r="I1251" i="4" s="1"/>
  <c r="H1252" i="4"/>
  <c r="I1252" i="4" s="1"/>
  <c r="H1253" i="4"/>
  <c r="H1254" i="4"/>
  <c r="H1255" i="4"/>
  <c r="I1255" i="4" s="1"/>
  <c r="H1256" i="4"/>
  <c r="I1256" i="4" s="1"/>
  <c r="H1257" i="4"/>
  <c r="I1257" i="4" s="1"/>
  <c r="H1258" i="4"/>
  <c r="I1258" i="4" s="1"/>
  <c r="H1259" i="4"/>
  <c r="I1259" i="4" s="1"/>
  <c r="H1260" i="4"/>
  <c r="H1261" i="4"/>
  <c r="I1261" i="4" s="1"/>
  <c r="H1262" i="4"/>
  <c r="I1262" i="4" s="1"/>
  <c r="H1263" i="4"/>
  <c r="I1263" i="4" s="1"/>
  <c r="H1264" i="4"/>
  <c r="I1264" i="4" s="1"/>
  <c r="H1265" i="4"/>
  <c r="I1265" i="4" s="1"/>
  <c r="H1266" i="4"/>
  <c r="H1267" i="4"/>
  <c r="I1267" i="4" s="1"/>
  <c r="H1268" i="4"/>
  <c r="I1268" i="4" s="1"/>
  <c r="H1269" i="4"/>
  <c r="I1269" i="4" s="1"/>
  <c r="H1270" i="4"/>
  <c r="I1270" i="4" s="1"/>
  <c r="H1271" i="4"/>
  <c r="I1271" i="4" s="1"/>
  <c r="H1272" i="4"/>
  <c r="H1273" i="4"/>
  <c r="I1273" i="4" s="1"/>
  <c r="H1274" i="4"/>
  <c r="I1274" i="4" s="1"/>
  <c r="H1275" i="4"/>
  <c r="I1275" i="4" s="1"/>
  <c r="H1276" i="4"/>
  <c r="I1276" i="4" s="1"/>
  <c r="H1277" i="4"/>
  <c r="I1277" i="4" s="1"/>
  <c r="H1278" i="4"/>
  <c r="H1279" i="4"/>
  <c r="I1279" i="4" s="1"/>
  <c r="H1280" i="4"/>
  <c r="I1280" i="4" s="1"/>
  <c r="H1281" i="4"/>
  <c r="I1281" i="4" s="1"/>
  <c r="H1282" i="4"/>
  <c r="I1282" i="4" s="1"/>
  <c r="H1283" i="4"/>
  <c r="I1283" i="4" s="1"/>
  <c r="H1284" i="4"/>
  <c r="H1285" i="4"/>
  <c r="I1285" i="4" s="1"/>
  <c r="H1286" i="4"/>
  <c r="I1286" i="4" s="1"/>
  <c r="H1287" i="4"/>
  <c r="I1287" i="4" s="1"/>
  <c r="H1288" i="4"/>
  <c r="I1288" i="4" s="1"/>
  <c r="H1289" i="4"/>
  <c r="I1289" i="4" s="1"/>
  <c r="H1290" i="4"/>
  <c r="H1291" i="4"/>
  <c r="I1291" i="4" s="1"/>
  <c r="H1292" i="4"/>
  <c r="I1292" i="4" s="1"/>
  <c r="H1293" i="4"/>
  <c r="I1293" i="4" s="1"/>
  <c r="H1294" i="4"/>
  <c r="I1294" i="4" s="1"/>
  <c r="H1295" i="4"/>
  <c r="H1296" i="4"/>
  <c r="H1297" i="4"/>
  <c r="I1297" i="4" s="1"/>
  <c r="H1298" i="4"/>
  <c r="I1298" i="4" s="1"/>
  <c r="H1299" i="4"/>
  <c r="I1299" i="4" s="1"/>
  <c r="H1300" i="4"/>
  <c r="I1300" i="4" s="1"/>
  <c r="H1301" i="4"/>
  <c r="I1301" i="4" s="1"/>
  <c r="H1302" i="4"/>
  <c r="H1303" i="4"/>
  <c r="I1303" i="4" s="1"/>
  <c r="H1304" i="4"/>
  <c r="I1304" i="4" s="1"/>
  <c r="H1305" i="4"/>
  <c r="I1305" i="4" s="1"/>
  <c r="H1306" i="4"/>
  <c r="I1306" i="4" s="1"/>
  <c r="H1307" i="4"/>
  <c r="H1308" i="4"/>
  <c r="H1309" i="4"/>
  <c r="I1309" i="4" s="1"/>
  <c r="H1310" i="4"/>
  <c r="I1310" i="4" s="1"/>
  <c r="H1311" i="4"/>
  <c r="I1311" i="4" s="1"/>
  <c r="H1312" i="4"/>
  <c r="I1312" i="4" s="1"/>
  <c r="H1313" i="4"/>
  <c r="I1313" i="4" s="1"/>
  <c r="H1314" i="4"/>
  <c r="H1315" i="4"/>
  <c r="I1315" i="4" s="1"/>
  <c r="H1316" i="4"/>
  <c r="I1316" i="4" s="1"/>
  <c r="H1317" i="4"/>
  <c r="I1317" i="4" s="1"/>
  <c r="H1318" i="4"/>
  <c r="I1318" i="4" s="1"/>
  <c r="H1319" i="4"/>
  <c r="H1320" i="4"/>
  <c r="H1321" i="4"/>
  <c r="I1321" i="4" s="1"/>
  <c r="H1322" i="4"/>
  <c r="I1322" i="4" s="1"/>
  <c r="H1323" i="4"/>
  <c r="I1323" i="4" s="1"/>
  <c r="H1324" i="4"/>
  <c r="I1324" i="4" s="1"/>
  <c r="H1325" i="4"/>
  <c r="I1325" i="4" s="1"/>
  <c r="H1326" i="4"/>
  <c r="H1327" i="4"/>
  <c r="I1327" i="4" s="1"/>
  <c r="H1328" i="4"/>
  <c r="I1328" i="4" s="1"/>
  <c r="H1329" i="4"/>
  <c r="I1329" i="4" s="1"/>
  <c r="H1330" i="4"/>
  <c r="I1330" i="4" s="1"/>
  <c r="H1331" i="4"/>
  <c r="H1332" i="4"/>
  <c r="H1333" i="4"/>
  <c r="I1333" i="4" s="1"/>
  <c r="H1334" i="4"/>
  <c r="I1334" i="4" s="1"/>
  <c r="H1335" i="4"/>
  <c r="I1335" i="4" s="1"/>
  <c r="H1336" i="4"/>
  <c r="I1336" i="4" s="1"/>
  <c r="H1337" i="4"/>
  <c r="H1338" i="4"/>
  <c r="H1339" i="4"/>
  <c r="I1339" i="4" s="1"/>
  <c r="H1340" i="4"/>
  <c r="I1340" i="4" s="1"/>
  <c r="H1341" i="4"/>
  <c r="I1341" i="4" s="1"/>
  <c r="H1342" i="4"/>
  <c r="I1342" i="4" s="1"/>
  <c r="H1343" i="4"/>
  <c r="H1344" i="4"/>
  <c r="H1345" i="4"/>
  <c r="I1345" i="4" s="1"/>
  <c r="H1346" i="4"/>
  <c r="I1346" i="4" s="1"/>
  <c r="H1347" i="4"/>
  <c r="I1347" i="4" s="1"/>
  <c r="H1348" i="4"/>
  <c r="I1348" i="4" s="1"/>
  <c r="H1349" i="4"/>
  <c r="H1350" i="4"/>
  <c r="H1351" i="4"/>
  <c r="I1351" i="4" s="1"/>
  <c r="H1352" i="4"/>
  <c r="I1352" i="4" s="1"/>
  <c r="H1353" i="4"/>
  <c r="I1353" i="4" s="1"/>
  <c r="H1354" i="4"/>
  <c r="I1354" i="4" s="1"/>
  <c r="H1355" i="4"/>
  <c r="H1356" i="4"/>
  <c r="H1357" i="4"/>
  <c r="I1357" i="4" s="1"/>
  <c r="H1358" i="4"/>
  <c r="I1358" i="4" s="1"/>
  <c r="H1359" i="4"/>
  <c r="I1359" i="4" s="1"/>
  <c r="H1360" i="4"/>
  <c r="I1360" i="4" s="1"/>
  <c r="H1361" i="4"/>
  <c r="H1362" i="4"/>
  <c r="H1363" i="4"/>
  <c r="I1363" i="4" s="1"/>
  <c r="H1364" i="4"/>
  <c r="I1364" i="4" s="1"/>
  <c r="H1365" i="4"/>
  <c r="I1365" i="4" s="1"/>
  <c r="H1366" i="4"/>
  <c r="I1366" i="4" s="1"/>
  <c r="H1367" i="4"/>
  <c r="I1367" i="4" s="1"/>
  <c r="H1368" i="4"/>
  <c r="H1369" i="4"/>
  <c r="I1369" i="4" s="1"/>
  <c r="H1370" i="4"/>
  <c r="I1370" i="4" s="1"/>
  <c r="H1371" i="4"/>
  <c r="I1371" i="4" s="1"/>
  <c r="H1372" i="4"/>
  <c r="I1372" i="4" s="1"/>
  <c r="H1373" i="4"/>
  <c r="I1373" i="4" s="1"/>
  <c r="H1374" i="4"/>
  <c r="H1375" i="4"/>
  <c r="I1375" i="4" s="1"/>
  <c r="H1376" i="4"/>
  <c r="I1376" i="4" s="1"/>
  <c r="H1377" i="4"/>
  <c r="I1377" i="4" s="1"/>
  <c r="H1378" i="4"/>
  <c r="I1378" i="4" s="1"/>
  <c r="H1379" i="4"/>
  <c r="I1379" i="4" s="1"/>
  <c r="H1380" i="4"/>
  <c r="H1381" i="4"/>
  <c r="I1381" i="4" s="1"/>
  <c r="H1382" i="4"/>
  <c r="I1382" i="4" s="1"/>
  <c r="H1383" i="4"/>
  <c r="I1383" i="4" s="1"/>
  <c r="H1384" i="4"/>
  <c r="I1384" i="4" s="1"/>
  <c r="H1385" i="4"/>
  <c r="I1385" i="4" s="1"/>
  <c r="H1386" i="4"/>
  <c r="H1387" i="4"/>
  <c r="I1387" i="4" s="1"/>
  <c r="H1388" i="4"/>
  <c r="I1388" i="4" s="1"/>
  <c r="H1389" i="4"/>
  <c r="I1389" i="4" s="1"/>
  <c r="H1390" i="4"/>
  <c r="I1390" i="4" s="1"/>
  <c r="H1391" i="4"/>
  <c r="I1391" i="4" s="1"/>
  <c r="H1392" i="4"/>
  <c r="H1393" i="4"/>
  <c r="I1393" i="4" s="1"/>
  <c r="H1394" i="4"/>
  <c r="I1394" i="4" s="1"/>
  <c r="H1395" i="4"/>
  <c r="I1395" i="4" s="1"/>
  <c r="H1396" i="4"/>
  <c r="I1396" i="4" s="1"/>
  <c r="H1397" i="4"/>
  <c r="I1397" i="4" s="1"/>
  <c r="H1398" i="4"/>
  <c r="H1399" i="4"/>
  <c r="I1399" i="4" s="1"/>
  <c r="H1400" i="4"/>
  <c r="I1400" i="4" s="1"/>
  <c r="H1401" i="4"/>
  <c r="I1401" i="4" s="1"/>
  <c r="H1402" i="4"/>
  <c r="H1403" i="4"/>
  <c r="I1403" i="4" s="1"/>
  <c r="H1404" i="4"/>
  <c r="H1405" i="4"/>
  <c r="I1405" i="4" s="1"/>
  <c r="H1406" i="4"/>
  <c r="I1406" i="4" s="1"/>
  <c r="H1407" i="4"/>
  <c r="I1407" i="4" s="1"/>
  <c r="H1408" i="4"/>
  <c r="I1408" i="4" s="1"/>
  <c r="H1409" i="4"/>
  <c r="H1410" i="4"/>
  <c r="H1411" i="4"/>
  <c r="I1411" i="4" s="1"/>
  <c r="H1412" i="4"/>
  <c r="I1412" i="4" s="1"/>
  <c r="H1413" i="4"/>
  <c r="I1413" i="4" s="1"/>
  <c r="H1414" i="4"/>
  <c r="I1414" i="4" s="1"/>
  <c r="H1415" i="4"/>
  <c r="I1415" i="4" s="1"/>
  <c r="H1416" i="4"/>
  <c r="H1417" i="4"/>
  <c r="I1417" i="4" s="1"/>
  <c r="H1418" i="4"/>
  <c r="I1418" i="4" s="1"/>
  <c r="H1419" i="4"/>
  <c r="I1419" i="4" s="1"/>
  <c r="H1420" i="4"/>
  <c r="I1420" i="4" s="1"/>
  <c r="H1421" i="4"/>
  <c r="H1422" i="4"/>
  <c r="H1423" i="4"/>
  <c r="I1423" i="4" s="1"/>
  <c r="H1424" i="4"/>
  <c r="I1424" i="4" s="1"/>
  <c r="H1425" i="4"/>
  <c r="I1425" i="4" s="1"/>
  <c r="H1426" i="4"/>
  <c r="I1426" i="4" s="1"/>
  <c r="H1427" i="4"/>
  <c r="H1428" i="4"/>
  <c r="H1429" i="4"/>
  <c r="I1429" i="4" s="1"/>
  <c r="H1430" i="4"/>
  <c r="I1430" i="4" s="1"/>
  <c r="H1431" i="4"/>
  <c r="I1431" i="4" s="1"/>
  <c r="H1432" i="4"/>
  <c r="I1432" i="4" s="1"/>
  <c r="H1433" i="4"/>
  <c r="H1434" i="4"/>
  <c r="H1435" i="4"/>
  <c r="I1435" i="4" s="1"/>
  <c r="H1436" i="4"/>
  <c r="I1436" i="4" s="1"/>
  <c r="H1437" i="4"/>
  <c r="I1437" i="4" s="1"/>
  <c r="H1438" i="4"/>
  <c r="I1438" i="4" s="1"/>
  <c r="H1439" i="4"/>
  <c r="I1439" i="4" s="1"/>
  <c r="H1440" i="4"/>
  <c r="H1441" i="4"/>
  <c r="I1441" i="4" s="1"/>
  <c r="H1442" i="4"/>
  <c r="I1442" i="4" s="1"/>
  <c r="H1443" i="4"/>
  <c r="I1443" i="4" s="1"/>
  <c r="H1444" i="4"/>
  <c r="I1444" i="4" s="1"/>
  <c r="H1445" i="4"/>
  <c r="I1445" i="4" s="1"/>
  <c r="H1446" i="4"/>
  <c r="H1447" i="4"/>
  <c r="I1447" i="4" s="1"/>
  <c r="H1448" i="4"/>
  <c r="I1448" i="4" s="1"/>
  <c r="H1449" i="4"/>
  <c r="I1449" i="4" s="1"/>
  <c r="H1450" i="4"/>
  <c r="I1450" i="4" s="1"/>
  <c r="H1451" i="4"/>
  <c r="I1451" i="4" s="1"/>
  <c r="H1452" i="4"/>
  <c r="H1453" i="4"/>
  <c r="I1453" i="4" s="1"/>
  <c r="H1454" i="4"/>
  <c r="I1454" i="4" s="1"/>
  <c r="H1455" i="4"/>
  <c r="I1455" i="4" s="1"/>
  <c r="H1456" i="4"/>
  <c r="I1456" i="4" s="1"/>
  <c r="H1457" i="4"/>
  <c r="I1457" i="4" s="1"/>
  <c r="H1458" i="4"/>
  <c r="H1459" i="4"/>
  <c r="I1459" i="4" s="1"/>
  <c r="H1460" i="4"/>
  <c r="I1460" i="4" s="1"/>
  <c r="H1461" i="4"/>
  <c r="I1461" i="4" s="1"/>
  <c r="H1462" i="4"/>
  <c r="I1462" i="4" s="1"/>
  <c r="H1463" i="4"/>
  <c r="I1463" i="4" s="1"/>
  <c r="H1464" i="4"/>
  <c r="H1465" i="4"/>
  <c r="I1465" i="4" s="1"/>
  <c r="H1466" i="4"/>
  <c r="I1466" i="4" s="1"/>
  <c r="H1467" i="4"/>
  <c r="I1467" i="4" s="1"/>
  <c r="H1468" i="4"/>
  <c r="I1468" i="4" s="1"/>
  <c r="H1469" i="4"/>
  <c r="I1469" i="4" s="1"/>
  <c r="H1470" i="4"/>
  <c r="H1471" i="4"/>
  <c r="I1471" i="4" s="1"/>
  <c r="H1472" i="4"/>
  <c r="I1472" i="4" s="1"/>
  <c r="H1473" i="4"/>
  <c r="I1473" i="4" s="1"/>
  <c r="H1474" i="4"/>
  <c r="H1475" i="4"/>
  <c r="H1476" i="4"/>
  <c r="H1477" i="4"/>
  <c r="I1477" i="4" s="1"/>
  <c r="H1478" i="4"/>
  <c r="I1478" i="4" s="1"/>
  <c r="H1479" i="4"/>
  <c r="H1480" i="4"/>
  <c r="I1480" i="4" s="1"/>
  <c r="H1481" i="4"/>
  <c r="I1481" i="4" s="1"/>
  <c r="H1482" i="4"/>
  <c r="H1483" i="4"/>
  <c r="I1483" i="4" s="1"/>
  <c r="H1484" i="4"/>
  <c r="I1484" i="4" s="1"/>
  <c r="H1485" i="4"/>
  <c r="H1486" i="4"/>
  <c r="I1486" i="4" s="1"/>
  <c r="H1487" i="4"/>
  <c r="H1488" i="4"/>
  <c r="H1489" i="4"/>
  <c r="I1489" i="4" s="1"/>
  <c r="H1490" i="4"/>
  <c r="I1490" i="4" s="1"/>
  <c r="H1491" i="4"/>
  <c r="H1492" i="4"/>
  <c r="I1492" i="4" s="1"/>
  <c r="H1493" i="4"/>
  <c r="I1493" i="4" s="1"/>
  <c r="H1494" i="4"/>
  <c r="H1495" i="4"/>
  <c r="I1495" i="4" s="1"/>
  <c r="H1496" i="4"/>
  <c r="I1496" i="4" s="1"/>
  <c r="H1497" i="4"/>
  <c r="H1498" i="4"/>
  <c r="I1498" i="4" s="1"/>
  <c r="H1499" i="4"/>
  <c r="I1499" i="4" s="1"/>
  <c r="H1500" i="4"/>
  <c r="H1501" i="4"/>
  <c r="I1501" i="4" s="1"/>
  <c r="H1502" i="4"/>
  <c r="I1502" i="4" s="1"/>
  <c r="H1503" i="4"/>
  <c r="H1504" i="4"/>
  <c r="I1504" i="4" s="1"/>
  <c r="H1505" i="4"/>
  <c r="H1506" i="4"/>
  <c r="H1507" i="4"/>
  <c r="I1507" i="4" s="1"/>
  <c r="H1508" i="4"/>
  <c r="I1508" i="4" s="1"/>
  <c r="H1509" i="4"/>
  <c r="H1510" i="4"/>
  <c r="H1511" i="4"/>
  <c r="H1512" i="4"/>
  <c r="H1513" i="4"/>
  <c r="I1513" i="4" s="1"/>
  <c r="H1514" i="4"/>
  <c r="I1514" i="4" s="1"/>
  <c r="H1515" i="4"/>
  <c r="H1516" i="4"/>
  <c r="I1516" i="4" s="1"/>
  <c r="H1517" i="4"/>
  <c r="I1517" i="4" s="1"/>
  <c r="H1518" i="4"/>
  <c r="H1519" i="4"/>
  <c r="I1519" i="4" s="1"/>
  <c r="H1520" i="4"/>
  <c r="I1520" i="4" s="1"/>
  <c r="H1521" i="4"/>
  <c r="H1522" i="4"/>
  <c r="I1522" i="4" s="1"/>
  <c r="H1523" i="4"/>
  <c r="H1524" i="4"/>
  <c r="H1525" i="4"/>
  <c r="I1525" i="4" s="1"/>
  <c r="H1526" i="4"/>
  <c r="I1526" i="4" s="1"/>
  <c r="H1527" i="4"/>
  <c r="H1528" i="4"/>
  <c r="I1528" i="4" s="1"/>
  <c r="H1529" i="4"/>
  <c r="I1529" i="4" s="1"/>
  <c r="H1530" i="4"/>
  <c r="H1531" i="4"/>
  <c r="I1531" i="4" s="1"/>
  <c r="H1532" i="4"/>
  <c r="I1532" i="4" s="1"/>
  <c r="H1533" i="4"/>
  <c r="H1534" i="4"/>
  <c r="I1534" i="4" s="1"/>
  <c r="H1535" i="4"/>
  <c r="I1535" i="4" s="1"/>
  <c r="H1536" i="4"/>
  <c r="H1537" i="4"/>
  <c r="I1537" i="4" s="1"/>
  <c r="H1538" i="4"/>
  <c r="I1538" i="4" s="1"/>
  <c r="H1539" i="4"/>
  <c r="H1540" i="4"/>
  <c r="I1540" i="4" s="1"/>
  <c r="H1541" i="4"/>
  <c r="H1542" i="4"/>
  <c r="H1543" i="4"/>
  <c r="I1543" i="4" s="1"/>
  <c r="H1544" i="4"/>
  <c r="I1544" i="4" s="1"/>
  <c r="H1545" i="4"/>
  <c r="H1546" i="4"/>
  <c r="H1547" i="4"/>
  <c r="H1548" i="4"/>
  <c r="H1549" i="4"/>
  <c r="I1549" i="4" s="1"/>
  <c r="H1550" i="4"/>
  <c r="I1550" i="4" s="1"/>
  <c r="H1551" i="4"/>
  <c r="H1552" i="4"/>
  <c r="I1552" i="4" s="1"/>
  <c r="H1553" i="4"/>
  <c r="I1553" i="4" s="1"/>
  <c r="H1554" i="4"/>
  <c r="H1555" i="4"/>
  <c r="I1555" i="4" s="1"/>
  <c r="H1556" i="4"/>
  <c r="I1556" i="4" s="1"/>
  <c r="H1557" i="4"/>
  <c r="H1558" i="4"/>
  <c r="I1558" i="4" s="1"/>
  <c r="H1559" i="4"/>
  <c r="H1560" i="4"/>
  <c r="H1561" i="4"/>
  <c r="I1561" i="4" s="1"/>
  <c r="H1562" i="4"/>
  <c r="I1562" i="4" s="1"/>
  <c r="H1563" i="4"/>
  <c r="H1564" i="4"/>
  <c r="H1565" i="4"/>
  <c r="I1565" i="4" s="1"/>
  <c r="H1566" i="4"/>
  <c r="H1567" i="4"/>
  <c r="I1567" i="4" s="1"/>
  <c r="H1568" i="4"/>
  <c r="I1568" i="4" s="1"/>
  <c r="H1569" i="4"/>
  <c r="H1570" i="4"/>
  <c r="H1571" i="4"/>
  <c r="I1571" i="4" s="1"/>
  <c r="H1572" i="4"/>
  <c r="H1573" i="4"/>
  <c r="I1573" i="4" s="1"/>
  <c r="H1574" i="4"/>
  <c r="I1574" i="4" s="1"/>
  <c r="H1575" i="4"/>
  <c r="H1576" i="4"/>
  <c r="H1577" i="4"/>
  <c r="H1578" i="4"/>
  <c r="H1579" i="4"/>
  <c r="I1579" i="4" s="1"/>
  <c r="H1580" i="4"/>
  <c r="I1580" i="4" s="1"/>
  <c r="H1581" i="4"/>
  <c r="H1582" i="4"/>
  <c r="I1582" i="4" s="1"/>
  <c r="H1583" i="4"/>
  <c r="H1584" i="4"/>
  <c r="H1585" i="4"/>
  <c r="I1585" i="4" s="1"/>
  <c r="H1586" i="4"/>
  <c r="I1586" i="4" s="1"/>
  <c r="H1587" i="4"/>
  <c r="H1588" i="4"/>
  <c r="I1588" i="4" s="1"/>
  <c r="H1589" i="4"/>
  <c r="I1589" i="4" s="1"/>
  <c r="H1590" i="4"/>
  <c r="H1591" i="4"/>
  <c r="I1591" i="4" s="1"/>
  <c r="H1592" i="4"/>
  <c r="I1592" i="4" s="1"/>
  <c r="H1593" i="4"/>
  <c r="H1594" i="4"/>
  <c r="I1594" i="4" s="1"/>
  <c r="H1595" i="4"/>
  <c r="H1596" i="4"/>
  <c r="H1597" i="4"/>
  <c r="I1597" i="4" s="1"/>
  <c r="H1598" i="4"/>
  <c r="I1598" i="4" s="1"/>
  <c r="H1599" i="4"/>
  <c r="H1600" i="4"/>
  <c r="H1601" i="4"/>
  <c r="I1601" i="4" s="1"/>
  <c r="H1602" i="4"/>
  <c r="H1603" i="4"/>
  <c r="I1603" i="4" s="1"/>
  <c r="H1604" i="4"/>
  <c r="I1604" i="4" s="1"/>
  <c r="H1605" i="4"/>
  <c r="H1606" i="4"/>
  <c r="H1607" i="4"/>
  <c r="I1607" i="4" s="1"/>
  <c r="H1608" i="4"/>
  <c r="H1609" i="4"/>
  <c r="I1609" i="4" s="1"/>
  <c r="H1610" i="4"/>
  <c r="I1610" i="4" s="1"/>
  <c r="H1611" i="4"/>
  <c r="H1612" i="4"/>
  <c r="H1613" i="4"/>
  <c r="H1614" i="4"/>
  <c r="H1615" i="4"/>
  <c r="I1615" i="4" s="1"/>
  <c r="H1616" i="4"/>
  <c r="I1616" i="4" s="1"/>
  <c r="H1617" i="4"/>
  <c r="H1618" i="4"/>
  <c r="I1618" i="4" s="1"/>
  <c r="H1619" i="4"/>
  <c r="H1620" i="4"/>
  <c r="H1621" i="4"/>
  <c r="I1621" i="4" s="1"/>
  <c r="H1622" i="4"/>
  <c r="I1622" i="4" s="1"/>
  <c r="H1623" i="4"/>
  <c r="H1624" i="4"/>
  <c r="I1624" i="4" s="1"/>
  <c r="H1625" i="4"/>
  <c r="I1625" i="4" s="1"/>
  <c r="H1626" i="4"/>
  <c r="H1627" i="4"/>
  <c r="I1627" i="4" s="1"/>
  <c r="H1628" i="4"/>
  <c r="I1628" i="4" s="1"/>
  <c r="H1629" i="4"/>
  <c r="H1630" i="4"/>
  <c r="I1630" i="4" s="1"/>
  <c r="H1631" i="4"/>
  <c r="H1632" i="4"/>
  <c r="H1633" i="4"/>
  <c r="I1633" i="4" s="1"/>
  <c r="H1634" i="4"/>
  <c r="I1634" i="4" s="1"/>
  <c r="H1635" i="4"/>
  <c r="H1636" i="4"/>
  <c r="H1637" i="4"/>
  <c r="I1637" i="4" s="1"/>
  <c r="H1638" i="4"/>
  <c r="H1639" i="4"/>
  <c r="I1639" i="4" s="1"/>
  <c r="H1640" i="4"/>
  <c r="I1640" i="4" s="1"/>
  <c r="H1641" i="4"/>
  <c r="H1642" i="4"/>
  <c r="H1643" i="4"/>
  <c r="I1643" i="4" s="1"/>
  <c r="H1644" i="4"/>
  <c r="H1645" i="4"/>
  <c r="I1645" i="4" s="1"/>
  <c r="H1646" i="4"/>
  <c r="I1646" i="4" s="1"/>
  <c r="H1647" i="4"/>
  <c r="H1648" i="4"/>
  <c r="H1649" i="4"/>
  <c r="H1650" i="4"/>
  <c r="H1651" i="4"/>
  <c r="I1651" i="4" s="1"/>
  <c r="H1652" i="4"/>
  <c r="I1652" i="4" s="1"/>
  <c r="H1653" i="4"/>
  <c r="H1654" i="4"/>
  <c r="I1654" i="4" s="1"/>
  <c r="H1655" i="4"/>
  <c r="H1656" i="4"/>
  <c r="H1657" i="4"/>
  <c r="I1657" i="4" s="1"/>
  <c r="H1658" i="4"/>
  <c r="I1658" i="4" s="1"/>
  <c r="H1659" i="4"/>
  <c r="H1660" i="4"/>
  <c r="I1660" i="4" s="1"/>
  <c r="H1661" i="4"/>
  <c r="I1661" i="4" s="1"/>
  <c r="H1662" i="4"/>
  <c r="H1663" i="4"/>
  <c r="I1663" i="4" s="1"/>
  <c r="H1664" i="4"/>
  <c r="I1664" i="4" s="1"/>
  <c r="H1665" i="4"/>
  <c r="H1666" i="4"/>
  <c r="I1666" i="4" s="1"/>
  <c r="H1667" i="4"/>
  <c r="H1668" i="4"/>
  <c r="H1669" i="4"/>
  <c r="I1669" i="4" s="1"/>
  <c r="H1670" i="4"/>
  <c r="I1670" i="4" s="1"/>
  <c r="H1671" i="4"/>
  <c r="H1672" i="4"/>
  <c r="H1673" i="4"/>
  <c r="I1673" i="4" s="1"/>
  <c r="H1674" i="4"/>
  <c r="H1675" i="4"/>
  <c r="I1675" i="4" s="1"/>
  <c r="H1676" i="4"/>
  <c r="I1676" i="4" s="1"/>
  <c r="H1677" i="4"/>
  <c r="H1678" i="4"/>
  <c r="H1679" i="4"/>
  <c r="I1679" i="4" s="1"/>
  <c r="H1680" i="4"/>
  <c r="H1681" i="4"/>
  <c r="I1681" i="4" s="1"/>
  <c r="H1682" i="4"/>
  <c r="I1682" i="4" s="1"/>
  <c r="H1683" i="4"/>
  <c r="H1684" i="4"/>
  <c r="H1685" i="4"/>
  <c r="H1686" i="4"/>
  <c r="H1687" i="4"/>
  <c r="I1687" i="4" s="1"/>
  <c r="H1688" i="4"/>
  <c r="I1688" i="4" s="1"/>
  <c r="H1689" i="4"/>
  <c r="H1690" i="4"/>
  <c r="I1690" i="4" s="1"/>
  <c r="H1691" i="4"/>
  <c r="H1692" i="4"/>
  <c r="H1693" i="4"/>
  <c r="I1693" i="4" s="1"/>
  <c r="H1694" i="4"/>
  <c r="I1694" i="4" s="1"/>
  <c r="H1695" i="4"/>
  <c r="H1696" i="4"/>
  <c r="I1696" i="4" s="1"/>
  <c r="H1697" i="4"/>
  <c r="I1697" i="4" s="1"/>
  <c r="H1698" i="4"/>
  <c r="H1699" i="4"/>
  <c r="I1699" i="4" s="1"/>
  <c r="H1700" i="4"/>
  <c r="I1700" i="4" s="1"/>
  <c r="H1701" i="4"/>
  <c r="H1702" i="4"/>
  <c r="I1702" i="4" s="1"/>
  <c r="H1703" i="4"/>
  <c r="H1704" i="4"/>
  <c r="H1705" i="4"/>
  <c r="I1705" i="4" s="1"/>
  <c r="H1706" i="4"/>
  <c r="I1706" i="4" s="1"/>
  <c r="H1707" i="4"/>
  <c r="H1708" i="4"/>
  <c r="H1709" i="4"/>
  <c r="I1709" i="4" s="1"/>
  <c r="H1710" i="4"/>
  <c r="H1711" i="4"/>
  <c r="I1711" i="4" s="1"/>
  <c r="H1712" i="4"/>
  <c r="I1712" i="4" s="1"/>
  <c r="H1713" i="4"/>
  <c r="H1714" i="4"/>
  <c r="H1715" i="4"/>
  <c r="I1715" i="4" s="1"/>
  <c r="H1716" i="4"/>
  <c r="H1717" i="4"/>
  <c r="I1717" i="4" s="1"/>
  <c r="H1718" i="4"/>
  <c r="I1718" i="4" s="1"/>
  <c r="H1719" i="4"/>
  <c r="H1720" i="4"/>
  <c r="H1721" i="4"/>
  <c r="H1722" i="4"/>
  <c r="H1723" i="4"/>
  <c r="I1723" i="4" s="1"/>
  <c r="H1724" i="4"/>
  <c r="I1724" i="4" s="1"/>
  <c r="H1725" i="4"/>
  <c r="H1726" i="4"/>
  <c r="I1726" i="4" s="1"/>
  <c r="H1727" i="4"/>
  <c r="H1728" i="4"/>
  <c r="H1729" i="4"/>
  <c r="I1729" i="4" s="1"/>
  <c r="H1730" i="4"/>
  <c r="I1730" i="4" s="1"/>
  <c r="H1731" i="4"/>
  <c r="H1732" i="4"/>
  <c r="I1732" i="4" s="1"/>
  <c r="H1733" i="4"/>
  <c r="I1733" i="4" s="1"/>
  <c r="H1734" i="4"/>
  <c r="H1735" i="4"/>
  <c r="I1735" i="4" s="1"/>
  <c r="H1736" i="4"/>
  <c r="I1736" i="4" s="1"/>
  <c r="H1737" i="4"/>
  <c r="H1738" i="4"/>
  <c r="I1738" i="4" s="1"/>
  <c r="H1739" i="4"/>
  <c r="H1740" i="4"/>
  <c r="H1741" i="4"/>
  <c r="I1741" i="4" s="1"/>
  <c r="H1742" i="4"/>
  <c r="I1742" i="4" s="1"/>
  <c r="H1743" i="4"/>
  <c r="H1744" i="4"/>
  <c r="H1745" i="4"/>
  <c r="I1745" i="4" s="1"/>
  <c r="H1746" i="4"/>
  <c r="H1747" i="4"/>
  <c r="I1747" i="4" s="1"/>
  <c r="H1748" i="4"/>
  <c r="I1748" i="4" s="1"/>
  <c r="H1749" i="4"/>
  <c r="H1750" i="4"/>
  <c r="H1751" i="4"/>
  <c r="I1751" i="4" s="1"/>
  <c r="H1752" i="4"/>
  <c r="H1753" i="4"/>
  <c r="I1753" i="4" s="1"/>
  <c r="H1754" i="4"/>
  <c r="I1754" i="4" s="1"/>
  <c r="H1755" i="4"/>
  <c r="H1756" i="4"/>
  <c r="H1757" i="4"/>
  <c r="H1758" i="4"/>
  <c r="H1759" i="4"/>
  <c r="I1759" i="4" s="1"/>
  <c r="H1760" i="4"/>
  <c r="I1760" i="4" s="1"/>
  <c r="H1761" i="4"/>
  <c r="H1762" i="4"/>
  <c r="I1762" i="4" s="1"/>
  <c r="H1763" i="4"/>
  <c r="H1764" i="4"/>
  <c r="H1765" i="4"/>
  <c r="I1765" i="4" s="1"/>
  <c r="H1766" i="4"/>
  <c r="I1766" i="4" s="1"/>
  <c r="H1767" i="4"/>
  <c r="H1768" i="4"/>
  <c r="H1769" i="4"/>
  <c r="I1769" i="4" s="1"/>
  <c r="H1770" i="4"/>
  <c r="H1771" i="4"/>
  <c r="I1771" i="4" s="1"/>
  <c r="H1772" i="4"/>
  <c r="I1772" i="4" s="1"/>
  <c r="H1773" i="4"/>
  <c r="H1774" i="4"/>
  <c r="H1775" i="4"/>
  <c r="H1776" i="4"/>
  <c r="H1777" i="4"/>
  <c r="I1777" i="4" s="1"/>
  <c r="H1778" i="4"/>
  <c r="I1778" i="4" s="1"/>
  <c r="H1779" i="4"/>
  <c r="H1780" i="4"/>
  <c r="I1780" i="4" s="1"/>
  <c r="H1781" i="4"/>
  <c r="I1781" i="4" s="1"/>
  <c r="H1782" i="4"/>
  <c r="H1783" i="4"/>
  <c r="I1783" i="4" s="1"/>
  <c r="H1784" i="4"/>
  <c r="I1784" i="4" s="1"/>
  <c r="H1785" i="4"/>
  <c r="H1786" i="4"/>
  <c r="I1786" i="4" s="1"/>
  <c r="H1787" i="4"/>
  <c r="I1787" i="4" s="1"/>
  <c r="H1788" i="4"/>
  <c r="H1789" i="4"/>
  <c r="I1789" i="4" s="1"/>
  <c r="H1790" i="4"/>
  <c r="I1790" i="4" s="1"/>
  <c r="H1791" i="4"/>
  <c r="H1792" i="4"/>
  <c r="I1792" i="4" s="1"/>
  <c r="H1793" i="4"/>
  <c r="H1794" i="4"/>
  <c r="H1795" i="4"/>
  <c r="I1795" i="4" s="1"/>
  <c r="H1796" i="4"/>
  <c r="I1796" i="4" s="1"/>
  <c r="H1797" i="4"/>
  <c r="H1798" i="4"/>
  <c r="I1798" i="4" s="1"/>
  <c r="H1799" i="4"/>
  <c r="H1800" i="4"/>
  <c r="H1801" i="4"/>
  <c r="I1801" i="4" s="1"/>
  <c r="H1802" i="4"/>
  <c r="I1802" i="4" s="1"/>
  <c r="H1803" i="4"/>
  <c r="H1804" i="4"/>
  <c r="H1805" i="4"/>
  <c r="I1805" i="4" s="1"/>
  <c r="H1806" i="4"/>
  <c r="H1807" i="4"/>
  <c r="I1807" i="4" s="1"/>
  <c r="H1808" i="4"/>
  <c r="I1808" i="4" s="1"/>
  <c r="H1809" i="4"/>
  <c r="H1810" i="4"/>
  <c r="H1811" i="4"/>
  <c r="H1812" i="4"/>
  <c r="H1813" i="4"/>
  <c r="I1813" i="4" s="1"/>
  <c r="H1814" i="4"/>
  <c r="I1814" i="4" s="1"/>
  <c r="H1815" i="4"/>
  <c r="H1816" i="4"/>
  <c r="I1816" i="4" s="1"/>
  <c r="H1817" i="4"/>
  <c r="I1817" i="4" s="1"/>
  <c r="H1818" i="4"/>
  <c r="H1819" i="4"/>
  <c r="I1819" i="4" s="1"/>
  <c r="H1820" i="4"/>
  <c r="I1820" i="4" s="1"/>
  <c r="H1821" i="4"/>
  <c r="H1822" i="4"/>
  <c r="I1822" i="4" s="1"/>
  <c r="H1823" i="4"/>
  <c r="I1823" i="4" s="1"/>
  <c r="H1824" i="4"/>
  <c r="H1825" i="4"/>
  <c r="I1825" i="4" s="1"/>
  <c r="H1826" i="4"/>
  <c r="I1826" i="4" s="1"/>
  <c r="H1827" i="4"/>
  <c r="H1828" i="4"/>
  <c r="I1828" i="4" s="1"/>
  <c r="H1829" i="4"/>
  <c r="H1830" i="4"/>
  <c r="H1831" i="4"/>
  <c r="I1831" i="4" s="1"/>
  <c r="H1832" i="4"/>
  <c r="I1832" i="4" s="1"/>
  <c r="H1833" i="4"/>
  <c r="H1834" i="4"/>
  <c r="I1834" i="4" s="1"/>
  <c r="H1835" i="4"/>
  <c r="H1836" i="4"/>
  <c r="H1837" i="4"/>
  <c r="I1837" i="4" s="1"/>
  <c r="H1838" i="4"/>
  <c r="I1838" i="4" s="1"/>
  <c r="H1839" i="4"/>
  <c r="H1840" i="4"/>
  <c r="H1841" i="4"/>
  <c r="I1841" i="4" s="1"/>
  <c r="H1842" i="4"/>
  <c r="H1843" i="4"/>
  <c r="I1843" i="4" s="1"/>
  <c r="H1844" i="4"/>
  <c r="I1844" i="4" s="1"/>
  <c r="H1845" i="4"/>
  <c r="H1846" i="4"/>
  <c r="H1847" i="4"/>
  <c r="H1848" i="4"/>
  <c r="H1849" i="4"/>
  <c r="I1849" i="4" s="1"/>
  <c r="H1850" i="4"/>
  <c r="I1850" i="4" s="1"/>
  <c r="H1851" i="4"/>
  <c r="H1852" i="4"/>
  <c r="I1852" i="4" s="1"/>
  <c r="H1853" i="4"/>
  <c r="I1853" i="4" s="1"/>
  <c r="H1854" i="4"/>
  <c r="H1855" i="4"/>
  <c r="I1855" i="4" s="1"/>
  <c r="H1856" i="4"/>
  <c r="I1856" i="4" s="1"/>
  <c r="H1857" i="4"/>
  <c r="H1858" i="4"/>
  <c r="I1858" i="4" s="1"/>
  <c r="H1859" i="4"/>
  <c r="I1859" i="4" s="1"/>
  <c r="H1860" i="4"/>
  <c r="H1861" i="4"/>
  <c r="I1861" i="4" s="1"/>
  <c r="H1862" i="4"/>
  <c r="I1862" i="4" s="1"/>
  <c r="H1863" i="4"/>
  <c r="H1864" i="4"/>
  <c r="I1864" i="4" s="1"/>
  <c r="H1865" i="4"/>
  <c r="H1866" i="4"/>
  <c r="H1867" i="4"/>
  <c r="I1867" i="4" s="1"/>
  <c r="H1868" i="4"/>
  <c r="I1868" i="4" s="1"/>
  <c r="H1869" i="4"/>
  <c r="H1870" i="4"/>
  <c r="I1870" i="4" s="1"/>
  <c r="H1871" i="4"/>
  <c r="H1872" i="4"/>
  <c r="H1873" i="4"/>
  <c r="I1873" i="4" s="1"/>
  <c r="H1874" i="4"/>
  <c r="I1874" i="4" s="1"/>
  <c r="H1875" i="4"/>
  <c r="H1876" i="4"/>
  <c r="H1877" i="4"/>
  <c r="I1877" i="4" s="1"/>
  <c r="H1878" i="4"/>
  <c r="H1879" i="4"/>
  <c r="I1879" i="4" s="1"/>
  <c r="H1880" i="4"/>
  <c r="I1880" i="4" s="1"/>
  <c r="H1881" i="4"/>
  <c r="H1882" i="4"/>
  <c r="H1883" i="4"/>
  <c r="H1884" i="4"/>
  <c r="H1885" i="4"/>
  <c r="I1885" i="4" s="1"/>
  <c r="H1886" i="4"/>
  <c r="I1886" i="4" s="1"/>
  <c r="H1887" i="4"/>
  <c r="H1888" i="4"/>
  <c r="I1888" i="4" s="1"/>
  <c r="H1889" i="4"/>
  <c r="I1889" i="4" s="1"/>
  <c r="H1890" i="4"/>
  <c r="H1891" i="4"/>
  <c r="I1891" i="4" s="1"/>
  <c r="H1892" i="4"/>
  <c r="I1892" i="4" s="1"/>
  <c r="H1893" i="4"/>
  <c r="H1894" i="4"/>
  <c r="I1894" i="4" s="1"/>
  <c r="H1895" i="4"/>
  <c r="I1895" i="4" s="1"/>
  <c r="H1896" i="4"/>
  <c r="H1897" i="4"/>
  <c r="I1897" i="4" s="1"/>
  <c r="H1898" i="4"/>
  <c r="I1898" i="4" s="1"/>
  <c r="H1899" i="4"/>
  <c r="H1900" i="4"/>
  <c r="I1900" i="4" s="1"/>
  <c r="H1901" i="4"/>
  <c r="H1902" i="4"/>
  <c r="H1903" i="4"/>
  <c r="I1903" i="4" s="1"/>
  <c r="H1904" i="4"/>
  <c r="I1904" i="4" s="1"/>
  <c r="H1905" i="4"/>
  <c r="H1906" i="4"/>
  <c r="I1906" i="4" s="1"/>
  <c r="H1907" i="4"/>
  <c r="H1908" i="4"/>
  <c r="H1909" i="4"/>
  <c r="I1909" i="4" s="1"/>
  <c r="H1910" i="4"/>
  <c r="I1910" i="4" s="1"/>
  <c r="H1911" i="4"/>
  <c r="H1912" i="4"/>
  <c r="H1913" i="4"/>
  <c r="I1913" i="4" s="1"/>
  <c r="H1914" i="4"/>
  <c r="H1915" i="4"/>
  <c r="I1915" i="4" s="1"/>
  <c r="H1916" i="4"/>
  <c r="I1916" i="4" s="1"/>
  <c r="H1917" i="4"/>
  <c r="H1918" i="4"/>
  <c r="H1919" i="4"/>
  <c r="H1920" i="4"/>
  <c r="H1921" i="4"/>
  <c r="I1921" i="4" s="1"/>
  <c r="H1922" i="4"/>
  <c r="I1922" i="4" s="1"/>
  <c r="H1923" i="4"/>
  <c r="H1924" i="4"/>
  <c r="I1924" i="4" s="1"/>
  <c r="H1925" i="4"/>
  <c r="I1925" i="4" s="1"/>
  <c r="H1926" i="4"/>
  <c r="H1927" i="4"/>
  <c r="I1927" i="4" s="1"/>
  <c r="H1928" i="4"/>
  <c r="I1928" i="4" s="1"/>
  <c r="H1929" i="4"/>
  <c r="H1930" i="4"/>
  <c r="I1930" i="4" s="1"/>
  <c r="H1931" i="4"/>
  <c r="I1931" i="4" s="1"/>
  <c r="H1932" i="4"/>
  <c r="H1933" i="4"/>
  <c r="I1933" i="4" s="1"/>
  <c r="H1934" i="4"/>
  <c r="I1934" i="4" s="1"/>
  <c r="H1935" i="4"/>
  <c r="H1936" i="4"/>
  <c r="I1936" i="4" s="1"/>
  <c r="H1937" i="4"/>
  <c r="H1938" i="4"/>
  <c r="H1939" i="4"/>
  <c r="I1939" i="4" s="1"/>
  <c r="H1940" i="4"/>
  <c r="I1940" i="4" s="1"/>
  <c r="H1941" i="4"/>
  <c r="H1942" i="4"/>
  <c r="I1942" i="4" s="1"/>
  <c r="H1943" i="4"/>
  <c r="H1944" i="4"/>
  <c r="H1945" i="4"/>
  <c r="I1945" i="4" s="1"/>
  <c r="H1946" i="4"/>
  <c r="I1946" i="4" s="1"/>
  <c r="H1947" i="4"/>
  <c r="H1948" i="4"/>
  <c r="H1949" i="4"/>
  <c r="I1949" i="4" s="1"/>
  <c r="H1950" i="4"/>
  <c r="H1951" i="4"/>
  <c r="I1951" i="4" s="1"/>
  <c r="H1952" i="4"/>
  <c r="I1952" i="4" s="1"/>
  <c r="H1953" i="4"/>
  <c r="H1954" i="4"/>
  <c r="H1955" i="4"/>
  <c r="H1956" i="4"/>
  <c r="H1957" i="4"/>
  <c r="I1957" i="4" s="1"/>
  <c r="H1958" i="4"/>
  <c r="I1958" i="4" s="1"/>
  <c r="H1959" i="4"/>
  <c r="H1960" i="4"/>
  <c r="I1960" i="4" s="1"/>
  <c r="H1961" i="4"/>
  <c r="I1961" i="4" s="1"/>
  <c r="H1962" i="4"/>
  <c r="H1963" i="4"/>
  <c r="I1963" i="4" s="1"/>
  <c r="H1964" i="4"/>
  <c r="I1964" i="4" s="1"/>
  <c r="H1965" i="4"/>
  <c r="H1966" i="4"/>
  <c r="I1966" i="4" s="1"/>
  <c r="H1967" i="4"/>
  <c r="I1967" i="4" s="1"/>
  <c r="H1968" i="4"/>
  <c r="H1969" i="4"/>
  <c r="I1969" i="4" s="1"/>
  <c r="H1970" i="4"/>
  <c r="I1970" i="4" s="1"/>
  <c r="H1971" i="4"/>
  <c r="H1972" i="4"/>
  <c r="I1972" i="4" s="1"/>
  <c r="H1973" i="4"/>
  <c r="H1974" i="4"/>
  <c r="H1975" i="4"/>
  <c r="I1975" i="4" s="1"/>
  <c r="H1976" i="4"/>
  <c r="I1976" i="4" s="1"/>
  <c r="H1977" i="4"/>
  <c r="H1978" i="4"/>
  <c r="I1978" i="4" s="1"/>
  <c r="H1979" i="4"/>
  <c r="H1980" i="4"/>
  <c r="H1981" i="4"/>
  <c r="I1981" i="4" s="1"/>
  <c r="H1982" i="4"/>
  <c r="I1982" i="4" s="1"/>
  <c r="H1983" i="4"/>
  <c r="H1984" i="4"/>
  <c r="H1985" i="4"/>
  <c r="I1985" i="4" s="1"/>
  <c r="H1986" i="4"/>
  <c r="H1987" i="4"/>
  <c r="I1987" i="4" s="1"/>
  <c r="H1988" i="4"/>
  <c r="I1988" i="4" s="1"/>
  <c r="H1989" i="4"/>
  <c r="H1990" i="4"/>
  <c r="H1991" i="4"/>
  <c r="H1992" i="4"/>
  <c r="H1993" i="4"/>
  <c r="I1993" i="4" s="1"/>
  <c r="H1994" i="4"/>
  <c r="I1994" i="4" s="1"/>
  <c r="H1995" i="4"/>
  <c r="H1996" i="4"/>
  <c r="I1996" i="4" s="1"/>
  <c r="H1997" i="4"/>
  <c r="I1997" i="4" s="1"/>
  <c r="H1998" i="4"/>
  <c r="H1999" i="4"/>
  <c r="I1999" i="4" s="1"/>
  <c r="H2000" i="4"/>
  <c r="I2000" i="4" s="1"/>
  <c r="H2001" i="4"/>
  <c r="H2002" i="4"/>
  <c r="I2002" i="4" s="1"/>
  <c r="H2003" i="4"/>
  <c r="I2003" i="4" s="1"/>
  <c r="H2004" i="4"/>
  <c r="H2005" i="4"/>
  <c r="I2005" i="4" s="1"/>
  <c r="H2006" i="4"/>
  <c r="I2006" i="4" s="1"/>
  <c r="H2007" i="4"/>
  <c r="H2008" i="4"/>
  <c r="I2008" i="4" s="1"/>
  <c r="H2009" i="4"/>
  <c r="H2010" i="4"/>
  <c r="H2011" i="4"/>
  <c r="I2011" i="4" s="1"/>
  <c r="H2012" i="4"/>
  <c r="I2012" i="4" s="1"/>
  <c r="H2013" i="4"/>
  <c r="H2014" i="4"/>
  <c r="I2014" i="4" s="1"/>
  <c r="H2015" i="4"/>
  <c r="H2016" i="4"/>
  <c r="H2017" i="4"/>
  <c r="I2017" i="4" s="1"/>
  <c r="H2018" i="4"/>
  <c r="I2018" i="4" s="1"/>
  <c r="H2019" i="4"/>
  <c r="H2020" i="4"/>
  <c r="H2021" i="4"/>
  <c r="I2021" i="4" s="1"/>
  <c r="H2022" i="4"/>
  <c r="H2023" i="4"/>
  <c r="I2023" i="4" s="1"/>
  <c r="H2024" i="4"/>
  <c r="I2024" i="4" s="1"/>
  <c r="H2025" i="4"/>
  <c r="H2026" i="4"/>
  <c r="H2027" i="4"/>
  <c r="H2028" i="4"/>
  <c r="H2029" i="4"/>
  <c r="I2029" i="4" s="1"/>
  <c r="H2030" i="4"/>
  <c r="I2030" i="4" s="1"/>
  <c r="H2031" i="4"/>
  <c r="H2032" i="4"/>
  <c r="I2032" i="4" s="1"/>
  <c r="H2033" i="4"/>
  <c r="I2033" i="4" s="1"/>
  <c r="H2034" i="4"/>
  <c r="H2035" i="4"/>
  <c r="I2035" i="4" s="1"/>
  <c r="H2036" i="4"/>
  <c r="I2036" i="4" s="1"/>
  <c r="H2037" i="4"/>
  <c r="H2038" i="4"/>
  <c r="I2038" i="4" s="1"/>
  <c r="H2039" i="4"/>
  <c r="I2039" i="4" s="1"/>
  <c r="H2040" i="4"/>
  <c r="H2041" i="4"/>
  <c r="I2041" i="4" s="1"/>
  <c r="H2042" i="4"/>
  <c r="I2042" i="4" s="1"/>
  <c r="H2043" i="4"/>
  <c r="H2044" i="4"/>
  <c r="I2044" i="4" s="1"/>
  <c r="H2045" i="4"/>
  <c r="H2046" i="4"/>
  <c r="H2047" i="4"/>
  <c r="I2047" i="4" s="1"/>
  <c r="H2048" i="4"/>
  <c r="I2048" i="4" s="1"/>
  <c r="H2049" i="4"/>
  <c r="H2050" i="4"/>
  <c r="I2050" i="4" s="1"/>
  <c r="H2051" i="4"/>
  <c r="H2052" i="4"/>
  <c r="H2053" i="4"/>
  <c r="I2053" i="4" s="1"/>
  <c r="H2054" i="4"/>
  <c r="I2054" i="4" s="1"/>
  <c r="H2055" i="4"/>
  <c r="H2056" i="4"/>
  <c r="H2057" i="4"/>
  <c r="I2057" i="4" s="1"/>
  <c r="H2058" i="4"/>
  <c r="H2059" i="4"/>
  <c r="I2059" i="4" s="1"/>
  <c r="H2060" i="4"/>
  <c r="I2060" i="4" s="1"/>
  <c r="H2061" i="4"/>
  <c r="H2062" i="4"/>
  <c r="H2063" i="4"/>
  <c r="H2064" i="4"/>
  <c r="H2065" i="4"/>
  <c r="I2065" i="4" s="1"/>
  <c r="H2066" i="4"/>
  <c r="I2066" i="4" s="1"/>
  <c r="H2067" i="4"/>
  <c r="H2068" i="4"/>
  <c r="I2068" i="4" s="1"/>
  <c r="H2069" i="4"/>
  <c r="I2069" i="4" s="1"/>
  <c r="H2070" i="4"/>
  <c r="H2071" i="4"/>
  <c r="I2071" i="4" s="1"/>
  <c r="H2072" i="4"/>
  <c r="I2072" i="4" s="1"/>
  <c r="H2073" i="4"/>
  <c r="H2074" i="4"/>
  <c r="I2074" i="4" s="1"/>
  <c r="H2075" i="4"/>
  <c r="I2075" i="4" s="1"/>
  <c r="H2076" i="4"/>
  <c r="H2077" i="4"/>
  <c r="I2077" i="4" s="1"/>
  <c r="H2078" i="4"/>
  <c r="I2078" i="4" s="1"/>
  <c r="H2079" i="4"/>
  <c r="H2080" i="4"/>
  <c r="I2080" i="4" s="1"/>
  <c r="H2081" i="4"/>
  <c r="H2082" i="4"/>
  <c r="H2083" i="4"/>
  <c r="I2083" i="4" s="1"/>
  <c r="H2084" i="4"/>
  <c r="I2084" i="4" s="1"/>
  <c r="H2085" i="4"/>
  <c r="H2086" i="4"/>
  <c r="I2086" i="4" s="1"/>
  <c r="H2087" i="4"/>
  <c r="H2088" i="4"/>
  <c r="H2089" i="4"/>
  <c r="I2089" i="4" s="1"/>
  <c r="H2090" i="4"/>
  <c r="I2090" i="4" s="1"/>
  <c r="H2091" i="4"/>
  <c r="H2092" i="4"/>
  <c r="H2093" i="4"/>
  <c r="I2093" i="4" s="1"/>
  <c r="H2094" i="4"/>
  <c r="H2095" i="4"/>
  <c r="I2095" i="4" s="1"/>
  <c r="H2096" i="4"/>
  <c r="I2096" i="4" s="1"/>
  <c r="H2097" i="4"/>
  <c r="H2098" i="4"/>
  <c r="H2099" i="4"/>
  <c r="H2100" i="4"/>
  <c r="H2101" i="4"/>
  <c r="I2101" i="4" s="1"/>
  <c r="H2102" i="4"/>
  <c r="I2102" i="4" s="1"/>
  <c r="H2103" i="4"/>
  <c r="H2104" i="4"/>
  <c r="I2104" i="4" s="1"/>
  <c r="H2105" i="4"/>
  <c r="I2105" i="4" s="1"/>
  <c r="H2106" i="4"/>
  <c r="H2107" i="4"/>
  <c r="I2107" i="4" s="1"/>
  <c r="H2108" i="4"/>
  <c r="I2108" i="4" s="1"/>
  <c r="H2109" i="4"/>
  <c r="H2110" i="4"/>
  <c r="I2110" i="4" s="1"/>
  <c r="H2111" i="4"/>
  <c r="I2111" i="4" s="1"/>
  <c r="H2112" i="4"/>
  <c r="H2113" i="4"/>
  <c r="I2113" i="4" s="1"/>
  <c r="H2114" i="4"/>
  <c r="I2114" i="4" s="1"/>
  <c r="H2115" i="4"/>
  <c r="H2116" i="4"/>
  <c r="I2116" i="4" s="1"/>
  <c r="H2117" i="4"/>
  <c r="H2118" i="4"/>
  <c r="H2119" i="4"/>
  <c r="I2119" i="4" s="1"/>
  <c r="H2120" i="4"/>
  <c r="I2120" i="4" s="1"/>
  <c r="H2121" i="4"/>
  <c r="H2122" i="4"/>
  <c r="I2122" i="4" s="1"/>
  <c r="H2123" i="4"/>
  <c r="H2124" i="4"/>
  <c r="H2125" i="4"/>
  <c r="I2125" i="4" s="1"/>
  <c r="H2126" i="4"/>
  <c r="I2126" i="4" s="1"/>
  <c r="H2127" i="4"/>
  <c r="H2128" i="4"/>
  <c r="H2129" i="4"/>
  <c r="I2129" i="4" s="1"/>
  <c r="H2130" i="4"/>
  <c r="H2131" i="4"/>
  <c r="I2131" i="4" s="1"/>
  <c r="H2132" i="4"/>
  <c r="I2132" i="4" s="1"/>
  <c r="H2133" i="4"/>
  <c r="H2134" i="4"/>
  <c r="H2135" i="4"/>
  <c r="H2136" i="4"/>
  <c r="H2137" i="4"/>
  <c r="I2137" i="4" s="1"/>
  <c r="H2138" i="4"/>
  <c r="I2138" i="4" s="1"/>
  <c r="H2139" i="4"/>
  <c r="H2140" i="4"/>
  <c r="I2140" i="4" s="1"/>
  <c r="H2141" i="4"/>
  <c r="I2141" i="4" s="1"/>
  <c r="H2142" i="4"/>
  <c r="H2143" i="4"/>
  <c r="I2143" i="4" s="1"/>
  <c r="H2144" i="4"/>
  <c r="I2144" i="4" s="1"/>
  <c r="H2145" i="4"/>
  <c r="H2146" i="4"/>
  <c r="I2146" i="4" s="1"/>
  <c r="H2147" i="4"/>
  <c r="I2147" i="4" s="1"/>
  <c r="H2148" i="4"/>
  <c r="H2149" i="4"/>
  <c r="I2149" i="4" s="1"/>
  <c r="H2150" i="4"/>
  <c r="I2150" i="4" s="1"/>
  <c r="H2151" i="4"/>
  <c r="H2152" i="4"/>
  <c r="I2152" i="4" s="1"/>
  <c r="H2153" i="4"/>
  <c r="H2154" i="4"/>
  <c r="H2155" i="4"/>
  <c r="I2155" i="4" s="1"/>
  <c r="H2156" i="4"/>
  <c r="I2156" i="4" s="1"/>
  <c r="H2157" i="4"/>
  <c r="H2158" i="4"/>
  <c r="I2158" i="4" s="1"/>
  <c r="H2159" i="4"/>
  <c r="H2160" i="4"/>
  <c r="H2161" i="4"/>
  <c r="I2161" i="4" s="1"/>
  <c r="H2162" i="4"/>
  <c r="I2162" i="4" s="1"/>
  <c r="H2163" i="4"/>
  <c r="H2164" i="4"/>
  <c r="H2165" i="4"/>
  <c r="I2165" i="4" s="1"/>
  <c r="H2166" i="4"/>
  <c r="H2167" i="4"/>
  <c r="I2167" i="4" s="1"/>
  <c r="H2168" i="4"/>
  <c r="I2168" i="4" s="1"/>
  <c r="H2169" i="4"/>
  <c r="H2170" i="4"/>
  <c r="H2171" i="4"/>
  <c r="H2172" i="4"/>
  <c r="H2173" i="4"/>
  <c r="I2173" i="4" s="1"/>
  <c r="H2174" i="4"/>
  <c r="I2174" i="4" s="1"/>
  <c r="H2175" i="4"/>
  <c r="H2176" i="4"/>
  <c r="I2176" i="4" s="1"/>
  <c r="H2177" i="4"/>
  <c r="I2177" i="4" s="1"/>
  <c r="H2178" i="4"/>
  <c r="H2179" i="4"/>
  <c r="I2179" i="4" s="1"/>
  <c r="H2180" i="4"/>
  <c r="I2180" i="4" s="1"/>
  <c r="H2181" i="4"/>
  <c r="H2182" i="4"/>
  <c r="I2182" i="4" s="1"/>
  <c r="H2183" i="4"/>
  <c r="I2183" i="4" s="1"/>
  <c r="H2184" i="4"/>
  <c r="H2185" i="4"/>
  <c r="I2185" i="4" s="1"/>
  <c r="H2186" i="4"/>
  <c r="I2186" i="4" s="1"/>
  <c r="H2187" i="4"/>
  <c r="H2188" i="4"/>
  <c r="I2188" i="4" s="1"/>
  <c r="H2189" i="4"/>
  <c r="H2190" i="4"/>
  <c r="H2191" i="4"/>
  <c r="I2191" i="4" s="1"/>
  <c r="H2192" i="4"/>
  <c r="I2192" i="4" s="1"/>
  <c r="H2193" i="4"/>
  <c r="H2194" i="4"/>
  <c r="I2194" i="4" s="1"/>
  <c r="H2195" i="4"/>
  <c r="H2196" i="4"/>
  <c r="H2197" i="4"/>
  <c r="I2197" i="4" s="1"/>
  <c r="H2198" i="4"/>
  <c r="I2198" i="4" s="1"/>
  <c r="H2199" i="4"/>
  <c r="H2200" i="4"/>
  <c r="H2201" i="4"/>
  <c r="I2201" i="4" s="1"/>
  <c r="H2202" i="4"/>
  <c r="I2202" i="4" s="1"/>
  <c r="H2203" i="4"/>
  <c r="I2203" i="4" s="1"/>
  <c r="H2204" i="4"/>
  <c r="I2204" i="4" s="1"/>
  <c r="H2205" i="4"/>
  <c r="H2206" i="4"/>
  <c r="I2206" i="4" s="1"/>
  <c r="H2207" i="4"/>
  <c r="I2207" i="4" s="1"/>
  <c r="H2208" i="4"/>
  <c r="I2208" i="4" s="1"/>
  <c r="H2209" i="4"/>
  <c r="I2209" i="4" s="1"/>
  <c r="H2210" i="4"/>
  <c r="I2210" i="4" s="1"/>
  <c r="H2211" i="4"/>
  <c r="H2212" i="4"/>
  <c r="I2212" i="4" s="1"/>
  <c r="H2213" i="4"/>
  <c r="H2214" i="4"/>
  <c r="I2214" i="4" s="1"/>
  <c r="H2215" i="4"/>
  <c r="I2215" i="4" s="1"/>
  <c r="H2216" i="4"/>
  <c r="I2216" i="4" s="1"/>
  <c r="H2217" i="4"/>
  <c r="H2218" i="4"/>
  <c r="I2218" i="4" s="1"/>
  <c r="H2219" i="4"/>
  <c r="I2219" i="4" s="1"/>
  <c r="H2220" i="4"/>
  <c r="H2221" i="4"/>
  <c r="I2221" i="4" s="1"/>
  <c r="H2222" i="4"/>
  <c r="I2222" i="4" s="1"/>
  <c r="H2223" i="4"/>
  <c r="H2224" i="4"/>
  <c r="I2224" i="4" s="1"/>
  <c r="H2225" i="4"/>
  <c r="H2226" i="4"/>
  <c r="H2227" i="4"/>
  <c r="I2227" i="4" s="1"/>
  <c r="H2228" i="4"/>
  <c r="I2228" i="4" s="1"/>
  <c r="H2229" i="4"/>
  <c r="H2230" i="4"/>
  <c r="I2230" i="4" s="1"/>
  <c r="H2231" i="4"/>
  <c r="I2231" i="4" s="1"/>
  <c r="H2232" i="4"/>
  <c r="H2233" i="4"/>
  <c r="I2233" i="4" s="1"/>
  <c r="H2234" i="4"/>
  <c r="I2234" i="4" s="1"/>
  <c r="H2235" i="4"/>
  <c r="H2236" i="4"/>
  <c r="I2236" i="4" s="1"/>
  <c r="H2237" i="4"/>
  <c r="I2237" i="4" s="1"/>
  <c r="H2238" i="4"/>
  <c r="I2238" i="4" s="1"/>
  <c r="H2239" i="4"/>
  <c r="I2239" i="4" s="1"/>
  <c r="H2240" i="4"/>
  <c r="I2240" i="4" s="1"/>
  <c r="H2241" i="4"/>
  <c r="H2242" i="4"/>
  <c r="I2242" i="4" s="1"/>
  <c r="H2243" i="4"/>
  <c r="I2243" i="4" s="1"/>
  <c r="H2244" i="4"/>
  <c r="I2244" i="4" s="1"/>
  <c r="H2245" i="4"/>
  <c r="I2245" i="4" s="1"/>
  <c r="H2246" i="4"/>
  <c r="I2246" i="4" s="1"/>
  <c r="H2247" i="4"/>
  <c r="H2248" i="4"/>
  <c r="H2249" i="4"/>
  <c r="I2249" i="4" s="1"/>
  <c r="H2250" i="4"/>
  <c r="I2250" i="4" s="1"/>
  <c r="H2251" i="4"/>
  <c r="I2251" i="4" s="1"/>
  <c r="H2252" i="4"/>
  <c r="I2252" i="4" s="1"/>
  <c r="H2253" i="4"/>
  <c r="H2254" i="4"/>
  <c r="I2254" i="4" s="1"/>
  <c r="H2255" i="4"/>
  <c r="H2256" i="4"/>
  <c r="I2256" i="4" s="1"/>
  <c r="H2257" i="4"/>
  <c r="I2257" i="4" s="1"/>
  <c r="H2258" i="4"/>
  <c r="I2258" i="4" s="1"/>
  <c r="H2259" i="4"/>
  <c r="H2260" i="4"/>
  <c r="I2260" i="4" s="1"/>
  <c r="H2261" i="4"/>
  <c r="I2261" i="4" s="1"/>
  <c r="H2262" i="4"/>
  <c r="I2262" i="4" s="1"/>
  <c r="H2263" i="4"/>
  <c r="I2263" i="4" s="1"/>
  <c r="H2264" i="4"/>
  <c r="I2264" i="4" s="1"/>
  <c r="H2265" i="4"/>
  <c r="H2266" i="4"/>
  <c r="I2266" i="4" s="1"/>
  <c r="H2267" i="4"/>
  <c r="I2267" i="4" s="1"/>
  <c r="H2268" i="4"/>
  <c r="I2268" i="4" s="1"/>
  <c r="H2269" i="4"/>
  <c r="I2269" i="4" s="1"/>
  <c r="H2270" i="4"/>
  <c r="I2270" i="4" s="1"/>
  <c r="H2271" i="4"/>
  <c r="H2272" i="4"/>
  <c r="H2273" i="4"/>
  <c r="H2274" i="4"/>
  <c r="I2274" i="4" s="1"/>
  <c r="H2275" i="4"/>
  <c r="I2275" i="4" s="1"/>
  <c r="H2276" i="4"/>
  <c r="I2276" i="4" s="1"/>
  <c r="H2277" i="4"/>
  <c r="H2278" i="4"/>
  <c r="H2279" i="4"/>
  <c r="I2279" i="4" s="1"/>
  <c r="H2280" i="4"/>
  <c r="I2280" i="4" s="1"/>
  <c r="H2281" i="4"/>
  <c r="I2281" i="4" s="1"/>
  <c r="H2282" i="4"/>
  <c r="I2282" i="4" s="1"/>
  <c r="H2283" i="4"/>
  <c r="H2284" i="4"/>
  <c r="I2284" i="4" s="1"/>
  <c r="H2285" i="4"/>
  <c r="I2285" i="4" s="1"/>
  <c r="H2286" i="4"/>
  <c r="I2286" i="4" s="1"/>
  <c r="H2287" i="4"/>
  <c r="I2287" i="4" s="1"/>
  <c r="H2288" i="4"/>
  <c r="I2288" i="4" s="1"/>
  <c r="H2289" i="4"/>
  <c r="I2289" i="4" s="1"/>
  <c r="H2290" i="4"/>
  <c r="I2290" i="4" s="1"/>
  <c r="H2291" i="4"/>
  <c r="I2291" i="4" s="1"/>
  <c r="H2292" i="4"/>
  <c r="I2292" i="4" s="1"/>
  <c r="H2293" i="4"/>
  <c r="I2293" i="4" s="1"/>
  <c r="H2294" i="4"/>
  <c r="I2294" i="4" s="1"/>
  <c r="H2295" i="4"/>
  <c r="I2295" i="4" s="1"/>
  <c r="H2296" i="4"/>
  <c r="I2296" i="4" s="1"/>
  <c r="H2297" i="4"/>
  <c r="I2297" i="4" s="1"/>
  <c r="H2298" i="4"/>
  <c r="H2299" i="4"/>
  <c r="I2299" i="4" s="1"/>
  <c r="H2300" i="4"/>
  <c r="I2300" i="4" s="1"/>
  <c r="H2301" i="4"/>
  <c r="I2301" i="4" s="1"/>
  <c r="H2302" i="4"/>
  <c r="I2302" i="4" s="1"/>
  <c r="H2303" i="4"/>
  <c r="I2303" i="4" s="1"/>
  <c r="H2304" i="4"/>
  <c r="I2304" i="4" s="1"/>
  <c r="H2305" i="4"/>
  <c r="I2305" i="4" s="1"/>
  <c r="H2306" i="4"/>
  <c r="I2306" i="4" s="1"/>
  <c r="H2307" i="4"/>
  <c r="I2307" i="4" s="1"/>
  <c r="H2308" i="4"/>
  <c r="I2308" i="4" s="1"/>
  <c r="H2309" i="4"/>
  <c r="I2309" i="4" s="1"/>
  <c r="H2310" i="4"/>
  <c r="I2310" i="4" s="1"/>
  <c r="H2311" i="4"/>
  <c r="I2311" i="4" s="1"/>
  <c r="H2312" i="4"/>
  <c r="I2312" i="4" s="1"/>
  <c r="H2313" i="4"/>
  <c r="I2313" i="4" s="1"/>
  <c r="H2314" i="4"/>
  <c r="I2314" i="4" s="1"/>
  <c r="H2315" i="4"/>
  <c r="I2315" i="4" s="1"/>
  <c r="H2316" i="4"/>
  <c r="H2317" i="4"/>
  <c r="I2317" i="4" s="1"/>
  <c r="H2318" i="4"/>
  <c r="I2318" i="4" s="1"/>
  <c r="H2319" i="4"/>
  <c r="I2319" i="4" s="1"/>
  <c r="H2320" i="4"/>
  <c r="I2320" i="4" s="1"/>
  <c r="H2321" i="4"/>
  <c r="I2321" i="4" s="1"/>
  <c r="H2322" i="4"/>
  <c r="I2322" i="4" s="1"/>
  <c r="H2323" i="4"/>
  <c r="I2323" i="4" s="1"/>
  <c r="H2324" i="4"/>
  <c r="I2324" i="4" s="1"/>
  <c r="H2325" i="4"/>
  <c r="I2325" i="4" s="1"/>
  <c r="H2326" i="4"/>
  <c r="I2326" i="4" s="1"/>
  <c r="H2327" i="4"/>
  <c r="I2327" i="4" s="1"/>
  <c r="H2328" i="4"/>
  <c r="I2328" i="4" s="1"/>
  <c r="H2329" i="4"/>
  <c r="I2329" i="4" s="1"/>
  <c r="H2330" i="4"/>
  <c r="I2330" i="4" s="1"/>
  <c r="H2331" i="4"/>
  <c r="I2331" i="4" s="1"/>
  <c r="H2332" i="4"/>
  <c r="I2332" i="4" s="1"/>
  <c r="H2333" i="4"/>
  <c r="I2333" i="4" s="1"/>
  <c r="H2334" i="4"/>
  <c r="H2335" i="4"/>
  <c r="I2335" i="4" s="1"/>
  <c r="H2336" i="4"/>
  <c r="I2336" i="4" s="1"/>
  <c r="H2337" i="4"/>
  <c r="I2337" i="4" s="1"/>
  <c r="H2338" i="4"/>
  <c r="I2338" i="4" s="1"/>
  <c r="H2339" i="4"/>
  <c r="I2339" i="4" s="1"/>
  <c r="H2340" i="4"/>
  <c r="I2340" i="4" s="1"/>
  <c r="H2341" i="4"/>
  <c r="I2341" i="4" s="1"/>
  <c r="H2342" i="4"/>
  <c r="I2342" i="4" s="1"/>
  <c r="H2343" i="4"/>
  <c r="I2343" i="4" s="1"/>
  <c r="H2344" i="4"/>
  <c r="I2344" i="4" s="1"/>
  <c r="H2345" i="4"/>
  <c r="I2345" i="4" s="1"/>
  <c r="H2346" i="4"/>
  <c r="I2346" i="4" s="1"/>
  <c r="H2347" i="4"/>
  <c r="I2347" i="4" s="1"/>
  <c r="H2348" i="4"/>
  <c r="I2348" i="4" s="1"/>
  <c r="H2349" i="4"/>
  <c r="I2349" i="4" s="1"/>
  <c r="H2350" i="4"/>
  <c r="I2350" i="4" s="1"/>
  <c r="H2351" i="4"/>
  <c r="I2351" i="4" s="1"/>
  <c r="H2352" i="4"/>
  <c r="H2353" i="4"/>
  <c r="I2353" i="4" s="1"/>
  <c r="H2354" i="4"/>
  <c r="I2354" i="4" s="1"/>
  <c r="H2355" i="4"/>
  <c r="I2355" i="4" s="1"/>
  <c r="H2356" i="4"/>
  <c r="I2356" i="4" s="1"/>
  <c r="H2357" i="4"/>
  <c r="I2357" i="4" s="1"/>
  <c r="H2358" i="4"/>
  <c r="I2358" i="4" s="1"/>
  <c r="H2359" i="4"/>
  <c r="I2359" i="4" s="1"/>
  <c r="H2360" i="4"/>
  <c r="I2360" i="4" s="1"/>
  <c r="H2361" i="4"/>
  <c r="I2361" i="4" s="1"/>
  <c r="H2362" i="4"/>
  <c r="I2362" i="4" s="1"/>
  <c r="H2363" i="4"/>
  <c r="I2363" i="4" s="1"/>
  <c r="H2364" i="4"/>
  <c r="I2364" i="4" s="1"/>
  <c r="I154" i="4"/>
  <c r="I155" i="4"/>
  <c r="I156" i="4"/>
  <c r="I161" i="4"/>
  <c r="I162" i="4"/>
  <c r="I166" i="4"/>
  <c r="I167" i="4"/>
  <c r="I168" i="4"/>
  <c r="I172" i="4"/>
  <c r="I173" i="4"/>
  <c r="I174" i="4"/>
  <c r="I178" i="4"/>
  <c r="I179" i="4"/>
  <c r="I180" i="4"/>
  <c r="I185" i="4"/>
  <c r="I186" i="4"/>
  <c r="I191" i="4"/>
  <c r="I192" i="4"/>
  <c r="I197" i="4"/>
  <c r="I198" i="4"/>
  <c r="I203" i="4"/>
  <c r="I204" i="4"/>
  <c r="I208" i="4"/>
  <c r="I209" i="4"/>
  <c r="I210" i="4"/>
  <c r="I215" i="4"/>
  <c r="I216" i="4"/>
  <c r="I221" i="4"/>
  <c r="I222" i="4"/>
  <c r="I227" i="4"/>
  <c r="I228" i="4"/>
  <c r="I233" i="4"/>
  <c r="I234" i="4"/>
  <c r="I238" i="4"/>
  <c r="I239" i="4"/>
  <c r="I240" i="4"/>
  <c r="I244" i="4"/>
  <c r="I245" i="4"/>
  <c r="I246" i="4"/>
  <c r="I250" i="4"/>
  <c r="I251" i="4"/>
  <c r="I252" i="4"/>
  <c r="I257" i="4"/>
  <c r="I258" i="4"/>
  <c r="I263" i="4"/>
  <c r="I264" i="4"/>
  <c r="I269" i="4"/>
  <c r="I270" i="4"/>
  <c r="I275" i="4"/>
  <c r="I276" i="4"/>
  <c r="I280" i="4"/>
  <c r="I281" i="4"/>
  <c r="I282" i="4"/>
  <c r="I287" i="4"/>
  <c r="I288" i="4"/>
  <c r="I293" i="4"/>
  <c r="I294" i="4"/>
  <c r="I298" i="4"/>
  <c r="I299" i="4"/>
  <c r="I300" i="4"/>
  <c r="I305" i="4"/>
  <c r="I306" i="4"/>
  <c r="I311" i="4"/>
  <c r="I312" i="4"/>
  <c r="I316" i="4"/>
  <c r="I317" i="4"/>
  <c r="I318" i="4"/>
  <c r="I322" i="4"/>
  <c r="I323" i="4"/>
  <c r="I324" i="4"/>
  <c r="I329" i="4"/>
  <c r="I330" i="4"/>
  <c r="I334" i="4"/>
  <c r="I335" i="4"/>
  <c r="I336" i="4"/>
  <c r="I341" i="4"/>
  <c r="I342" i="4"/>
  <c r="I346" i="4"/>
  <c r="I347" i="4"/>
  <c r="I348" i="4"/>
  <c r="I353" i="4"/>
  <c r="I354" i="4"/>
  <c r="I359" i="4"/>
  <c r="I360" i="4"/>
  <c r="I365" i="4"/>
  <c r="I366" i="4"/>
  <c r="I368" i="4"/>
  <c r="I370" i="4"/>
  <c r="I371" i="4"/>
  <c r="I372" i="4"/>
  <c r="I377" i="4"/>
  <c r="I378" i="4"/>
  <c r="I383" i="4"/>
  <c r="I384" i="4"/>
  <c r="I388" i="4"/>
  <c r="I389" i="4"/>
  <c r="I390" i="4"/>
  <c r="I395" i="4"/>
  <c r="I396" i="4"/>
  <c r="I401" i="4"/>
  <c r="I402" i="4"/>
  <c r="I407" i="4"/>
  <c r="I408" i="4"/>
  <c r="I413" i="4"/>
  <c r="I414" i="4"/>
  <c r="I419" i="4"/>
  <c r="I420" i="4"/>
  <c r="I424" i="4"/>
  <c r="I425" i="4"/>
  <c r="I426" i="4"/>
  <c r="I430" i="4"/>
  <c r="I431" i="4"/>
  <c r="I432" i="4"/>
  <c r="I437" i="4"/>
  <c r="I438" i="4"/>
  <c r="I442" i="4"/>
  <c r="I443" i="4"/>
  <c r="I444" i="4"/>
  <c r="I449" i="4"/>
  <c r="I450" i="4"/>
  <c r="I454" i="4"/>
  <c r="I455" i="4"/>
  <c r="I456" i="4"/>
  <c r="I461" i="4"/>
  <c r="I462" i="4"/>
  <c r="I467" i="4"/>
  <c r="I468" i="4"/>
  <c r="I473" i="4"/>
  <c r="I474" i="4"/>
  <c r="I478" i="4"/>
  <c r="I479" i="4"/>
  <c r="I480" i="4"/>
  <c r="I485" i="4"/>
  <c r="I486" i="4"/>
  <c r="I491" i="4"/>
  <c r="I492" i="4"/>
  <c r="I496" i="4"/>
  <c r="I497" i="4"/>
  <c r="I498" i="4"/>
  <c r="I503" i="4"/>
  <c r="I504" i="4"/>
  <c r="I509" i="4"/>
  <c r="I510" i="4"/>
  <c r="I515" i="4"/>
  <c r="I516" i="4"/>
  <c r="I521" i="4"/>
  <c r="I522" i="4"/>
  <c r="I527" i="4"/>
  <c r="I528" i="4"/>
  <c r="I532" i="4"/>
  <c r="I533" i="4"/>
  <c r="I534" i="4"/>
  <c r="I538" i="4"/>
  <c r="I539" i="4"/>
  <c r="I540" i="4"/>
  <c r="I545" i="4"/>
  <c r="I546" i="4"/>
  <c r="I551" i="4"/>
  <c r="I552" i="4"/>
  <c r="I557" i="4"/>
  <c r="I558" i="4"/>
  <c r="I562" i="4"/>
  <c r="I563" i="4"/>
  <c r="I564" i="4"/>
  <c r="I569" i="4"/>
  <c r="I570" i="4"/>
  <c r="I575" i="4"/>
  <c r="I576" i="4"/>
  <c r="I581" i="4"/>
  <c r="I582" i="4"/>
  <c r="I586" i="4"/>
  <c r="I587" i="4"/>
  <c r="I588" i="4"/>
  <c r="I593" i="4"/>
  <c r="I594" i="4"/>
  <c r="I599" i="4"/>
  <c r="I600" i="4"/>
  <c r="I604" i="4"/>
  <c r="I605" i="4"/>
  <c r="I606" i="4"/>
  <c r="I611" i="4"/>
  <c r="I612" i="4"/>
  <c r="I617" i="4"/>
  <c r="I618" i="4"/>
  <c r="I623" i="4"/>
  <c r="I624" i="4"/>
  <c r="I629" i="4"/>
  <c r="I630" i="4"/>
  <c r="I635" i="4"/>
  <c r="I636" i="4"/>
  <c r="I641" i="4"/>
  <c r="I642" i="4"/>
  <c r="I646" i="4"/>
  <c r="I647" i="4"/>
  <c r="I648" i="4"/>
  <c r="I653" i="4"/>
  <c r="I654" i="4"/>
  <c r="I657" i="4"/>
  <c r="I659" i="4"/>
  <c r="I660" i="4"/>
  <c r="I665" i="4"/>
  <c r="I666" i="4"/>
  <c r="I669" i="4"/>
  <c r="I671" i="4"/>
  <c r="I672" i="4"/>
  <c r="I675" i="4"/>
  <c r="I677" i="4"/>
  <c r="I678" i="4"/>
  <c r="I683" i="4"/>
  <c r="I684" i="4"/>
  <c r="I689" i="4"/>
  <c r="I690" i="4"/>
  <c r="I693" i="4"/>
  <c r="I695" i="4"/>
  <c r="I696" i="4"/>
  <c r="I701" i="4"/>
  <c r="I702" i="4"/>
  <c r="I707" i="4"/>
  <c r="I708" i="4"/>
  <c r="I713" i="4"/>
  <c r="I714" i="4"/>
  <c r="I719" i="4"/>
  <c r="I720" i="4"/>
  <c r="I725" i="4"/>
  <c r="I726" i="4"/>
  <c r="I731" i="4"/>
  <c r="I732" i="4"/>
  <c r="I737" i="4"/>
  <c r="I738" i="4"/>
  <c r="I740" i="4"/>
  <c r="I741" i="4"/>
  <c r="I743" i="4"/>
  <c r="I744" i="4"/>
  <c r="I747" i="4"/>
  <c r="I749" i="4"/>
  <c r="I750" i="4"/>
  <c r="I755" i="4"/>
  <c r="I756" i="4"/>
  <c r="I761" i="4"/>
  <c r="I762" i="4"/>
  <c r="I765" i="4"/>
  <c r="I767" i="4"/>
  <c r="I768" i="4"/>
  <c r="I773" i="4"/>
  <c r="I774" i="4"/>
  <c r="I779" i="4"/>
  <c r="I780" i="4"/>
  <c r="I785" i="4"/>
  <c r="I786" i="4"/>
  <c r="I791" i="4"/>
  <c r="I792" i="4"/>
  <c r="I797" i="4"/>
  <c r="I798" i="4"/>
  <c r="I803" i="4"/>
  <c r="I804" i="4"/>
  <c r="I809" i="4"/>
  <c r="I810" i="4"/>
  <c r="I813" i="4"/>
  <c r="I815" i="4"/>
  <c r="I816" i="4"/>
  <c r="I819" i="4"/>
  <c r="I821" i="4"/>
  <c r="I822" i="4"/>
  <c r="I827" i="4"/>
  <c r="I828" i="4"/>
  <c r="I833" i="4"/>
  <c r="I834" i="4"/>
  <c r="I837" i="4"/>
  <c r="I840" i="4"/>
  <c r="I846" i="4"/>
  <c r="I852" i="4"/>
  <c r="I858" i="4"/>
  <c r="I864" i="4"/>
  <c r="I870" i="4"/>
  <c r="I876" i="4"/>
  <c r="I882" i="4"/>
  <c r="I885" i="4"/>
  <c r="I888" i="4"/>
  <c r="I891" i="4"/>
  <c r="I893" i="4"/>
  <c r="I894" i="4"/>
  <c r="I899" i="4"/>
  <c r="I900" i="4"/>
  <c r="I905" i="4"/>
  <c r="I906" i="4"/>
  <c r="I909" i="4"/>
  <c r="I911" i="4"/>
  <c r="I912" i="4"/>
  <c r="I918" i="4"/>
  <c r="I923" i="4"/>
  <c r="I924" i="4"/>
  <c r="I930" i="4"/>
  <c r="I935" i="4"/>
  <c r="I936" i="4"/>
  <c r="I942" i="4"/>
  <c r="I947" i="4"/>
  <c r="I948" i="4"/>
  <c r="I954" i="4"/>
  <c r="I957" i="4"/>
  <c r="I959" i="4"/>
  <c r="I960" i="4"/>
  <c r="I963" i="4"/>
  <c r="I966" i="4"/>
  <c r="I972" i="4"/>
  <c r="I978" i="4"/>
  <c r="I981" i="4"/>
  <c r="I984" i="4"/>
  <c r="I989" i="4"/>
  <c r="I990" i="4"/>
  <c r="I996" i="4"/>
  <c r="I1001" i="4"/>
  <c r="I1002" i="4"/>
  <c r="I1008" i="4"/>
  <c r="I1013" i="4"/>
  <c r="I1014" i="4"/>
  <c r="I1020" i="4"/>
  <c r="I1025" i="4"/>
  <c r="I1026" i="4"/>
  <c r="I1029" i="4"/>
  <c r="I1031" i="4"/>
  <c r="I1032" i="4"/>
  <c r="I1035" i="4"/>
  <c r="I1038" i="4"/>
  <c r="I1044" i="4"/>
  <c r="I1050" i="4"/>
  <c r="I1053" i="4"/>
  <c r="I1055" i="4"/>
  <c r="I1056" i="4"/>
  <c r="I1062" i="4"/>
  <c r="I1067" i="4"/>
  <c r="I1068" i="4"/>
  <c r="I1074" i="4"/>
  <c r="I1079" i="4"/>
  <c r="I1080" i="4"/>
  <c r="I1086" i="4"/>
  <c r="I1091" i="4"/>
  <c r="I1092" i="4"/>
  <c r="I1098" i="4"/>
  <c r="I1103" i="4"/>
  <c r="I1104" i="4"/>
  <c r="I1110" i="4"/>
  <c r="I1114" i="4"/>
  <c r="I1115" i="4"/>
  <c r="I1116" i="4"/>
  <c r="I1121" i="4"/>
  <c r="I1122" i="4"/>
  <c r="I1127" i="4"/>
  <c r="I1128" i="4"/>
  <c r="I1133" i="4"/>
  <c r="I1134" i="4"/>
  <c r="I1139" i="4"/>
  <c r="I1140" i="4"/>
  <c r="I1145" i="4"/>
  <c r="I1146" i="4"/>
  <c r="I1152" i="4"/>
  <c r="I1158" i="4"/>
  <c r="I1164" i="4"/>
  <c r="I1170" i="4"/>
  <c r="I1176" i="4"/>
  <c r="I1182" i="4"/>
  <c r="I1188" i="4"/>
  <c r="I1193" i="4"/>
  <c r="I1194" i="4"/>
  <c r="I1200" i="4"/>
  <c r="I1205" i="4"/>
  <c r="I1206" i="4"/>
  <c r="I1212" i="4"/>
  <c r="I1217" i="4"/>
  <c r="I1218" i="4"/>
  <c r="I1222" i="4"/>
  <c r="I1223" i="4"/>
  <c r="I1224" i="4"/>
  <c r="I1229" i="4"/>
  <c r="I1230" i="4"/>
  <c r="I1235" i="4"/>
  <c r="I1236" i="4"/>
  <c r="I1241" i="4"/>
  <c r="I1242" i="4"/>
  <c r="I1247" i="4"/>
  <c r="I1248" i="4"/>
  <c r="I1253" i="4"/>
  <c r="I1254" i="4"/>
  <c r="I1260" i="4"/>
  <c r="I1266" i="4"/>
  <c r="I1272" i="4"/>
  <c r="I1278" i="4"/>
  <c r="I1284" i="4"/>
  <c r="I1290" i="4"/>
  <c r="I1295" i="4"/>
  <c r="I1296" i="4"/>
  <c r="I1302" i="4"/>
  <c r="I1307" i="4"/>
  <c r="I1308" i="4"/>
  <c r="I1314" i="4"/>
  <c r="I1319" i="4"/>
  <c r="I1320" i="4"/>
  <c r="I1326" i="4"/>
  <c r="I1331" i="4"/>
  <c r="I1332" i="4"/>
  <c r="I1337" i="4"/>
  <c r="I1338" i="4"/>
  <c r="I1343" i="4"/>
  <c r="I1344" i="4"/>
  <c r="I1349" i="4"/>
  <c r="I1350" i="4"/>
  <c r="I1355" i="4"/>
  <c r="I1356" i="4"/>
  <c r="I1361" i="4"/>
  <c r="I1362" i="4"/>
  <c r="I1368" i="4"/>
  <c r="I1374" i="4"/>
  <c r="I1380" i="4"/>
  <c r="I1386" i="4"/>
  <c r="I1392" i="4"/>
  <c r="I1398" i="4"/>
  <c r="I1402" i="4"/>
  <c r="I1404" i="4"/>
  <c r="I1409" i="4"/>
  <c r="I1410" i="4"/>
  <c r="I1416" i="4"/>
  <c r="I1421" i="4"/>
  <c r="I1422" i="4"/>
  <c r="I1427" i="4"/>
  <c r="I1428" i="4"/>
  <c r="I1433" i="4"/>
  <c r="I1434" i="4"/>
  <c r="I1440" i="4"/>
  <c r="I1446" i="4"/>
  <c r="I1452" i="4"/>
  <c r="I1458" i="4"/>
  <c r="I1464" i="4"/>
  <c r="I1470" i="4"/>
  <c r="I1474" i="4"/>
  <c r="I1475" i="4"/>
  <c r="I1476" i="4"/>
  <c r="I1479" i="4"/>
  <c r="I1482" i="4"/>
  <c r="I1485" i="4"/>
  <c r="I1487" i="4"/>
  <c r="I1488" i="4"/>
  <c r="I1491" i="4"/>
  <c r="I1494" i="4"/>
  <c r="I1497" i="4"/>
  <c r="I1500" i="4"/>
  <c r="I1503" i="4"/>
  <c r="I1505" i="4"/>
  <c r="I1506" i="4"/>
  <c r="I1509" i="4"/>
  <c r="I1510" i="4"/>
  <c r="I1511" i="4"/>
  <c r="I1512" i="4"/>
  <c r="I1515" i="4"/>
  <c r="I1518" i="4"/>
  <c r="I1521" i="4"/>
  <c r="I1523" i="4"/>
  <c r="I1524" i="4"/>
  <c r="I1527" i="4"/>
  <c r="I1530" i="4"/>
  <c r="I1533" i="4"/>
  <c r="I1536" i="4"/>
  <c r="I1539" i="4"/>
  <c r="I1541" i="4"/>
  <c r="I1542" i="4"/>
  <c r="I1545" i="4"/>
  <c r="I1546" i="4"/>
  <c r="I1547" i="4"/>
  <c r="I1548" i="4"/>
  <c r="I1551" i="4"/>
  <c r="I1554" i="4"/>
  <c r="I1557" i="4"/>
  <c r="I1559" i="4"/>
  <c r="I1560" i="4"/>
  <c r="I1563" i="4"/>
  <c r="I1564" i="4"/>
  <c r="I1566" i="4"/>
  <c r="I1569" i="4"/>
  <c r="I1570" i="4"/>
  <c r="I1572" i="4"/>
  <c r="I1575" i="4"/>
  <c r="I1576" i="4"/>
  <c r="I1577" i="4"/>
  <c r="I1578" i="4"/>
  <c r="I1581" i="4"/>
  <c r="I1583" i="4"/>
  <c r="I1584" i="4"/>
  <c r="I1587" i="4"/>
  <c r="I1590" i="4"/>
  <c r="I1593" i="4"/>
  <c r="I1595" i="4"/>
  <c r="I1596" i="4"/>
  <c r="I1599" i="4"/>
  <c r="I1600" i="4"/>
  <c r="I1602" i="4"/>
  <c r="I1605" i="4"/>
  <c r="I1606" i="4"/>
  <c r="I1608" i="4"/>
  <c r="I1611" i="4"/>
  <c r="I1612" i="4"/>
  <c r="I1613" i="4"/>
  <c r="I1614" i="4"/>
  <c r="I1617" i="4"/>
  <c r="I1619" i="4"/>
  <c r="I1620" i="4"/>
  <c r="I1623" i="4"/>
  <c r="I1626" i="4"/>
  <c r="I1629" i="4"/>
  <c r="I1631" i="4"/>
  <c r="I1632" i="4"/>
  <c r="I1635" i="4"/>
  <c r="I1636" i="4"/>
  <c r="I1638" i="4"/>
  <c r="I1641" i="4"/>
  <c r="I1642" i="4"/>
  <c r="I1644" i="4"/>
  <c r="I1647" i="4"/>
  <c r="I1648" i="4"/>
  <c r="I1649" i="4"/>
  <c r="I1650" i="4"/>
  <c r="I1653" i="4"/>
  <c r="I1655" i="4"/>
  <c r="I1656" i="4"/>
  <c r="I1659" i="4"/>
  <c r="I1662" i="4"/>
  <c r="I1665" i="4"/>
  <c r="I1667" i="4"/>
  <c r="I1668" i="4"/>
  <c r="I1671" i="4"/>
  <c r="I1672" i="4"/>
  <c r="I1674" i="4"/>
  <c r="I1677" i="4"/>
  <c r="I1678" i="4"/>
  <c r="I1680" i="4"/>
  <c r="I1683" i="4"/>
  <c r="I1684" i="4"/>
  <c r="I1685" i="4"/>
  <c r="I1686" i="4"/>
  <c r="I1689" i="4"/>
  <c r="I1691" i="4"/>
  <c r="I1692" i="4"/>
  <c r="I1695" i="4"/>
  <c r="I1698" i="4"/>
  <c r="I1701" i="4"/>
  <c r="I1703" i="4"/>
  <c r="I1704" i="4"/>
  <c r="I1707" i="4"/>
  <c r="I1708" i="4"/>
  <c r="I1710" i="4"/>
  <c r="I1713" i="4"/>
  <c r="I1714" i="4"/>
  <c r="I1716" i="4"/>
  <c r="I1719" i="4"/>
  <c r="I1720" i="4"/>
  <c r="I1721" i="4"/>
  <c r="I1722" i="4"/>
  <c r="I1725" i="4"/>
  <c r="I1727" i="4"/>
  <c r="I1728" i="4"/>
  <c r="I1731" i="4"/>
  <c r="I1734" i="4"/>
  <c r="I1737" i="4"/>
  <c r="I1739" i="4"/>
  <c r="I1740" i="4"/>
  <c r="I1743" i="4"/>
  <c r="I1744" i="4"/>
  <c r="I1746" i="4"/>
  <c r="I1749" i="4"/>
  <c r="I1750" i="4"/>
  <c r="I1752" i="4"/>
  <c r="I1755" i="4"/>
  <c r="I1756" i="4"/>
  <c r="I1757" i="4"/>
  <c r="I1758" i="4"/>
  <c r="I1761" i="4"/>
  <c r="I1763" i="4"/>
  <c r="I1764" i="4"/>
  <c r="I1767" i="4"/>
  <c r="I1768" i="4"/>
  <c r="I1770" i="4"/>
  <c r="I1773" i="4"/>
  <c r="I1774" i="4"/>
  <c r="I1775" i="4"/>
  <c r="I1776" i="4"/>
  <c r="I1779" i="4"/>
  <c r="I1782" i="4"/>
  <c r="I1785" i="4"/>
  <c r="I1788" i="4"/>
  <c r="I1791" i="4"/>
  <c r="I1793" i="4"/>
  <c r="I1794" i="4"/>
  <c r="I1797" i="4"/>
  <c r="I1799" i="4"/>
  <c r="I1800" i="4"/>
  <c r="I1803" i="4"/>
  <c r="I1804" i="4"/>
  <c r="I1806" i="4"/>
  <c r="I1809" i="4"/>
  <c r="I1810" i="4"/>
  <c r="I1811" i="4"/>
  <c r="I1812" i="4"/>
  <c r="I1815" i="4"/>
  <c r="I1818" i="4"/>
  <c r="I1821" i="4"/>
  <c r="I1824" i="4"/>
  <c r="I1827" i="4"/>
  <c r="I1829" i="4"/>
  <c r="I1830" i="4"/>
  <c r="I1833" i="4"/>
  <c r="I1835" i="4"/>
  <c r="I1836" i="4"/>
  <c r="I1839" i="4"/>
  <c r="I1840" i="4"/>
  <c r="I1842" i="4"/>
  <c r="I1845" i="4"/>
  <c r="I1846" i="4"/>
  <c r="I1847" i="4"/>
  <c r="I1848" i="4"/>
  <c r="I1851" i="4"/>
  <c r="I1854" i="4"/>
  <c r="I1857" i="4"/>
  <c r="I1860" i="4"/>
  <c r="I1863" i="4"/>
  <c r="I1865" i="4"/>
  <c r="I1866" i="4"/>
  <c r="I1869" i="4"/>
  <c r="I1871" i="4"/>
  <c r="I1872" i="4"/>
  <c r="I1875" i="4"/>
  <c r="I1876" i="4"/>
  <c r="I1878" i="4"/>
  <c r="I1881" i="4"/>
  <c r="I1882" i="4"/>
  <c r="I1883" i="4"/>
  <c r="I1884" i="4"/>
  <c r="I1887" i="4"/>
  <c r="I1890" i="4"/>
  <c r="I1893" i="4"/>
  <c r="I1896" i="4"/>
  <c r="I1899" i="4"/>
  <c r="I1901" i="4"/>
  <c r="I1902" i="4"/>
  <c r="I1905" i="4"/>
  <c r="I1907" i="4"/>
  <c r="I1908" i="4"/>
  <c r="I1911" i="4"/>
  <c r="I1912" i="4"/>
  <c r="I1914" i="4"/>
  <c r="I1917" i="4"/>
  <c r="I1918" i="4"/>
  <c r="I1919" i="4"/>
  <c r="I1920" i="4"/>
  <c r="I1923" i="4"/>
  <c r="I1926" i="4"/>
  <c r="I1929" i="4"/>
  <c r="I1932" i="4"/>
  <c r="I1935" i="4"/>
  <c r="I1937" i="4"/>
  <c r="I1938" i="4"/>
  <c r="I1941" i="4"/>
  <c r="I1943" i="4"/>
  <c r="I1944" i="4"/>
  <c r="I1947" i="4"/>
  <c r="I1948" i="4"/>
  <c r="I1950" i="4"/>
  <c r="I1953" i="4"/>
  <c r="I1954" i="4"/>
  <c r="I1955" i="4"/>
  <c r="I1956" i="4"/>
  <c r="I1959" i="4"/>
  <c r="I1962" i="4"/>
  <c r="I1965" i="4"/>
  <c r="I1968" i="4"/>
  <c r="I1971" i="4"/>
  <c r="I1973" i="4"/>
  <c r="I1974" i="4"/>
  <c r="I1977" i="4"/>
  <c r="I1979" i="4"/>
  <c r="I1980" i="4"/>
  <c r="I1983" i="4"/>
  <c r="I1984" i="4"/>
  <c r="I1986" i="4"/>
  <c r="I1989" i="4"/>
  <c r="I1990" i="4"/>
  <c r="I1991" i="4"/>
  <c r="I1992" i="4"/>
  <c r="I1995" i="4"/>
  <c r="I1998" i="4"/>
  <c r="I2001" i="4"/>
  <c r="I2004" i="4"/>
  <c r="I2007" i="4"/>
  <c r="I2009" i="4"/>
  <c r="I2010" i="4"/>
  <c r="I2013" i="4"/>
  <c r="I2015" i="4"/>
  <c r="I2016" i="4"/>
  <c r="I2019" i="4"/>
  <c r="I2020" i="4"/>
  <c r="I2022" i="4"/>
  <c r="I2025" i="4"/>
  <c r="I2026" i="4"/>
  <c r="I2027" i="4"/>
  <c r="I2028" i="4"/>
  <c r="I2031" i="4"/>
  <c r="I2034" i="4"/>
  <c r="I2037" i="4"/>
  <c r="I2040" i="4"/>
  <c r="I2043" i="4"/>
  <c r="I2045" i="4"/>
  <c r="I2046" i="4"/>
  <c r="I2049" i="4"/>
  <c r="I2051" i="4"/>
  <c r="I2052" i="4"/>
  <c r="I2055" i="4"/>
  <c r="I2056" i="4"/>
  <c r="I2058" i="4"/>
  <c r="I2061" i="4"/>
  <c r="I2062" i="4"/>
  <c r="I2063" i="4"/>
  <c r="I2064" i="4"/>
  <c r="I2067" i="4"/>
  <c r="I2070" i="4"/>
  <c r="I2073" i="4"/>
  <c r="I2076" i="4"/>
  <c r="I2079" i="4"/>
  <c r="I2081" i="4"/>
  <c r="I2082" i="4"/>
  <c r="I2085" i="4"/>
  <c r="I2087" i="4"/>
  <c r="I2088" i="4"/>
  <c r="I2091" i="4"/>
  <c r="I2092" i="4"/>
  <c r="I2094" i="4"/>
  <c r="I2097" i="4"/>
  <c r="I2098" i="4"/>
  <c r="I2099" i="4"/>
  <c r="I2100" i="4"/>
  <c r="I2103" i="4"/>
  <c r="I2106" i="4"/>
  <c r="I2109" i="4"/>
  <c r="I2112" i="4"/>
  <c r="I2115" i="4"/>
  <c r="I2117" i="4"/>
  <c r="I2118" i="4"/>
  <c r="I2121" i="4"/>
  <c r="I2123" i="4"/>
  <c r="I2124" i="4"/>
  <c r="I2127" i="4"/>
  <c r="I2128" i="4"/>
  <c r="I2130" i="4"/>
  <c r="I2133" i="4"/>
  <c r="I2134" i="4"/>
  <c r="I2135" i="4"/>
  <c r="I2136" i="4"/>
  <c r="I2139" i="4"/>
  <c r="I2142" i="4"/>
  <c r="I2145" i="4"/>
  <c r="I2148" i="4"/>
  <c r="I2151" i="4"/>
  <c r="I2153" i="4"/>
  <c r="I2154" i="4"/>
  <c r="I2157" i="4"/>
  <c r="I2159" i="4"/>
  <c r="I2160" i="4"/>
  <c r="I2163" i="4"/>
  <c r="I2164" i="4"/>
  <c r="I2166" i="4"/>
  <c r="I2169" i="4"/>
  <c r="I2170" i="4"/>
  <c r="I2171" i="4"/>
  <c r="I2172" i="4"/>
  <c r="I2175" i="4"/>
  <c r="I2178" i="4"/>
  <c r="I2181" i="4"/>
  <c r="I2184" i="4"/>
  <c r="I2187" i="4"/>
  <c r="I2189" i="4"/>
  <c r="I2190" i="4"/>
  <c r="I2193" i="4"/>
  <c r="I2195" i="4"/>
  <c r="I2196" i="4"/>
  <c r="I2199" i="4"/>
  <c r="I2200" i="4"/>
  <c r="I2205" i="4"/>
  <c r="I2211" i="4"/>
  <c r="I2213" i="4"/>
  <c r="I2217" i="4"/>
  <c r="I2220" i="4"/>
  <c r="I2223" i="4"/>
  <c r="I2225" i="4"/>
  <c r="I2226" i="4"/>
  <c r="I2229" i="4"/>
  <c r="I2232" i="4"/>
  <c r="I2235" i="4"/>
  <c r="I2241" i="4"/>
  <c r="I2247" i="4"/>
  <c r="I2248" i="4"/>
  <c r="I2253" i="4"/>
  <c r="I2255" i="4"/>
  <c r="I2259" i="4"/>
  <c r="I2265" i="4"/>
  <c r="I2271" i="4"/>
  <c r="I2272" i="4"/>
  <c r="I2273" i="4"/>
  <c r="I2277" i="4"/>
  <c r="I2278" i="4"/>
  <c r="I2283" i="4"/>
  <c r="I2298" i="4"/>
  <c r="I2316" i="4"/>
  <c r="I2334" i="4"/>
  <c r="I2352" i="4"/>
  <c r="I144" i="4"/>
  <c r="I147" i="4"/>
  <c r="I148" i="4"/>
  <c r="I149" i="4"/>
  <c r="I150" i="4"/>
  <c r="I153" i="4"/>
  <c r="I3" i="4"/>
  <c r="I4" i="4"/>
  <c r="I5" i="4"/>
  <c r="I9" i="4"/>
  <c r="I10" i="4"/>
  <c r="I11" i="4"/>
  <c r="I15" i="4"/>
  <c r="I16" i="4"/>
  <c r="I17" i="4"/>
  <c r="I21" i="4"/>
  <c r="I22" i="4"/>
  <c r="I23" i="4"/>
  <c r="I27" i="4"/>
  <c r="I28" i="4"/>
  <c r="I29" i="4"/>
  <c r="I33" i="4"/>
  <c r="I34" i="4"/>
  <c r="I35" i="4"/>
  <c r="I36" i="4"/>
  <c r="I39" i="4"/>
  <c r="I40" i="4"/>
  <c r="I41" i="4"/>
  <c r="I42" i="4"/>
  <c r="I45" i="4"/>
  <c r="I46" i="4"/>
  <c r="I47" i="4"/>
  <c r="I48" i="4"/>
  <c r="I51" i="4"/>
  <c r="I52" i="4"/>
  <c r="I53" i="4"/>
  <c r="I54" i="4"/>
  <c r="I57" i="4"/>
  <c r="I58" i="4"/>
  <c r="I59" i="4"/>
  <c r="I60" i="4"/>
  <c r="I63" i="4"/>
  <c r="I64" i="4"/>
  <c r="I65" i="4"/>
  <c r="I66" i="4"/>
  <c r="I69" i="4"/>
  <c r="I70" i="4"/>
  <c r="I71" i="4"/>
  <c r="I72" i="4"/>
  <c r="I75" i="4"/>
  <c r="I76" i="4"/>
  <c r="I77" i="4"/>
  <c r="I78" i="4"/>
  <c r="I81" i="4"/>
  <c r="I82" i="4"/>
  <c r="I83" i="4"/>
  <c r="I84" i="4"/>
  <c r="I87" i="4"/>
  <c r="I88" i="4"/>
  <c r="I89" i="4"/>
  <c r="I90" i="4"/>
  <c r="I93" i="4"/>
  <c r="I94" i="4"/>
  <c r="I95" i="4"/>
  <c r="I96" i="4"/>
  <c r="I99" i="4"/>
  <c r="I100" i="4"/>
  <c r="I101" i="4"/>
  <c r="I102" i="4"/>
  <c r="I105" i="4"/>
  <c r="I106" i="4"/>
  <c r="I107" i="4"/>
  <c r="I108" i="4"/>
  <c r="I111" i="4"/>
  <c r="I112" i="4"/>
  <c r="I113" i="4"/>
  <c r="I114" i="4"/>
  <c r="I117" i="4"/>
  <c r="I118" i="4"/>
  <c r="I119" i="4"/>
  <c r="I120" i="4"/>
  <c r="I122" i="4"/>
  <c r="I123" i="4"/>
  <c r="I124" i="4"/>
  <c r="I125" i="4"/>
  <c r="I126" i="4"/>
  <c r="I129" i="4"/>
  <c r="I130" i="4"/>
  <c r="I131" i="4"/>
  <c r="I132" i="4"/>
  <c r="I135" i="4"/>
  <c r="I136" i="4"/>
  <c r="I137" i="4"/>
  <c r="I138" i="4"/>
  <c r="I141" i="4"/>
  <c r="I142" i="4"/>
  <c r="I143" i="4"/>
  <c r="I2" i="4"/>
  <c r="L2" i="4" l="1"/>
  <c r="L3" i="4" l="1"/>
  <c r="L4" i="4" l="1"/>
  <c r="L5" i="4" l="1"/>
  <c r="L6" i="4" l="1"/>
  <c r="L7" i="4" l="1"/>
  <c r="L8" i="4" l="1"/>
  <c r="L9" i="4" l="1"/>
  <c r="L10" i="4" l="1"/>
  <c r="L11" i="4" l="1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l="1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l="1"/>
  <c r="M2" i="4"/>
  <c r="M4" i="4"/>
  <c r="M5" i="4"/>
  <c r="M3" i="4"/>
  <c r="M6" i="4"/>
  <c r="M47" i="4"/>
  <c r="M37" i="4"/>
  <c r="M7" i="4"/>
  <c r="M38" i="4"/>
  <c r="M8" i="4"/>
  <c r="M13" i="4"/>
  <c r="M34" i="4"/>
  <c r="M44" i="4"/>
  <c r="M20" i="4"/>
  <c r="M19" i="4"/>
  <c r="M30" i="4"/>
  <c r="M31" i="4"/>
  <c r="M16" i="4"/>
  <c r="M18" i="4"/>
  <c r="M51" i="4"/>
  <c r="M41" i="4"/>
  <c r="M39" i="4"/>
  <c r="M52" i="4"/>
  <c r="M45" i="4"/>
  <c r="M21" i="4"/>
  <c r="M14" i="4"/>
  <c r="M28" i="4"/>
  <c r="M11" i="4"/>
  <c r="M12" i="4"/>
  <c r="M25" i="4"/>
  <c r="M43" i="4"/>
  <c r="M27" i="4"/>
  <c r="M29" i="4"/>
  <c r="M24" i="4"/>
  <c r="M22" i="4"/>
  <c r="M50" i="4"/>
  <c r="M46" i="4"/>
  <c r="M53" i="4"/>
  <c r="M9" i="4"/>
  <c r="M10" i="4"/>
  <c r="M33" i="4"/>
  <c r="M42" i="4"/>
  <c r="M48" i="4"/>
  <c r="M15" i="4"/>
  <c r="M35" i="4"/>
  <c r="M32" i="4"/>
  <c r="M49" i="4"/>
  <c r="M40" i="4"/>
  <c r="M17" i="4"/>
  <c r="M26" i="4"/>
  <c r="M36" i="4"/>
  <c r="M23" i="4"/>
  <c r="M676" i="4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<sst xmlns="http://schemas.openxmlformats.org/spreadsheetml/2006/main" count="30" uniqueCount="23">
  <si>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</si>
  <si>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</si>
  <si>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</si>
  <si>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</si>
  <si>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</si>
  <si>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>Номер договора</t>
  </si>
  <si>
    <t>в/с</t>
  </si>
  <si>
    <t>0</t>
  </si>
  <si>
    <t>Наименование юридического лица / ФИО пациента (физического лица)</t>
  </si>
  <si>
    <t>Количество услуг</t>
  </si>
  <si>
    <t>Стоимость за единицу, руб.</t>
  </si>
  <si>
    <t xml:space="preserve">Стоимость всего, руб. </t>
  </si>
  <si>
    <t>Дата договора</t>
  </si>
  <si>
    <t>Черных Станислав Павлович</t>
  </si>
  <si>
    <t>Дерябин Николай Петрович</t>
  </si>
  <si>
    <t>Лишневский Валерий Викторович</t>
  </si>
  <si>
    <t>Королев Станислав Михайлович</t>
  </si>
  <si>
    <t>Боровой Игорь Евгеньевич</t>
  </si>
  <si>
    <t>Аргаузова Алена Викторовна</t>
  </si>
  <si>
    <t>9 января 2020</t>
  </si>
  <si>
    <t>10 января 2020</t>
  </si>
  <si>
    <t>3 февраля 2020</t>
  </si>
  <si>
    <t>9 сентября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</si>
</sst>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Alignment="1">
      <alignment horizontal="center"/>
    </xf>
    <xf numFmtId="4" fontId="9" fillId="0" borderId="0" xfId="0" applyNumberFormat="1" applyFont="1" applyAlignment="1">
      <alignment horizontal="center"/>
    </xf>
    <xf numFmtId="0" fontId="7" fillId="0" borderId="0" xfId="0" applyNumberFormat="1" applyFont="1"/>
    <xf numFmtId="0" fontId="9" fillId="0" borderId="0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4" xfId="0" applyFont="1" applyBorder="1"/>
    <xf numFmtId="0" fontId="9" fillId="0" borderId="3" xfId="0" applyFont="1" applyBorder="1" applyAlignment="1"/>
    <xf numFmtId="164" fontId="9" fillId="0" borderId="4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/>
    <xf numFmtId="14" fontId="6" fillId="0" borderId="0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/>
    <xf numFmtId="49" fontId="6" fillId="0" borderId="4" xfId="0" applyNumberFormat="1" applyFont="1" applyBorder="1" applyAlignment="1">
      <alignment horizontal="center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left" vertical="center" wrapText="1"/>
    </xf>
    <xf numFmtId="0" fontId="2" fillId="3" borderId="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Наименование юридического лица / ФИО пациента (физического лица)" dataDxfId="11">
      <calculatedColumnFormula>INDEX('Журнал договоров физ.лиц'!C2:C12,MATCH('Реестр физические'!J1,'Журнал договоров физ.лиц'!A:A,))</calculatedColumnFormula>
    </tableColumn>
    <tableColumn id="1" name="ФИО пациента" dataDxfId="10">
      <calculatedColumnFormula>INDEX('Журнал договоров физ.лиц'!C:C,MATCH('Журнал договоров физ.лиц'!A:A,'Реестр физические'!J:J,))</calculatedColumnFormula>
    </tableColumn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ичество услуг"/>
    <tableColumn id="11" name="Стоимость за единицу, руб." dataDxfId="5">
      <calculatedColumnFormula>IFERROR(VLOOKUP(Таблица1[[#This Row],[Наименование услуги]],#REF!,2),)</calculatedColumnFormula>
    </tableColumn>
    <tableColumn id="6" name="Стоимость всего, руб. " dataDxfId="4">
      <calculatedColumnFormula>IFERROR(OFFSET(#REF!,MATCH(F2,#REF!,0),1),"")</calculatedColumnFormula>
    </tableColumn>
    <tableColumn id="7" name="Номер договора" dataDxfId="3">
      <calculatedColumnFormula>'Журнал договоров физ.лиц'!A2</calculatedColumnFormula>
    </tableColumn>
    <tableColumn id="8" name="Дата договора" dataDxfId="0">
      <calculatedColumnFormula>IFERROR(VLOOKUP($J2,'Журнал договоров физ.лиц'!$A$2:$H$32,2,0),"")</calculatedColumnFormula>
    </tableColumn>
    <tableColumn id="14" name="0" dataDxfId="2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1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E5" sqref="E5"/>
    </sheetView>
  </sheetViews>
  <sheetFormatPr defaultRowHeight="12" x14ac:dyDescent="0.2"/>
  <cols>
    <col min="1" max="1" width="10.28515625" style="56" customWidth="1"/>
    <col min="2" max="2" width="20.140625" style="56" customWidth="1"/>
    <col min="3" max="3" width="37.42578125" style="45" customWidth="1"/>
    <col min="4" max="4" width="16.5703125" style="45" customWidth="1"/>
    <col min="5" max="5" width="62.85546875" style="57" customWidth="1"/>
    <col min="6" max="6" width="21.5703125" style="58" customWidth="1"/>
    <col min="7" max="7" width="21.7109375" style="56" customWidth="1"/>
    <col min="8" max="8" width="31" style="56" customWidth="1"/>
    <col min="9" max="16384" width="9.140625" style="45"/>
  </cols>
  <sheetData>
    <row r="1" spans="1:8" ht="52.5" customHeight="1" x14ac:dyDescent="0.2">
      <c r="A1" s="38" t="s">
        <v>5</v>
      </c>
      <c r="B1" s="39" t="s">
        <v>12</v>
      </c>
      <c r="C1" s="40" t="s">
        <v>0</v>
      </c>
      <c r="D1" s="41"/>
      <c r="E1" s="42"/>
      <c r="F1" s="43"/>
      <c r="G1" s="44"/>
      <c r="H1" s="44"/>
    </row>
    <row r="2" spans="1:8" x14ac:dyDescent="0.2">
      <c r="A2" s="46">
        <v>1</v>
      </c>
      <c r="B2" s="47" t="s">
        <v>19</v>
      </c>
      <c r="C2" s="48" t="s">
        <v>14</v>
      </c>
      <c r="D2" s="49">
        <v>9360</v>
      </c>
      <c r="E2" s="50"/>
      <c r="F2" s="51"/>
      <c r="G2" s="52"/>
      <c r="H2" s="52"/>
    </row>
    <row r="3" spans="1:8" x14ac:dyDescent="0.2">
      <c r="A3" s="52">
        <v>2</v>
      </c>
      <c r="B3" s="47" t="s">
        <v>20</v>
      </c>
      <c r="C3" s="48" t="s">
        <v>15</v>
      </c>
      <c r="D3" s="49">
        <v>1275</v>
      </c>
      <c r="E3" s="50"/>
      <c r="F3" s="51"/>
      <c r="G3" s="52"/>
      <c r="H3" s="52"/>
    </row>
    <row r="4" spans="1:8" x14ac:dyDescent="0.2">
      <c r="A4" s="52">
        <v>3</v>
      </c>
      <c r="B4" s="47" t="s">
        <v>20</v>
      </c>
      <c r="C4" s="48" t="s">
        <v>16</v>
      </c>
      <c r="D4" s="49">
        <v>8235</v>
      </c>
      <c r="E4" s="53"/>
      <c r="F4" s="54"/>
      <c r="G4" s="52"/>
      <c r="H4" s="52"/>
    </row>
    <row r="5" spans="1:8" x14ac:dyDescent="0.2">
      <c r="A5" s="52">
        <v>4</v>
      </c>
      <c r="B5" s="47" t="s">
        <v>20</v>
      </c>
      <c r="C5" s="48" t="s">
        <v>17</v>
      </c>
      <c r="D5" s="49">
        <v>6085</v>
      </c>
      <c r="E5" s="53"/>
      <c r="F5" s="54"/>
      <c r="G5" s="52"/>
      <c r="H5" s="52"/>
    </row>
    <row r="6" spans="1:8" x14ac:dyDescent="0.2">
      <c r="A6" s="52">
        <v>5</v>
      </c>
      <c r="B6" s="47" t="s">
        <v>20</v>
      </c>
      <c r="C6" s="48" t="s">
        <v>18</v>
      </c>
      <c r="D6" s="49">
        <v>7670</v>
      </c>
      <c r="E6" s="53"/>
      <c r="F6" s="54"/>
      <c r="G6" s="52"/>
      <c r="H6" s="52"/>
    </row>
    <row r="7" spans="1:8" x14ac:dyDescent="0.2">
      <c r="A7" s="52">
        <v>46</v>
      </c>
      <c r="B7" s="47" t="s">
        <v>21</v>
      </c>
      <c r="C7" s="48" t="s">
        <v>13</v>
      </c>
      <c r="D7" s="49">
        <v>3500</v>
      </c>
      <c r="E7" s="53"/>
      <c r="F7" s="54"/>
      <c r="G7" s="52"/>
      <c r="H7" s="52"/>
    </row>
    <row r="8" spans="1:8" x14ac:dyDescent="0.2">
      <c r="A8" s="52">
        <v>6</v>
      </c>
      <c r="B8" s="47" t="s">
        <v>22</v>
      </c>
      <c r="C8" s="48" t="s">
        <v>15</v>
      </c>
      <c r="D8" s="49"/>
      <c r="E8" s="50"/>
      <c r="F8" s="51"/>
      <c r="G8" s="52"/>
      <c r="H8" s="52"/>
    </row>
    <row r="9" spans="1:8" x14ac:dyDescent="0.2">
      <c r="A9" s="52"/>
      <c r="B9" s="47"/>
      <c r="C9" s="48"/>
      <c r="D9" s="49"/>
      <c r="E9" s="53"/>
      <c r="F9" s="54"/>
      <c r="G9" s="52"/>
      <c r="H9" s="52"/>
    </row>
    <row r="10" spans="1:8" x14ac:dyDescent="0.2">
      <c r="A10" s="52"/>
      <c r="B10" s="47"/>
      <c r="C10" s="48"/>
      <c r="D10" s="49"/>
      <c r="E10" s="53"/>
      <c r="F10" s="54"/>
      <c r="G10" s="52"/>
      <c r="H10" s="52"/>
    </row>
    <row r="11" spans="1:8" x14ac:dyDescent="0.2">
      <c r="A11" s="52"/>
      <c r="B11" s="47"/>
      <c r="C11" s="48"/>
      <c r="D11" s="49"/>
      <c r="E11" s="53"/>
      <c r="F11" s="54"/>
      <c r="G11" s="52"/>
      <c r="H11" s="52"/>
    </row>
    <row r="12" spans="1:8" x14ac:dyDescent="0.2">
      <c r="A12" s="52"/>
      <c r="B12" s="52"/>
      <c r="C12" s="53"/>
      <c r="D12" s="49"/>
      <c r="E12" s="53"/>
      <c r="F12" s="54"/>
      <c r="G12" s="52"/>
      <c r="H12" s="52"/>
    </row>
    <row r="13" spans="1:8" x14ac:dyDescent="0.2">
      <c r="A13" s="52"/>
      <c r="B13" s="52"/>
      <c r="C13" s="53"/>
      <c r="D13" s="49"/>
      <c r="E13" s="53"/>
      <c r="F13" s="54"/>
      <c r="G13" s="52"/>
      <c r="H13" s="52"/>
    </row>
    <row r="14" spans="1:8" x14ac:dyDescent="0.2">
      <c r="A14" s="52"/>
      <c r="B14" s="52"/>
      <c r="C14" s="53"/>
      <c r="D14" s="49"/>
      <c r="E14" s="53"/>
      <c r="F14" s="54"/>
      <c r="G14" s="52"/>
      <c r="H14" s="52"/>
    </row>
    <row r="15" spans="1:8" x14ac:dyDescent="0.2">
      <c r="A15" s="52"/>
      <c r="B15" s="52"/>
      <c r="C15" s="53"/>
      <c r="D15" s="49"/>
      <c r="E15" s="53"/>
      <c r="F15" s="54"/>
      <c r="G15" s="52"/>
      <c r="H15" s="52"/>
    </row>
    <row r="16" spans="1:8" x14ac:dyDescent="0.2">
      <c r="A16" s="52"/>
      <c r="B16" s="52"/>
      <c r="C16" s="53"/>
      <c r="D16" s="49"/>
      <c r="E16" s="53"/>
      <c r="F16" s="54"/>
      <c r="G16" s="52"/>
      <c r="H16" s="52"/>
    </row>
    <row r="17" spans="1:8" x14ac:dyDescent="0.2">
      <c r="A17" s="52"/>
      <c r="B17" s="52"/>
      <c r="C17" s="53"/>
      <c r="D17" s="49"/>
      <c r="E17" s="53"/>
      <c r="F17" s="54"/>
      <c r="G17" s="52"/>
      <c r="H17" s="52"/>
    </row>
    <row r="18" spans="1:8" x14ac:dyDescent="0.2">
      <c r="A18" s="52"/>
      <c r="B18" s="52"/>
      <c r="C18" s="53"/>
      <c r="D18" s="49"/>
      <c r="E18" s="53"/>
      <c r="F18" s="54"/>
      <c r="G18" s="52"/>
      <c r="H18" s="52"/>
    </row>
    <row r="19" spans="1:8" x14ac:dyDescent="0.2">
      <c r="A19" s="52"/>
      <c r="B19" s="52"/>
      <c r="C19" s="53"/>
      <c r="D19" s="49"/>
      <c r="E19" s="53"/>
      <c r="F19" s="54"/>
      <c r="G19" s="52"/>
      <c r="H19" s="52"/>
    </row>
    <row r="20" spans="1:8" x14ac:dyDescent="0.2">
      <c r="A20" s="52"/>
      <c r="B20" s="52"/>
      <c r="C20" s="53"/>
      <c r="D20" s="49"/>
      <c r="E20" s="53"/>
      <c r="F20" s="54"/>
      <c r="G20" s="52"/>
      <c r="H20" s="52"/>
    </row>
    <row r="21" spans="1:8" x14ac:dyDescent="0.2">
      <c r="A21" s="52"/>
      <c r="B21" s="52"/>
      <c r="C21" s="53"/>
      <c r="D21" s="49"/>
      <c r="E21" s="53"/>
      <c r="F21" s="54"/>
      <c r="G21" s="52"/>
      <c r="H21" s="52"/>
    </row>
    <row r="22" spans="1:8" x14ac:dyDescent="0.2">
      <c r="A22" s="52"/>
      <c r="B22" s="52"/>
      <c r="C22" s="53"/>
      <c r="D22" s="49"/>
      <c r="E22" s="53"/>
      <c r="F22" s="54"/>
      <c r="G22" s="52"/>
      <c r="H22" s="52"/>
    </row>
    <row r="23" spans="1:8" x14ac:dyDescent="0.2">
      <c r="A23" s="52"/>
      <c r="B23" s="52"/>
      <c r="C23" s="53"/>
      <c r="D23" s="49"/>
      <c r="E23" s="53"/>
      <c r="F23" s="54"/>
      <c r="G23" s="52"/>
      <c r="H23" s="52"/>
    </row>
    <row r="24" spans="1:8" x14ac:dyDescent="0.2">
      <c r="A24" s="52"/>
      <c r="B24" s="52"/>
      <c r="C24" s="53"/>
      <c r="D24" s="49"/>
      <c r="E24" s="53"/>
      <c r="F24" s="54"/>
      <c r="G24" s="52"/>
      <c r="H24" s="52"/>
    </row>
    <row r="25" spans="1:8" x14ac:dyDescent="0.2">
      <c r="A25" s="52"/>
      <c r="B25" s="52"/>
      <c r="C25" s="53"/>
      <c r="D25" s="49"/>
      <c r="E25" s="53"/>
      <c r="F25" s="54"/>
      <c r="G25" s="52"/>
      <c r="H25" s="52"/>
    </row>
    <row r="26" spans="1:8" x14ac:dyDescent="0.2">
      <c r="A26" s="52"/>
      <c r="B26" s="52"/>
      <c r="C26" s="53"/>
      <c r="D26" s="49"/>
      <c r="E26" s="53"/>
      <c r="F26" s="54"/>
      <c r="G26" s="52"/>
      <c r="H26" s="52"/>
    </row>
    <row r="27" spans="1:8" x14ac:dyDescent="0.2">
      <c r="A27" s="52"/>
      <c r="B27" s="52"/>
      <c r="C27" s="53"/>
      <c r="D27" s="49"/>
      <c r="E27" s="53"/>
      <c r="F27" s="54"/>
      <c r="G27" s="52"/>
      <c r="H27" s="52"/>
    </row>
    <row r="28" spans="1:8" x14ac:dyDescent="0.2">
      <c r="A28" s="52"/>
      <c r="B28" s="52"/>
      <c r="C28" s="53"/>
      <c r="D28" s="49"/>
      <c r="E28" s="53"/>
      <c r="F28" s="54"/>
      <c r="G28" s="52"/>
      <c r="H28" s="52"/>
    </row>
    <row r="29" spans="1:8" x14ac:dyDescent="0.2">
      <c r="A29" s="52"/>
      <c r="B29" s="52"/>
      <c r="C29" s="53"/>
      <c r="D29" s="49"/>
      <c r="E29" s="53"/>
      <c r="F29" s="54"/>
      <c r="G29" s="52"/>
      <c r="H29" s="52"/>
    </row>
    <row r="30" spans="1:8" x14ac:dyDescent="0.2">
      <c r="A30" s="52"/>
      <c r="B30" s="52"/>
      <c r="C30" s="53"/>
      <c r="D30" s="49"/>
      <c r="E30" s="53"/>
      <c r="F30" s="54"/>
      <c r="G30" s="52"/>
      <c r="H30" s="52"/>
    </row>
    <row r="31" spans="1:8" x14ac:dyDescent="0.2">
      <c r="A31" s="52"/>
      <c r="B31" s="52"/>
      <c r="C31" s="53"/>
      <c r="D31" s="49"/>
      <c r="E31" s="53"/>
      <c r="F31" s="54"/>
      <c r="G31" s="52"/>
      <c r="H31" s="52"/>
    </row>
    <row r="32" spans="1:8" x14ac:dyDescent="0.2">
      <c r="A32" s="52"/>
      <c r="B32" s="52"/>
      <c r="C32" s="53"/>
      <c r="D32" s="55"/>
      <c r="E32" s="53"/>
      <c r="F32" s="54"/>
      <c r="G32" s="52"/>
      <c r="H32" s="52"/>
    </row>
    <row r="68" spans="4:4" x14ac:dyDescent="0.2">
      <c r="D68" s="45" t="e">
        <f>INDEX('Журнал договоров физ.лиц'!A:A,MATCH(#REF!,'Журнал договоров физ.лиц'!A:A))</f>
        <v>#REF!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abSelected="1" topLeftCell="B5" zoomScale="80" zoomScaleNormal="80" workbookViewId="0">
      <selection activeCell="K2" sqref="K2:K30"/>
    </sheetView>
  </sheetViews>
  <sheetFormatPr defaultRowHeight="15" x14ac:dyDescent="0.25"/>
  <cols>
    <col min="1" max="1" width="41.85546875" style="5" customWidth="1"/>
    <col min="2" max="2" width="43.7109375" style="5" customWidth="1"/>
    <col min="3" max="3" width="18.5703125" style="36" customWidth="1"/>
    <col min="4" max="4" width="19" style="5" customWidth="1"/>
    <col min="5" max="5" width="16.85546875" style="5" customWidth="1"/>
    <col min="6" max="6" width="93" style="5" customWidth="1"/>
    <col min="7" max="7" width="12.85546875" style="5" customWidth="1"/>
    <col min="8" max="9" width="20.7109375" style="4" customWidth="1"/>
    <col min="10" max="10" width="10" style="6" customWidth="1"/>
    <col min="11" max="11" width="18" style="8" customWidth="1"/>
    <col min="12" max="12" width="5" style="5" hidden="1" customWidth="1"/>
    <col min="13" max="13" width="1.28515625" style="5" hidden="1" customWidth="1"/>
    <col min="14" max="16384" width="9.140625" style="5"/>
  </cols>
  <sheetData>
    <row r="1" spans="1:13" ht="52.5" customHeight="1" x14ac:dyDescent="0.25">
      <c r="A1" s="29" t="s">
        <v>8</v>
      </c>
      <c r="B1" s="1" t="s">
        <v>0</v>
      </c>
      <c r="C1" s="32" t="s">
        <v>1</v>
      </c>
      <c r="D1" s="1" t="s">
        <v>2</v>
      </c>
      <c r="E1" s="2" t="s">
        <v>3</v>
      </c>
      <c r="F1" s="1" t="s">
        <v>4</v>
      </c>
      <c r="G1" s="29" t="s">
        <v>9</v>
      </c>
      <c r="H1" s="3" t="s">
        <v>10</v>
      </c>
      <c r="I1" s="3" t="s">
        <v>11</v>
      </c>
      <c r="J1" s="31" t="s">
        <v>5</v>
      </c>
      <c r="K1" s="30" t="s">
        <v>12</v>
      </c>
      <c r="L1" s="14" t="s">
        <v>7</v>
      </c>
      <c r="M1" s="14" t="s">
        <v>6</v>
      </c>
    </row>
    <row r="2" spans="1:13" ht="15.75" x14ac:dyDescent="0.25">
      <c r="A2" s="9" t="str">
        <f>INDEX('Журнал договоров физ.лиц'!C:C,MATCH('Реестр физические'!J2,'Журнал договоров физ.лиц'!A:A,))</f>
        <v>Дерябин Николай Петрович</v>
      </c>
      <c r="B2" s="9" t="str">
        <f>Таблица1[[#This Row],[Наименование юридического лица / ФИО пациента (физического лица)]]</f>
        <v>Дерябин Николай Петрович</v>
      </c>
      <c r="C2" s="33"/>
      <c r="D2" s="11"/>
      <c r="E2" s="28"/>
      <c r="F2" s="11"/>
      <c r="G2"/>
      <c r="H2" s="7">
        <f>IFERROR(VLOOKUP(Таблица1[[#This Row],[Наименование услуги]],#REF!,2),)</f>
        <v>0</v>
      </c>
      <c r="I2" s="7">
        <f>Таблица1[[#This Row],[Количество услуг]]*Таблица1[[#This Row],[Стоимость за единицу, руб.]]</f>
        <v>0</v>
      </c>
      <c r="J2" s="6">
        <v>1</v>
      </c>
      <c r="K2" s="8" t="str">
        <f>IFERROR(VLOOKUP($J2,'Журнал договоров физ.лиц'!$A$2:$H$32,2,0),"")</f>
        <v>9 января 2020</v>
      </c>
      <c r="L2" s="5">
        <f>IF(MATCH(Таблица1[[#This Row],[Номер договора]],Таблица1[Номер договора],)=ROW()-1,1,)+INDEX(Таблица1[[#All],[0]],ROW()-1)</f>
        <v>1</v>
      </c>
      <c r="M2" s="13">
        <f>IFERROR(INDEX(Таблица1[Номер договора],MATCH(ROW()-1,Таблица1[0],)),"s\")</f>
        <v>1</v>
      </c>
    </row>
    <row r="3" spans="1:13" ht="15.75" x14ac:dyDescent="0.25">
      <c r="A3" s="9" t="str">
        <f>INDEX('Журнал договоров физ.лиц'!C:C,MATCH('Реестр физические'!J3,'Журнал договоров физ.лиц'!A:A,))</f>
        <v>Лишневский Валерий Викторович</v>
      </c>
      <c r="B3" s="9" t="str">
        <f>Таблица1[[#This Row],[Наименование юридического лица / ФИО пациента (физического лица)]]</f>
        <v>Лишневский Валерий Викторович</v>
      </c>
      <c r="C3" s="33"/>
      <c r="D3" s="11"/>
      <c r="E3" s="28"/>
      <c r="F3" s="11"/>
      <c r="G3"/>
      <c r="H3" s="7">
        <f>IFERROR(VLOOKUP(Таблица1[[#This Row],[Наименование услуги]],#REF!,2),)</f>
        <v>0</v>
      </c>
      <c r="I3" s="7">
        <f>Таблица1[[#This Row],[Количество услуг]]*Таблица1[[#This Row],[Стоимость за единицу, руб.]]</f>
        <v>0</v>
      </c>
      <c r="J3" s="6">
        <v>2</v>
      </c>
      <c r="K3" s="8" t="str">
        <f>IFERROR(VLOOKUP($J3,'Журнал договоров физ.лиц'!$A$2:$H$32,2,0),"")</f>
        <v>10 января 2020</v>
      </c>
      <c r="L3" s="5">
        <f>IF(MATCH(Таблица1[[#This Row],[Номер договора]],Таблица1[Номер договора],)=ROW()-1,1,)+INDEX(Таблица1[[#All],[0]],ROW()-1)</f>
        <v>2</v>
      </c>
      <c r="M3" s="13">
        <f>IFERROR(INDEX(Таблица1[Номер договора],MATCH(ROW()-1,Таблица1[0],)),"s\")</f>
        <v>2</v>
      </c>
    </row>
    <row r="4" spans="1:13" ht="15.75" x14ac:dyDescent="0.25">
      <c r="A4" s="9" t="str">
        <f>INDEX('Журнал договоров физ.лиц'!C:C,MATCH('Реестр физические'!J4,'Журнал договоров физ.лиц'!A:A,))</f>
        <v>Королев Станислав Михайлович</v>
      </c>
      <c r="B4" s="9" t="str">
        <f>Таблица1[[#This Row],[Наименование юридического лица / ФИО пациента (физического лица)]]</f>
        <v>Королев Станислав Михайлович</v>
      </c>
      <c r="C4" s="33"/>
      <c r="D4" s="11"/>
      <c r="E4" s="28"/>
      <c r="F4" s="11"/>
      <c r="G4"/>
      <c r="H4" s="7">
        <f>IFERROR(VLOOKUP(Таблица1[[#This Row],[Наименование услуги]],#REF!,2),)</f>
        <v>0</v>
      </c>
      <c r="I4" s="7">
        <f>Таблица1[[#This Row],[Количество услуг]]*Таблица1[[#This Row],[Стоимость за единицу, руб.]]</f>
        <v>0</v>
      </c>
      <c r="J4" s="6">
        <v>3</v>
      </c>
      <c r="K4" s="8" t="str">
        <f>IFERROR(VLOOKUP($J4,'Журнал договоров физ.лиц'!$A$2:$H$32,2,0),"")</f>
        <v>10 января 2020</v>
      </c>
      <c r="L4" s="5">
        <f>IF(MATCH(Таблица1[[#This Row],[Номер договора]],Таблица1[Номер договора],)=ROW()-1,1,)+INDEX(Таблица1[[#All],[0]],ROW()-1)</f>
        <v>3</v>
      </c>
      <c r="M4" s="13">
        <f>IFERROR(INDEX(Таблица1[Номер договора],MATCH(ROW()-1,Таблица1[0],)),"s\")</f>
        <v>3</v>
      </c>
    </row>
    <row r="5" spans="1:13" ht="15.75" x14ac:dyDescent="0.25">
      <c r="A5" s="9" t="str">
        <f>INDEX('Журнал договоров физ.лиц'!C:C,MATCH('Реестр физические'!J5,'Журнал договоров физ.лиц'!A:A,))</f>
        <v>Боровой Игорь Евгеньевич</v>
      </c>
      <c r="B5" s="9" t="str">
        <f>Таблица1[[#This Row],[Наименование юридического лица / ФИО пациента (физического лица)]]</f>
        <v>Боровой Игорь Евгеньевич</v>
      </c>
      <c r="C5" s="33"/>
      <c r="D5" s="11"/>
      <c r="E5" s="28"/>
      <c r="F5" s="11"/>
      <c r="G5"/>
      <c r="H5" s="7">
        <f>IFERROR(VLOOKUP(Таблица1[[#This Row],[Наименование услуги]],#REF!,2),)</f>
        <v>0</v>
      </c>
      <c r="I5" s="7">
        <f>Таблица1[[#This Row],[Количество услуг]]*Таблица1[[#This Row],[Стоимость за единицу, руб.]]</f>
        <v>0</v>
      </c>
      <c r="J5" s="6">
        <v>4</v>
      </c>
      <c r="K5" s="8" t="str">
        <f>IFERROR(VLOOKUP($J5,'Журнал договоров физ.лиц'!$A$2:$H$32,2,0),"")</f>
        <v>10 января 2020</v>
      </c>
      <c r="L5" s="5">
        <f>IF(MATCH(Таблица1[[#This Row],[Номер договора]],Таблица1[Номер договора],)=ROW()-1,1,)+INDEX(Таблица1[[#All],[0]],ROW()-1)</f>
        <v>4</v>
      </c>
      <c r="M5" s="13">
        <f>IFERROR(INDEX(Таблица1[Номер договора],MATCH(ROW()-1,Таблица1[0],)),"s\")</f>
        <v>4</v>
      </c>
    </row>
    <row r="6" spans="1:13" ht="15.75" x14ac:dyDescent="0.25">
      <c r="A6" s="9" t="str">
        <f>INDEX('Журнал договоров физ.лиц'!C:C,MATCH('Реестр физические'!J6,'Журнал договоров физ.лиц'!A:A,))</f>
        <v>Аргаузова Алена Викторовна</v>
      </c>
      <c r="B6" s="9" t="str">
        <f>Таблица1[[#This Row],[Наименование юридического лица / ФИО пациента (физического лица)]]</f>
        <v>Аргаузова Алена Викторовна</v>
      </c>
      <c r="C6" s="33"/>
      <c r="D6" s="11"/>
      <c r="E6" s="10"/>
      <c r="F6" s="11"/>
      <c r="G6"/>
      <c r="H6" s="7">
        <f>IFERROR(VLOOKUP(Таблица1[[#This Row],[Наименование услуги]],#REF!,2),)</f>
        <v>0</v>
      </c>
      <c r="I6" s="7">
        <f>Таблица1[[#This Row],[Количество услуг]]*Таблица1[[#This Row],[Стоимость за единицу, руб.]]</f>
        <v>0</v>
      </c>
      <c r="J6" s="6">
        <v>5</v>
      </c>
      <c r="K6" s="8" t="str">
        <f>IFERROR(VLOOKUP($J6,'Журнал договоров физ.лиц'!$A$2:$H$32,2,0),"")</f>
        <v>10 января 2020</v>
      </c>
      <c r="L6" s="5">
        <f>IF(MATCH(Таблица1[[#This Row],[Номер договора]],Таблица1[Номер договора],)=ROW()-1,1,)+INDEX(Таблица1[[#All],[0]],ROW()-1)</f>
        <v>5</v>
      </c>
      <c r="M6" s="13">
        <f>IFERROR(INDEX(Таблица1[Номер договора],MATCH(ROW()-1,Таблица1[0],)),"s\")</f>
        <v>5</v>
      </c>
    </row>
    <row r="7" spans="1:13" ht="15.75" x14ac:dyDescent="0.25">
      <c r="A7" s="9" t="str">
        <f>INDEX('Журнал договоров физ.лиц'!C:C,MATCH('Реестр физические'!J7,'Журнал договоров физ.лиц'!A:A,))</f>
        <v>Черных Станислав Павлович</v>
      </c>
      <c r="B7" s="9" t="str">
        <f>Таблица1[[#This Row],[Наименование юридического лица / ФИО пациента (физического лица)]]</f>
        <v>Черных Станислав Павлович</v>
      </c>
      <c r="C7" s="33"/>
      <c r="D7" s="11"/>
      <c r="E7" s="10"/>
      <c r="F7" s="11"/>
      <c r="G7"/>
      <c r="H7" s="7">
        <f>IFERROR(VLOOKUP(Таблица1[[#This Row],[Наименование услуги]],#REF!,2),)</f>
        <v>0</v>
      </c>
      <c r="I7" s="7">
        <f>Таблица1[[#This Row],[Количество услуг]]*Таблица1[[#This Row],[Стоимость за единицу, руб.]]</f>
        <v>0</v>
      </c>
      <c r="J7" s="6">
        <v>46</v>
      </c>
      <c r="K7" s="8" t="str">
        <f>IFERROR(VLOOKUP($J7,'Журнал договоров физ.лиц'!$A$2:$H$32,2,0),"")</f>
        <v>3 февраля 2020</v>
      </c>
      <c r="L7" s="5">
        <f>IF(MATCH(Таблица1[[#This Row],[Номер договора]],Таблица1[Номер договора],)=ROW()-1,1,)+INDEX(Таблица1[[#All],[0]],ROW()-1)</f>
        <v>6</v>
      </c>
      <c r="M7" s="13">
        <f>IFERROR(INDEX(Таблица1[Номер договора],MATCH(ROW()-1,Таблица1[0],)),"s\")</f>
        <v>46</v>
      </c>
    </row>
    <row r="8" spans="1:13" ht="15.75" x14ac:dyDescent="0.25">
      <c r="A8" s="9" t="str">
        <f>INDEX('Журнал договоров физ.лиц'!C:C,MATCH('Реестр физические'!J8,'Журнал договоров физ.лиц'!A:A,))</f>
        <v>Лишневский Валерий Викторович</v>
      </c>
      <c r="B8" s="9" t="str">
        <f>Таблица1[[#This Row],[Наименование юридического лица / ФИО пациента (физического лица)]]</f>
        <v>Лишневский Валерий Викторович</v>
      </c>
      <c r="C8" s="33"/>
      <c r="D8" s="11"/>
      <c r="E8" s="10"/>
      <c r="F8" s="11"/>
      <c r="G8"/>
      <c r="H8" s="7">
        <f>IFERROR(VLOOKUP(Таблица1[[#This Row],[Наименование услуги]],#REF!,2),)</f>
        <v>0</v>
      </c>
      <c r="I8" s="7">
        <f>Таблица1[[#This Row],[Количество услуг]]*Таблица1[[#This Row],[Стоимость за единицу, руб.]]</f>
        <v>0</v>
      </c>
      <c r="J8" s="6">
        <v>6</v>
      </c>
      <c r="K8" s="8" t="str">
        <f>IFERROR(VLOOKUP($J8,'Журнал договоров физ.лиц'!$A$2:$H$32,2,0),"")</f>
        <v>9 сентября 2020</v>
      </c>
      <c r="L8" s="5">
        <f>IF(MATCH(Таблица1[[#This Row],[Номер договора]],Таблица1[Номер договора],)=ROW()-1,1,)+INDEX(Таблица1[[#All],[0]],ROW()-1)</f>
        <v>7</v>
      </c>
      <c r="M8" s="13">
        <f>IFERROR(INDEX(Таблица1[Номер договора],MATCH(ROW()-1,Таблица1[0],)),"s\")</f>
        <v>6</v>
      </c>
    </row>
    <row r="9" spans="1:13" ht="15.75" x14ac:dyDescent="0.25">
      <c r="A9" s="9" t="str">
        <f>INDEX('Журнал договоров физ.лиц'!C:C,MATCH('Реестр физические'!J9,'Журнал договоров физ.лиц'!A:A,))</f>
        <v>Дерябин Николай Петрович</v>
      </c>
      <c r="B9" s="9" t="str">
        <f>Таблица1[[#This Row],[Наименование юридического лица / ФИО пациента (физического лица)]]</f>
        <v>Дерябин Николай Петрович</v>
      </c>
      <c r="C9" s="33"/>
      <c r="D9" s="11"/>
      <c r="E9" s="10"/>
      <c r="F9" s="11"/>
      <c r="G9"/>
      <c r="H9" s="7">
        <f>IFERROR(VLOOKUP(Таблица1[[#This Row],[Наименование услуги]],#REF!,2),)</f>
        <v>0</v>
      </c>
      <c r="I9" s="7">
        <f>Таблица1[[#This Row],[Количество услуг]]*Таблица1[[#This Row],[Стоимость за единицу, руб.]]</f>
        <v>0</v>
      </c>
      <c r="J9" s="6">
        <v>1</v>
      </c>
      <c r="K9" s="8" t="str">
        <f>IFERROR(VLOOKUP($J9,'Журнал договоров физ.лиц'!$A$2:$H$32,2,0),"")</f>
        <v>9 января 2020</v>
      </c>
      <c r="L9" s="5">
        <f>IF(MATCH(Таблица1[[#This Row],[Номер договора]],Таблица1[Номер договора],)=ROW()-1,1,)+INDEX(Таблица1[[#All],[0]],ROW()-1)</f>
        <v>7</v>
      </c>
      <c r="M9" s="13" t="str">
        <f>IFERROR(INDEX(Таблица1[Номер договора],MATCH(ROW()-1,Таблица1[0],)),"s\")</f>
        <v>s\</v>
      </c>
    </row>
    <row r="10" spans="1:13" ht="15.75" x14ac:dyDescent="0.25">
      <c r="A10" s="9" t="str">
        <f>INDEX('Журнал договоров физ.лиц'!C:C,MATCH('Реестр физические'!J10,'Журнал договоров физ.лиц'!A:A,))</f>
        <v>Дерябин Николай Петрович</v>
      </c>
      <c r="B10" s="9" t="str">
        <f>Таблица1[[#This Row],[Наименование юридического лица / ФИО пациента (физического лица)]]</f>
        <v>Дерябин Николай Петрович</v>
      </c>
      <c r="C10" s="33"/>
      <c r="D10" s="11"/>
      <c r="E10" s="10"/>
      <c r="F10" s="11"/>
      <c r="G10"/>
      <c r="H10" s="7">
        <f>IFERROR(VLOOKUP(Таблица1[[#This Row],[Наименование услуги]],#REF!,2),)</f>
        <v>0</v>
      </c>
      <c r="I10" s="7">
        <f>Таблица1[[#This Row],[Количество услуг]]*Таблица1[[#This Row],[Стоимость за единицу, руб.]]</f>
        <v>0</v>
      </c>
      <c r="J10" s="6">
        <v>1</v>
      </c>
      <c r="K10" s="8" t="str">
        <f>IFERROR(VLOOKUP($J10,'Журнал договоров физ.лиц'!$A$2:$H$32,2,0),"")</f>
        <v>9 января 2020</v>
      </c>
      <c r="L10" s="5">
        <f>IF(MATCH(Таблица1[[#This Row],[Номер договора]],Таблица1[Номер договора],)=ROW()-1,1,)+INDEX(Таблица1[[#All],[0]],ROW()-1)</f>
        <v>7</v>
      </c>
      <c r="M10" s="13" t="str">
        <f>IFERROR(INDEX(Таблица1[Номер договора],MATCH(ROW()-1,Таблица1[0],)),"s\")</f>
        <v>s\</v>
      </c>
    </row>
    <row r="11" spans="1:13" ht="15.75" x14ac:dyDescent="0.25">
      <c r="A11" s="9" t="str">
        <f>INDEX('Журнал договоров физ.лиц'!C:C,MATCH('Реестр физические'!J11,'Журнал договоров физ.лиц'!A:A,))</f>
        <v>Дерябин Николай Петрович</v>
      </c>
      <c r="B11" s="9" t="str">
        <f>Таблица1[[#This Row],[Наименование юридического лица / ФИО пациента (физического лица)]]</f>
        <v>Дерябин Николай Петрович</v>
      </c>
      <c r="C11" s="33"/>
      <c r="D11" s="11"/>
      <c r="E11" s="10"/>
      <c r="F11" s="11"/>
      <c r="G11"/>
      <c r="H11" s="7">
        <f>IFERROR(VLOOKUP(Таблица1[[#This Row],[Наименование услуги]],#REF!,2),)</f>
        <v>0</v>
      </c>
      <c r="I11" s="7">
        <f>Таблица1[[#This Row],[Количество услуг]]*Таблица1[[#This Row],[Стоимость за единицу, руб.]]</f>
        <v>0</v>
      </c>
      <c r="J11" s="6">
        <v>1</v>
      </c>
      <c r="K11" s="8" t="str">
        <f>IFERROR(VLOOKUP($J11,'Журнал договоров физ.лиц'!$A$2:$H$32,2,0),"")</f>
        <v>9 января 2020</v>
      </c>
      <c r="L11" s="5">
        <f>IF(MATCH(Таблица1[[#This Row],[Номер договора]],Таблица1[Номер договора],)=ROW()-1,1,)+INDEX(Таблица1[[#All],[0]],ROW()-1)</f>
        <v>7</v>
      </c>
      <c r="M11" s="13" t="str">
        <f>IFERROR(INDEX(Таблица1[Номер договора],MATCH(ROW()-1,Таблица1[0],)),"s\")</f>
        <v>s\</v>
      </c>
    </row>
    <row r="12" spans="1:13" ht="15.75" x14ac:dyDescent="0.25">
      <c r="A12" s="9" t="e">
        <f>INDEX('Журнал договоров физ.лиц'!C:C,MATCH('Реестр физические'!J12,'Журнал договоров физ.лиц'!A:A,))</f>
        <v>#N/A</v>
      </c>
      <c r="B12" s="9" t="e">
        <f>Таблица1[[#This Row],[Наименование юридического лица / ФИО пациента (физического лица)]]</f>
        <v>#N/A</v>
      </c>
      <c r="C12" s="33"/>
      <c r="D12" s="11"/>
      <c r="E12" s="10"/>
      <c r="F12" s="11"/>
      <c r="G12"/>
      <c r="H12" s="7">
        <f>IFERROR(VLOOKUP(Таблица1[[#This Row],[Наименование услуги]],#REF!,2),)</f>
        <v>0</v>
      </c>
      <c r="I12" s="7">
        <f>Таблица1[[#This Row],[Количество услуг]]*Таблица1[[#This Row],[Стоимость за единицу, руб.]]</f>
        <v>0</v>
      </c>
      <c r="K12" s="8" t="str">
        <f>IFERROR(VLOOKUP($J12,'Журнал договоров физ.лиц'!$A$2:$H$32,2,0),"")</f>
        <v/>
      </c>
      <c r="L12" s="5" t="e">
        <f>IF(MATCH(Таблица1[[#This Row],[Номер договора]],Таблица1[Номер договора],)=ROW()-1,1,)+INDEX(Таблица1[[#All],[0]],ROW()-1)</f>
        <v>#N/A</v>
      </c>
      <c r="M12" s="13" t="str">
        <f>IFERROR(INDEX(Таблица1[Номер договора],MATCH(ROW()-1,Таблица1[0],)),"s\")</f>
        <v>s\</v>
      </c>
    </row>
    <row r="13" spans="1:13" ht="15.75" x14ac:dyDescent="0.25">
      <c r="A13" s="9" t="e">
        <f>INDEX('Журнал договоров физ.лиц'!C:C,MATCH('Реестр физические'!J13,'Журнал договоров физ.лиц'!A:A,))</f>
        <v>#N/A</v>
      </c>
      <c r="B13" s="9" t="e">
        <f>Таблица1[[#This Row],[Наименование юридического лица / ФИО пациента (физического лица)]]</f>
        <v>#N/A</v>
      </c>
      <c r="C13" s="33"/>
      <c r="D13" s="11"/>
      <c r="E13" s="10"/>
      <c r="F13" s="11"/>
      <c r="G13"/>
      <c r="H13" s="7">
        <f>IFERROR(VLOOKUP(Таблица1[[#This Row],[Наименование услуги]],#REF!,2),)</f>
        <v>0</v>
      </c>
      <c r="I13" s="7">
        <f>Таблица1[[#This Row],[Количество услуг]]*Таблица1[[#This Row],[Стоимость за единицу, руб.]]</f>
        <v>0</v>
      </c>
      <c r="K13" s="8" t="str">
        <f>IFERROR(VLOOKUP($J13,'Журнал договоров физ.лиц'!$A$2:$H$32,2,0),"")</f>
        <v/>
      </c>
      <c r="L13" s="5" t="e">
        <f>IF(MATCH(Таблица1[[#This Row],[Номер договора]],Таблица1[Номер договора],)=ROW()-1,1,)+INDEX(Таблица1[[#All],[0]],ROW()-1)</f>
        <v>#N/A</v>
      </c>
      <c r="M13" s="13" t="str">
        <f>IFERROR(INDEX(Таблица1[Номер договора],MATCH(ROW()-1,Таблица1[0],)),"s\")</f>
        <v>s\</v>
      </c>
    </row>
    <row r="14" spans="1:13" ht="15.75" x14ac:dyDescent="0.25">
      <c r="A14" s="9" t="e">
        <f>INDEX('Журнал договоров физ.лиц'!C:C,MATCH('Реестр физические'!J14,'Журнал договоров физ.лиц'!A:A,))</f>
        <v>#N/A</v>
      </c>
      <c r="B14" s="9" t="e">
        <f>Таблица1[[#This Row],[Наименование юридического лица / ФИО пациента (физического лица)]]</f>
        <v>#N/A</v>
      </c>
      <c r="C14" s="34"/>
      <c r="D14" s="11"/>
      <c r="E14" s="12"/>
      <c r="F14" s="11"/>
      <c r="G14"/>
      <c r="H14" s="7">
        <f>IFERROR(VLOOKUP(Таблица1[[#This Row],[Наименование услуги]],#REF!,2),)</f>
        <v>0</v>
      </c>
      <c r="I14" s="7">
        <f>Таблица1[[#This Row],[Количество услуг]]*Таблица1[[#This Row],[Стоимость за единицу, руб.]]</f>
        <v>0</v>
      </c>
      <c r="K14" s="8" t="str">
        <f>IFERROR(VLOOKUP($J14,'Журнал договоров физ.лиц'!$A$2:$H$32,2,0),"")</f>
        <v/>
      </c>
      <c r="L14" s="5" t="e">
        <f>IF(MATCH(Таблица1[[#This Row],[Номер договора]],Таблица1[Номер договора],)=ROW()-1,1,)+INDEX(Таблица1[[#All],[0]],ROW()-1)</f>
        <v>#N/A</v>
      </c>
      <c r="M14" s="13" t="str">
        <f>IFERROR(INDEX(Таблица1[Номер договора],MATCH(ROW()-1,Таблица1[0],)),"s\")</f>
        <v>s\</v>
      </c>
    </row>
    <row r="15" spans="1:13" ht="15.75" x14ac:dyDescent="0.25">
      <c r="A15" s="9" t="e">
        <f>INDEX('Журнал договоров физ.лиц'!C:C,MATCH('Реестр физические'!J15,'Журнал договоров физ.лиц'!A:A,))</f>
        <v>#N/A</v>
      </c>
      <c r="B15" s="9" t="e">
        <f>Таблица1[[#This Row],[Наименование юридического лица / ФИО пациента (физического лица)]]</f>
        <v>#N/A</v>
      </c>
      <c r="C15" s="34"/>
      <c r="D15" s="11"/>
      <c r="E15" s="12"/>
      <c r="F15" s="11"/>
      <c r="G15"/>
      <c r="H15" s="7">
        <f>IFERROR(VLOOKUP(Таблица1[[#This Row],[Наименование услуги]],#REF!,2),)</f>
        <v>0</v>
      </c>
      <c r="I15" s="7">
        <f>Таблица1[[#This Row],[Количество услуг]]*Таблица1[[#This Row],[Стоимость за единицу, руб.]]</f>
        <v>0</v>
      </c>
      <c r="K15" s="8" t="str">
        <f>IFERROR(VLOOKUP($J15,'Журнал договоров физ.лиц'!$A$2:$H$32,2,0),"")</f>
        <v/>
      </c>
      <c r="L15" s="5" t="e">
        <f>IF(MATCH(Таблица1[[#This Row],[Номер договора]],Таблица1[Номер договора],)=ROW()-1,1,)+INDEX(Таблица1[[#All],[0]],ROW()-1)</f>
        <v>#N/A</v>
      </c>
      <c r="M15" s="13" t="str">
        <f>IFERROR(INDEX(Таблица1[Номер договора],MATCH(ROW()-1,Таблица1[0],)),"s\")</f>
        <v>s\</v>
      </c>
    </row>
    <row r="16" spans="1:13" ht="15.75" x14ac:dyDescent="0.25">
      <c r="A16" s="9" t="e">
        <f>INDEX('Журнал договоров физ.лиц'!C:C,MATCH('Реестр физические'!J16,'Журнал договоров физ.лиц'!A:A,))</f>
        <v>#N/A</v>
      </c>
      <c r="B16" s="9" t="e">
        <f>Таблица1[[#This Row],[Наименование юридического лица / ФИО пациента (физического лица)]]</f>
        <v>#N/A</v>
      </c>
      <c r="C16" s="34"/>
      <c r="D16" s="11"/>
      <c r="E16" s="12"/>
      <c r="F16" s="11"/>
      <c r="G16"/>
      <c r="H16" s="7">
        <f>IFERROR(VLOOKUP(Таблица1[[#This Row],[Наименование услуги]],#REF!,2),)</f>
        <v>0</v>
      </c>
      <c r="I16" s="7">
        <f>Таблица1[[#This Row],[Количество услуг]]*Таблица1[[#This Row],[Стоимость за единицу, руб.]]</f>
        <v>0</v>
      </c>
      <c r="K16" s="8" t="str">
        <f>IFERROR(VLOOKUP($J16,'Журнал договоров физ.лиц'!$A$2:$H$32,2,0),"")</f>
        <v/>
      </c>
      <c r="L16" s="5" t="e">
        <f>IF(MATCH(Таблица1[[#This Row],[Номер договора]],Таблица1[Номер договора],)=ROW()-1,1,)+INDEX(Таблица1[[#All],[0]],ROW()-1)</f>
        <v>#N/A</v>
      </c>
      <c r="M16" s="13" t="str">
        <f>IFERROR(INDEX(Таблица1[Номер договора],MATCH(ROW()-1,Таблица1[0],)),"s\")</f>
        <v>s\</v>
      </c>
    </row>
    <row r="17" spans="1:13" ht="15.75" x14ac:dyDescent="0.25">
      <c r="A17" s="9" t="e">
        <f>INDEX('Журнал договоров физ.лиц'!C:C,MATCH('Реестр физические'!J17,'Журнал договоров физ.лиц'!A:A,))</f>
        <v>#N/A</v>
      </c>
      <c r="B17" s="9" t="e">
        <f>Таблица1[[#This Row],[Наименование юридического лица / ФИО пациента (физического лица)]]</f>
        <v>#N/A</v>
      </c>
      <c r="C17" s="34"/>
      <c r="D17" s="11"/>
      <c r="E17" s="12"/>
      <c r="F17" s="11"/>
      <c r="G17"/>
      <c r="H17" s="7">
        <f>IFERROR(VLOOKUP(Таблица1[[#This Row],[Наименование услуги]],#REF!,2),)</f>
        <v>0</v>
      </c>
      <c r="I17" s="7">
        <f>Таблица1[[#This Row],[Количество услуг]]*Таблица1[[#This Row],[Стоимость за единицу, руб.]]</f>
        <v>0</v>
      </c>
      <c r="K17" s="8" t="str">
        <f>IFERROR(VLOOKUP($J17,'Журнал договоров физ.лиц'!$A$2:$H$32,2,0),"")</f>
        <v/>
      </c>
      <c r="L17" s="5" t="e">
        <f>IF(MATCH(Таблица1[[#This Row],[Номер договора]],Таблица1[Номер договора],)=ROW()-1,1,)+INDEX(Таблица1[[#All],[0]],ROW()-1)</f>
        <v>#N/A</v>
      </c>
      <c r="M17" s="13" t="str">
        <f>IFERROR(INDEX(Таблица1[Номер договора],MATCH(ROW()-1,Таблица1[0],)),"s\")</f>
        <v>s\</v>
      </c>
    </row>
    <row r="18" spans="1:13" ht="15.75" x14ac:dyDescent="0.25">
      <c r="A18" s="9" t="e">
        <f>INDEX('Журнал договоров физ.лиц'!C:C,MATCH('Реестр физические'!J18,'Журнал договоров физ.лиц'!A:A,))</f>
        <v>#N/A</v>
      </c>
      <c r="B18" s="9" t="e">
        <f>Таблица1[[#This Row],[Наименование юридического лица / ФИО пациента (физического лица)]]</f>
        <v>#N/A</v>
      </c>
      <c r="C18" s="34"/>
      <c r="D18" s="11"/>
      <c r="E18" s="12"/>
      <c r="F18" s="11"/>
      <c r="G18"/>
      <c r="H18" s="7">
        <f>IFERROR(VLOOKUP(Таблица1[[#This Row],[Наименование услуги]],#REF!,2),)</f>
        <v>0</v>
      </c>
      <c r="I18" s="7">
        <f>Таблица1[[#This Row],[Количество услуг]]*Таблица1[[#This Row],[Стоимость за единицу, руб.]]</f>
        <v>0</v>
      </c>
      <c r="K18" s="8" t="str">
        <f>IFERROR(VLOOKUP($J18,'Журнал договоров физ.лиц'!$A$2:$H$32,2,0),"")</f>
        <v/>
      </c>
      <c r="L18" s="5" t="e">
        <f>IF(MATCH(Таблица1[[#This Row],[Номер договора]],Таблица1[Номер договора],)=ROW()-1,1,)+INDEX(Таблица1[[#All],[0]],ROW()-1)</f>
        <v>#N/A</v>
      </c>
      <c r="M18" s="13" t="str">
        <f>IFERROR(INDEX(Таблица1[Номер договора],MATCH(ROW()-1,Таблица1[0],)),"s\")</f>
        <v>s\</v>
      </c>
    </row>
    <row r="19" spans="1:13" ht="15.75" x14ac:dyDescent="0.25">
      <c r="A19" s="9" t="e">
        <f>INDEX('Журнал договоров физ.лиц'!C:C,MATCH('Реестр физические'!J19,'Журнал договоров физ.лиц'!A:A,))</f>
        <v>#N/A</v>
      </c>
      <c r="B19" s="9" t="e">
        <f>Таблица1[[#This Row],[Наименование юридического лица / ФИО пациента (физического лица)]]</f>
        <v>#N/A</v>
      </c>
      <c r="C19" s="34"/>
      <c r="D19" s="11"/>
      <c r="E19" s="12"/>
      <c r="F19" s="11"/>
      <c r="G19"/>
      <c r="H19" s="7">
        <f>IFERROR(VLOOKUP(Таблица1[[#This Row],[Наименование услуги]],#REF!,2),)</f>
        <v>0</v>
      </c>
      <c r="I19" s="7">
        <f>Таблица1[[#This Row],[Количество услуг]]*Таблица1[[#This Row],[Стоимость за единицу, руб.]]</f>
        <v>0</v>
      </c>
      <c r="K19" s="8" t="str">
        <f>IFERROR(VLOOKUP($J19,'Журнал договоров физ.лиц'!$A$2:$H$32,2,0),"")</f>
        <v/>
      </c>
      <c r="L19" s="5" t="e">
        <f>IF(MATCH(Таблица1[[#This Row],[Номер договора]],Таблица1[Номер договора],)=ROW()-1,1,)+INDEX(Таблица1[[#All],[0]],ROW()-1)</f>
        <v>#N/A</v>
      </c>
      <c r="M19" s="13" t="str">
        <f>IFERROR(INDEX(Таблица1[Номер договора],MATCH(ROW()-1,Таблица1[0],)),"s\")</f>
        <v>s\</v>
      </c>
    </row>
    <row r="20" spans="1:13" ht="15.75" x14ac:dyDescent="0.25">
      <c r="A20" s="9" t="e">
        <f>INDEX('Журнал договоров физ.лиц'!C:C,MATCH('Реестр физические'!J20,'Журнал договоров физ.лиц'!A:A,))</f>
        <v>#N/A</v>
      </c>
      <c r="B20" s="9" t="e">
        <f>Таблица1[[#This Row],[Наименование юридического лица / ФИО пациента (физического лица)]]</f>
        <v>#N/A</v>
      </c>
      <c r="C20" s="34"/>
      <c r="D20" s="11"/>
      <c r="E20" s="12"/>
      <c r="F20" s="11"/>
      <c r="G20"/>
      <c r="H20" s="7">
        <f>IFERROR(VLOOKUP(Таблица1[[#This Row],[Наименование услуги]],#REF!,2),)</f>
        <v>0</v>
      </c>
      <c r="I20" s="7">
        <f>Таблица1[[#This Row],[Количество услуг]]*Таблица1[[#This Row],[Стоимость за единицу, руб.]]</f>
        <v>0</v>
      </c>
      <c r="K20" s="8" t="str">
        <f>IFERROR(VLOOKUP($J20,'Журнал договоров физ.лиц'!$A$2:$H$32,2,0),"")</f>
        <v/>
      </c>
      <c r="L20" s="5" t="e">
        <f>IF(MATCH(Таблица1[[#This Row],[Номер договора]],Таблица1[Номер договора],)=ROW()-1,1,)+INDEX(Таблица1[[#All],[0]],ROW()-1)</f>
        <v>#N/A</v>
      </c>
      <c r="M20" s="13" t="str">
        <f>IFERROR(INDEX(Таблица1[Номер договора],MATCH(ROW()-1,Таблица1[0],)),"s\")</f>
        <v>s\</v>
      </c>
    </row>
    <row r="21" spans="1:13" ht="15.75" x14ac:dyDescent="0.25">
      <c r="A21" s="9" t="e">
        <f>INDEX('Журнал договоров физ.лиц'!C:C,MATCH('Реестр физические'!J21,'Журнал договоров физ.лиц'!A:A,))</f>
        <v>#N/A</v>
      </c>
      <c r="B21" s="9" t="e">
        <f>Таблица1[[#This Row],[Наименование юридического лица / ФИО пациента (физического лица)]]</f>
        <v>#N/A</v>
      </c>
      <c r="C21" s="34"/>
      <c r="D21" s="11"/>
      <c r="E21" s="12"/>
      <c r="F21" s="11"/>
      <c r="G21"/>
      <c r="H21" s="7">
        <f>IFERROR(VLOOKUP(Таблица1[[#This Row],[Наименование услуги]],#REF!,2),)</f>
        <v>0</v>
      </c>
      <c r="I21" s="7">
        <f>Таблица1[[#This Row],[Количество услуг]]*Таблица1[[#This Row],[Стоимость за единицу, руб.]]</f>
        <v>0</v>
      </c>
      <c r="K21" s="8" t="str">
        <f>IFERROR(VLOOKUP($J21,'Журнал договоров физ.лиц'!$A$2:$H$32,2,0),"")</f>
        <v/>
      </c>
      <c r="L21" s="5" t="e">
        <f>IF(MATCH(Таблица1[[#This Row],[Номер договора]],Таблица1[Номер договора],)=ROW()-1,1,)+INDEX(Таблица1[[#All],[0]],ROW()-1)</f>
        <v>#N/A</v>
      </c>
      <c r="M21" s="13" t="str">
        <f>IFERROR(INDEX(Таблица1[Номер договора],MATCH(ROW()-1,Таблица1[0],)),"s\")</f>
        <v>s\</v>
      </c>
    </row>
    <row r="22" spans="1:13" ht="15.75" x14ac:dyDescent="0.25">
      <c r="A22" s="9" t="e">
        <f>INDEX('Журнал договоров физ.лиц'!C:C,MATCH('Реестр физические'!J22,'Журнал договоров физ.лиц'!A:A,))</f>
        <v>#N/A</v>
      </c>
      <c r="B22" s="9" t="e">
        <f>Таблица1[[#This Row],[Наименование юридического лица / ФИО пациента (физического лица)]]</f>
        <v>#N/A</v>
      </c>
      <c r="C22" s="34"/>
      <c r="D22" s="11"/>
      <c r="E22" s="12"/>
      <c r="F22" s="11"/>
      <c r="G22"/>
      <c r="H22" s="7">
        <f>IFERROR(VLOOKUP(Таблица1[[#This Row],[Наименование услуги]],#REF!,2),)</f>
        <v>0</v>
      </c>
      <c r="I22" s="7">
        <f>Таблица1[[#This Row],[Количество услуг]]*Таблица1[[#This Row],[Стоимость за единицу, руб.]]</f>
        <v>0</v>
      </c>
      <c r="K22" s="8" t="str">
        <f>IFERROR(VLOOKUP($J22,'Журнал договоров физ.лиц'!$A$2:$H$32,2,0),"")</f>
        <v/>
      </c>
      <c r="L22" s="5" t="e">
        <f>IF(MATCH(Таблица1[[#This Row],[Номер договора]],Таблица1[Номер договора],)=ROW()-1,1,)+INDEX(Таблица1[[#All],[0]],ROW()-1)</f>
        <v>#N/A</v>
      </c>
      <c r="M22" s="13" t="str">
        <f>IFERROR(INDEX(Таблица1[Номер договора],MATCH(ROW()-1,Таблица1[0],)),"s\")</f>
        <v>s\</v>
      </c>
    </row>
    <row r="23" spans="1:13" ht="15.75" x14ac:dyDescent="0.25">
      <c r="A23" s="9" t="e">
        <f>INDEX('Журнал договоров физ.лиц'!C:C,MATCH('Реестр физические'!J23,'Журнал договоров физ.лиц'!A:A,))</f>
        <v>#N/A</v>
      </c>
      <c r="B23" s="9" t="e">
        <f>Таблица1[[#This Row],[Наименование юридического лица / ФИО пациента (физического лица)]]</f>
        <v>#N/A</v>
      </c>
      <c r="C23" s="34"/>
      <c r="D23" s="11"/>
      <c r="E23" s="12"/>
      <c r="F23" s="11"/>
      <c r="G23"/>
      <c r="H23" s="7">
        <f>IFERROR(VLOOKUP(Таблица1[[#This Row],[Наименование услуги]],#REF!,2),)</f>
        <v>0</v>
      </c>
      <c r="I23" s="7">
        <f>Таблица1[[#This Row],[Количество услуг]]*Таблица1[[#This Row],[Стоимость за единицу, руб.]]</f>
        <v>0</v>
      </c>
      <c r="K23" s="8" t="str">
        <f>IFERROR(VLOOKUP($J23,'Журнал договоров физ.лиц'!$A$2:$H$32,2,0),"")</f>
        <v/>
      </c>
      <c r="L23" s="5" t="e">
        <f>IF(MATCH(Таблица1[[#This Row],[Номер договора]],Таблица1[Номер договора],)=ROW()-1,1,)+INDEX(Таблица1[[#All],[0]],ROW()-1)</f>
        <v>#N/A</v>
      </c>
      <c r="M23" s="13" t="str">
        <f>IFERROR(INDEX(Таблица1[Номер договора],MATCH(ROW()-1,Таблица1[0],)),"s\")</f>
        <v>s\</v>
      </c>
    </row>
    <row r="24" spans="1:13" ht="15.75" x14ac:dyDescent="0.25">
      <c r="A24" s="9" t="e">
        <f>INDEX('Журнал договоров физ.лиц'!C:C,MATCH('Реестр физические'!J24,'Журнал договоров физ.лиц'!A:A,))</f>
        <v>#N/A</v>
      </c>
      <c r="B24" s="9" t="e">
        <f>Таблица1[[#This Row],[Наименование юридического лица / ФИО пациента (физического лица)]]</f>
        <v>#N/A</v>
      </c>
      <c r="C24" s="34"/>
      <c r="D24" s="11"/>
      <c r="E24" s="12"/>
      <c r="F24" s="11"/>
      <c r="G24"/>
      <c r="H24" s="7">
        <f>IFERROR(VLOOKUP(Таблица1[[#This Row],[Наименование услуги]],#REF!,2),)</f>
        <v>0</v>
      </c>
      <c r="I24" s="7">
        <f>Таблица1[[#This Row],[Количество услуг]]*Таблица1[[#This Row],[Стоимость за единицу, руб.]]</f>
        <v>0</v>
      </c>
      <c r="K24" s="8" t="str">
        <f>IFERROR(VLOOKUP($J24,'Журнал договоров физ.лиц'!$A$2:$H$32,2,0),"")</f>
        <v/>
      </c>
      <c r="L24" s="5" t="e">
        <f>IF(MATCH(Таблица1[[#This Row],[Номер договора]],Таблица1[Номер договора],)=ROW()-1,1,)+INDEX(Таблица1[[#All],[0]],ROW()-1)</f>
        <v>#N/A</v>
      </c>
      <c r="M24" s="13" t="str">
        <f>IFERROR(INDEX(Таблица1[Номер договора],MATCH(ROW()-1,Таблица1[0],)),"s\")</f>
        <v>s\</v>
      </c>
    </row>
    <row r="25" spans="1:13" ht="15.75" x14ac:dyDescent="0.25">
      <c r="A25" s="9" t="e">
        <f>INDEX('Журнал договоров физ.лиц'!C:C,MATCH('Реестр физические'!J25,'Журнал договоров физ.лиц'!A:A,))</f>
        <v>#N/A</v>
      </c>
      <c r="B25" s="9" t="e">
        <f>Таблица1[[#This Row],[Наименование юридического лица / ФИО пациента (физического лица)]]</f>
        <v>#N/A</v>
      </c>
      <c r="C25" s="34"/>
      <c r="D25" s="11"/>
      <c r="E25" s="12"/>
      <c r="F25" s="11"/>
      <c r="G25"/>
      <c r="H25" s="7">
        <f>IFERROR(VLOOKUP(Таблица1[[#This Row],[Наименование услуги]],#REF!,2),)</f>
        <v>0</v>
      </c>
      <c r="I25" s="7">
        <f>Таблица1[[#This Row],[Количество услуг]]*Таблица1[[#This Row],[Стоимость за единицу, руб.]]</f>
        <v>0</v>
      </c>
      <c r="K25" s="8" t="str">
        <f>IFERROR(VLOOKUP($J25,'Журнал договоров физ.лиц'!$A$2:$H$32,2,0),"")</f>
        <v/>
      </c>
      <c r="L25" s="5" t="e">
        <f>IF(MATCH(Таблица1[[#This Row],[Номер договора]],Таблица1[Номер договора],)=ROW()-1,1,)+INDEX(Таблица1[[#All],[0]],ROW()-1)</f>
        <v>#N/A</v>
      </c>
      <c r="M25" s="13" t="str">
        <f>IFERROR(INDEX(Таблица1[Номер договора],MATCH(ROW()-1,Таблица1[0],)),"s\")</f>
        <v>s\</v>
      </c>
    </row>
    <row r="26" spans="1:13" ht="15.75" x14ac:dyDescent="0.25">
      <c r="A26" s="9" t="e">
        <f>INDEX('Журнал договоров физ.лиц'!C:C,MATCH('Реестр физические'!J26,'Журнал договоров физ.лиц'!A:A,))</f>
        <v>#N/A</v>
      </c>
      <c r="B26" s="9" t="e">
        <f>Таблица1[[#This Row],[Наименование юридического лица / ФИО пациента (физического лица)]]</f>
        <v>#N/A</v>
      </c>
      <c r="C26" s="34"/>
      <c r="D26" s="11"/>
      <c r="E26" s="12"/>
      <c r="F26" s="11"/>
      <c r="G26"/>
      <c r="H26" s="7">
        <f>IFERROR(VLOOKUP(Таблица1[[#This Row],[Наименование услуги]],#REF!,2),)</f>
        <v>0</v>
      </c>
      <c r="I26" s="7">
        <f>Таблица1[[#This Row],[Количество услуг]]*Таблица1[[#This Row],[Стоимость за единицу, руб.]]</f>
        <v>0</v>
      </c>
      <c r="K26" s="8" t="str">
        <f>IFERROR(VLOOKUP($J26,'Журнал договоров физ.лиц'!$A$2:$H$32,2,0),"")</f>
        <v/>
      </c>
      <c r="L26" s="5" t="e">
        <f>IF(MATCH(Таблица1[[#This Row],[Номер договора]],Таблица1[Номер договора],)=ROW()-1,1,)+INDEX(Таблица1[[#All],[0]],ROW()-1)</f>
        <v>#N/A</v>
      </c>
      <c r="M26" s="13" t="str">
        <f>IFERROR(INDEX(Таблица1[Номер договора],MATCH(ROW()-1,Таблица1[0],)),"s\")</f>
        <v>s\</v>
      </c>
    </row>
    <row r="27" spans="1:13" ht="15.75" x14ac:dyDescent="0.25">
      <c r="A27" s="9" t="e">
        <f>INDEX('Журнал договоров физ.лиц'!C:C,MATCH('Реестр физические'!J27,'Журнал договоров физ.лиц'!A:A,))</f>
        <v>#N/A</v>
      </c>
      <c r="B27" s="9" t="e">
        <f>Таблица1[[#This Row],[Наименование юридического лица / ФИО пациента (физического лица)]]</f>
        <v>#N/A</v>
      </c>
      <c r="C27" s="34"/>
      <c r="D27" s="11"/>
      <c r="E27" s="12"/>
      <c r="F27" s="11"/>
      <c r="G27"/>
      <c r="H27" s="7">
        <f>IFERROR(VLOOKUP(Таблица1[[#This Row],[Наименование услуги]],#REF!,2),)</f>
        <v>0</v>
      </c>
      <c r="I27" s="7">
        <f>Таблица1[[#This Row],[Количество услуг]]*Таблица1[[#This Row],[Стоимость за единицу, руб.]]</f>
        <v>0</v>
      </c>
      <c r="K27" s="8" t="str">
        <f>IFERROR(VLOOKUP($J27,'Журнал договоров физ.лиц'!$A$2:$H$32,2,0),"")</f>
        <v/>
      </c>
      <c r="L27" s="5" t="e">
        <f>IF(MATCH(Таблица1[[#This Row],[Номер договора]],Таблица1[Номер договора],)=ROW()-1,1,)+INDEX(Таблица1[[#All],[0]],ROW()-1)</f>
        <v>#N/A</v>
      </c>
      <c r="M27" s="13" t="str">
        <f>IFERROR(INDEX(Таблица1[Номер договора],MATCH(ROW()-1,Таблица1[0],)),"s\")</f>
        <v>s\</v>
      </c>
    </row>
    <row r="28" spans="1:13" ht="15.75" x14ac:dyDescent="0.25">
      <c r="A28" s="9" t="e">
        <f>INDEX('Журнал договоров физ.лиц'!C:C,MATCH('Реестр физические'!J28,'Журнал договоров физ.лиц'!A:A,))</f>
        <v>#N/A</v>
      </c>
      <c r="B28" s="9" t="e">
        <f>Таблица1[[#This Row],[Наименование юридического лица / ФИО пациента (физического лица)]]</f>
        <v>#N/A</v>
      </c>
      <c r="C28" s="34"/>
      <c r="D28" s="11"/>
      <c r="E28" s="12"/>
      <c r="F28" s="11"/>
      <c r="G28"/>
      <c r="H28" s="7">
        <f>IFERROR(VLOOKUP(Таблица1[[#This Row],[Наименование услуги]],#REF!,2),)</f>
        <v>0</v>
      </c>
      <c r="I28" s="7">
        <f>Таблица1[[#This Row],[Количество услуг]]*Таблица1[[#This Row],[Стоимость за единицу, руб.]]</f>
        <v>0</v>
      </c>
      <c r="K28" s="8" t="str">
        <f>IFERROR(VLOOKUP($J28,'Журнал договоров физ.лиц'!$A$2:$H$32,2,0),"")</f>
        <v/>
      </c>
      <c r="L28" s="5" t="e">
        <f>IF(MATCH(Таблица1[[#This Row],[Номер договора]],Таблица1[Номер договора],)=ROW()-1,1,)+INDEX(Таблица1[[#All],[0]],ROW()-1)</f>
        <v>#N/A</v>
      </c>
      <c r="M28" s="13" t="str">
        <f>IFERROR(INDEX(Таблица1[Номер договора],MATCH(ROW()-1,Таблица1[0],)),"s\")</f>
        <v>s\</v>
      </c>
    </row>
    <row r="29" spans="1:13" ht="15.75" x14ac:dyDescent="0.25">
      <c r="A29" s="9" t="e">
        <f>INDEX('Журнал договоров физ.лиц'!C:C,MATCH('Реестр физические'!J29,'Журнал договоров физ.лиц'!A:A,))</f>
        <v>#N/A</v>
      </c>
      <c r="B29" s="9" t="e">
        <f>Таблица1[[#This Row],[Наименование юридического лица / ФИО пациента (физического лица)]]</f>
        <v>#N/A</v>
      </c>
      <c r="C29" s="34"/>
      <c r="D29" s="11"/>
      <c r="E29" s="12"/>
      <c r="F29" s="11"/>
      <c r="G29"/>
      <c r="H29" s="7">
        <f>IFERROR(VLOOKUP(Таблица1[[#This Row],[Наименование услуги]],#REF!,2),)</f>
        <v>0</v>
      </c>
      <c r="I29" s="7">
        <f>Таблица1[[#This Row],[Количество услуг]]*Таблица1[[#This Row],[Стоимость за единицу, руб.]]</f>
        <v>0</v>
      </c>
      <c r="K29" s="8" t="str">
        <f>IFERROR(VLOOKUP($J29,'Журнал договоров физ.лиц'!$A$2:$H$32,2,0),"")</f>
        <v/>
      </c>
      <c r="L29" s="5" t="e">
        <f>IF(MATCH(Таблица1[[#This Row],[Номер договора]],Таблица1[Номер договора],)=ROW()-1,1,)+INDEX(Таблица1[[#All],[0]],ROW()-1)</f>
        <v>#N/A</v>
      </c>
      <c r="M29" s="13" t="str">
        <f>IFERROR(INDEX(Таблица1[Номер договора],MATCH(ROW()-1,Таблица1[0],)),"s\")</f>
        <v>s\</v>
      </c>
    </row>
    <row r="30" spans="1:13" ht="15.75" x14ac:dyDescent="0.25">
      <c r="A30" s="9" t="e">
        <f>INDEX('Журнал договоров физ.лиц'!C:C,MATCH('Реестр физические'!J30,'Журнал договоров физ.лиц'!A:A,))</f>
        <v>#N/A</v>
      </c>
      <c r="B30" s="9" t="e">
        <f>Таблица1[[#This Row],[Наименование юридического лица / ФИО пациента (физического лица)]]</f>
        <v>#N/A</v>
      </c>
      <c r="C30" s="34"/>
      <c r="D30" s="11"/>
      <c r="E30" s="12"/>
      <c r="F30" s="11"/>
      <c r="G30"/>
      <c r="H30" s="7">
        <f>IFERROR(VLOOKUP(Таблица1[[#This Row],[Наименование услуги]],#REF!,2),)</f>
        <v>0</v>
      </c>
      <c r="I30" s="7">
        <f>Таблица1[[#This Row],[Количество услуг]]*Таблица1[[#This Row],[Стоимость за единицу, руб.]]</f>
        <v>0</v>
      </c>
      <c r="K30" s="8" t="str">
        <f>IFERROR(VLOOKUP($J30,'Журнал договоров физ.лиц'!$A$2:$H$32,2,0),"")</f>
        <v/>
      </c>
      <c r="L30" s="5" t="e">
        <f>IF(MATCH(Таблица1[[#This Row],[Номер договора]],Таблица1[Номер договора],)=ROW()-1,1,)+INDEX(Таблица1[[#All],[0]],ROW()-1)</f>
        <v>#N/A</v>
      </c>
      <c r="M30" s="13" t="str">
        <f>IFERROR(INDEX(Таблица1[Номер договора],MATCH(ROW()-1,Таблица1[0],)),"s\")</f>
        <v>s\</v>
      </c>
    </row>
    <row r="31" spans="1:13" ht="15.75" x14ac:dyDescent="0.25">
      <c r="A31" s="9" t="e">
        <f>INDEX('Журнал договоров физ.лиц'!C:C,MATCH('Реестр физические'!J31,'Журнал договоров физ.лиц'!A:A,))</f>
        <v>#N/A</v>
      </c>
      <c r="B31" s="9" t="e">
        <f>Таблица1[[#This Row],[Наименование юридического лица / ФИО пациента (физического лица)]]</f>
        <v>#N/A</v>
      </c>
      <c r="C31" s="34"/>
      <c r="D31" s="11"/>
      <c r="E31" s="12"/>
      <c r="F31" s="11"/>
      <c r="G31"/>
      <c r="H31" s="7">
        <f>IFERROR(VLOOKUP(Таблица1[[#This Row],[Наименование услуги]],#REF!,2),)</f>
        <v>0</v>
      </c>
      <c r="I31" s="7">
        <f>Таблица1[[#This Row],[Количество услуг]]*Таблица1[[#This Row],[Стоимость за единицу, руб.]]</f>
        <v>0</v>
      </c>
      <c r="K31" s="8" t="str">
        <f>IFERROR(VLOOKUP($J31,'Журнал договоров физ.лиц'!$A$2:$H$32,2,0),"")</f>
        <v/>
      </c>
      <c r="L31" s="5" t="e">
        <f>IF(MATCH(Таблица1[[#This Row],[Номер договора]],Таблица1[Номер договора],)=ROW()-1,1,)+INDEX(Таблица1[[#All],[0]],ROW()-1)</f>
        <v>#N/A</v>
      </c>
      <c r="M31" s="13" t="str">
        <f>IFERROR(INDEX(Таблица1[Номер договора],MATCH(ROW()-1,Таблица1[0],)),"s\")</f>
        <v>s\</v>
      </c>
    </row>
    <row r="32" spans="1:13" ht="15.75" x14ac:dyDescent="0.25">
      <c r="A32" s="9" t="e">
        <f>INDEX('Журнал договоров физ.лиц'!C:C,MATCH('Реестр физические'!J32,'Журнал договоров физ.лиц'!A:A,))</f>
        <v>#N/A</v>
      </c>
      <c r="B32" s="9" t="e">
        <f>Таблица1[[#This Row],[Наименование юридического лица / ФИО пациента (физического лица)]]</f>
        <v>#N/A</v>
      </c>
      <c r="C32" s="34"/>
      <c r="D32" s="11"/>
      <c r="E32" s="12"/>
      <c r="F32" s="11"/>
      <c r="G32"/>
      <c r="H32" s="7">
        <f>IFERROR(VLOOKUP(Таблица1[[#This Row],[Наименование услуги]],#REF!,2),)</f>
        <v>0</v>
      </c>
      <c r="I32" s="7">
        <f>Таблица1[[#This Row],[Количество услуг]]*Таблица1[[#This Row],[Стоимость за единицу, руб.]]</f>
        <v>0</v>
      </c>
      <c r="K32" s="8" t="str">
        <f>IFERROR(VLOOKUP($J32,'Журнал договоров физ.лиц'!$A$2:$H$32,2,0),"")</f>
        <v/>
      </c>
      <c r="L32" s="5" t="e">
        <f>IF(MATCH(Таблица1[[#This Row],[Номер договора]],Таблица1[Номер договора],)=ROW()-1,1,)+INDEX(Таблица1[[#All],[0]],ROW()-1)</f>
        <v>#N/A</v>
      </c>
      <c r="M32" s="13" t="str">
        <f>IFERROR(INDEX(Таблица1[Номер договора],MATCH(ROW()-1,Таблица1[0],)),"s\")</f>
        <v>s\</v>
      </c>
    </row>
    <row r="33" spans="1:13" ht="15.75" x14ac:dyDescent="0.25">
      <c r="A33" s="9" t="e">
        <f>INDEX('Журнал договоров физ.лиц'!C:C,MATCH('Реестр физические'!J33,'Журнал договоров физ.лиц'!A:A,))</f>
        <v>#N/A</v>
      </c>
      <c r="B33" s="9" t="e">
        <f>Таблица1[[#This Row],[Наименование юридического лица / ФИО пациента (физического лица)]]</f>
        <v>#N/A</v>
      </c>
      <c r="C33" s="34"/>
      <c r="D33" s="11"/>
      <c r="E33" s="12"/>
      <c r="F33" s="11"/>
      <c r="G33"/>
      <c r="H33" s="7">
        <f>IFERROR(VLOOKUP(Таблица1[[#This Row],[Наименование услуги]],#REF!,2),)</f>
        <v>0</v>
      </c>
      <c r="I33" s="7">
        <f>Таблица1[[#This Row],[Количество услуг]]*Таблица1[[#This Row],[Стоимость за единицу, руб.]]</f>
        <v>0</v>
      </c>
      <c r="K33" s="8" t="str">
        <f>IFERROR(VLOOKUP($J33,'Журнал договоров физ.лиц'!$A$2:$H$32,2,0),"")</f>
        <v/>
      </c>
      <c r="L33" s="5" t="e">
        <f>IF(MATCH(Таблица1[[#This Row],[Номер договора]],Таблица1[Номер договора],)=ROW()-1,1,)+INDEX(Таблица1[[#All],[0]],ROW()-1)</f>
        <v>#N/A</v>
      </c>
      <c r="M33" s="13" t="str">
        <f>IFERROR(INDEX(Таблица1[Номер договора],MATCH(ROW()-1,Таблица1[0],)),"s\")</f>
        <v>s\</v>
      </c>
    </row>
    <row r="34" spans="1:13" ht="15.75" x14ac:dyDescent="0.25">
      <c r="A34" s="9" t="e">
        <f>INDEX('Журнал договоров физ.лиц'!C:C,MATCH('Реестр физические'!J34,'Журнал договоров физ.лиц'!A:A,))</f>
        <v>#N/A</v>
      </c>
      <c r="B34" s="9" t="e">
        <f>Таблица1[[#This Row],[Наименование юридического лица / ФИО пациента (физического лица)]]</f>
        <v>#N/A</v>
      </c>
      <c r="C34" s="34"/>
      <c r="D34" s="11"/>
      <c r="E34" s="12"/>
      <c r="F34" s="11"/>
      <c r="G34"/>
      <c r="H34" s="7">
        <f>IFERROR(VLOOKUP(Таблица1[[#This Row],[Наименование услуги]],#REF!,2),)</f>
        <v>0</v>
      </c>
      <c r="I34" s="7">
        <f>Таблица1[[#This Row],[Количество услуг]]*Таблица1[[#This Row],[Стоимость за единицу, руб.]]</f>
        <v>0</v>
      </c>
      <c r="K34" s="8" t="str">
        <f>IFERROR(VLOOKUP($J34,'Журнал договоров физ.лиц'!$A$2:$H$32,2,0),"")</f>
        <v/>
      </c>
      <c r="L34" s="5" t="e">
        <f>IF(MATCH(Таблица1[[#This Row],[Номер договора]],Таблица1[Номер договора],)=ROW()-1,1,)+INDEX(Таблица1[[#All],[0]],ROW()-1)</f>
        <v>#N/A</v>
      </c>
      <c r="M34" s="13" t="str">
        <f>IFERROR(INDEX(Таблица1[Номер договора],MATCH(ROW()-1,Таблица1[0],)),"s\")</f>
        <v>s\</v>
      </c>
    </row>
    <row r="35" spans="1:13" ht="15.75" x14ac:dyDescent="0.25">
      <c r="A35" s="9" t="e">
        <f>INDEX('Журнал договоров физ.лиц'!C:C,MATCH('Реестр физические'!J35,'Журнал договоров физ.лиц'!A:A,))</f>
        <v>#N/A</v>
      </c>
      <c r="B35" s="9" t="e">
        <f>Таблица1[[#This Row],[Наименование юридического лица / ФИО пациента (физического лица)]]</f>
        <v>#N/A</v>
      </c>
      <c r="C35" s="34"/>
      <c r="D35" s="11"/>
      <c r="E35" s="12"/>
      <c r="F35" s="11"/>
      <c r="G35"/>
      <c r="H35" s="7">
        <f>IFERROR(VLOOKUP(Таблица1[[#This Row],[Наименование услуги]],#REF!,2),)</f>
        <v>0</v>
      </c>
      <c r="I35" s="7">
        <f>Таблица1[[#This Row],[Количество услуг]]*Таблица1[[#This Row],[Стоимость за единицу, руб.]]</f>
        <v>0</v>
      </c>
      <c r="K35" s="8" t="str">
        <f>IFERROR(VLOOKUP($J35,'Журнал договоров физ.лиц'!$A$2:$H$32,2,0),"")</f>
        <v/>
      </c>
      <c r="L35" s="5" t="e">
        <f>IF(MATCH(Таблица1[[#This Row],[Номер договора]],Таблица1[Номер договора],)=ROW()-1,1,)+INDEX(Таблица1[[#All],[0]],ROW()-1)</f>
        <v>#N/A</v>
      </c>
      <c r="M35" s="13" t="str">
        <f>IFERROR(INDEX(Таблица1[Номер договора],MATCH(ROW()-1,Таблица1[0],)),"s\")</f>
        <v>s\</v>
      </c>
    </row>
    <row r="36" spans="1:13" ht="15.75" x14ac:dyDescent="0.25">
      <c r="A36" s="9" t="e">
        <f>INDEX('Журнал договоров физ.лиц'!C:C,MATCH('Реестр физические'!J36,'Журнал договоров физ.лиц'!A:A,))</f>
        <v>#N/A</v>
      </c>
      <c r="B36" s="9" t="e">
        <f>Таблица1[[#This Row],[Наименование юридического лица / ФИО пациента (физического лица)]]</f>
        <v>#N/A</v>
      </c>
      <c r="C36" s="34"/>
      <c r="D36" s="11"/>
      <c r="E36" s="12"/>
      <c r="F36" s="11"/>
      <c r="G36"/>
      <c r="H36" s="7">
        <f>IFERROR(VLOOKUP(Таблица1[[#This Row],[Наименование услуги]],#REF!,2),)</f>
        <v>0</v>
      </c>
      <c r="I36" s="7">
        <f>Таблица1[[#This Row],[Количество услуг]]*Таблица1[[#This Row],[Стоимость за единицу, руб.]]</f>
        <v>0</v>
      </c>
      <c r="K36" s="8" t="str">
        <f>IFERROR(VLOOKUP($J36,'Журнал договоров физ.лиц'!$A$2:$H$32,2,0),"")</f>
        <v/>
      </c>
      <c r="L36" s="5" t="e">
        <f>IF(MATCH(Таблица1[[#This Row],[Номер договора]],Таблица1[Номер договора],)=ROW()-1,1,)+INDEX(Таблица1[[#All],[0]],ROW()-1)</f>
        <v>#N/A</v>
      </c>
      <c r="M36" s="13" t="str">
        <f>IFERROR(INDEX(Таблица1[Номер договора],MATCH(ROW()-1,Таблица1[0],)),"s\")</f>
        <v>s\</v>
      </c>
    </row>
    <row r="37" spans="1:13" ht="15.75" x14ac:dyDescent="0.25">
      <c r="A37" s="9" t="e">
        <f>INDEX('Журнал договоров физ.лиц'!C:C,MATCH('Реестр физические'!J37,'Журнал договоров физ.лиц'!A:A,))</f>
        <v>#N/A</v>
      </c>
      <c r="B37" s="9" t="e">
        <f>Таблица1[[#This Row],[Наименование юридического лица / ФИО пациента (физического лица)]]</f>
        <v>#N/A</v>
      </c>
      <c r="C37" s="34"/>
      <c r="D37" s="11"/>
      <c r="E37" s="12"/>
      <c r="F37" s="11"/>
      <c r="G37"/>
      <c r="H37" s="7">
        <f>IFERROR(VLOOKUP(Таблица1[[#This Row],[Наименование услуги]],#REF!,2),)</f>
        <v>0</v>
      </c>
      <c r="I37" s="7">
        <f>Таблица1[[#This Row],[Количество услуг]]*Таблица1[[#This Row],[Стоимость за единицу, руб.]]</f>
        <v>0</v>
      </c>
      <c r="K37" s="8" t="str">
        <f>IFERROR(VLOOKUP($J37,'Журнал договоров физ.лиц'!$A$2:$H$32,2,0),"")</f>
        <v/>
      </c>
      <c r="L37" s="5" t="e">
        <f>IF(MATCH(Таблица1[[#This Row],[Номер договора]],Таблица1[Номер договора],)=ROW()-1,1,)+INDEX(Таблица1[[#All],[0]],ROW()-1)</f>
        <v>#N/A</v>
      </c>
      <c r="M37" s="13" t="str">
        <f>IFERROR(INDEX(Таблица1[Номер договора],MATCH(ROW()-1,Таблица1[0],)),"s\")</f>
        <v>s\</v>
      </c>
    </row>
    <row r="38" spans="1:13" ht="15.75" x14ac:dyDescent="0.25">
      <c r="A38" s="9" t="e">
        <f>INDEX('Журнал договоров физ.лиц'!C:C,MATCH('Реестр физические'!J38,'Журнал договоров физ.лиц'!A:A,))</f>
        <v>#N/A</v>
      </c>
      <c r="B38" s="9" t="e">
        <f>Таблица1[[#This Row],[Наименование юридического лица / ФИО пациента (физического лица)]]</f>
        <v>#N/A</v>
      </c>
      <c r="C38" s="34"/>
      <c r="D38" s="11"/>
      <c r="E38" s="12"/>
      <c r="F38" s="11"/>
      <c r="G38"/>
      <c r="H38" s="7">
        <f>IFERROR(VLOOKUP(Таблица1[[#This Row],[Наименование услуги]],#REF!,2),)</f>
        <v>0</v>
      </c>
      <c r="I38" s="7">
        <f>Таблица1[[#This Row],[Количество услуг]]*Таблица1[[#This Row],[Стоимость за единицу, руб.]]</f>
        <v>0</v>
      </c>
      <c r="K38" s="8" t="str">
        <f>IFERROR(VLOOKUP($J38,'Журнал договоров физ.лиц'!$A$2:$H$32,2,0),"")</f>
        <v/>
      </c>
      <c r="L38" s="5" t="e">
        <f>IF(MATCH(Таблица1[[#This Row],[Номер договора]],Таблица1[Номер договора],)=ROW()-1,1,)+INDEX(Таблица1[[#All],[0]],ROW()-1)</f>
        <v>#N/A</v>
      </c>
      <c r="M38" s="13" t="str">
        <f>IFERROR(INDEX(Таблица1[Номер договора],MATCH(ROW()-1,Таблица1[0],)),"s\")</f>
        <v>s\</v>
      </c>
    </row>
    <row r="39" spans="1:13" ht="15.75" x14ac:dyDescent="0.25">
      <c r="A39" s="9" t="e">
        <f>INDEX('Журнал договоров физ.лиц'!C:C,MATCH('Реестр физические'!J39,'Журнал договоров физ.лиц'!A:A,))</f>
        <v>#N/A</v>
      </c>
      <c r="B39" s="9" t="e">
        <f>Таблица1[[#This Row],[Наименование юридического лица / ФИО пациента (физического лица)]]</f>
        <v>#N/A</v>
      </c>
      <c r="C39" s="34"/>
      <c r="D39" s="11"/>
      <c r="E39" s="12"/>
      <c r="F39" s="11"/>
      <c r="G39"/>
      <c r="H39" s="7">
        <f>IFERROR(VLOOKUP(Таблица1[[#This Row],[Наименование услуги]],#REF!,2),)</f>
        <v>0</v>
      </c>
      <c r="I39" s="7">
        <f>Таблица1[[#This Row],[Количество услуг]]*Таблица1[[#This Row],[Стоимость за единицу, руб.]]</f>
        <v>0</v>
      </c>
      <c r="K39" s="8" t="str">
        <f>IFERROR(VLOOKUP($J39,'Журнал договоров физ.лиц'!$A$2:$H$32,2,0),"")</f>
        <v/>
      </c>
      <c r="L39" s="5" t="e">
        <f>IF(MATCH(Таблица1[[#This Row],[Номер договора]],Таблица1[Номер договора],)=ROW()-1,1,)+INDEX(Таблица1[[#All],[0]],ROW()-1)</f>
        <v>#N/A</v>
      </c>
      <c r="M39" s="13" t="str">
        <f>IFERROR(INDEX(Таблица1[Номер договора],MATCH(ROW()-1,Таблица1[0],)),"s\")</f>
        <v>s\</v>
      </c>
    </row>
    <row r="40" spans="1:13" ht="15.75" x14ac:dyDescent="0.25">
      <c r="A40" s="9" t="e">
        <f>INDEX('Журнал договоров физ.лиц'!C:C,MATCH('Реестр физические'!J40,'Журнал договоров физ.лиц'!A:A,))</f>
        <v>#N/A</v>
      </c>
      <c r="B40" s="9" t="e">
        <f>Таблица1[[#This Row],[Наименование юридического лица / ФИО пациента (физического лица)]]</f>
        <v>#N/A</v>
      </c>
      <c r="C40" s="34"/>
      <c r="D40" s="11"/>
      <c r="E40" s="12"/>
      <c r="F40" s="11"/>
      <c r="G40"/>
      <c r="H40" s="7">
        <f>IFERROR(VLOOKUP(Таблица1[[#This Row],[Наименование услуги]],#REF!,2),)</f>
        <v>0</v>
      </c>
      <c r="I40" s="7">
        <f>Таблица1[[#This Row],[Количество услуг]]*Таблица1[[#This Row],[Стоимость за единицу, руб.]]</f>
        <v>0</v>
      </c>
      <c r="K40" s="8" t="str">
        <f>IFERROR(VLOOKUP($J40,'Журнал договоров физ.лиц'!$A$2:$H$32,2,0),"")</f>
        <v/>
      </c>
      <c r="L40" s="5" t="e">
        <f>IF(MATCH(Таблица1[[#This Row],[Номер договора]],Таблица1[Номер договора],)=ROW()-1,1,)+INDEX(Таблица1[[#All],[0]],ROW()-1)</f>
        <v>#N/A</v>
      </c>
      <c r="M40" s="13" t="str">
        <f>IFERROR(INDEX(Таблица1[Номер договора],MATCH(ROW()-1,Таблица1[0],)),"s\")</f>
        <v>s\</v>
      </c>
    </row>
    <row r="41" spans="1:13" ht="15.75" x14ac:dyDescent="0.25">
      <c r="A41" s="9" t="e">
        <f>INDEX('Журнал договоров физ.лиц'!C:C,MATCH('Реестр физические'!J41,'Журнал договоров физ.лиц'!A:A,))</f>
        <v>#N/A</v>
      </c>
      <c r="B41" s="9" t="e">
        <f>Таблица1[[#This Row],[Наименование юридического лица / ФИО пациента (физического лица)]]</f>
        <v>#N/A</v>
      </c>
      <c r="C41" s="34"/>
      <c r="D41" s="11"/>
      <c r="E41" s="12"/>
      <c r="F41" s="11"/>
      <c r="G41"/>
      <c r="H41" s="7">
        <f>IFERROR(VLOOKUP(Таблица1[[#This Row],[Наименование услуги]],#REF!,2),)</f>
        <v>0</v>
      </c>
      <c r="I41" s="7">
        <f>Таблица1[[#This Row],[Количество услуг]]*Таблица1[[#This Row],[Стоимость за единицу, руб.]]</f>
        <v>0</v>
      </c>
      <c r="K41" s="8" t="str">
        <f>IFERROR(VLOOKUP($J41,'Журнал договоров физ.лиц'!$A$2:$H$32,2,0),"")</f>
        <v/>
      </c>
      <c r="L41" s="5" t="e">
        <f>IF(MATCH(Таблица1[[#This Row],[Номер договора]],Таблица1[Номер договора],)=ROW()-1,1,)+INDEX(Таблица1[[#All],[0]],ROW()-1)</f>
        <v>#N/A</v>
      </c>
      <c r="M41" s="13" t="str">
        <f>IFERROR(INDEX(Таблица1[Номер договора],MATCH(ROW()-1,Таблица1[0],)),"s\")</f>
        <v>s\</v>
      </c>
    </row>
    <row r="42" spans="1:13" ht="15.75" x14ac:dyDescent="0.25">
      <c r="A42" s="9" t="e">
        <f>INDEX('Журнал договоров физ.лиц'!C:C,MATCH('Реестр физические'!J42,'Журнал договоров физ.лиц'!A:A,))</f>
        <v>#N/A</v>
      </c>
      <c r="B42" s="9" t="e">
        <f>Таблица1[[#This Row],[Наименование юридического лица / ФИО пациента (физического лица)]]</f>
        <v>#N/A</v>
      </c>
      <c r="C42" s="34"/>
      <c r="D42" s="11"/>
      <c r="E42" s="12"/>
      <c r="F42" s="11"/>
      <c r="G42"/>
      <c r="H42" s="7">
        <f>IFERROR(VLOOKUP(Таблица1[[#This Row],[Наименование услуги]],#REF!,2),)</f>
        <v>0</v>
      </c>
      <c r="I42" s="7">
        <f>Таблица1[[#This Row],[Количество услуг]]*Таблица1[[#This Row],[Стоимость за единицу, руб.]]</f>
        <v>0</v>
      </c>
      <c r="K42" s="8" t="str">
        <f>IFERROR(VLOOKUP($J42,'Журнал договоров физ.лиц'!$A$2:$H$32,2,0),"")</f>
        <v/>
      </c>
      <c r="L42" s="5" t="e">
        <f>IF(MATCH(Таблица1[[#This Row],[Номер договора]],Таблица1[Номер договора],)=ROW()-1,1,)+INDEX(Таблица1[[#All],[0]],ROW()-1)</f>
        <v>#N/A</v>
      </c>
      <c r="M42" s="13" t="str">
        <f>IFERROR(INDEX(Таблица1[Номер договора],MATCH(ROW()-1,Таблица1[0],)),"s\")</f>
        <v>s\</v>
      </c>
    </row>
    <row r="43" spans="1:13" ht="15.75" x14ac:dyDescent="0.25">
      <c r="A43" s="9" t="e">
        <f>INDEX('Журнал договоров физ.лиц'!C:C,MATCH('Реестр физические'!J43,'Журнал договоров физ.лиц'!A:A,))</f>
        <v>#N/A</v>
      </c>
      <c r="B43" s="9" t="e">
        <f>Таблица1[[#This Row],[Наименование юридического лица / ФИО пациента (физического лица)]]</f>
        <v>#N/A</v>
      </c>
      <c r="C43" s="34"/>
      <c r="D43" s="11"/>
      <c r="E43" s="12"/>
      <c r="F43" s="11"/>
      <c r="G43"/>
      <c r="H43" s="7">
        <f>IFERROR(VLOOKUP(Таблица1[[#This Row],[Наименование услуги]],#REF!,2),)</f>
        <v>0</v>
      </c>
      <c r="I43" s="7">
        <f>Таблица1[[#This Row],[Количество услуг]]*Таблица1[[#This Row],[Стоимость за единицу, руб.]]</f>
        <v>0</v>
      </c>
      <c r="K43" s="8" t="str">
        <f>IFERROR(VLOOKUP($J43,'Журнал договоров физ.лиц'!$A$2:$H$32,2,0),"")</f>
        <v/>
      </c>
      <c r="L43" s="5" t="e">
        <f>IF(MATCH(Таблица1[[#This Row],[Номер договора]],Таблица1[Номер договора],)=ROW()-1,1,)+INDEX(Таблица1[[#All],[0]],ROW()-1)</f>
        <v>#N/A</v>
      </c>
      <c r="M43" s="13" t="str">
        <f>IFERROR(INDEX(Таблица1[Номер договора],MATCH(ROW()-1,Таблица1[0],)),"s\")</f>
        <v>s\</v>
      </c>
    </row>
    <row r="44" spans="1:13" ht="15.75" x14ac:dyDescent="0.25">
      <c r="A44" s="9" t="e">
        <f>INDEX('Журнал договоров физ.лиц'!C:C,MATCH('Реестр физические'!J44,'Журнал договоров физ.лиц'!A:A,))</f>
        <v>#N/A</v>
      </c>
      <c r="B44" s="9" t="e">
        <f>Таблица1[[#This Row],[Наименование юридического лица / ФИО пациента (физического лица)]]</f>
        <v>#N/A</v>
      </c>
      <c r="C44" s="34"/>
      <c r="D44" s="11"/>
      <c r="E44" s="12"/>
      <c r="F44" s="11"/>
      <c r="G44"/>
      <c r="H44" s="7">
        <f>IFERROR(VLOOKUP(Таблица1[[#This Row],[Наименование услуги]],#REF!,2),)</f>
        <v>0</v>
      </c>
      <c r="I44" s="7">
        <f>Таблица1[[#This Row],[Количество услуг]]*Таблица1[[#This Row],[Стоимость за единицу, руб.]]</f>
        <v>0</v>
      </c>
      <c r="K44" s="8" t="str">
        <f>IFERROR(VLOOKUP($J44,'Журнал договоров физ.лиц'!$A$2:$H$32,2,0),"")</f>
        <v/>
      </c>
      <c r="L44" s="5" t="e">
        <f>IF(MATCH(Таблица1[[#This Row],[Номер договора]],Таблица1[Номер договора],)=ROW()-1,1,)+INDEX(Таблица1[[#All],[0]],ROW()-1)</f>
        <v>#N/A</v>
      </c>
      <c r="M44" s="13" t="str">
        <f>IFERROR(INDEX(Таблица1[Номер договора],MATCH(ROW()-1,Таблица1[0],)),"s\")</f>
        <v>s\</v>
      </c>
    </row>
    <row r="45" spans="1:13" ht="15.75" x14ac:dyDescent="0.25">
      <c r="A45" s="9" t="e">
        <f>INDEX('Журнал договоров физ.лиц'!C:C,MATCH('Реестр физические'!J45,'Журнал договоров физ.лиц'!A:A,))</f>
        <v>#N/A</v>
      </c>
      <c r="B45" s="9" t="e">
        <f>Таблица1[[#This Row],[Наименование юридического лица / ФИО пациента (физического лица)]]</f>
        <v>#N/A</v>
      </c>
      <c r="C45" s="34"/>
      <c r="D45" s="11"/>
      <c r="E45" s="12"/>
      <c r="F45" s="11"/>
      <c r="G45"/>
      <c r="H45" s="7">
        <f>IFERROR(VLOOKUP(Таблица1[[#This Row],[Наименование услуги]],#REF!,2),)</f>
        <v>0</v>
      </c>
      <c r="I45" s="7">
        <f>Таблица1[[#This Row],[Количество услуг]]*Таблица1[[#This Row],[Стоимость за единицу, руб.]]</f>
        <v>0</v>
      </c>
      <c r="K45" s="8" t="str">
        <f>IFERROR(VLOOKUP($J45,'Журнал договоров физ.лиц'!$A$2:$H$32,2,0),"")</f>
        <v/>
      </c>
      <c r="L45" s="5" t="e">
        <f>IF(MATCH(Таблица1[[#This Row],[Номер договора]],Таблица1[Номер договора],)=ROW()-1,1,)+INDEX(Таблица1[[#All],[0]],ROW()-1)</f>
        <v>#N/A</v>
      </c>
      <c r="M45" s="13" t="str">
        <f>IFERROR(INDEX(Таблица1[Номер договора],MATCH(ROW()-1,Таблица1[0],)),"s\")</f>
        <v>s\</v>
      </c>
    </row>
    <row r="46" spans="1:13" ht="15.75" x14ac:dyDescent="0.25">
      <c r="A46" s="9" t="e">
        <f>INDEX('Журнал договоров физ.лиц'!C:C,MATCH('Реестр физические'!J46,'Журнал договоров физ.лиц'!A:A,))</f>
        <v>#N/A</v>
      </c>
      <c r="B46" s="9" t="e">
        <f>Таблица1[[#This Row],[Наименование юридического лица / ФИО пациента (физического лица)]]</f>
        <v>#N/A</v>
      </c>
      <c r="C46" s="34"/>
      <c r="D46" s="11"/>
      <c r="E46" s="12"/>
      <c r="F46" s="11"/>
      <c r="G46"/>
      <c r="H46" s="7">
        <f>IFERROR(VLOOKUP(Таблица1[[#This Row],[Наименование услуги]],#REF!,2),)</f>
        <v>0</v>
      </c>
      <c r="I46" s="7">
        <f>Таблица1[[#This Row],[Количество услуг]]*Таблица1[[#This Row],[Стоимость за единицу, руб.]]</f>
        <v>0</v>
      </c>
      <c r="K46" s="8" t="str">
        <f>IFERROR(VLOOKUP($J46,'Журнал договоров физ.лиц'!$A$2:$H$32,2,0),"")</f>
        <v/>
      </c>
      <c r="L46" s="5" t="e">
        <f>IF(MATCH(Таблица1[[#This Row],[Номер договора]],Таблица1[Номер договора],)=ROW()-1,1,)+INDEX(Таблица1[[#All],[0]],ROW()-1)</f>
        <v>#N/A</v>
      </c>
      <c r="M46" s="13" t="str">
        <f>IFERROR(INDEX(Таблица1[Номер договора],MATCH(ROW()-1,Таблица1[0],)),"s\")</f>
        <v>s\</v>
      </c>
    </row>
    <row r="47" spans="1:13" ht="15.75" x14ac:dyDescent="0.25">
      <c r="A47" s="9" t="e">
        <f>INDEX('Журнал договоров физ.лиц'!C:C,MATCH('Реестр физические'!J47,'Журнал договоров физ.лиц'!A:A,))</f>
        <v>#N/A</v>
      </c>
      <c r="B47" s="9" t="e">
        <f>Таблица1[[#This Row],[Наименование юридического лица / ФИО пациента (физического лица)]]</f>
        <v>#N/A</v>
      </c>
      <c r="C47" s="34"/>
      <c r="D47" s="11"/>
      <c r="E47" s="12"/>
      <c r="F47" s="11"/>
      <c r="G47"/>
      <c r="H47" s="7">
        <f>IFERROR(VLOOKUP(Таблица1[[#This Row],[Наименование услуги]],#REF!,2),)</f>
        <v>0</v>
      </c>
      <c r="I47" s="7">
        <f>Таблица1[[#This Row],[Количество услуг]]*Таблица1[[#This Row],[Стоимость за единицу, руб.]]</f>
        <v>0</v>
      </c>
      <c r="K47" s="8" t="str">
        <f>IFERROR(VLOOKUP($J47,'Журнал договоров физ.лиц'!$A$2:$H$32,2,0),"")</f>
        <v/>
      </c>
      <c r="L47" s="5" t="e">
        <f>IF(MATCH(Таблица1[[#This Row],[Номер договора]],Таблица1[Номер договора],)=ROW()-1,1,)+INDEX(Таблица1[[#All],[0]],ROW()-1)</f>
        <v>#N/A</v>
      </c>
      <c r="M47" s="13" t="str">
        <f>IFERROR(INDEX(Таблица1[Номер договора],MATCH(ROW()-1,Таблица1[0],)),"s\")</f>
        <v>s\</v>
      </c>
    </row>
    <row r="48" spans="1:13" ht="15.75" x14ac:dyDescent="0.25">
      <c r="A48" s="9" t="e">
        <f>INDEX('Журнал договоров физ.лиц'!C:C,MATCH('Реестр физические'!J48,'Журнал договоров физ.лиц'!A:A,))</f>
        <v>#N/A</v>
      </c>
      <c r="B48" s="9" t="e">
        <f>Таблица1[[#This Row],[Наименование юридического лица / ФИО пациента (физического лица)]]</f>
        <v>#N/A</v>
      </c>
      <c r="C48" s="34"/>
      <c r="D48" s="11"/>
      <c r="E48" s="12"/>
      <c r="F48" s="11"/>
      <c r="G48"/>
      <c r="H48" s="7">
        <f>IFERROR(VLOOKUP(Таблица1[[#This Row],[Наименование услуги]],#REF!,2),)</f>
        <v>0</v>
      </c>
      <c r="I48" s="7">
        <f>Таблица1[[#This Row],[Количество услуг]]*Таблица1[[#This Row],[Стоимость за единицу, руб.]]</f>
        <v>0</v>
      </c>
      <c r="K48" s="8" t="str">
        <f>IFERROR(VLOOKUP($J48,'Журнал договоров физ.лиц'!$A$2:$H$32,2,0),"")</f>
        <v/>
      </c>
      <c r="L48" s="5" t="e">
        <f>IF(MATCH(Таблица1[[#This Row],[Номер договора]],Таблица1[Номер договора],)=ROW()-1,1,)+INDEX(Таблица1[[#All],[0]],ROW()-1)</f>
        <v>#N/A</v>
      </c>
      <c r="M48" s="13" t="str">
        <f>IFERROR(INDEX(Таблица1[Номер договора],MATCH(ROW()-1,Таблица1[0],)),"s\")</f>
        <v>s\</v>
      </c>
    </row>
    <row r="49" spans="1:13" ht="15.75" x14ac:dyDescent="0.25">
      <c r="A49" s="9" t="e">
        <f>INDEX('Журнал договоров физ.лиц'!C:C,MATCH('Реестр физические'!J49,'Журнал договоров физ.лиц'!A:A,))</f>
        <v>#N/A</v>
      </c>
      <c r="B49" s="9" t="e">
        <f>Таблица1[[#This Row],[Наименование юридического лица / ФИО пациента (физического лица)]]</f>
        <v>#N/A</v>
      </c>
      <c r="C49" s="34"/>
      <c r="D49" s="11"/>
      <c r="E49" s="12"/>
      <c r="F49" s="11"/>
      <c r="G49"/>
      <c r="H49" s="7">
        <f>IFERROR(VLOOKUP(Таблица1[[#This Row],[Наименование услуги]],#REF!,2),)</f>
        <v>0</v>
      </c>
      <c r="I49" s="7">
        <f>Таблица1[[#This Row],[Количество услуг]]*Таблица1[[#This Row],[Стоимость за единицу, руб.]]</f>
        <v>0</v>
      </c>
      <c r="K49" s="8" t="str">
        <f>IFERROR(VLOOKUP($J49,'Журнал договоров физ.лиц'!$A$2:$H$32,2,0),"")</f>
        <v/>
      </c>
      <c r="L49" s="5" t="e">
        <f>IF(MATCH(Таблица1[[#This Row],[Номер договора]],Таблица1[Номер договора],)=ROW()-1,1,)+INDEX(Таблица1[[#All],[0]],ROW()-1)</f>
        <v>#N/A</v>
      </c>
      <c r="M49" s="13" t="str">
        <f>IFERROR(INDEX(Таблица1[Номер договора],MATCH(ROW()-1,Таблица1[0],)),"s\")</f>
        <v>s\</v>
      </c>
    </row>
    <row r="50" spans="1:13" ht="15.75" x14ac:dyDescent="0.25">
      <c r="A50" s="9" t="e">
        <f>INDEX('Журнал договоров физ.лиц'!C:C,MATCH('Реестр физические'!J50,'Журнал договоров физ.лиц'!A:A,))</f>
        <v>#N/A</v>
      </c>
      <c r="B50" s="9" t="e">
        <f>Таблица1[[#This Row],[Наименование юридического лица / ФИО пациента (физического лица)]]</f>
        <v>#N/A</v>
      </c>
      <c r="C50" s="34"/>
      <c r="D50" s="11"/>
      <c r="E50" s="12"/>
      <c r="F50" s="11"/>
      <c r="G50"/>
      <c r="H50" s="7">
        <f>IFERROR(VLOOKUP(Таблица1[[#This Row],[Наименование услуги]],#REF!,2),)</f>
        <v>0</v>
      </c>
      <c r="I50" s="7">
        <f>Таблица1[[#This Row],[Количество услуг]]*Таблица1[[#This Row],[Стоимость за единицу, руб.]]</f>
        <v>0</v>
      </c>
      <c r="K50" s="8" t="str">
        <f>IFERROR(VLOOKUP($J50,'Журнал договоров физ.лиц'!$A$2:$H$32,2,0),"")</f>
        <v/>
      </c>
      <c r="L50" s="5" t="e">
        <f>IF(MATCH(Таблица1[[#This Row],[Номер договора]],Таблица1[Номер договора],)=ROW()-1,1,)+INDEX(Таблица1[[#All],[0]],ROW()-1)</f>
        <v>#N/A</v>
      </c>
      <c r="M50" s="13" t="str">
        <f>IFERROR(INDEX(Таблица1[Номер договора],MATCH(ROW()-1,Таблица1[0],)),"s\")</f>
        <v>s\</v>
      </c>
    </row>
    <row r="51" spans="1:13" ht="15.75" x14ac:dyDescent="0.25">
      <c r="A51" s="9" t="e">
        <f>INDEX('Журнал договоров физ.лиц'!C:C,MATCH('Реестр физические'!J51,'Журнал договоров физ.лиц'!A:A,))</f>
        <v>#N/A</v>
      </c>
      <c r="B51" s="9" t="e">
        <f>Таблица1[[#This Row],[Наименование юридического лица / ФИО пациента (физического лица)]]</f>
        <v>#N/A</v>
      </c>
      <c r="C51" s="34"/>
      <c r="D51" s="11"/>
      <c r="E51" s="12"/>
      <c r="F51" s="11"/>
      <c r="G51"/>
      <c r="H51" s="7">
        <f>IFERROR(VLOOKUP(Таблица1[[#This Row],[Наименование услуги]],#REF!,2),)</f>
        <v>0</v>
      </c>
      <c r="I51" s="7">
        <f>Таблица1[[#This Row],[Количество услуг]]*Таблица1[[#This Row],[Стоимость за единицу, руб.]]</f>
        <v>0</v>
      </c>
      <c r="K51" s="8" t="str">
        <f>IFERROR(VLOOKUP($J51,'Журнал договоров физ.лиц'!$A$2:$H$32,2,0),"")</f>
        <v/>
      </c>
      <c r="L51" s="5" t="e">
        <f>IF(MATCH(Таблица1[[#This Row],[Номер договора]],Таблица1[Номер договора],)=ROW()-1,1,)+INDEX(Таблица1[[#All],[0]],ROW()-1)</f>
        <v>#N/A</v>
      </c>
      <c r="M51" s="13" t="str">
        <f>IFERROR(INDEX(Таблица1[Номер договора],MATCH(ROW()-1,Таблица1[0],)),"s\")</f>
        <v>s\</v>
      </c>
    </row>
    <row r="52" spans="1:13" ht="15.75" x14ac:dyDescent="0.25">
      <c r="A52" s="9" t="e">
        <f>INDEX('Журнал договоров физ.лиц'!C:C,MATCH('Реестр физические'!J52,'Журнал договоров физ.лиц'!A:A,))</f>
        <v>#N/A</v>
      </c>
      <c r="B52" s="9" t="e">
        <f>Таблица1[[#This Row],[Наименование юридического лица / ФИО пациента (физического лица)]]</f>
        <v>#N/A</v>
      </c>
      <c r="C52" s="34"/>
      <c r="D52" s="11"/>
      <c r="E52" s="12"/>
      <c r="F52" s="11"/>
      <c r="G52"/>
      <c r="H52" s="7">
        <f>IFERROR(VLOOKUP(Таблица1[[#This Row],[Наименование услуги]],#REF!,2),)</f>
        <v>0</v>
      </c>
      <c r="I52" s="7">
        <f>Таблица1[[#This Row],[Количество услуг]]*Таблица1[[#This Row],[Стоимость за единицу, руб.]]</f>
        <v>0</v>
      </c>
      <c r="K52" s="8" t="str">
        <f>IFERROR(VLOOKUP($J52,'Журнал договоров физ.лиц'!$A$2:$H$32,2,0),"")</f>
        <v/>
      </c>
      <c r="L52" s="5" t="e">
        <f>IF(MATCH(Таблица1[[#This Row],[Номер договора]],Таблица1[Номер договора],)=ROW()-1,1,)+INDEX(Таблица1[[#All],[0]],ROW()-1)</f>
        <v>#N/A</v>
      </c>
      <c r="M52" s="13" t="str">
        <f>IFERROR(INDEX(Таблица1[Номер договора],MATCH(ROW()-1,Таблица1[0],)),"s\")</f>
        <v>s\</v>
      </c>
    </row>
    <row r="53" spans="1:13" ht="15.75" x14ac:dyDescent="0.25">
      <c r="A53" s="9" t="e">
        <f>INDEX('Журнал договоров физ.лиц'!C:C,MATCH('Реестр физические'!J53,'Журнал договоров физ.лиц'!A:A,))</f>
        <v>#N/A</v>
      </c>
      <c r="B53" s="9" t="e">
        <f>Таблица1[[#This Row],[Наименование юридического лица / ФИО пациента (физического лица)]]</f>
        <v>#N/A</v>
      </c>
      <c r="C53" s="34"/>
      <c r="D53" s="11"/>
      <c r="E53" s="12"/>
      <c r="F53" s="11"/>
      <c r="G53"/>
      <c r="H53" s="7">
        <f>IFERROR(VLOOKUP(Таблица1[[#This Row],[Наименование услуги]],#REF!,2),)</f>
        <v>0</v>
      </c>
      <c r="I53" s="7">
        <f>Таблица1[[#This Row],[Количество услуг]]*Таблица1[[#This Row],[Стоимость за единицу, руб.]]</f>
        <v>0</v>
      </c>
      <c r="K53" s="8" t="str">
        <f>IFERROR(VLOOKUP($J53,'Журнал договоров физ.лиц'!$A$2:$H$32,2,0),"")</f>
        <v/>
      </c>
      <c r="L53" s="5" t="e">
        <f>IF(MATCH(Таблица1[[#This Row],[Номер договора]],Таблица1[Номер договора],)=ROW()-1,1,)+INDEX(Таблица1[[#All],[0]],ROW()-1)</f>
        <v>#N/A</v>
      </c>
      <c r="M53" s="13" t="str">
        <f>IFERROR(INDEX(Таблица1[Номер договора],MATCH(ROW()-1,Таблица1[0],)),"s\")</f>
        <v>s\</v>
      </c>
    </row>
    <row r="54" spans="1:13" ht="15.75" x14ac:dyDescent="0.25">
      <c r="A54" s="9" t="e">
        <f>INDEX('Журнал договоров физ.лиц'!C:C,MATCH('Реестр физические'!J54,'Журнал договоров физ.лиц'!A:A,))</f>
        <v>#N/A</v>
      </c>
      <c r="B54" s="9" t="e">
        <f>Таблица1[[#This Row],[Наименование юридического лица / ФИО пациента (физического лица)]]</f>
        <v>#N/A</v>
      </c>
      <c r="C54" s="34"/>
      <c r="D54" s="11"/>
      <c r="E54" s="12"/>
      <c r="F54" s="11"/>
      <c r="G54"/>
      <c r="H54" s="7">
        <f>IFERROR(VLOOKUP(Таблица1[[#This Row],[Наименование услуги]],#REF!,2),)</f>
        <v>0</v>
      </c>
      <c r="I54" s="7">
        <f>Таблица1[[#This Row],[Количество услуг]]*Таблица1[[#This Row],[Стоимость за единицу, руб.]]</f>
        <v>0</v>
      </c>
      <c r="K54" s="8" t="str">
        <f>IFERROR(VLOOKUP($J54,'Журнал договоров физ.лиц'!$A$2:$H$32,2,0),"")</f>
        <v/>
      </c>
      <c r="L54" s="5" t="e">
        <f>IF(MATCH(Таблица1[[#This Row],[Номер договора]],Таблица1[Номер договора],)=ROW()-1,1,)+INDEX(Таблица1[[#All],[0]],ROW()-1)</f>
        <v>#N/A</v>
      </c>
      <c r="M54" s="13" t="str">
        <f>IFERROR(INDEX(Таблица1[Номер договора],MATCH(ROW()-1,Таблица1[0],)),"s\")</f>
        <v>s\</v>
      </c>
    </row>
    <row r="55" spans="1:13" ht="15.75" x14ac:dyDescent="0.25">
      <c r="A55" s="9" t="e">
        <f>INDEX('Журнал договоров физ.лиц'!C:C,MATCH('Реестр физические'!J55,'Журнал договоров физ.лиц'!A:A,))</f>
        <v>#N/A</v>
      </c>
      <c r="B55" s="9" t="e">
        <f>Таблица1[[#This Row],[Наименование юридического лица / ФИО пациента (физического лица)]]</f>
        <v>#N/A</v>
      </c>
      <c r="C55" s="34"/>
      <c r="D55" s="11"/>
      <c r="E55" s="12"/>
      <c r="F55" s="11"/>
      <c r="G55"/>
      <c r="H55" s="7">
        <f>IFERROR(VLOOKUP(Таблица1[[#This Row],[Наименование услуги]],#REF!,2),)</f>
        <v>0</v>
      </c>
      <c r="I55" s="7">
        <f>Таблица1[[#This Row],[Количество услуг]]*Таблица1[[#This Row],[Стоимость за единицу, руб.]]</f>
        <v>0</v>
      </c>
      <c r="K55" s="8" t="str">
        <f>IFERROR(VLOOKUP($J55,'Журнал договоров физ.лиц'!$A$2:$H$32,2,0),"")</f>
        <v/>
      </c>
      <c r="L55" s="5" t="e">
        <f>IF(MATCH(Таблица1[[#This Row],[Номер договора]],Таблица1[Номер договора],)=ROW()-1,1,)+INDEX(Таблица1[[#All],[0]],ROW()-1)</f>
        <v>#N/A</v>
      </c>
      <c r="M55" s="13" t="str">
        <f>IFERROR(INDEX(Таблица1[Номер договора],MATCH(ROW()-1,Таблица1[0],)),"s\")</f>
        <v>s\</v>
      </c>
    </row>
    <row r="56" spans="1:13" ht="15.75" x14ac:dyDescent="0.25">
      <c r="A56" s="9" t="e">
        <f>INDEX('Журнал договоров физ.лиц'!C:C,MATCH('Реестр физические'!J56,'Журнал договоров физ.лиц'!A:A,))</f>
        <v>#N/A</v>
      </c>
      <c r="B56" s="9" t="e">
        <f>Таблица1[[#This Row],[Наименование юридического лица / ФИО пациента (физического лица)]]</f>
        <v>#N/A</v>
      </c>
      <c r="C56" s="34"/>
      <c r="D56" s="11"/>
      <c r="E56" s="12"/>
      <c r="F56" s="11"/>
      <c r="G56"/>
      <c r="H56" s="7">
        <f>IFERROR(VLOOKUP(Таблица1[[#This Row],[Наименование услуги]],#REF!,2),)</f>
        <v>0</v>
      </c>
      <c r="I56" s="7">
        <f>Таблица1[[#This Row],[Количество услуг]]*Таблица1[[#This Row],[Стоимость за единицу, руб.]]</f>
        <v>0</v>
      </c>
      <c r="K56" s="8" t="str">
        <f>IFERROR(VLOOKUP($J56,'Журнал договоров физ.лиц'!$A$2:$H$32,2,0),"")</f>
        <v/>
      </c>
      <c r="L56" s="5" t="e">
        <f>IF(MATCH(Таблица1[[#This Row],[Номер договора]],Таблица1[Номер договора],)=ROW()-1,1,)+INDEX(Таблица1[[#All],[0]],ROW()-1)</f>
        <v>#N/A</v>
      </c>
      <c r="M56" s="13" t="str">
        <f>IFERROR(INDEX(Таблица1[Номер договора],MATCH(ROW()-1,Таблица1[0],)),"s\")</f>
        <v>s\</v>
      </c>
    </row>
    <row r="57" spans="1:13" ht="15.75" x14ac:dyDescent="0.25">
      <c r="A57" s="9" t="e">
        <f>INDEX('Журнал договоров физ.лиц'!C:C,MATCH('Реестр физические'!J57,'Журнал договоров физ.лиц'!A:A,))</f>
        <v>#N/A</v>
      </c>
      <c r="B57" s="9" t="e">
        <f>Таблица1[[#This Row],[Наименование юридического лица / ФИО пациента (физического лица)]]</f>
        <v>#N/A</v>
      </c>
      <c r="C57" s="34"/>
      <c r="D57" s="11"/>
      <c r="E57" s="12"/>
      <c r="F57" s="11"/>
      <c r="G57"/>
      <c r="H57" s="7">
        <f>IFERROR(VLOOKUP(Таблица1[[#This Row],[Наименование услуги]],#REF!,2),)</f>
        <v>0</v>
      </c>
      <c r="I57" s="7">
        <f>Таблица1[[#This Row],[Количество услуг]]*Таблица1[[#This Row],[Стоимость за единицу, руб.]]</f>
        <v>0</v>
      </c>
      <c r="K57" s="8" t="str">
        <f>IFERROR(VLOOKUP($J57,'Журнал договоров физ.лиц'!$A$2:$H$32,2,0),"")</f>
        <v/>
      </c>
      <c r="L57" s="5" t="e">
        <f>IF(MATCH(Таблица1[[#This Row],[Номер договора]],Таблица1[Номер договора],)=ROW()-1,1,)+INDEX(Таблица1[[#All],[0]],ROW()-1)</f>
        <v>#N/A</v>
      </c>
      <c r="M57" s="13" t="str">
        <f>IFERROR(INDEX(Таблица1[Номер договора],MATCH(ROW()-1,Таблица1[0],)),"s\")</f>
        <v>s\</v>
      </c>
    </row>
    <row r="58" spans="1:13" ht="15.75" x14ac:dyDescent="0.25">
      <c r="A58" s="9" t="e">
        <f>INDEX('Журнал договоров физ.лиц'!C:C,MATCH('Реестр физические'!J58,'Журнал договоров физ.лиц'!A:A,))</f>
        <v>#N/A</v>
      </c>
      <c r="B58" s="9" t="e">
        <f>Таблица1[[#This Row],[Наименование юридического лица / ФИО пациента (физического лица)]]</f>
        <v>#N/A</v>
      </c>
      <c r="C58" s="34"/>
      <c r="D58" s="11"/>
      <c r="E58" s="12"/>
      <c r="F58" s="11"/>
      <c r="G58"/>
      <c r="H58" s="7">
        <f>IFERROR(VLOOKUP(Таблица1[[#This Row],[Наименование услуги]],#REF!,2),)</f>
        <v>0</v>
      </c>
      <c r="I58" s="7">
        <f>Таблица1[[#This Row],[Количество услуг]]*Таблица1[[#This Row],[Стоимость за единицу, руб.]]</f>
        <v>0</v>
      </c>
      <c r="K58" s="8" t="str">
        <f>IFERROR(VLOOKUP($J58,'Журнал договоров физ.лиц'!$A$2:$H$32,2,0),"")</f>
        <v/>
      </c>
      <c r="L58" s="5" t="e">
        <f>IF(MATCH(Таблица1[[#This Row],[Номер договора]],Таблица1[Номер договора],)=ROW()-1,1,)+INDEX(Таблица1[[#All],[0]],ROW()-1)</f>
        <v>#N/A</v>
      </c>
      <c r="M58" s="13" t="str">
        <f>IFERROR(INDEX(Таблица1[Номер договора],MATCH(ROW()-1,Таблица1[0],)),"s\")</f>
        <v>s\</v>
      </c>
    </row>
    <row r="59" spans="1:13" ht="15.75" x14ac:dyDescent="0.25">
      <c r="A59" s="9" t="e">
        <f>INDEX('Журнал договоров физ.лиц'!C:C,MATCH('Реестр физические'!J59,'Журнал договоров физ.лиц'!A:A,))</f>
        <v>#N/A</v>
      </c>
      <c r="B59" s="9" t="e">
        <f>Таблица1[[#This Row],[Наименование юридического лица / ФИО пациента (физического лица)]]</f>
        <v>#N/A</v>
      </c>
      <c r="C59" s="34"/>
      <c r="D59" s="11"/>
      <c r="E59" s="12"/>
      <c r="F59" s="11"/>
      <c r="G59"/>
      <c r="H59" s="7">
        <f>IFERROR(VLOOKUP(Таблица1[[#This Row],[Наименование услуги]],#REF!,2),)</f>
        <v>0</v>
      </c>
      <c r="I59" s="7">
        <f>Таблица1[[#This Row],[Количество услуг]]*Таблица1[[#This Row],[Стоимость за единицу, руб.]]</f>
        <v>0</v>
      </c>
      <c r="K59" s="8" t="str">
        <f>IFERROR(VLOOKUP($J59,'Журнал договоров физ.лиц'!$A$2:$H$32,2,0),"")</f>
        <v/>
      </c>
      <c r="L59" s="5" t="e">
        <f>IF(MATCH(Таблица1[[#This Row],[Номер договора]],Таблица1[Номер договора],)=ROW()-1,1,)+INDEX(Таблица1[[#All],[0]],ROW()-1)</f>
        <v>#N/A</v>
      </c>
      <c r="M59" s="13" t="str">
        <f>IFERROR(INDEX(Таблица1[Номер договора],MATCH(ROW()-1,Таблица1[0],)),"s\")</f>
        <v>s\</v>
      </c>
    </row>
    <row r="60" spans="1:13" ht="15.75" x14ac:dyDescent="0.25">
      <c r="A60" s="9" t="e">
        <f>INDEX('Журнал договоров физ.лиц'!C:C,MATCH('Реестр физические'!J60,'Журнал договоров физ.лиц'!A:A,))</f>
        <v>#N/A</v>
      </c>
      <c r="B60" s="9" t="e">
        <f>Таблица1[[#This Row],[Наименование юридического лица / ФИО пациента (физического лица)]]</f>
        <v>#N/A</v>
      </c>
      <c r="C60" s="34"/>
      <c r="D60" s="11"/>
      <c r="E60" s="12"/>
      <c r="F60" s="11"/>
      <c r="G60"/>
      <c r="H60" s="7">
        <f>IFERROR(VLOOKUP(Таблица1[[#This Row],[Наименование услуги]],#REF!,2),)</f>
        <v>0</v>
      </c>
      <c r="I60" s="7">
        <f>Таблица1[[#This Row],[Количество услуг]]*Таблица1[[#This Row],[Стоимость за единицу, руб.]]</f>
        <v>0</v>
      </c>
      <c r="K60" s="8" t="str">
        <f>IFERROR(VLOOKUP($J60,'Журнал договоров физ.лиц'!$A$2:$H$32,2,0),"")</f>
        <v/>
      </c>
      <c r="L60" s="5" t="e">
        <f>IF(MATCH(Таблица1[[#This Row],[Номер договора]],Таблица1[Номер договора],)=ROW()-1,1,)+INDEX(Таблица1[[#All],[0]],ROW()-1)</f>
        <v>#N/A</v>
      </c>
      <c r="M60" s="13" t="str">
        <f>IFERROR(INDEX(Таблица1[Номер договора],MATCH(ROW()-1,Таблица1[0],)),"s\")</f>
        <v>s\</v>
      </c>
    </row>
    <row r="61" spans="1:13" ht="15.75" x14ac:dyDescent="0.25">
      <c r="A61" s="9" t="e">
        <f>INDEX('Журнал договоров физ.лиц'!C:C,MATCH('Реестр физические'!J61,'Журнал договоров физ.лиц'!A:A,))</f>
        <v>#N/A</v>
      </c>
      <c r="B61" s="9" t="e">
        <f>Таблица1[[#This Row],[Наименование юридического лица / ФИО пациента (физического лица)]]</f>
        <v>#N/A</v>
      </c>
      <c r="C61" s="34"/>
      <c r="D61" s="11"/>
      <c r="E61" s="12"/>
      <c r="F61" s="11"/>
      <c r="G61"/>
      <c r="H61" s="7">
        <f>IFERROR(VLOOKUP(Таблица1[[#This Row],[Наименование услуги]],#REF!,2),)</f>
        <v>0</v>
      </c>
      <c r="I61" s="7">
        <f>Таблица1[[#This Row],[Количество услуг]]*Таблица1[[#This Row],[Стоимость за единицу, руб.]]</f>
        <v>0</v>
      </c>
      <c r="K61" s="8" t="str">
        <f>IFERROR(VLOOKUP($J61,'Журнал договоров физ.лиц'!$A$2:$H$32,2,0),"")</f>
        <v/>
      </c>
      <c r="L61" s="5" t="e">
        <f>IF(MATCH(Таблица1[[#This Row],[Номер договора]],Таблица1[Номер договора],)=ROW()-1,1,)+INDEX(Таблица1[[#All],[0]],ROW()-1)</f>
        <v>#N/A</v>
      </c>
      <c r="M61" s="13" t="str">
        <f>IFERROR(INDEX(Таблица1[Номер договора],MATCH(ROW()-1,Таблица1[0],)),"s\")</f>
        <v>s\</v>
      </c>
    </row>
    <row r="62" spans="1:13" ht="15.75" x14ac:dyDescent="0.25">
      <c r="A62" s="9" t="e">
        <f>INDEX('Журнал договоров физ.лиц'!C:C,MATCH('Реестр физические'!J62,'Журнал договоров физ.лиц'!A:A,))</f>
        <v>#N/A</v>
      </c>
      <c r="B62" s="9" t="e">
        <f>Таблица1[[#This Row],[Наименование юридического лица / ФИО пациента (физического лица)]]</f>
        <v>#N/A</v>
      </c>
      <c r="C62" s="33"/>
      <c r="D62" s="11"/>
      <c r="E62" s="10"/>
      <c r="F62" s="11"/>
      <c r="G62"/>
      <c r="H62" s="7">
        <f>IFERROR(VLOOKUP(Таблица1[[#This Row],[Наименование услуги]],#REF!,2),)</f>
        <v>0</v>
      </c>
      <c r="I62" s="7">
        <f>Таблица1[[#This Row],[Количество услуг]]*Таблица1[[#This Row],[Стоимость за единицу, руб.]]</f>
        <v>0</v>
      </c>
      <c r="K62" s="8" t="str">
        <f>IFERROR(VLOOKUP($J62,'Журнал договоров физ.лиц'!$A$2:$H$32,2,0),"")</f>
        <v/>
      </c>
      <c r="L62" s="5" t="e">
        <f>IF(MATCH(Таблица1[[#This Row],[Номер договора]],Таблица1[Номер договора],)=ROW()-1,1,)+INDEX(Таблица1[[#All],[0]],ROW()-1)</f>
        <v>#N/A</v>
      </c>
      <c r="M62" s="13" t="str">
        <f>IFERROR(INDEX(Таблица1[Номер договора],MATCH(ROW()-1,Таблица1[0],)),"s\")</f>
        <v>s\</v>
      </c>
    </row>
    <row r="63" spans="1:13" ht="15.75" x14ac:dyDescent="0.25">
      <c r="A63" s="9" t="e">
        <f>INDEX('Журнал договоров физ.лиц'!C:C,MATCH('Реестр физические'!J63,'Журнал договоров физ.лиц'!A:A,))</f>
        <v>#N/A</v>
      </c>
      <c r="B63" s="9" t="e">
        <f>Таблица1[[#This Row],[Наименование юридического лица / ФИО пациента (физического лица)]]</f>
        <v>#N/A</v>
      </c>
      <c r="C63" s="33"/>
      <c r="D63" s="11"/>
      <c r="E63" s="10"/>
      <c r="F63" s="11"/>
      <c r="G63"/>
      <c r="H63" s="7">
        <f>IFERROR(VLOOKUP(Таблица1[[#This Row],[Наименование услуги]],#REF!,2),)</f>
        <v>0</v>
      </c>
      <c r="I63" s="7">
        <f>Таблица1[[#This Row],[Количество услуг]]*Таблица1[[#This Row],[Стоимость за единицу, руб.]]</f>
        <v>0</v>
      </c>
      <c r="K63" s="8" t="str">
        <f>IFERROR(VLOOKUP($J63,'Журнал договоров физ.лиц'!$A$2:$H$32,2,0),"")</f>
        <v/>
      </c>
      <c r="L63" s="5" t="e">
        <f>IF(MATCH(Таблица1[[#This Row],[Номер договора]],Таблица1[Номер договора],)=ROW()-1,1,)+INDEX(Таблица1[[#All],[0]],ROW()-1)</f>
        <v>#N/A</v>
      </c>
      <c r="M63" s="13" t="str">
        <f>IFERROR(INDEX(Таблица1[Номер договора],MATCH(ROW()-1,Таблица1[0],)),"s\")</f>
        <v>s\</v>
      </c>
    </row>
    <row r="64" spans="1:13" ht="15.75" x14ac:dyDescent="0.25">
      <c r="A64" s="9" t="e">
        <f>INDEX('Журнал договоров физ.лиц'!C:C,MATCH('Реестр физические'!J64,'Журнал договоров физ.лиц'!A:A,))</f>
        <v>#N/A</v>
      </c>
      <c r="B64" s="9" t="e">
        <f>Таблица1[[#This Row],[Наименование юридического лица / ФИО пациента (физического лица)]]</f>
        <v>#N/A</v>
      </c>
      <c r="C64" s="34"/>
      <c r="D64" s="11"/>
      <c r="E64" s="12"/>
      <c r="F64" s="11"/>
      <c r="G64"/>
      <c r="H64" s="7">
        <f>IFERROR(VLOOKUP(Таблица1[[#This Row],[Наименование услуги]],#REF!,2),)</f>
        <v>0</v>
      </c>
      <c r="I64" s="7">
        <f>Таблица1[[#This Row],[Количество услуг]]*Таблица1[[#This Row],[Стоимость за единицу, руб.]]</f>
        <v>0</v>
      </c>
      <c r="K64" s="8" t="str">
        <f>IFERROR(VLOOKUP($J64,'Журнал договоров физ.лиц'!$A$2:$H$32,2,0),"")</f>
        <v/>
      </c>
      <c r="L64" s="5" t="e">
        <f>IF(MATCH(Таблица1[[#This Row],[Номер договора]],Таблица1[Номер договора],)=ROW()-1,1,)+INDEX(Таблица1[[#All],[0]],ROW()-1)</f>
        <v>#N/A</v>
      </c>
      <c r="M64" s="13" t="str">
        <f>IFERROR(INDEX(Таблица1[Номер договора],MATCH(ROW()-1,Таблица1[0],)),"s\")</f>
        <v>s\</v>
      </c>
    </row>
    <row r="65" spans="1:13" ht="15.75" x14ac:dyDescent="0.25">
      <c r="A65" s="9" t="e">
        <f>INDEX('Журнал договоров физ.лиц'!C:C,MATCH('Реестр физические'!J65,'Журнал договоров физ.лиц'!A:A,))</f>
        <v>#N/A</v>
      </c>
      <c r="B65" s="9" t="e">
        <f>Таблица1[[#This Row],[Наименование юридического лица / ФИО пациента (физического лица)]]</f>
        <v>#N/A</v>
      </c>
      <c r="C65" s="34"/>
      <c r="D65" s="11"/>
      <c r="E65" s="12"/>
      <c r="F65" s="11"/>
      <c r="G65"/>
      <c r="H65" s="7">
        <f>IFERROR(VLOOKUP(Таблица1[[#This Row],[Наименование услуги]],#REF!,2),)</f>
        <v>0</v>
      </c>
      <c r="I65" s="7">
        <f>Таблица1[[#This Row],[Количество услуг]]*Таблица1[[#This Row],[Стоимость за единицу, руб.]]</f>
        <v>0</v>
      </c>
      <c r="K65" s="8" t="str">
        <f>IFERROR(VLOOKUP($J65,'Журнал договоров физ.лиц'!$A$2:$H$32,2,0),"")</f>
        <v/>
      </c>
      <c r="L65" s="5" t="e">
        <f>IF(MATCH(Таблица1[[#This Row],[Номер договора]],Таблица1[Номер договора],)=ROW()-1,1,)+INDEX(Таблица1[[#All],[0]],ROW()-1)</f>
        <v>#N/A</v>
      </c>
      <c r="M65" s="13" t="str">
        <f>IFERROR(INDEX(Таблица1[Номер договора],MATCH(ROW()-1,Таблица1[0],)),"s\")</f>
        <v>s\</v>
      </c>
    </row>
    <row r="66" spans="1:13" ht="15.75" x14ac:dyDescent="0.25">
      <c r="A66" s="9" t="e">
        <f>INDEX('Журнал договоров физ.лиц'!C:C,MATCH('Реестр физические'!J66,'Журнал договоров физ.лиц'!A:A,))</f>
        <v>#N/A</v>
      </c>
      <c r="B66" s="9" t="e">
        <f>Таблица1[[#This Row],[Наименование юридического лица / ФИО пациента (физического лица)]]</f>
        <v>#N/A</v>
      </c>
      <c r="C66" s="34"/>
      <c r="D66" s="11"/>
      <c r="E66" s="12"/>
      <c r="F66" s="11"/>
      <c r="G66"/>
      <c r="H66" s="7">
        <f>IFERROR(VLOOKUP(Таблица1[[#This Row],[Наименование услуги]],#REF!,2),)</f>
        <v>0</v>
      </c>
      <c r="I66" s="7">
        <f>Таблица1[[#This Row],[Количество услуг]]*Таблица1[[#This Row],[Стоимость за единицу, руб.]]</f>
        <v>0</v>
      </c>
      <c r="K66" s="8" t="str">
        <f>IFERROR(VLOOKUP($J66,'Журнал договоров физ.лиц'!$A$2:$H$32,2,0),"")</f>
        <v/>
      </c>
      <c r="L66" s="5" t="e">
        <f>IF(MATCH(Таблица1[[#This Row],[Номер договора]],Таблица1[Номер договора],)=ROW()-1,1,)+INDEX(Таблица1[[#All],[0]],ROW()-1)</f>
        <v>#N/A</v>
      </c>
      <c r="M66" s="13" t="str">
        <f>IFERROR(INDEX(Таблица1[Номер договора],MATCH(ROW()-1,Таблица1[0],)),"s\")</f>
        <v>s\</v>
      </c>
    </row>
    <row r="67" spans="1:13" ht="15.75" x14ac:dyDescent="0.25">
      <c r="A67" s="9" t="e">
        <f>INDEX('Журнал договоров физ.лиц'!C:C,MATCH('Реестр физические'!J67,'Журнал договоров физ.лиц'!A:A,))</f>
        <v>#N/A</v>
      </c>
      <c r="B67" s="9" t="e">
        <f>Таблица1[[#This Row],[Наименование юридического лица / ФИО пациента (физического лица)]]</f>
        <v>#N/A</v>
      </c>
      <c r="C67" s="34"/>
      <c r="D67" s="11"/>
      <c r="E67" s="12"/>
      <c r="F67" s="11"/>
      <c r="G67"/>
      <c r="H67" s="7">
        <f>IFERROR(VLOOKUP(Таблица1[[#This Row],[Наименование услуги]],#REF!,2),)</f>
        <v>0</v>
      </c>
      <c r="I67" s="7">
        <f>Таблица1[[#This Row],[Количество услуг]]*Таблица1[[#This Row],[Стоимость за единицу, руб.]]</f>
        <v>0</v>
      </c>
      <c r="K67" s="8" t="str">
        <f>IFERROR(VLOOKUP($J67,'Журнал договоров физ.лиц'!$A$2:$H$32,2,0),"")</f>
        <v/>
      </c>
      <c r="L67" s="5" t="e">
        <f>IF(MATCH(Таблица1[[#This Row],[Номер договора]],Таблица1[Номер договора],)=ROW()-1,1,)+INDEX(Таблица1[[#All],[0]],ROW()-1)</f>
        <v>#N/A</v>
      </c>
      <c r="M67" s="13" t="str">
        <f>IFERROR(INDEX(Таблица1[Номер договора],MATCH(ROW()-1,Таблица1[0],)),"s\")</f>
        <v>s\</v>
      </c>
    </row>
    <row r="68" spans="1:13" ht="15.75" x14ac:dyDescent="0.25">
      <c r="A68" s="9" t="e">
        <f>INDEX('Журнал договоров физ.лиц'!C:C,MATCH('Реестр физические'!J68,'Журнал договоров физ.лиц'!A:A,))</f>
        <v>#N/A</v>
      </c>
      <c r="B68" s="9" t="e">
        <f>Таблица1[[#This Row],[Наименование юридического лица / ФИО пациента (физического лица)]]</f>
        <v>#N/A</v>
      </c>
      <c r="C68" s="34"/>
      <c r="D68" s="11"/>
      <c r="E68" s="12"/>
      <c r="F68" s="11"/>
      <c r="G68"/>
      <c r="H68" s="7">
        <f>IFERROR(VLOOKUP(Таблица1[[#This Row],[Наименование услуги]],#REF!,2),)</f>
        <v>0</v>
      </c>
      <c r="I68" s="7">
        <f>Таблица1[[#This Row],[Количество услуг]]*Таблица1[[#This Row],[Стоимость за единицу, руб.]]</f>
        <v>0</v>
      </c>
      <c r="K68" s="8" t="str">
        <f>IFERROR(VLOOKUP($J68,'Журнал договоров физ.лиц'!$A$2:$H$32,2,0),"")</f>
        <v/>
      </c>
      <c r="L68" s="5" t="e">
        <f>IF(MATCH(Таблица1[[#This Row],[Номер договора]],Таблица1[Номер договора],)=ROW()-1,1,)+INDEX(Таблица1[[#All],[0]],ROW()-1)</f>
        <v>#N/A</v>
      </c>
      <c r="M68" s="13" t="str">
        <f>IFERROR(INDEX(Таблица1[Номер договора],MATCH(ROW()-1,Таблица1[0],)),"s\")</f>
        <v>s\</v>
      </c>
    </row>
    <row r="69" spans="1:13" ht="15.75" x14ac:dyDescent="0.25">
      <c r="A69" s="9" t="e">
        <f>INDEX('Журнал договоров физ.лиц'!C:C,MATCH('Реестр физические'!J69,'Журнал договоров физ.лиц'!A:A,))</f>
        <v>#N/A</v>
      </c>
      <c r="B69" s="9" t="e">
        <f>Таблица1[[#This Row],[Наименование юридического лица / ФИО пациента (физического лица)]]</f>
        <v>#N/A</v>
      </c>
      <c r="C69" s="34"/>
      <c r="D69" s="11"/>
      <c r="E69" s="12"/>
      <c r="F69" s="11"/>
      <c r="G69"/>
      <c r="H69" s="7">
        <f>IFERROR(VLOOKUP(Таблица1[[#This Row],[Наименование услуги]],#REF!,2),)</f>
        <v>0</v>
      </c>
      <c r="I69" s="7">
        <f>Таблица1[[#This Row],[Количество услуг]]*Таблица1[[#This Row],[Стоимость за единицу, руб.]]</f>
        <v>0</v>
      </c>
      <c r="K69" s="8" t="str">
        <f>IFERROR(VLOOKUP($J69,'Журнал договоров физ.лиц'!$A$2:$H$32,2,0),"")</f>
        <v/>
      </c>
      <c r="L69" s="5" t="e">
        <f>IF(MATCH(Таблица1[[#This Row],[Номер договора]],Таблица1[Номер договора],)=ROW()-1,1,)+INDEX(Таблица1[[#All],[0]],ROW()-1)</f>
        <v>#N/A</v>
      </c>
      <c r="M69" s="13" t="str">
        <f>IFERROR(INDEX(Таблица1[Номер договора],MATCH(ROW()-1,Таблица1[0],)),"s\")</f>
        <v>s\</v>
      </c>
    </row>
    <row r="70" spans="1:13" ht="15.75" x14ac:dyDescent="0.25">
      <c r="A70" s="9" t="e">
        <f>INDEX('Журнал договоров физ.лиц'!C:C,MATCH('Реестр физические'!J70,'Журнал договоров физ.лиц'!A:A,))</f>
        <v>#N/A</v>
      </c>
      <c r="B70" s="9" t="e">
        <f>Таблица1[[#This Row],[Наименование юридического лица / ФИО пациента (физического лица)]]</f>
        <v>#N/A</v>
      </c>
      <c r="C70" s="34"/>
      <c r="D70" s="11"/>
      <c r="E70" s="12"/>
      <c r="F70" s="11"/>
      <c r="G70"/>
      <c r="H70" s="7">
        <f>IFERROR(VLOOKUP(Таблица1[[#This Row],[Наименование услуги]],#REF!,2),)</f>
        <v>0</v>
      </c>
      <c r="I70" s="7">
        <f>Таблица1[[#This Row],[Количество услуг]]*Таблица1[[#This Row],[Стоимость за единицу, руб.]]</f>
        <v>0</v>
      </c>
      <c r="K70" s="8" t="str">
        <f>IFERROR(VLOOKUP($J70,'Журнал договоров физ.лиц'!$A$2:$H$32,2,0),"")</f>
        <v/>
      </c>
      <c r="L70" s="5" t="e">
        <f>IF(MATCH(Таблица1[[#This Row],[Номер договора]],Таблица1[Номер договора],)=ROW()-1,1,)+INDEX(Таблица1[[#All],[0]],ROW()-1)</f>
        <v>#N/A</v>
      </c>
      <c r="M70" s="13" t="str">
        <f>IFERROR(INDEX(Таблица1[Номер договора],MATCH(ROW()-1,Таблица1[0],)),"s\")</f>
        <v>s\</v>
      </c>
    </row>
    <row r="71" spans="1:13" ht="15.75" x14ac:dyDescent="0.25">
      <c r="A71" s="9" t="e">
        <f>INDEX('Журнал договоров физ.лиц'!C:C,MATCH('Реестр физические'!J71,'Журнал договоров физ.лиц'!A:A,))</f>
        <v>#N/A</v>
      </c>
      <c r="B71" s="9" t="e">
        <f>Таблица1[[#This Row],[Наименование юридического лица / ФИО пациента (физического лица)]]</f>
        <v>#N/A</v>
      </c>
      <c r="C71" s="34"/>
      <c r="D71" s="11"/>
      <c r="E71" s="12"/>
      <c r="F71" s="11"/>
      <c r="G71"/>
      <c r="H71" s="7">
        <f>IFERROR(VLOOKUP(Таблица1[[#This Row],[Наименование услуги]],#REF!,2),)</f>
        <v>0</v>
      </c>
      <c r="I71" s="7">
        <f>Таблица1[[#This Row],[Количество услуг]]*Таблица1[[#This Row],[Стоимость за единицу, руб.]]</f>
        <v>0</v>
      </c>
      <c r="K71" s="8" t="str">
        <f>IFERROR(VLOOKUP($J71,'Журнал договоров физ.лиц'!$A$2:$H$32,2,0),"")</f>
        <v/>
      </c>
      <c r="L71" s="5" t="e">
        <f>IF(MATCH(Таблица1[[#This Row],[Номер договора]],Таблица1[Номер договора],)=ROW()-1,1,)+INDEX(Таблица1[[#All],[0]],ROW()-1)</f>
        <v>#N/A</v>
      </c>
      <c r="M71" s="13" t="str">
        <f>IFERROR(INDEX(Таблица1[Номер договора],MATCH(ROW()-1,Таблица1[0],)),"s\")</f>
        <v>s\</v>
      </c>
    </row>
    <row r="72" spans="1:13" ht="15.75" x14ac:dyDescent="0.25">
      <c r="A72" s="9" t="e">
        <f>INDEX('Журнал договоров физ.лиц'!C:C,MATCH('Реестр физические'!J72,'Журнал договоров физ.лиц'!A:A,))</f>
        <v>#N/A</v>
      </c>
      <c r="B72" s="9" t="e">
        <f>Таблица1[[#This Row],[Наименование юридического лица / ФИО пациента (физического лица)]]</f>
        <v>#N/A</v>
      </c>
      <c r="C72" s="34"/>
      <c r="D72" s="11"/>
      <c r="E72" s="12"/>
      <c r="F72" s="11"/>
      <c r="G72"/>
      <c r="H72" s="7">
        <f>IFERROR(VLOOKUP(Таблица1[[#This Row],[Наименование услуги]],#REF!,2),)</f>
        <v>0</v>
      </c>
      <c r="I72" s="7">
        <f>Таблица1[[#This Row],[Количество услуг]]*Таблица1[[#This Row],[Стоимость за единицу, руб.]]</f>
        <v>0</v>
      </c>
      <c r="K72" s="8" t="str">
        <f>IFERROR(VLOOKUP($J72,'Журнал договоров физ.лиц'!$A$2:$H$32,2,0),"")</f>
        <v/>
      </c>
      <c r="L72" s="5" t="e">
        <f>IF(MATCH(Таблица1[[#This Row],[Номер договора]],Таблица1[Номер договора],)=ROW()-1,1,)+INDEX(Таблица1[[#All],[0]],ROW()-1)</f>
        <v>#N/A</v>
      </c>
      <c r="M72" s="13" t="str">
        <f>IFERROR(INDEX(Таблица1[Номер договора],MATCH(ROW()-1,Таблица1[0],)),"s\")</f>
        <v>s\</v>
      </c>
    </row>
    <row r="73" spans="1:13" ht="15.75" x14ac:dyDescent="0.25">
      <c r="A73" s="9" t="e">
        <f>INDEX('Журнал договоров физ.лиц'!C:C,MATCH('Реестр физические'!J73,'Журнал договоров физ.лиц'!A:A,))</f>
        <v>#N/A</v>
      </c>
      <c r="B73" s="9" t="e">
        <f>Таблица1[[#This Row],[Наименование юридического лица / ФИО пациента (физического лица)]]</f>
        <v>#N/A</v>
      </c>
      <c r="C73" s="34"/>
      <c r="D73" s="11"/>
      <c r="E73" s="12"/>
      <c r="F73" s="11"/>
      <c r="G73"/>
      <c r="H73" s="7">
        <f>IFERROR(VLOOKUP(Таблица1[[#This Row],[Наименование услуги]],#REF!,2),)</f>
        <v>0</v>
      </c>
      <c r="I73" s="7">
        <f>Таблица1[[#This Row],[Количество услуг]]*Таблица1[[#This Row],[Стоимость за единицу, руб.]]</f>
        <v>0</v>
      </c>
      <c r="K73" s="8" t="str">
        <f>IFERROR(VLOOKUP($J73,'Журнал договоров физ.лиц'!$A$2:$H$32,2,0),"")</f>
        <v/>
      </c>
      <c r="L73" s="5" t="e">
        <f>IF(MATCH(Таблица1[[#This Row],[Номер договора]],Таблица1[Номер договора],)=ROW()-1,1,)+INDEX(Таблица1[[#All],[0]],ROW()-1)</f>
        <v>#N/A</v>
      </c>
      <c r="M73" s="13" t="str">
        <f>IFERROR(INDEX(Таблица1[Номер договора],MATCH(ROW()-1,Таблица1[0],)),"s\")</f>
        <v>s\</v>
      </c>
    </row>
    <row r="74" spans="1:13" ht="15.75" x14ac:dyDescent="0.25">
      <c r="A74" s="9" t="e">
        <f>INDEX('Журнал договоров физ.лиц'!C:C,MATCH('Реестр физические'!J74,'Журнал договоров физ.лиц'!A:A,))</f>
        <v>#N/A</v>
      </c>
      <c r="B74" s="9" t="e">
        <f>Таблица1[[#This Row],[Наименование юридического лица / ФИО пациента (физического лица)]]</f>
        <v>#N/A</v>
      </c>
      <c r="C74" s="34"/>
      <c r="D74" s="11"/>
      <c r="E74" s="12"/>
      <c r="F74" s="11"/>
      <c r="G74"/>
      <c r="H74" s="7">
        <f>IFERROR(VLOOKUP(Таблица1[[#This Row],[Наименование услуги]],#REF!,2),)</f>
        <v>0</v>
      </c>
      <c r="I74" s="7">
        <f>Таблица1[[#This Row],[Количество услуг]]*Таблица1[[#This Row],[Стоимость за единицу, руб.]]</f>
        <v>0</v>
      </c>
      <c r="K74" s="8" t="str">
        <f>IFERROR(VLOOKUP($J74,'Журнал договоров физ.лиц'!$A$2:$H$32,2,0),"")</f>
        <v/>
      </c>
      <c r="L74" s="5" t="e">
        <f>IF(MATCH(Таблица1[[#This Row],[Номер договора]],Таблица1[Номер договора],)=ROW()-1,1,)+INDEX(Таблица1[[#All],[0]],ROW()-1)</f>
        <v>#N/A</v>
      </c>
      <c r="M74" s="13" t="str">
        <f>IFERROR(INDEX(Таблица1[Номер договора],MATCH(ROW()-1,Таблица1[0],)),"s\")</f>
        <v>s\</v>
      </c>
    </row>
    <row r="75" spans="1:13" ht="15.75" x14ac:dyDescent="0.25">
      <c r="A75" s="9" t="e">
        <f>INDEX('Журнал договоров физ.лиц'!C:C,MATCH('Реестр физические'!J75,'Журнал договоров физ.лиц'!A:A,))</f>
        <v>#N/A</v>
      </c>
      <c r="B75" s="9" t="e">
        <f>Таблица1[[#This Row],[Наименование юридического лица / ФИО пациента (физического лица)]]</f>
        <v>#N/A</v>
      </c>
      <c r="C75" s="34"/>
      <c r="D75" s="11"/>
      <c r="E75" s="12"/>
      <c r="F75" s="11"/>
      <c r="G75"/>
      <c r="H75" s="7">
        <f>IFERROR(VLOOKUP(Таблица1[[#This Row],[Наименование услуги]],#REF!,2),)</f>
        <v>0</v>
      </c>
      <c r="I75" s="7">
        <f>Таблица1[[#This Row],[Количество услуг]]*Таблица1[[#This Row],[Стоимость за единицу, руб.]]</f>
        <v>0</v>
      </c>
      <c r="K75" s="8" t="str">
        <f>IFERROR(VLOOKUP($J75,'Журнал договоров физ.лиц'!$A$2:$H$32,2,0),"")</f>
        <v/>
      </c>
      <c r="L75" s="5" t="e">
        <f>IF(MATCH(Таблица1[[#This Row],[Номер договора]],Таблица1[Номер договора],)=ROW()-1,1,)+INDEX(Таблица1[[#All],[0]],ROW()-1)</f>
        <v>#N/A</v>
      </c>
      <c r="M75" s="13" t="str">
        <f>IFERROR(INDEX(Таблица1[Номер договора],MATCH(ROW()-1,Таблица1[0],)),"s\")</f>
        <v>s\</v>
      </c>
    </row>
    <row r="76" spans="1:13" ht="15.75" x14ac:dyDescent="0.25">
      <c r="A76" s="9" t="e">
        <f>INDEX('Журнал договоров физ.лиц'!C:C,MATCH('Реестр физические'!J76,'Журнал договоров физ.лиц'!A:A,))</f>
        <v>#N/A</v>
      </c>
      <c r="B76" s="9" t="e">
        <f>Таблица1[[#This Row],[Наименование юридического лица / ФИО пациента (физического лица)]]</f>
        <v>#N/A</v>
      </c>
      <c r="C76" s="34"/>
      <c r="D76" s="11"/>
      <c r="E76" s="12"/>
      <c r="F76" s="11"/>
      <c r="G76"/>
      <c r="H76" s="7">
        <f>IFERROR(VLOOKUP(Таблица1[[#This Row],[Наименование услуги]],#REF!,2),)</f>
        <v>0</v>
      </c>
      <c r="I76" s="7">
        <f>Таблица1[[#This Row],[Количество услуг]]*Таблица1[[#This Row],[Стоимость за единицу, руб.]]</f>
        <v>0</v>
      </c>
      <c r="K76" s="8" t="str">
        <f>IFERROR(VLOOKUP($J76,'Журнал договоров физ.лиц'!$A$2:$H$32,2,0),"")</f>
        <v/>
      </c>
      <c r="L76" s="5" t="e">
        <f>IF(MATCH(Таблица1[[#This Row],[Номер договора]],Таблица1[Номер договора],)=ROW()-1,1,)+INDEX(Таблица1[[#All],[0]],ROW()-1)</f>
        <v>#N/A</v>
      </c>
      <c r="M76" s="13" t="str">
        <f>IFERROR(INDEX(Таблица1[Номер договора],MATCH(ROW()-1,Таблица1[0],)),"s\")</f>
        <v>s\</v>
      </c>
    </row>
    <row r="77" spans="1:13" ht="15.75" x14ac:dyDescent="0.25">
      <c r="A77" s="9" t="e">
        <f>INDEX('Журнал договоров физ.лиц'!C:C,MATCH('Реестр физические'!J77,'Журнал договоров физ.лиц'!A:A,))</f>
        <v>#N/A</v>
      </c>
      <c r="B77" s="9" t="e">
        <f>Таблица1[[#This Row],[Наименование юридического лица / ФИО пациента (физического лица)]]</f>
        <v>#N/A</v>
      </c>
      <c r="C77" s="34"/>
      <c r="D77" s="11"/>
      <c r="E77" s="12"/>
      <c r="F77" s="11"/>
      <c r="G77"/>
      <c r="H77" s="7">
        <f>IFERROR(VLOOKUP(Таблица1[[#This Row],[Наименование услуги]],#REF!,2),)</f>
        <v>0</v>
      </c>
      <c r="I77" s="7">
        <f>Таблица1[[#This Row],[Количество услуг]]*Таблица1[[#This Row],[Стоимость за единицу, руб.]]</f>
        <v>0</v>
      </c>
      <c r="K77" s="8" t="str">
        <f>IFERROR(VLOOKUP($J77,'Журнал договоров физ.лиц'!$A$2:$H$32,2,0),"")</f>
        <v/>
      </c>
      <c r="L77" s="5" t="e">
        <f>IF(MATCH(Таблица1[[#This Row],[Номер договора]],Таблица1[Номер договора],)=ROW()-1,1,)+INDEX(Таблица1[[#All],[0]],ROW()-1)</f>
        <v>#N/A</v>
      </c>
      <c r="M77" s="13" t="str">
        <f>IFERROR(INDEX(Таблица1[Номер договора],MATCH(ROW()-1,Таблица1[0],)),"s\")</f>
        <v>s\</v>
      </c>
    </row>
    <row r="78" spans="1:13" ht="15.75" x14ac:dyDescent="0.25">
      <c r="A78" s="9" t="e">
        <f>INDEX('Журнал договоров физ.лиц'!C:C,MATCH('Реестр физические'!J78,'Журнал договоров физ.лиц'!A:A,))</f>
        <v>#N/A</v>
      </c>
      <c r="B78" s="9" t="e">
        <f>Таблица1[[#This Row],[Наименование юридического лица / ФИО пациента (физического лица)]]</f>
        <v>#N/A</v>
      </c>
      <c r="C78" s="34"/>
      <c r="D78" s="11"/>
      <c r="E78" s="12"/>
      <c r="F78" s="11"/>
      <c r="G78"/>
      <c r="H78" s="7">
        <f>IFERROR(VLOOKUP(Таблица1[[#This Row],[Наименование услуги]],#REF!,2),)</f>
        <v>0</v>
      </c>
      <c r="I78" s="7">
        <f>Таблица1[[#This Row],[Количество услуг]]*Таблица1[[#This Row],[Стоимость за единицу, руб.]]</f>
        <v>0</v>
      </c>
      <c r="K78" s="8" t="str">
        <f>IFERROR(VLOOKUP($J78,'Журнал договоров физ.лиц'!$A$2:$H$32,2,0),"")</f>
        <v/>
      </c>
      <c r="L78" s="5" t="e">
        <f>IF(MATCH(Таблица1[[#This Row],[Номер договора]],Таблица1[Номер договора],)=ROW()-1,1,)+INDEX(Таблица1[[#All],[0]],ROW()-1)</f>
        <v>#N/A</v>
      </c>
      <c r="M78" s="13" t="str">
        <f>IFERROR(INDEX(Таблица1[Номер договора],MATCH(ROW()-1,Таблица1[0],)),"s\")</f>
        <v>s\</v>
      </c>
    </row>
    <row r="79" spans="1:13" ht="15.75" x14ac:dyDescent="0.25">
      <c r="A79" s="9" t="e">
        <f>INDEX('Журнал договоров физ.лиц'!C:C,MATCH('Реестр физические'!J79,'Журнал договоров физ.лиц'!A:A,))</f>
        <v>#N/A</v>
      </c>
      <c r="B79" s="9" t="e">
        <f>Таблица1[[#This Row],[Наименование юридического лица / ФИО пациента (физического лица)]]</f>
        <v>#N/A</v>
      </c>
      <c r="C79" s="34"/>
      <c r="D79" s="11"/>
      <c r="E79" s="12"/>
      <c r="F79" s="11"/>
      <c r="G79"/>
      <c r="H79" s="7">
        <f>IFERROR(VLOOKUP(Таблица1[[#This Row],[Наименование услуги]],#REF!,2),)</f>
        <v>0</v>
      </c>
      <c r="I79" s="7">
        <f>Таблица1[[#This Row],[Количество услуг]]*Таблица1[[#This Row],[Стоимость за единицу, руб.]]</f>
        <v>0</v>
      </c>
      <c r="K79" s="8" t="str">
        <f>IFERROR(VLOOKUP($J79,'Журнал договоров физ.лиц'!$A$2:$H$32,2,0),"")</f>
        <v/>
      </c>
      <c r="L79" s="5" t="e">
        <f>IF(MATCH(Таблица1[[#This Row],[Номер договора]],Таблица1[Номер договора],)=ROW()-1,1,)+INDEX(Таблица1[[#All],[0]],ROW()-1)</f>
        <v>#N/A</v>
      </c>
      <c r="M79" s="13" t="str">
        <f>IFERROR(INDEX(Таблица1[Номер договора],MATCH(ROW()-1,Таблица1[0],)),"s\")</f>
        <v>s\</v>
      </c>
    </row>
    <row r="80" spans="1:13" ht="15.75" x14ac:dyDescent="0.25">
      <c r="A80" s="9" t="e">
        <f>INDEX('Журнал договоров физ.лиц'!C:C,MATCH('Реестр физические'!J80,'Журнал договоров физ.лиц'!A:A,))</f>
        <v>#N/A</v>
      </c>
      <c r="B80" s="9" t="e">
        <f>Таблица1[[#This Row],[Наименование юридического лица / ФИО пациента (физического лица)]]</f>
        <v>#N/A</v>
      </c>
      <c r="C80" s="34"/>
      <c r="D80" s="11"/>
      <c r="E80" s="12"/>
      <c r="F80" s="11"/>
      <c r="G80"/>
      <c r="H80" s="7">
        <f>IFERROR(VLOOKUP(Таблица1[[#This Row],[Наименование услуги]],#REF!,2),)</f>
        <v>0</v>
      </c>
      <c r="I80" s="7">
        <f>Таблица1[[#This Row],[Количество услуг]]*Таблица1[[#This Row],[Стоимость за единицу, руб.]]</f>
        <v>0</v>
      </c>
      <c r="K80" s="8" t="str">
        <f>IFERROR(VLOOKUP($J80,'Журнал договоров физ.лиц'!$A$2:$H$32,2,0),"")</f>
        <v/>
      </c>
      <c r="L80" s="5" t="e">
        <f>IF(MATCH(Таблица1[[#This Row],[Номер договора]],Таблица1[Номер договора],)=ROW()-1,1,)+INDEX(Таблица1[[#All],[0]],ROW()-1)</f>
        <v>#N/A</v>
      </c>
      <c r="M80" s="13" t="str">
        <f>IFERROR(INDEX(Таблица1[Номер договора],MATCH(ROW()-1,Таблица1[0],)),"s\")</f>
        <v>s\</v>
      </c>
    </row>
    <row r="81" spans="1:13" ht="15.75" x14ac:dyDescent="0.25">
      <c r="A81" s="9" t="e">
        <f>INDEX('Журнал договоров физ.лиц'!C:C,MATCH('Реестр физические'!J81,'Журнал договоров физ.лиц'!A:A,))</f>
        <v>#N/A</v>
      </c>
      <c r="B81" s="9" t="e">
        <f>Таблица1[[#This Row],[Наименование юридического лица / ФИО пациента (физического лица)]]</f>
        <v>#N/A</v>
      </c>
      <c r="C81" s="34"/>
      <c r="D81" s="11"/>
      <c r="E81" s="12"/>
      <c r="F81" s="11"/>
      <c r="G81"/>
      <c r="H81" s="7">
        <f>IFERROR(VLOOKUP(Таблица1[[#This Row],[Наименование услуги]],#REF!,2),)</f>
        <v>0</v>
      </c>
      <c r="I81" s="7">
        <f>Таблица1[[#This Row],[Количество услуг]]*Таблица1[[#This Row],[Стоимость за единицу, руб.]]</f>
        <v>0</v>
      </c>
      <c r="K81" s="8" t="str">
        <f>IFERROR(VLOOKUP($J81,'Журнал договоров физ.лиц'!$A$2:$H$32,2,0),"")</f>
        <v/>
      </c>
      <c r="L81" s="5" t="e">
        <f>IF(MATCH(Таблица1[[#This Row],[Номер договора]],Таблица1[Номер договора],)=ROW()-1,1,)+INDEX(Таблица1[[#All],[0]],ROW()-1)</f>
        <v>#N/A</v>
      </c>
      <c r="M81" s="13" t="str">
        <f>IFERROR(INDEX(Таблица1[Номер договора],MATCH(ROW()-1,Таблица1[0],)),"s\")</f>
        <v>s\</v>
      </c>
    </row>
    <row r="82" spans="1:13" ht="15.75" x14ac:dyDescent="0.25">
      <c r="A82" s="9" t="e">
        <f>INDEX('Журнал договоров физ.лиц'!C:C,MATCH('Реестр физические'!J82,'Журнал договоров физ.лиц'!A:A,))</f>
        <v>#N/A</v>
      </c>
      <c r="B82" s="9" t="e">
        <f>Таблица1[[#This Row],[Наименование юридического лица / ФИО пациента (физического лица)]]</f>
        <v>#N/A</v>
      </c>
      <c r="C82" s="34"/>
      <c r="D82" s="11"/>
      <c r="E82" s="12"/>
      <c r="F82" s="11"/>
      <c r="G82"/>
      <c r="H82" s="7">
        <f>IFERROR(VLOOKUP(Таблица1[[#This Row],[Наименование услуги]],#REF!,2),)</f>
        <v>0</v>
      </c>
      <c r="I82" s="7">
        <f>Таблица1[[#This Row],[Количество услуг]]*Таблица1[[#This Row],[Стоимость за единицу, руб.]]</f>
        <v>0</v>
      </c>
      <c r="K82" s="8" t="str">
        <f>IFERROR(VLOOKUP($J82,'Журнал договоров физ.лиц'!$A$2:$H$32,2,0),"")</f>
        <v/>
      </c>
      <c r="L82" s="5" t="e">
        <f>IF(MATCH(Таблица1[[#This Row],[Номер договора]],Таблица1[Номер договора],)=ROW()-1,1,)+INDEX(Таблица1[[#All],[0]],ROW()-1)</f>
        <v>#N/A</v>
      </c>
      <c r="M82" s="13" t="str">
        <f>IFERROR(INDEX(Таблица1[Номер договора],MATCH(ROW()-1,Таблица1[0],)),"s\")</f>
        <v>s\</v>
      </c>
    </row>
    <row r="83" spans="1:13" ht="15.75" x14ac:dyDescent="0.25">
      <c r="A83" s="9" t="e">
        <f>INDEX('Журнал договоров физ.лиц'!C:C,MATCH('Реестр физические'!J83,'Журнал договоров физ.лиц'!A:A,))</f>
        <v>#N/A</v>
      </c>
      <c r="B83" s="9" t="e">
        <f>Таблица1[[#This Row],[Наименование юридического лица / ФИО пациента (физического лица)]]</f>
        <v>#N/A</v>
      </c>
      <c r="C83" s="34"/>
      <c r="D83" s="11"/>
      <c r="E83" s="12"/>
      <c r="F83" s="11"/>
      <c r="G83"/>
      <c r="H83" s="7">
        <f>IFERROR(VLOOKUP(Таблица1[[#This Row],[Наименование услуги]],#REF!,2),)</f>
        <v>0</v>
      </c>
      <c r="I83" s="7">
        <f>Таблица1[[#This Row],[Количество услуг]]*Таблица1[[#This Row],[Стоимость за единицу, руб.]]</f>
        <v>0</v>
      </c>
      <c r="K83" s="8" t="str">
        <f>IFERROR(VLOOKUP($J83,'Журнал договоров физ.лиц'!$A$2:$H$32,2,0),"")</f>
        <v/>
      </c>
      <c r="L83" s="5" t="e">
        <f>IF(MATCH(Таблица1[[#This Row],[Номер договора]],Таблица1[Номер договора],)=ROW()-1,1,)+INDEX(Таблица1[[#All],[0]],ROW()-1)</f>
        <v>#N/A</v>
      </c>
      <c r="M83" s="13" t="str">
        <f>IFERROR(INDEX(Таблица1[Номер договора],MATCH(ROW()-1,Таблица1[0],)),"s\")</f>
        <v>s\</v>
      </c>
    </row>
    <row r="84" spans="1:13" ht="15.75" x14ac:dyDescent="0.25">
      <c r="A84" s="9" t="e">
        <f>INDEX('Журнал договоров физ.лиц'!C:C,MATCH('Реестр физические'!J84,'Журнал договоров физ.лиц'!A:A,))</f>
        <v>#N/A</v>
      </c>
      <c r="B84" s="9" t="e">
        <f>Таблица1[[#This Row],[Наименование юридического лица / ФИО пациента (физического лица)]]</f>
        <v>#N/A</v>
      </c>
      <c r="C84" s="34"/>
      <c r="D84" s="11"/>
      <c r="E84" s="12"/>
      <c r="F84" s="11"/>
      <c r="G84"/>
      <c r="H84" s="7">
        <f>IFERROR(VLOOKUP(Таблица1[[#This Row],[Наименование услуги]],#REF!,2),)</f>
        <v>0</v>
      </c>
      <c r="I84" s="7">
        <f>Таблица1[[#This Row],[Количество услуг]]*Таблица1[[#This Row],[Стоимость за единицу, руб.]]</f>
        <v>0</v>
      </c>
      <c r="K84" s="8" t="str">
        <f>IFERROR(VLOOKUP($J84,'Журнал договоров физ.лиц'!$A$2:$H$32,2,0),"")</f>
        <v/>
      </c>
      <c r="L84" s="5" t="e">
        <f>IF(MATCH(Таблица1[[#This Row],[Номер договора]],Таблица1[Номер договора],)=ROW()-1,1,)+INDEX(Таблица1[[#All],[0]],ROW()-1)</f>
        <v>#N/A</v>
      </c>
      <c r="M84" s="13" t="str">
        <f>IFERROR(INDEX(Таблица1[Номер договора],MATCH(ROW()-1,Таблица1[0],)),"s\")</f>
        <v>s\</v>
      </c>
    </row>
    <row r="85" spans="1:13" ht="15.75" x14ac:dyDescent="0.25">
      <c r="A85" s="9" t="e">
        <f>INDEX('Журнал договоров физ.лиц'!C:C,MATCH('Реестр физические'!J85,'Журнал договоров физ.лиц'!A:A,))</f>
        <v>#N/A</v>
      </c>
      <c r="B85" s="9" t="e">
        <f>Таблица1[[#This Row],[Наименование юридического лица / ФИО пациента (физического лица)]]</f>
        <v>#N/A</v>
      </c>
      <c r="C85" s="34"/>
      <c r="D85" s="11"/>
      <c r="E85" s="12"/>
      <c r="F85" s="11"/>
      <c r="G85"/>
      <c r="H85" s="7">
        <f>IFERROR(VLOOKUP(Таблица1[[#This Row],[Наименование услуги]],#REF!,2),)</f>
        <v>0</v>
      </c>
      <c r="I85" s="7">
        <f>Таблица1[[#This Row],[Количество услуг]]*Таблица1[[#This Row],[Стоимость за единицу, руб.]]</f>
        <v>0</v>
      </c>
      <c r="K85" s="8" t="str">
        <f>IFERROR(VLOOKUP($J85,'Журнал договоров физ.лиц'!$A$2:$H$32,2,0),"")</f>
        <v/>
      </c>
      <c r="L85" s="5" t="e">
        <f>IF(MATCH(Таблица1[[#This Row],[Номер договора]],Таблица1[Номер договора],)=ROW()-1,1,)+INDEX(Таблица1[[#All],[0]],ROW()-1)</f>
        <v>#N/A</v>
      </c>
      <c r="M85" s="13" t="str">
        <f>IFERROR(INDEX(Таблица1[Номер договора],MATCH(ROW()-1,Таблица1[0],)),"s\")</f>
        <v>s\</v>
      </c>
    </row>
    <row r="86" spans="1:13" ht="15.75" x14ac:dyDescent="0.25">
      <c r="A86" s="9" t="e">
        <f>INDEX('Журнал договоров физ.лиц'!C:C,MATCH('Реестр физические'!J86,'Журнал договоров физ.лиц'!A:A,))</f>
        <v>#N/A</v>
      </c>
      <c r="B86" s="9" t="e">
        <f>Таблица1[[#This Row],[Наименование юридического лица / ФИО пациента (физического лица)]]</f>
        <v>#N/A</v>
      </c>
      <c r="C86" s="34"/>
      <c r="D86" s="11"/>
      <c r="E86" s="12"/>
      <c r="F86" s="11"/>
      <c r="G86"/>
      <c r="H86" s="7">
        <f>IFERROR(VLOOKUP(Таблица1[[#This Row],[Наименование услуги]],#REF!,2),)</f>
        <v>0</v>
      </c>
      <c r="I86" s="7">
        <f>Таблица1[[#This Row],[Количество услуг]]*Таблица1[[#This Row],[Стоимость за единицу, руб.]]</f>
        <v>0</v>
      </c>
      <c r="K86" s="8" t="str">
        <f>IFERROR(VLOOKUP($J86,'Журнал договоров физ.лиц'!$A$2:$H$32,2,0),"")</f>
        <v/>
      </c>
      <c r="L86" s="5" t="e">
        <f>IF(MATCH(Таблица1[[#This Row],[Номер договора]],Таблица1[Номер договора],)=ROW()-1,1,)+INDEX(Таблица1[[#All],[0]],ROW()-1)</f>
        <v>#N/A</v>
      </c>
      <c r="M86" s="13" t="str">
        <f>IFERROR(INDEX(Таблица1[Номер договора],MATCH(ROW()-1,Таблица1[0],)),"s\")</f>
        <v>s\</v>
      </c>
    </row>
    <row r="87" spans="1:13" ht="15.75" x14ac:dyDescent="0.25">
      <c r="A87" s="9" t="e">
        <f>INDEX('Журнал договоров физ.лиц'!C:C,MATCH('Реестр физические'!J87,'Журнал договоров физ.лиц'!A:A,))</f>
        <v>#N/A</v>
      </c>
      <c r="B87" s="9" t="e">
        <f>Таблица1[[#This Row],[Наименование юридического лица / ФИО пациента (физического лица)]]</f>
        <v>#N/A</v>
      </c>
      <c r="C87" s="34"/>
      <c r="D87" s="11"/>
      <c r="E87" s="12"/>
      <c r="F87" s="11"/>
      <c r="G87"/>
      <c r="H87" s="7">
        <f>IFERROR(VLOOKUP(Таблица1[[#This Row],[Наименование услуги]],#REF!,2),)</f>
        <v>0</v>
      </c>
      <c r="I87" s="7">
        <f>Таблица1[[#This Row],[Количество услуг]]*Таблица1[[#This Row],[Стоимость за единицу, руб.]]</f>
        <v>0</v>
      </c>
      <c r="K87" s="8" t="str">
        <f>IFERROR(VLOOKUP($J87,'Журнал договоров физ.лиц'!$A$2:$H$32,2,0),"")</f>
        <v/>
      </c>
      <c r="L87" s="5" t="e">
        <f>IF(MATCH(Таблица1[[#This Row],[Номер договора]],Таблица1[Номер договора],)=ROW()-1,1,)+INDEX(Таблица1[[#All],[0]],ROW()-1)</f>
        <v>#N/A</v>
      </c>
      <c r="M87" s="13" t="str">
        <f>IFERROR(INDEX(Таблица1[Номер договора],MATCH(ROW()-1,Таблица1[0],)),"s\")</f>
        <v>s\</v>
      </c>
    </row>
    <row r="88" spans="1:13" ht="15.75" x14ac:dyDescent="0.25">
      <c r="A88" s="9" t="e">
        <f>INDEX('Журнал договоров физ.лиц'!C:C,MATCH('Реестр физические'!J88,'Журнал договоров физ.лиц'!A:A,))</f>
        <v>#N/A</v>
      </c>
      <c r="B88" s="9" t="e">
        <f>Таблица1[[#This Row],[Наименование юридического лица / ФИО пациента (физического лица)]]</f>
        <v>#N/A</v>
      </c>
      <c r="C88" s="34"/>
      <c r="D88" s="11"/>
      <c r="E88" s="12"/>
      <c r="F88" s="11"/>
      <c r="G88"/>
      <c r="H88" s="7">
        <f>IFERROR(VLOOKUP(Таблица1[[#This Row],[Наименование услуги]],#REF!,2),)</f>
        <v>0</v>
      </c>
      <c r="I88" s="7">
        <f>Таблица1[[#This Row],[Количество услуг]]*Таблица1[[#This Row],[Стоимость за единицу, руб.]]</f>
        <v>0</v>
      </c>
      <c r="K88" s="8" t="str">
        <f>IFERROR(VLOOKUP($J88,'Журнал договоров физ.лиц'!$A$2:$H$32,2,0),"")</f>
        <v/>
      </c>
      <c r="L88" s="5" t="e">
        <f>IF(MATCH(Таблица1[[#This Row],[Номер договора]],Таблица1[Номер договора],)=ROW()-1,1,)+INDEX(Таблица1[[#All],[0]],ROW()-1)</f>
        <v>#N/A</v>
      </c>
      <c r="M88" s="13" t="str">
        <f>IFERROR(INDEX(Таблица1[Номер договора],MATCH(ROW()-1,Таблица1[0],)),"s\")</f>
        <v>s\</v>
      </c>
    </row>
    <row r="89" spans="1:13" ht="15.75" x14ac:dyDescent="0.25">
      <c r="A89" s="9" t="e">
        <f>INDEX('Журнал договоров физ.лиц'!C:C,MATCH('Реестр физические'!J89,'Журнал договоров физ.лиц'!A:A,))</f>
        <v>#N/A</v>
      </c>
      <c r="B89" s="9" t="e">
        <f>Таблица1[[#This Row],[Наименование юридического лица / ФИО пациента (физического лица)]]</f>
        <v>#N/A</v>
      </c>
      <c r="C89" s="34"/>
      <c r="D89" s="11"/>
      <c r="E89" s="12"/>
      <c r="F89" s="11"/>
      <c r="G89"/>
      <c r="H89" s="7">
        <f>IFERROR(VLOOKUP(Таблица1[[#This Row],[Наименование услуги]],#REF!,2),)</f>
        <v>0</v>
      </c>
      <c r="I89" s="7">
        <f>Таблица1[[#This Row],[Количество услуг]]*Таблица1[[#This Row],[Стоимость за единицу, руб.]]</f>
        <v>0</v>
      </c>
      <c r="K89" s="8" t="str">
        <f>IFERROR(VLOOKUP($J89,'Журнал договоров физ.лиц'!$A$2:$H$32,2,0),"")</f>
        <v/>
      </c>
      <c r="L89" s="5" t="e">
        <f>IF(MATCH(Таблица1[[#This Row],[Номер договора]],Таблица1[Номер договора],)=ROW()-1,1,)+INDEX(Таблица1[[#All],[0]],ROW()-1)</f>
        <v>#N/A</v>
      </c>
      <c r="M89" s="13" t="str">
        <f>IFERROR(INDEX(Таблица1[Номер договора],MATCH(ROW()-1,Таблица1[0],)),"s\")</f>
        <v>s\</v>
      </c>
    </row>
    <row r="90" spans="1:13" ht="15.75" x14ac:dyDescent="0.25">
      <c r="A90" s="9" t="e">
        <f>INDEX('Журнал договоров физ.лиц'!C:C,MATCH('Реестр физические'!J90,'Журнал договоров физ.лиц'!A:A,))</f>
        <v>#N/A</v>
      </c>
      <c r="B90" s="9" t="e">
        <f>Таблица1[[#This Row],[Наименование юридического лица / ФИО пациента (физического лица)]]</f>
        <v>#N/A</v>
      </c>
      <c r="C90" s="34"/>
      <c r="D90" s="11"/>
      <c r="E90" s="12"/>
      <c r="F90" s="11"/>
      <c r="G90"/>
      <c r="H90" s="7">
        <f>IFERROR(VLOOKUP(Таблица1[[#This Row],[Наименование услуги]],#REF!,2),)</f>
        <v>0</v>
      </c>
      <c r="I90" s="7">
        <f>Таблица1[[#This Row],[Количество услуг]]*Таблица1[[#This Row],[Стоимость за единицу, руб.]]</f>
        <v>0</v>
      </c>
      <c r="K90" s="8" t="str">
        <f>IFERROR(VLOOKUP($J90,'Журнал договоров физ.лиц'!$A$2:$H$32,2,0),"")</f>
        <v/>
      </c>
      <c r="L90" s="5" t="e">
        <f>IF(MATCH(Таблица1[[#This Row],[Номер договора]],Таблица1[Номер договора],)=ROW()-1,1,)+INDEX(Таблица1[[#All],[0]],ROW()-1)</f>
        <v>#N/A</v>
      </c>
      <c r="M90" s="13" t="str">
        <f>IFERROR(INDEX(Таблица1[Номер договора],MATCH(ROW()-1,Таблица1[0],)),"s\")</f>
        <v>s\</v>
      </c>
    </row>
    <row r="91" spans="1:13" ht="15.75" x14ac:dyDescent="0.25">
      <c r="A91" s="9" t="e">
        <f>INDEX('Журнал договоров физ.лиц'!C:C,MATCH('Реестр физические'!J91,'Журнал договоров физ.лиц'!A:A,))</f>
        <v>#N/A</v>
      </c>
      <c r="B91" s="9" t="e">
        <f>Таблица1[[#This Row],[Наименование юридического лица / ФИО пациента (физического лица)]]</f>
        <v>#N/A</v>
      </c>
      <c r="C91" s="34"/>
      <c r="D91" s="11"/>
      <c r="E91" s="12"/>
      <c r="F91" s="11"/>
      <c r="G91"/>
      <c r="H91" s="7">
        <f>IFERROR(VLOOKUP(Таблица1[[#This Row],[Наименование услуги]],#REF!,2),)</f>
        <v>0</v>
      </c>
      <c r="I91" s="7">
        <f>Таблица1[[#This Row],[Количество услуг]]*Таблица1[[#This Row],[Стоимость за единицу, руб.]]</f>
        <v>0</v>
      </c>
      <c r="K91" s="8" t="str">
        <f>IFERROR(VLOOKUP($J91,'Журнал договоров физ.лиц'!$A$2:$H$32,2,0),"")</f>
        <v/>
      </c>
      <c r="L91" s="5" t="e">
        <f>IF(MATCH(Таблица1[[#This Row],[Номер договора]],Таблица1[Номер договора],)=ROW()-1,1,)+INDEX(Таблица1[[#All],[0]],ROW()-1)</f>
        <v>#N/A</v>
      </c>
      <c r="M91" s="13" t="str">
        <f>IFERROR(INDEX(Таблица1[Номер договора],MATCH(ROW()-1,Таблица1[0],)),"s\")</f>
        <v>s\</v>
      </c>
    </row>
    <row r="92" spans="1:13" ht="15.75" x14ac:dyDescent="0.25">
      <c r="A92" s="9" t="e">
        <f>INDEX('Журнал договоров физ.лиц'!C:C,MATCH('Реестр физические'!J92,'Журнал договоров физ.лиц'!A:A,))</f>
        <v>#N/A</v>
      </c>
      <c r="B92" s="9" t="e">
        <f>Таблица1[[#This Row],[Наименование юридического лица / ФИО пациента (физического лица)]]</f>
        <v>#N/A</v>
      </c>
      <c r="C92" s="34"/>
      <c r="D92" s="11"/>
      <c r="E92" s="12"/>
      <c r="F92" s="11"/>
      <c r="G92"/>
      <c r="H92" s="7">
        <f>IFERROR(VLOOKUP(Таблица1[[#This Row],[Наименование услуги]],#REF!,2),)</f>
        <v>0</v>
      </c>
      <c r="I92" s="7">
        <f>Таблица1[[#This Row],[Количество услуг]]*Таблица1[[#This Row],[Стоимость за единицу, руб.]]</f>
        <v>0</v>
      </c>
      <c r="K92" s="8" t="str">
        <f>IFERROR(VLOOKUP($J92,'Журнал договоров физ.лиц'!$A$2:$H$32,2,0),"")</f>
        <v/>
      </c>
      <c r="L92" s="5" t="e">
        <f>IF(MATCH(Таблица1[[#This Row],[Номер договора]],Таблица1[Номер договора],)=ROW()-1,1,)+INDEX(Таблица1[[#All],[0]],ROW()-1)</f>
        <v>#N/A</v>
      </c>
      <c r="M92" s="13" t="str">
        <f>IFERROR(INDEX(Таблица1[Номер договора],MATCH(ROW()-1,Таблица1[0],)),"s\")</f>
        <v>s\</v>
      </c>
    </row>
    <row r="93" spans="1:13" ht="15.75" x14ac:dyDescent="0.25">
      <c r="A93" s="9" t="e">
        <f>INDEX('Журнал договоров физ.лиц'!C:C,MATCH('Реестр физические'!J93,'Журнал договоров физ.лиц'!A:A,))</f>
        <v>#N/A</v>
      </c>
      <c r="B93" s="9" t="e">
        <f>Таблица1[[#This Row],[Наименование юридического лица / ФИО пациента (физического лица)]]</f>
        <v>#N/A</v>
      </c>
      <c r="C93" s="34"/>
      <c r="D93" s="11"/>
      <c r="E93" s="12"/>
      <c r="F93" s="11"/>
      <c r="G93"/>
      <c r="H93" s="7">
        <f>IFERROR(VLOOKUP(Таблица1[[#This Row],[Наименование услуги]],#REF!,2),)</f>
        <v>0</v>
      </c>
      <c r="I93" s="7">
        <f>Таблица1[[#This Row],[Количество услуг]]*Таблица1[[#This Row],[Стоимость за единицу, руб.]]</f>
        <v>0</v>
      </c>
      <c r="K93" s="8" t="str">
        <f>IFERROR(VLOOKUP($J93,'Журнал договоров физ.лиц'!$A$2:$H$32,2,0),"")</f>
        <v/>
      </c>
      <c r="L93" s="5" t="e">
        <f>IF(MATCH(Таблица1[[#This Row],[Номер договора]],Таблица1[Номер договора],)=ROW()-1,1,)+INDEX(Таблица1[[#All],[0]],ROW()-1)</f>
        <v>#N/A</v>
      </c>
      <c r="M93" s="13" t="str">
        <f>IFERROR(INDEX(Таблица1[Номер договора],MATCH(ROW()-1,Таблица1[0],)),"s\")</f>
        <v>s\</v>
      </c>
    </row>
    <row r="94" spans="1:13" ht="15.75" x14ac:dyDescent="0.25">
      <c r="A94" s="9" t="e">
        <f>INDEX('Журнал договоров физ.лиц'!C:C,MATCH('Реестр физические'!J94,'Журнал договоров физ.лиц'!A:A,))</f>
        <v>#N/A</v>
      </c>
      <c r="B94" s="9" t="e">
        <f>Таблица1[[#This Row],[Наименование юридического лица / ФИО пациента (физического лица)]]</f>
        <v>#N/A</v>
      </c>
      <c r="C94" s="34"/>
      <c r="D94" s="11"/>
      <c r="E94" s="12"/>
      <c r="F94" s="11"/>
      <c r="G94"/>
      <c r="H94" s="7">
        <f>IFERROR(VLOOKUP(Таблица1[[#This Row],[Наименование услуги]],#REF!,2),)</f>
        <v>0</v>
      </c>
      <c r="I94" s="7">
        <f>Таблица1[[#This Row],[Количество услуг]]*Таблица1[[#This Row],[Стоимость за единицу, руб.]]</f>
        <v>0</v>
      </c>
      <c r="K94" s="8" t="str">
        <f>IFERROR(VLOOKUP($J94,'Журнал договоров физ.лиц'!$A$2:$H$32,2,0),"")</f>
        <v/>
      </c>
      <c r="L94" s="5" t="e">
        <f>IF(MATCH(Таблица1[[#This Row],[Номер договора]],Таблица1[Номер договора],)=ROW()-1,1,)+INDEX(Таблица1[[#All],[0]],ROW()-1)</f>
        <v>#N/A</v>
      </c>
      <c r="M94" s="13" t="str">
        <f>IFERROR(INDEX(Таблица1[Номер договора],MATCH(ROW()-1,Таблица1[0],)),"s\")</f>
        <v>s\</v>
      </c>
    </row>
    <row r="95" spans="1:13" ht="15.75" x14ac:dyDescent="0.25">
      <c r="A95" s="9" t="e">
        <f>INDEX('Журнал договоров физ.лиц'!C:C,MATCH('Реестр физические'!J95,'Журнал договоров физ.лиц'!A:A,))</f>
        <v>#N/A</v>
      </c>
      <c r="B95" s="9" t="e">
        <f>Таблица1[[#This Row],[Наименование юридического лица / ФИО пациента (физического лица)]]</f>
        <v>#N/A</v>
      </c>
      <c r="C95" s="34"/>
      <c r="D95" s="11"/>
      <c r="E95" s="12"/>
      <c r="F95" s="11"/>
      <c r="G95"/>
      <c r="H95" s="7">
        <f>IFERROR(VLOOKUP(Таблица1[[#This Row],[Наименование услуги]],#REF!,2),)</f>
        <v>0</v>
      </c>
      <c r="I95" s="7">
        <f>Таблица1[[#This Row],[Количество услуг]]*Таблица1[[#This Row],[Стоимость за единицу, руб.]]</f>
        <v>0</v>
      </c>
      <c r="K95" s="8" t="str">
        <f>IFERROR(VLOOKUP($J95,'Журнал договоров физ.лиц'!$A$2:$H$32,2,0),"")</f>
        <v/>
      </c>
      <c r="L95" s="5" t="e">
        <f>IF(MATCH(Таблица1[[#This Row],[Номер договора]],Таблица1[Номер договора],)=ROW()-1,1,)+INDEX(Таблица1[[#All],[0]],ROW()-1)</f>
        <v>#N/A</v>
      </c>
      <c r="M95" s="13" t="str">
        <f>IFERROR(INDEX(Таблица1[Номер договора],MATCH(ROW()-1,Таблица1[0],)),"s\")</f>
        <v>s\</v>
      </c>
    </row>
    <row r="96" spans="1:13" ht="15.75" x14ac:dyDescent="0.25">
      <c r="A96" s="9" t="e">
        <f>INDEX('Журнал договоров физ.лиц'!C:C,MATCH('Реестр физические'!J96,'Журнал договоров физ.лиц'!A:A,))</f>
        <v>#N/A</v>
      </c>
      <c r="B96" s="9" t="e">
        <f>Таблица1[[#This Row],[Наименование юридического лица / ФИО пациента (физического лица)]]</f>
        <v>#N/A</v>
      </c>
      <c r="C96" s="34"/>
      <c r="D96" s="11"/>
      <c r="E96" s="12"/>
      <c r="F96" s="11"/>
      <c r="G96"/>
      <c r="H96" s="7">
        <f>IFERROR(VLOOKUP(Таблица1[[#This Row],[Наименование услуги]],#REF!,2),)</f>
        <v>0</v>
      </c>
      <c r="I96" s="7">
        <f>Таблица1[[#This Row],[Количество услуг]]*Таблица1[[#This Row],[Стоимость за единицу, руб.]]</f>
        <v>0</v>
      </c>
      <c r="K96" s="8" t="str">
        <f>IFERROR(VLOOKUP($J96,'Журнал договоров физ.лиц'!$A$2:$H$32,2,0),"")</f>
        <v/>
      </c>
      <c r="L96" s="5" t="e">
        <f>IF(MATCH(Таблица1[[#This Row],[Номер договора]],Таблица1[Номер договора],)=ROW()-1,1,)+INDEX(Таблица1[[#All],[0]],ROW()-1)</f>
        <v>#N/A</v>
      </c>
      <c r="M96" s="13" t="str">
        <f>IFERROR(INDEX(Таблица1[Номер договора],MATCH(ROW()-1,Таблица1[0],)),"s\")</f>
        <v>s\</v>
      </c>
    </row>
    <row r="97" spans="1:13" ht="15.75" x14ac:dyDescent="0.25">
      <c r="A97" s="9" t="e">
        <f>INDEX('Журнал договоров физ.лиц'!C:C,MATCH('Реестр физические'!J97,'Журнал договоров физ.лиц'!A:A,))</f>
        <v>#N/A</v>
      </c>
      <c r="B97" s="9" t="e">
        <f>Таблица1[[#This Row],[Наименование юридического лица / ФИО пациента (физического лица)]]</f>
        <v>#N/A</v>
      </c>
      <c r="C97" s="34"/>
      <c r="D97" s="11"/>
      <c r="E97" s="12"/>
      <c r="F97" s="11"/>
      <c r="G97"/>
      <c r="H97" s="7">
        <f>IFERROR(VLOOKUP(Таблица1[[#This Row],[Наименование услуги]],#REF!,2),)</f>
        <v>0</v>
      </c>
      <c r="I97" s="7">
        <f>Таблица1[[#This Row],[Количество услуг]]*Таблица1[[#This Row],[Стоимость за единицу, руб.]]</f>
        <v>0</v>
      </c>
      <c r="K97" s="8" t="str">
        <f>IFERROR(VLOOKUP($J97,'Журнал договоров физ.лиц'!$A$2:$H$32,2,0),"")</f>
        <v/>
      </c>
      <c r="L97" s="5" t="e">
        <f>IF(MATCH(Таблица1[[#This Row],[Номер договора]],Таблица1[Номер договора],)=ROW()-1,1,)+INDEX(Таблица1[[#All],[0]],ROW()-1)</f>
        <v>#N/A</v>
      </c>
      <c r="M97" s="13" t="str">
        <f>IFERROR(INDEX(Таблица1[Номер договора],MATCH(ROW()-1,Таблица1[0],)),"s\")</f>
        <v>s\</v>
      </c>
    </row>
    <row r="98" spans="1:13" ht="15.75" x14ac:dyDescent="0.25">
      <c r="A98" s="9" t="e">
        <f>INDEX('Журнал договоров физ.лиц'!C:C,MATCH('Реестр физические'!J98,'Журнал договоров физ.лиц'!A:A,))</f>
        <v>#N/A</v>
      </c>
      <c r="B98" s="9" t="e">
        <f>Таблица1[[#This Row],[Наименование юридического лица / ФИО пациента (физического лица)]]</f>
        <v>#N/A</v>
      </c>
      <c r="C98" s="34"/>
      <c r="D98" s="11"/>
      <c r="E98" s="12"/>
      <c r="F98" s="11"/>
      <c r="G98"/>
      <c r="H98" s="7">
        <f>IFERROR(VLOOKUP(Таблица1[[#This Row],[Наименование услуги]],#REF!,2),)</f>
        <v>0</v>
      </c>
      <c r="I98" s="7">
        <f>Таблица1[[#This Row],[Количество услуг]]*Таблица1[[#This Row],[Стоимость за единицу, руб.]]</f>
        <v>0</v>
      </c>
      <c r="K98" s="8" t="str">
        <f>IFERROR(VLOOKUP($J98,'Журнал договоров физ.лиц'!$A$2:$H$32,2,0),"")</f>
        <v/>
      </c>
      <c r="L98" s="5" t="e">
        <f>IF(MATCH(Таблица1[[#This Row],[Номер договора]],Таблица1[Номер договора],)=ROW()-1,1,)+INDEX(Таблица1[[#All],[0]],ROW()-1)</f>
        <v>#N/A</v>
      </c>
      <c r="M98" s="13" t="str">
        <f>IFERROR(INDEX(Таблица1[Номер договора],MATCH(ROW()-1,Таблица1[0],)),"s\")</f>
        <v>s\</v>
      </c>
    </row>
    <row r="99" spans="1:13" ht="15.75" x14ac:dyDescent="0.25">
      <c r="A99" s="9" t="e">
        <f>INDEX('Журнал договоров физ.лиц'!C:C,MATCH('Реестр физические'!J99,'Журнал договоров физ.лиц'!A:A,))</f>
        <v>#N/A</v>
      </c>
      <c r="B99" s="9" t="e">
        <f>Таблица1[[#This Row],[Наименование юридического лица / ФИО пациента (физического лица)]]</f>
        <v>#N/A</v>
      </c>
      <c r="C99" s="34"/>
      <c r="D99" s="11"/>
      <c r="E99" s="12"/>
      <c r="F99" s="11"/>
      <c r="G99"/>
      <c r="H99" s="7">
        <f>IFERROR(VLOOKUP(Таблица1[[#This Row],[Наименование услуги]],#REF!,2),)</f>
        <v>0</v>
      </c>
      <c r="I99" s="7">
        <f>Таблица1[[#This Row],[Количество услуг]]*Таблица1[[#This Row],[Стоимость за единицу, руб.]]</f>
        <v>0</v>
      </c>
      <c r="K99" s="8" t="str">
        <f>IFERROR(VLOOKUP($J99,'Журнал договоров физ.лиц'!$A$2:$H$32,2,0),"")</f>
        <v/>
      </c>
      <c r="L99" s="5" t="e">
        <f>IF(MATCH(Таблица1[[#This Row],[Номер договора]],Таблица1[Номер договора],)=ROW()-1,1,)+INDEX(Таблица1[[#All],[0]],ROW()-1)</f>
        <v>#N/A</v>
      </c>
      <c r="M99" s="13" t="str">
        <f>IFERROR(INDEX(Таблица1[Номер договора],MATCH(ROW()-1,Таблица1[0],)),"s\")</f>
        <v>s\</v>
      </c>
    </row>
    <row r="100" spans="1:13" ht="15.75" x14ac:dyDescent="0.25">
      <c r="A100" s="9" t="e">
        <f>INDEX('Журнал договоров физ.лиц'!C:C,MATCH('Реестр физические'!J100,'Журнал договоров физ.лиц'!A:A,))</f>
        <v>#N/A</v>
      </c>
      <c r="B100" s="9" t="e">
        <f>Таблица1[[#This Row],[Наименование юридического лица / ФИО пациента (физического лица)]]</f>
        <v>#N/A</v>
      </c>
      <c r="C100" s="34"/>
      <c r="D100" s="11"/>
      <c r="E100" s="12"/>
      <c r="F100" s="11"/>
      <c r="G100"/>
      <c r="H100" s="7">
        <f>IFERROR(VLOOKUP(Таблица1[[#This Row],[Наименование услуги]],#REF!,2),)</f>
        <v>0</v>
      </c>
      <c r="I100" s="7">
        <f>Таблица1[[#This Row],[Количество услуг]]*Таблица1[[#This Row],[Стоимость за единицу, руб.]]</f>
        <v>0</v>
      </c>
      <c r="K100" s="8" t="str">
        <f>IFERROR(VLOOKUP($J100,'Журнал договоров физ.лиц'!$A$2:$H$32,2,0),"")</f>
        <v/>
      </c>
      <c r="L100" s="5" t="e">
        <f>IF(MATCH(Таблица1[[#This Row],[Номер договора]],Таблица1[Номер договора],)=ROW()-1,1,)+INDEX(Таблица1[[#All],[0]],ROW()-1)</f>
        <v>#N/A</v>
      </c>
      <c r="M100" s="13" t="str">
        <f>IFERROR(INDEX(Таблица1[Номер договора],MATCH(ROW()-1,Таблица1[0],)),"s\")</f>
        <v>s\</v>
      </c>
    </row>
    <row r="101" spans="1:13" ht="15.75" x14ac:dyDescent="0.25">
      <c r="A101" s="9" t="e">
        <f>INDEX('Журнал договоров физ.лиц'!C:C,MATCH('Реестр физические'!J101,'Журнал договоров физ.лиц'!A:A,))</f>
        <v>#N/A</v>
      </c>
      <c r="B101" s="9" t="e">
        <f>Таблица1[[#This Row],[Наименование юридического лица / ФИО пациента (физического лица)]]</f>
        <v>#N/A</v>
      </c>
      <c r="C101" s="34"/>
      <c r="D101" s="11"/>
      <c r="E101" s="12"/>
      <c r="F101" s="11"/>
      <c r="G101"/>
      <c r="H101" s="7">
        <f>IFERROR(VLOOKUP(Таблица1[[#This Row],[Наименование услуги]],#REF!,2),)</f>
        <v>0</v>
      </c>
      <c r="I101" s="7">
        <f>Таблица1[[#This Row],[Количество услуг]]*Таблица1[[#This Row],[Стоимость за единицу, руб.]]</f>
        <v>0</v>
      </c>
      <c r="K101" s="8" t="str">
        <f>IFERROR(VLOOKUP($J101,'Журнал договоров физ.лиц'!$A$2:$H$32,2,0),"")</f>
        <v/>
      </c>
      <c r="L101" s="5" t="e">
        <f>IF(MATCH(Таблица1[[#This Row],[Номер договора]],Таблица1[Номер договора],)=ROW()-1,1,)+INDEX(Таблица1[[#All],[0]],ROW()-1)</f>
        <v>#N/A</v>
      </c>
      <c r="M101" s="13" t="str">
        <f>IFERROR(INDEX(Таблица1[Номер договора],MATCH(ROW()-1,Таблица1[0],)),"s\")</f>
        <v>s\</v>
      </c>
    </row>
    <row r="102" spans="1:13" ht="15.75" x14ac:dyDescent="0.25">
      <c r="A102" s="9" t="e">
        <f>INDEX('Журнал договоров физ.лиц'!C:C,MATCH('Реестр физические'!J102,'Журнал договоров физ.лиц'!A:A,))</f>
        <v>#N/A</v>
      </c>
      <c r="B102" s="9" t="e">
        <f>Таблица1[[#This Row],[Наименование юридического лица / ФИО пациента (физического лица)]]</f>
        <v>#N/A</v>
      </c>
      <c r="C102" s="34"/>
      <c r="D102" s="11"/>
      <c r="E102" s="12"/>
      <c r="F102" s="11"/>
      <c r="G102"/>
      <c r="H102" s="7">
        <f>IFERROR(VLOOKUP(Таблица1[[#This Row],[Наименование услуги]],#REF!,2),)</f>
        <v>0</v>
      </c>
      <c r="I102" s="7">
        <f>Таблица1[[#This Row],[Количество услуг]]*Таблица1[[#This Row],[Стоимость за единицу, руб.]]</f>
        <v>0</v>
      </c>
      <c r="K102" s="8" t="str">
        <f>IFERROR(VLOOKUP($J102,'Журнал договоров физ.лиц'!$A$2:$H$32,2,0),"")</f>
        <v/>
      </c>
      <c r="L102" s="5" t="e">
        <f>IF(MATCH(Таблица1[[#This Row],[Номер договора]],Таблица1[Номер договора],)=ROW()-1,1,)+INDEX(Таблица1[[#All],[0]],ROW()-1)</f>
        <v>#N/A</v>
      </c>
      <c r="M102" s="13" t="str">
        <f>IFERROR(INDEX(Таблица1[Номер договора],MATCH(ROW()-1,Таблица1[0],)),"s\")</f>
        <v>s\</v>
      </c>
    </row>
    <row r="103" spans="1:13" ht="15.75" x14ac:dyDescent="0.25">
      <c r="A103" s="9" t="e">
        <f>INDEX('Журнал договоров физ.лиц'!C:C,MATCH('Реестр физические'!J103,'Журнал договоров физ.лиц'!A:A,))</f>
        <v>#N/A</v>
      </c>
      <c r="B103" s="9" t="e">
        <f>Таблица1[[#This Row],[Наименование юридического лица / ФИО пациента (физического лица)]]</f>
        <v>#N/A</v>
      </c>
      <c r="C103" s="34"/>
      <c r="D103" s="11"/>
      <c r="E103" s="12"/>
      <c r="F103" s="11"/>
      <c r="G103"/>
      <c r="H103" s="7">
        <f>IFERROR(VLOOKUP(Таблица1[[#This Row],[Наименование услуги]],#REF!,2),)</f>
        <v>0</v>
      </c>
      <c r="I103" s="7">
        <f>Таблица1[[#This Row],[Количество услуг]]*Таблица1[[#This Row],[Стоимость за единицу, руб.]]</f>
        <v>0</v>
      </c>
      <c r="K103" s="8" t="str">
        <f>IFERROR(VLOOKUP($J103,'Журнал договоров физ.лиц'!$A$2:$H$32,2,0),"")</f>
        <v/>
      </c>
      <c r="L103" s="5" t="e">
        <f>IF(MATCH(Таблица1[[#This Row],[Номер договора]],Таблица1[Номер договора],)=ROW()-1,1,)+INDEX(Таблица1[[#All],[0]],ROW()-1)</f>
        <v>#N/A</v>
      </c>
      <c r="M103" s="13" t="str">
        <f>IFERROR(INDEX(Таблица1[Номер договора],MATCH(ROW()-1,Таблица1[0],)),"s\")</f>
        <v>s\</v>
      </c>
    </row>
    <row r="104" spans="1:13" ht="15.75" x14ac:dyDescent="0.25">
      <c r="A104" s="9" t="e">
        <f>INDEX('Журнал договоров физ.лиц'!C:C,MATCH('Реестр физические'!J104,'Журнал договоров физ.лиц'!A:A,))</f>
        <v>#N/A</v>
      </c>
      <c r="B104" s="9" t="e">
        <f>Таблица1[[#This Row],[Наименование юридического лица / ФИО пациента (физического лица)]]</f>
        <v>#N/A</v>
      </c>
      <c r="C104" s="34"/>
      <c r="D104" s="11"/>
      <c r="E104" s="12"/>
      <c r="F104" s="11"/>
      <c r="G104"/>
      <c r="H104" s="7">
        <f>IFERROR(VLOOKUP(Таблица1[[#This Row],[Наименование услуги]],#REF!,2),)</f>
        <v>0</v>
      </c>
      <c r="I104" s="7">
        <f>Таблица1[[#This Row],[Количество услуг]]*Таблица1[[#This Row],[Стоимость за единицу, руб.]]</f>
        <v>0</v>
      </c>
      <c r="K104" s="8" t="str">
        <f>IFERROR(VLOOKUP($J104,'Журнал договоров физ.лиц'!$A$2:$H$32,2,0),"")</f>
        <v/>
      </c>
      <c r="L104" s="5" t="e">
        <f>IF(MATCH(Таблица1[[#This Row],[Номер договора]],Таблица1[Номер договора],)=ROW()-1,1,)+INDEX(Таблица1[[#All],[0]],ROW()-1)</f>
        <v>#N/A</v>
      </c>
      <c r="M104" s="13" t="str">
        <f>IFERROR(INDEX(Таблица1[Номер договора],MATCH(ROW()-1,Таблица1[0],)),"s\")</f>
        <v>s\</v>
      </c>
    </row>
    <row r="105" spans="1:13" ht="15.75" x14ac:dyDescent="0.25">
      <c r="A105" s="9" t="e">
        <f>INDEX('Журнал договоров физ.лиц'!C:C,MATCH('Реестр физические'!J105,'Журнал договоров физ.лиц'!A:A,))</f>
        <v>#N/A</v>
      </c>
      <c r="B105" s="9" t="e">
        <f>Таблица1[[#This Row],[Наименование юридического лица / ФИО пациента (физического лица)]]</f>
        <v>#N/A</v>
      </c>
      <c r="C105" s="34"/>
      <c r="D105" s="11"/>
      <c r="E105" s="12"/>
      <c r="F105" s="11"/>
      <c r="G105"/>
      <c r="H105" s="7">
        <f>IFERROR(VLOOKUP(Таблица1[[#This Row],[Наименование услуги]],#REF!,2),)</f>
        <v>0</v>
      </c>
      <c r="I105" s="7">
        <f>Таблица1[[#This Row],[Количество услуг]]*Таблица1[[#This Row],[Стоимость за единицу, руб.]]</f>
        <v>0</v>
      </c>
      <c r="K105" s="8" t="str">
        <f>IFERROR(VLOOKUP($J105,'Журнал договоров физ.лиц'!$A$2:$H$32,2,0),"")</f>
        <v/>
      </c>
      <c r="L105" s="5" t="e">
        <f>IF(MATCH(Таблица1[[#This Row],[Номер договора]],Таблица1[Номер договора],)=ROW()-1,1,)+INDEX(Таблица1[[#All],[0]],ROW()-1)</f>
        <v>#N/A</v>
      </c>
      <c r="M105" s="13" t="str">
        <f>IFERROR(INDEX(Таблица1[Номер договора],MATCH(ROW()-1,Таблица1[0],)),"s\")</f>
        <v>s\</v>
      </c>
    </row>
    <row r="106" spans="1:13" ht="15.75" x14ac:dyDescent="0.25">
      <c r="A106" s="9" t="e">
        <f>INDEX('Журнал договоров физ.лиц'!C:C,MATCH('Реестр физические'!J106,'Журнал договоров физ.лиц'!A:A,))</f>
        <v>#N/A</v>
      </c>
      <c r="B106" s="9" t="e">
        <f>Таблица1[[#This Row],[Наименование юридического лица / ФИО пациента (физического лица)]]</f>
        <v>#N/A</v>
      </c>
      <c r="C106" s="34"/>
      <c r="D106" s="11"/>
      <c r="E106" s="12"/>
      <c r="F106" s="11"/>
      <c r="G106"/>
      <c r="H106" s="7">
        <f>IFERROR(VLOOKUP(Таблица1[[#This Row],[Наименование услуги]],#REF!,2),)</f>
        <v>0</v>
      </c>
      <c r="I106" s="7">
        <f>Таблица1[[#This Row],[Количество услуг]]*Таблица1[[#This Row],[Стоимость за единицу, руб.]]</f>
        <v>0</v>
      </c>
      <c r="K106" s="8" t="str">
        <f>IFERROR(VLOOKUP($J106,'Журнал договоров физ.лиц'!$A$2:$H$32,2,0),"")</f>
        <v/>
      </c>
      <c r="L106" s="5" t="e">
        <f>IF(MATCH(Таблица1[[#This Row],[Номер договора]],Таблица1[Номер договора],)=ROW()-1,1,)+INDEX(Таблица1[[#All],[0]],ROW()-1)</f>
        <v>#N/A</v>
      </c>
      <c r="M106" s="13" t="str">
        <f>IFERROR(INDEX(Таблица1[Номер договора],MATCH(ROW()-1,Таблица1[0],)),"s\")</f>
        <v>s\</v>
      </c>
    </row>
    <row r="107" spans="1:13" ht="15.75" x14ac:dyDescent="0.25">
      <c r="A107" s="9" t="e">
        <f>INDEX('Журнал договоров физ.лиц'!C:C,MATCH('Реестр физические'!J107,'Журнал договоров физ.лиц'!A:A,))</f>
        <v>#N/A</v>
      </c>
      <c r="B107" s="9" t="e">
        <f>Таблица1[[#This Row],[Наименование юридического лица / ФИО пациента (физического лица)]]</f>
        <v>#N/A</v>
      </c>
      <c r="C107" s="34"/>
      <c r="D107" s="11"/>
      <c r="E107" s="12"/>
      <c r="F107" s="11"/>
      <c r="G107"/>
      <c r="H107" s="7">
        <f>IFERROR(VLOOKUP(Таблица1[[#This Row],[Наименование услуги]],#REF!,2),)</f>
        <v>0</v>
      </c>
      <c r="I107" s="7">
        <f>Таблица1[[#This Row],[Количество услуг]]*Таблица1[[#This Row],[Стоимость за единицу, руб.]]</f>
        <v>0</v>
      </c>
      <c r="K107" s="8" t="str">
        <f>IFERROR(VLOOKUP($J107,'Журнал договоров физ.лиц'!$A$2:$H$32,2,0),"")</f>
        <v/>
      </c>
      <c r="L107" s="5" t="e">
        <f>IF(MATCH(Таблица1[[#This Row],[Номер договора]],Таблица1[Номер договора],)=ROW()-1,1,)+INDEX(Таблица1[[#All],[0]],ROW()-1)</f>
        <v>#N/A</v>
      </c>
      <c r="M107" s="13" t="str">
        <f>IFERROR(INDEX(Таблица1[Номер договора],MATCH(ROW()-1,Таблица1[0],)),"s\")</f>
        <v>s\</v>
      </c>
    </row>
    <row r="108" spans="1:13" ht="15.75" x14ac:dyDescent="0.25">
      <c r="A108" s="9" t="e">
        <f>INDEX('Журнал договоров физ.лиц'!C:C,MATCH('Реестр физические'!J108,'Журнал договоров физ.лиц'!A:A,))</f>
        <v>#N/A</v>
      </c>
      <c r="B108" s="9" t="e">
        <f>Таблица1[[#This Row],[Наименование юридического лица / ФИО пациента (физического лица)]]</f>
        <v>#N/A</v>
      </c>
      <c r="C108" s="34"/>
      <c r="D108" s="11"/>
      <c r="E108" s="12"/>
      <c r="F108" s="11"/>
      <c r="G108"/>
      <c r="H108" s="7">
        <f>IFERROR(VLOOKUP(Таблица1[[#This Row],[Наименование услуги]],#REF!,2),)</f>
        <v>0</v>
      </c>
      <c r="I108" s="7">
        <f>Таблица1[[#This Row],[Количество услуг]]*Таблица1[[#This Row],[Стоимость за единицу, руб.]]</f>
        <v>0</v>
      </c>
      <c r="K108" s="8" t="str">
        <f>IFERROR(VLOOKUP($J108,'Журнал договоров физ.лиц'!$A$2:$H$32,2,0),"")</f>
        <v/>
      </c>
      <c r="L108" s="5" t="e">
        <f>IF(MATCH(Таблица1[[#This Row],[Номер договора]],Таблица1[Номер договора],)=ROW()-1,1,)+INDEX(Таблица1[[#All],[0]],ROW()-1)</f>
        <v>#N/A</v>
      </c>
      <c r="M108" s="13" t="str">
        <f>IFERROR(INDEX(Таблица1[Номер договора],MATCH(ROW()-1,Таблица1[0],)),"s\")</f>
        <v>s\</v>
      </c>
    </row>
    <row r="109" spans="1:13" ht="15.75" x14ac:dyDescent="0.25">
      <c r="A109" s="9" t="e">
        <f>INDEX('Журнал договоров физ.лиц'!C:C,MATCH('Реестр физические'!J109,'Журнал договоров физ.лиц'!A:A,))</f>
        <v>#N/A</v>
      </c>
      <c r="B109" s="9" t="e">
        <f>Таблица1[[#This Row],[Наименование юридического лица / ФИО пациента (физического лица)]]</f>
        <v>#N/A</v>
      </c>
      <c r="C109" s="34"/>
      <c r="D109" s="11"/>
      <c r="E109" s="12"/>
      <c r="F109" s="11"/>
      <c r="G109"/>
      <c r="H109" s="7">
        <f>IFERROR(VLOOKUP(Таблица1[[#This Row],[Наименование услуги]],#REF!,2),)</f>
        <v>0</v>
      </c>
      <c r="I109" s="7">
        <f>Таблица1[[#This Row],[Количество услуг]]*Таблица1[[#This Row],[Стоимость за единицу, руб.]]</f>
        <v>0</v>
      </c>
      <c r="K109" s="8" t="str">
        <f>IFERROR(VLOOKUP($J109,'Журнал договоров физ.лиц'!$A$2:$H$32,2,0),"")</f>
        <v/>
      </c>
      <c r="L109" s="5" t="e">
        <f>IF(MATCH(Таблица1[[#This Row],[Номер договора]],Таблица1[Номер договора],)=ROW()-1,1,)+INDEX(Таблица1[[#All],[0]],ROW()-1)</f>
        <v>#N/A</v>
      </c>
      <c r="M109" s="13" t="str">
        <f>IFERROR(INDEX(Таблица1[Номер договора],MATCH(ROW()-1,Таблица1[0],)),"s\")</f>
        <v>s\</v>
      </c>
    </row>
    <row r="110" spans="1:13" ht="15.75" x14ac:dyDescent="0.25">
      <c r="A110" s="9" t="e">
        <f>INDEX('Журнал договоров физ.лиц'!C:C,MATCH('Реестр физические'!J110,'Журнал договоров физ.лиц'!A:A,))</f>
        <v>#N/A</v>
      </c>
      <c r="B110" s="9" t="e">
        <f>Таблица1[[#This Row],[Наименование юридического лица / ФИО пациента (физического лица)]]</f>
        <v>#N/A</v>
      </c>
      <c r="C110" s="34"/>
      <c r="D110" s="11"/>
      <c r="E110" s="12"/>
      <c r="F110" s="11"/>
      <c r="G110"/>
      <c r="H110" s="7">
        <f>IFERROR(VLOOKUP(Таблица1[[#This Row],[Наименование услуги]],#REF!,2),)</f>
        <v>0</v>
      </c>
      <c r="I110" s="7">
        <f>Таблица1[[#This Row],[Количество услуг]]*Таблица1[[#This Row],[Стоимость за единицу, руб.]]</f>
        <v>0</v>
      </c>
      <c r="K110" s="8" t="str">
        <f>IFERROR(VLOOKUP($J110,'Журнал договоров физ.лиц'!$A$2:$H$32,2,0),"")</f>
        <v/>
      </c>
      <c r="L110" s="5" t="e">
        <f>IF(MATCH(Таблица1[[#This Row],[Номер договора]],Таблица1[Номер договора],)=ROW()-1,1,)+INDEX(Таблица1[[#All],[0]],ROW()-1)</f>
        <v>#N/A</v>
      </c>
      <c r="M110" s="13" t="str">
        <f>IFERROR(INDEX(Таблица1[Номер договора],MATCH(ROW()-1,Таблица1[0],)),"s\")</f>
        <v>s\</v>
      </c>
    </row>
    <row r="111" spans="1:13" ht="15.75" x14ac:dyDescent="0.25">
      <c r="A111" s="9" t="e">
        <f>INDEX('Журнал договоров физ.лиц'!C:C,MATCH('Реестр физические'!J111,'Журнал договоров физ.лиц'!A:A,))</f>
        <v>#N/A</v>
      </c>
      <c r="B111" s="9" t="e">
        <f>Таблица1[[#This Row],[Наименование юридического лица / ФИО пациента (физического лица)]]</f>
        <v>#N/A</v>
      </c>
      <c r="C111" s="34"/>
      <c r="D111" s="11"/>
      <c r="E111" s="12"/>
      <c r="F111" s="11"/>
      <c r="G111"/>
      <c r="H111" s="7">
        <f>IFERROR(VLOOKUP(Таблица1[[#This Row],[Наименование услуги]],#REF!,2),)</f>
        <v>0</v>
      </c>
      <c r="I111" s="7">
        <f>Таблица1[[#This Row],[Количество услуг]]*Таблица1[[#This Row],[Стоимость за единицу, руб.]]</f>
        <v>0</v>
      </c>
      <c r="K111" s="8" t="str">
        <f>IFERROR(VLOOKUP($J111,'Журнал договоров физ.лиц'!$A$2:$H$32,2,0),"")</f>
        <v/>
      </c>
      <c r="L111" s="5" t="e">
        <f>IF(MATCH(Таблица1[[#This Row],[Номер договора]],Таблица1[Номер договора],)=ROW()-1,1,)+INDEX(Таблица1[[#All],[0]],ROW()-1)</f>
        <v>#N/A</v>
      </c>
      <c r="M111" s="13" t="str">
        <f>IFERROR(INDEX(Таблица1[Номер договора],MATCH(ROW()-1,Таблица1[0],)),"s\")</f>
        <v>s\</v>
      </c>
    </row>
    <row r="112" spans="1:13" ht="15.75" x14ac:dyDescent="0.25">
      <c r="A112" s="9" t="e">
        <f>INDEX('Журнал договоров физ.лиц'!C:C,MATCH('Реестр физические'!J112,'Журнал договоров физ.лиц'!A:A,))</f>
        <v>#N/A</v>
      </c>
      <c r="B112" s="9" t="e">
        <f>Таблица1[[#This Row],[Наименование юридического лица / ФИО пациента (физического лица)]]</f>
        <v>#N/A</v>
      </c>
      <c r="C112" s="34"/>
      <c r="D112" s="11"/>
      <c r="E112" s="12"/>
      <c r="F112" s="11"/>
      <c r="G112"/>
      <c r="H112" s="7">
        <f>IFERROR(VLOOKUP(Таблица1[[#This Row],[Наименование услуги]],#REF!,2),)</f>
        <v>0</v>
      </c>
      <c r="I112" s="7">
        <f>Таблица1[[#This Row],[Количество услуг]]*Таблица1[[#This Row],[Стоимость за единицу, руб.]]</f>
        <v>0</v>
      </c>
      <c r="K112" s="8" t="str">
        <f>IFERROR(VLOOKUP($J112,'Журнал договоров физ.лиц'!$A$2:$H$32,2,0),"")</f>
        <v/>
      </c>
      <c r="L112" s="5" t="e">
        <f>IF(MATCH(Таблица1[[#This Row],[Номер договора]],Таблица1[Номер договора],)=ROW()-1,1,)+INDEX(Таблица1[[#All],[0]],ROW()-1)</f>
        <v>#N/A</v>
      </c>
      <c r="M112" s="13" t="str">
        <f>IFERROR(INDEX(Таблица1[Номер договора],MATCH(ROW()-1,Таблица1[0],)),"s\")</f>
        <v>s\</v>
      </c>
    </row>
    <row r="113" spans="1:13" ht="15.75" x14ac:dyDescent="0.25">
      <c r="A113" s="9" t="e">
        <f>INDEX('Журнал договоров физ.лиц'!C:C,MATCH('Реестр физические'!J113,'Журнал договоров физ.лиц'!A:A,))</f>
        <v>#N/A</v>
      </c>
      <c r="B113" s="9" t="e">
        <f>Таблица1[[#This Row],[Наименование юридического лица / ФИО пациента (физического лица)]]</f>
        <v>#N/A</v>
      </c>
      <c r="C113" s="34"/>
      <c r="D113" s="11"/>
      <c r="E113" s="12"/>
      <c r="F113" s="11"/>
      <c r="G113"/>
      <c r="H113" s="7">
        <f>IFERROR(VLOOKUP(Таблица1[[#This Row],[Наименование услуги]],#REF!,2),)</f>
        <v>0</v>
      </c>
      <c r="I113" s="7">
        <f>Таблица1[[#This Row],[Количество услуг]]*Таблица1[[#This Row],[Стоимость за единицу, руб.]]</f>
        <v>0</v>
      </c>
      <c r="K113" s="8" t="str">
        <f>IFERROR(VLOOKUP($J113,'Журнал договоров физ.лиц'!$A$2:$H$32,2,0),"")</f>
        <v/>
      </c>
      <c r="L113" s="5" t="e">
        <f>IF(MATCH(Таблица1[[#This Row],[Номер договора]],Таблица1[Номер договора],)=ROW()-1,1,)+INDEX(Таблица1[[#All],[0]],ROW()-1)</f>
        <v>#N/A</v>
      </c>
      <c r="M113" s="13" t="str">
        <f>IFERROR(INDEX(Таблица1[Номер договора],MATCH(ROW()-1,Таблица1[0],)),"s\")</f>
        <v>s\</v>
      </c>
    </row>
    <row r="114" spans="1:13" ht="15.75" x14ac:dyDescent="0.25">
      <c r="A114" s="9" t="e">
        <f>INDEX('Журнал договоров физ.лиц'!C:C,MATCH('Реестр физические'!J114,'Журнал договоров физ.лиц'!A:A,))</f>
        <v>#N/A</v>
      </c>
      <c r="B114" s="9" t="e">
        <f>Таблица1[[#This Row],[Наименование юридического лица / ФИО пациента (физического лица)]]</f>
        <v>#N/A</v>
      </c>
      <c r="C114" s="34"/>
      <c r="D114" s="11"/>
      <c r="E114" s="12"/>
      <c r="F114" s="11"/>
      <c r="G114"/>
      <c r="H114" s="7">
        <f>IFERROR(VLOOKUP(Таблица1[[#This Row],[Наименование услуги]],#REF!,2),)</f>
        <v>0</v>
      </c>
      <c r="I114" s="7">
        <f>Таблица1[[#This Row],[Количество услуг]]*Таблица1[[#This Row],[Стоимость за единицу, руб.]]</f>
        <v>0</v>
      </c>
      <c r="K114" s="8" t="str">
        <f>IFERROR(VLOOKUP($J114,'Журнал договоров физ.лиц'!$A$2:$H$32,2,0),"")</f>
        <v/>
      </c>
      <c r="L114" s="5" t="e">
        <f>IF(MATCH(Таблица1[[#This Row],[Номер договора]],Таблица1[Номер договора],)=ROW()-1,1,)+INDEX(Таблица1[[#All],[0]],ROW()-1)</f>
        <v>#N/A</v>
      </c>
      <c r="M114" s="13" t="str">
        <f>IFERROR(INDEX(Таблица1[Номер договора],MATCH(ROW()-1,Таблица1[0],)),"s\")</f>
        <v>s\</v>
      </c>
    </row>
    <row r="115" spans="1:13" ht="15.75" x14ac:dyDescent="0.25">
      <c r="A115" s="9" t="e">
        <f>INDEX('Журнал договоров физ.лиц'!C:C,MATCH('Реестр физические'!J115,'Журнал договоров физ.лиц'!A:A,))</f>
        <v>#N/A</v>
      </c>
      <c r="B115" s="9" t="e">
        <f>Таблица1[[#This Row],[Наименование юридического лица / ФИО пациента (физического лица)]]</f>
        <v>#N/A</v>
      </c>
      <c r="C115" s="34"/>
      <c r="D115" s="11"/>
      <c r="E115" s="12"/>
      <c r="F115" s="11"/>
      <c r="G115"/>
      <c r="H115" s="7">
        <f>IFERROR(VLOOKUP(Таблица1[[#This Row],[Наименование услуги]],#REF!,2),)</f>
        <v>0</v>
      </c>
      <c r="I115" s="7">
        <f>Таблица1[[#This Row],[Количество услуг]]*Таблица1[[#This Row],[Стоимость за единицу, руб.]]</f>
        <v>0</v>
      </c>
      <c r="K115" s="8" t="str">
        <f>IFERROR(VLOOKUP($J115,'Журнал договоров физ.лиц'!$A$2:$H$32,2,0),"")</f>
        <v/>
      </c>
      <c r="L115" s="5" t="e">
        <f>IF(MATCH(Таблица1[[#This Row],[Номер договора]],Таблица1[Номер договора],)=ROW()-1,1,)+INDEX(Таблица1[[#All],[0]],ROW()-1)</f>
        <v>#N/A</v>
      </c>
      <c r="M115" s="13" t="str">
        <f>IFERROR(INDEX(Таблица1[Номер договора],MATCH(ROW()-1,Таблица1[0],)),"s\")</f>
        <v>s\</v>
      </c>
    </row>
    <row r="116" spans="1:13" ht="15.75" x14ac:dyDescent="0.25">
      <c r="A116" s="9" t="e">
        <f>INDEX('Журнал договоров физ.лиц'!C:C,MATCH('Реестр физические'!J116,'Журнал договоров физ.лиц'!A:A,))</f>
        <v>#N/A</v>
      </c>
      <c r="B116" s="9" t="e">
        <f>Таблица1[[#This Row],[Наименование юридического лица / ФИО пациента (физического лица)]]</f>
        <v>#N/A</v>
      </c>
      <c r="C116" s="34"/>
      <c r="D116" s="11"/>
      <c r="E116" s="12"/>
      <c r="F116" s="11"/>
      <c r="G116"/>
      <c r="H116" s="7">
        <f>IFERROR(VLOOKUP(Таблица1[[#This Row],[Наименование услуги]],#REF!,2),)</f>
        <v>0</v>
      </c>
      <c r="I116" s="7">
        <f>Таблица1[[#This Row],[Количество услуг]]*Таблица1[[#This Row],[Стоимость за единицу, руб.]]</f>
        <v>0</v>
      </c>
      <c r="K116" s="8" t="str">
        <f>IFERROR(VLOOKUP($J116,'Журнал договоров физ.лиц'!$A$2:$H$32,2,0),"")</f>
        <v/>
      </c>
      <c r="L116" s="5" t="e">
        <f>IF(MATCH(Таблица1[[#This Row],[Номер договора]],Таблица1[Номер договора],)=ROW()-1,1,)+INDEX(Таблица1[[#All],[0]],ROW()-1)</f>
        <v>#N/A</v>
      </c>
      <c r="M116" s="13" t="str">
        <f>IFERROR(INDEX(Таблица1[Номер договора],MATCH(ROW()-1,Таблица1[0],)),"s\")</f>
        <v>s\</v>
      </c>
    </row>
    <row r="117" spans="1:13" ht="15.75" x14ac:dyDescent="0.25">
      <c r="A117" s="9" t="e">
        <f>INDEX('Журнал договоров физ.лиц'!C:C,MATCH('Реестр физические'!J117,'Журнал договоров физ.лиц'!A:A,))</f>
        <v>#N/A</v>
      </c>
      <c r="B117" s="9" t="e">
        <f>Таблица1[[#This Row],[Наименование юридического лица / ФИО пациента (физического лица)]]</f>
        <v>#N/A</v>
      </c>
      <c r="C117" s="34"/>
      <c r="D117" s="11"/>
      <c r="E117" s="12"/>
      <c r="F117" s="11"/>
      <c r="G117"/>
      <c r="H117" s="7">
        <f>IFERROR(VLOOKUP(Таблица1[[#This Row],[Наименование услуги]],#REF!,2),)</f>
        <v>0</v>
      </c>
      <c r="I117" s="7">
        <f>Таблица1[[#This Row],[Количество услуг]]*Таблица1[[#This Row],[Стоимость за единицу, руб.]]</f>
        <v>0</v>
      </c>
      <c r="K117" s="8" t="str">
        <f>IFERROR(VLOOKUP($J117,'Журнал договоров физ.лиц'!$A$2:$H$32,2,0),"")</f>
        <v/>
      </c>
      <c r="L117" s="5" t="e">
        <f>IF(MATCH(Таблица1[[#This Row],[Номер договора]],Таблица1[Номер договора],)=ROW()-1,1,)+INDEX(Таблица1[[#All],[0]],ROW()-1)</f>
        <v>#N/A</v>
      </c>
      <c r="M117" s="13" t="str">
        <f>IFERROR(INDEX(Таблица1[Номер договора],MATCH(ROW()-1,Таблица1[0],)),"s\")</f>
        <v>s\</v>
      </c>
    </row>
    <row r="118" spans="1:13" ht="15.75" x14ac:dyDescent="0.25">
      <c r="A118" s="9" t="e">
        <f>INDEX('Журнал договоров физ.лиц'!C:C,MATCH('Реестр физические'!J118,'Журнал договоров физ.лиц'!A:A,))</f>
        <v>#N/A</v>
      </c>
      <c r="B118" s="9" t="e">
        <f>Таблица1[[#This Row],[Наименование юридического лица / ФИО пациента (физического лица)]]</f>
        <v>#N/A</v>
      </c>
      <c r="C118" s="34"/>
      <c r="D118" s="11"/>
      <c r="E118" s="12"/>
      <c r="F118" s="11"/>
      <c r="G118"/>
      <c r="H118" s="7">
        <f>IFERROR(VLOOKUP(Таблица1[[#This Row],[Наименование услуги]],#REF!,2),)</f>
        <v>0</v>
      </c>
      <c r="I118" s="7">
        <f>Таблица1[[#This Row],[Количество услуг]]*Таблица1[[#This Row],[Стоимость за единицу, руб.]]</f>
        <v>0</v>
      </c>
      <c r="K118" s="8" t="str">
        <f>IFERROR(VLOOKUP($J118,'Журнал договоров физ.лиц'!$A$2:$H$32,2,0),"")</f>
        <v/>
      </c>
      <c r="L118" s="5" t="e">
        <f>IF(MATCH(Таблица1[[#This Row],[Номер договора]],Таблица1[Номер договора],)=ROW()-1,1,)+INDEX(Таблица1[[#All],[0]],ROW()-1)</f>
        <v>#N/A</v>
      </c>
      <c r="M118" s="13" t="str">
        <f>IFERROR(INDEX(Таблица1[Номер договора],MATCH(ROW()-1,Таблица1[0],)),"s\")</f>
        <v>s\</v>
      </c>
    </row>
    <row r="119" spans="1:13" ht="15.75" x14ac:dyDescent="0.25">
      <c r="A119" s="9" t="e">
        <f>INDEX('Журнал договоров физ.лиц'!C:C,MATCH('Реестр физические'!J119,'Журнал договоров физ.лиц'!A:A,))</f>
        <v>#N/A</v>
      </c>
      <c r="B119" s="9" t="e">
        <f>Таблица1[[#This Row],[Наименование юридического лица / ФИО пациента (физического лица)]]</f>
        <v>#N/A</v>
      </c>
      <c r="C119" s="34"/>
      <c r="D119" s="11"/>
      <c r="E119" s="10"/>
      <c r="F119" s="11"/>
      <c r="G119"/>
      <c r="H119" s="7">
        <f>IFERROR(VLOOKUP(Таблица1[[#This Row],[Наименование услуги]],#REF!,2),)</f>
        <v>0</v>
      </c>
      <c r="I119" s="7">
        <f>Таблица1[[#This Row],[Количество услуг]]*Таблица1[[#This Row],[Стоимость за единицу, руб.]]</f>
        <v>0</v>
      </c>
      <c r="K119" s="8" t="str">
        <f>IFERROR(VLOOKUP($J119,'Журнал договоров физ.лиц'!$A$2:$H$32,2,0),"")</f>
        <v/>
      </c>
      <c r="L119" s="5" t="e">
        <f>IF(MATCH(Таблица1[[#This Row],[Номер договора]],Таблица1[Номер договора],)=ROW()-1,1,)+INDEX(Таблица1[[#All],[0]],ROW()-1)</f>
        <v>#N/A</v>
      </c>
      <c r="M119" s="13" t="str">
        <f>IFERROR(INDEX(Таблица1[Номер договора],MATCH(ROW()-1,Таблица1[0],)),"s\")</f>
        <v>s\</v>
      </c>
    </row>
    <row r="120" spans="1:13" ht="15.75" x14ac:dyDescent="0.25">
      <c r="A120" s="9" t="e">
        <f>INDEX('Журнал договоров физ.лиц'!C:C,MATCH('Реестр физические'!J120,'Журнал договоров физ.лиц'!A:A,))</f>
        <v>#N/A</v>
      </c>
      <c r="B120" s="9" t="e">
        <f>Таблица1[[#This Row],[Наименование юридического лица / ФИО пациента (физического лица)]]</f>
        <v>#N/A</v>
      </c>
      <c r="C120" s="34"/>
      <c r="D120" s="11"/>
      <c r="E120" s="10"/>
      <c r="F120" s="11"/>
      <c r="G120"/>
      <c r="H120" s="7">
        <f>IFERROR(VLOOKUP(Таблица1[[#This Row],[Наименование услуги]],#REF!,2),)</f>
        <v>0</v>
      </c>
      <c r="I120" s="7">
        <f>Таблица1[[#This Row],[Количество услуг]]*Таблица1[[#This Row],[Стоимость за единицу, руб.]]</f>
        <v>0</v>
      </c>
      <c r="K120" s="8" t="str">
        <f>IFERROR(VLOOKUP($J120,'Журнал договоров физ.лиц'!$A$2:$H$32,2,0),"")</f>
        <v/>
      </c>
      <c r="L120" s="5" t="e">
        <f>IF(MATCH(Таблица1[[#This Row],[Номер договора]],Таблица1[Номер договора],)=ROW()-1,1,)+INDEX(Таблица1[[#All],[0]],ROW()-1)</f>
        <v>#N/A</v>
      </c>
      <c r="M120" s="13" t="str">
        <f>IFERROR(INDEX(Таблица1[Номер договора],MATCH(ROW()-1,Таблица1[0],)),"s\")</f>
        <v>s\</v>
      </c>
    </row>
    <row r="121" spans="1:13" ht="15.75" x14ac:dyDescent="0.25">
      <c r="A121" s="9" t="e">
        <f>INDEX('Журнал договоров физ.лиц'!C:C,MATCH('Реестр физические'!J121,'Журнал договоров физ.лиц'!A:A,))</f>
        <v>#N/A</v>
      </c>
      <c r="B121" s="9" t="e">
        <f>Таблица1[[#This Row],[Наименование юридического лица / ФИО пациента (физического лица)]]</f>
        <v>#N/A</v>
      </c>
      <c r="C121" s="33"/>
      <c r="D121" s="11"/>
      <c r="E121" s="10"/>
      <c r="F121" s="11"/>
      <c r="G121"/>
      <c r="H121" s="7">
        <f>IFERROR(VLOOKUP(Таблица1[[#This Row],[Наименование услуги]],#REF!,2),)</f>
        <v>0</v>
      </c>
      <c r="I121" s="7">
        <f>Таблица1[[#This Row],[Количество услуг]]*Таблица1[[#This Row],[Стоимость за единицу, руб.]]</f>
        <v>0</v>
      </c>
      <c r="K121" s="8" t="str">
        <f>IFERROR(VLOOKUP($J121,'Журнал договоров физ.лиц'!$A$2:$H$32,2,0),"")</f>
        <v/>
      </c>
      <c r="L121" s="5" t="e">
        <f>IF(MATCH(Таблица1[[#This Row],[Номер договора]],Таблица1[Номер договора],)=ROW()-1,1,)+INDEX(Таблица1[[#All],[0]],ROW()-1)</f>
        <v>#N/A</v>
      </c>
      <c r="M121" s="13" t="str">
        <f>IFERROR(INDEX(Таблица1[Номер договора],MATCH(ROW()-1,Таблица1[0],)),"s\")</f>
        <v>s\</v>
      </c>
    </row>
    <row r="122" spans="1:13" ht="15.75" x14ac:dyDescent="0.25">
      <c r="A122" s="9" t="e">
        <f>INDEX('Журнал договоров физ.лиц'!C:C,MATCH('Реестр физические'!J122,'Журнал договоров физ.лиц'!A:A,))</f>
        <v>#N/A</v>
      </c>
      <c r="B122" s="9" t="e">
        <f>Таблица1[[#This Row],[Наименование юридического лица / ФИО пациента (физического лица)]]</f>
        <v>#N/A</v>
      </c>
      <c r="C122" s="33"/>
      <c r="D122" s="11"/>
      <c r="E122" s="10"/>
      <c r="F122" s="11"/>
      <c r="G122"/>
      <c r="H122" s="7">
        <f>IFERROR(VLOOKUP(Таблица1[[#This Row],[Наименование услуги]],#REF!,2),)</f>
        <v>0</v>
      </c>
      <c r="I122" s="7">
        <f>Таблица1[[#This Row],[Количество услуг]]*Таблица1[[#This Row],[Стоимость за единицу, руб.]]</f>
        <v>0</v>
      </c>
      <c r="K122" s="8" t="str">
        <f>IFERROR(VLOOKUP($J122,'Журнал договоров физ.лиц'!$A$2:$H$32,2,0),"")</f>
        <v/>
      </c>
      <c r="L122" s="5" t="e">
        <f>IF(MATCH(Таблица1[[#This Row],[Номер договора]],Таблица1[Номер договора],)=ROW()-1,1,)+INDEX(Таблица1[[#All],[0]],ROW()-1)</f>
        <v>#N/A</v>
      </c>
      <c r="M122" s="13" t="str">
        <f>IFERROR(INDEX(Таблица1[Номер договора],MATCH(ROW()-1,Таблица1[0],)),"s\")</f>
        <v>s\</v>
      </c>
    </row>
    <row r="123" spans="1:13" ht="15.75" x14ac:dyDescent="0.25">
      <c r="A123" s="9" t="e">
        <f>INDEX('Журнал договоров физ.лиц'!C:C,MATCH('Реестр физические'!J123,'Журнал договоров физ.лиц'!A:A,))</f>
        <v>#N/A</v>
      </c>
      <c r="B123" s="9" t="e">
        <f>Таблица1[[#This Row],[Наименование юридического лица / ФИО пациента (физического лица)]]</f>
        <v>#N/A</v>
      </c>
      <c r="C123" s="33"/>
      <c r="D123" s="11"/>
      <c r="E123" s="10"/>
      <c r="F123" s="11"/>
      <c r="G123"/>
      <c r="H123" s="7">
        <f>IFERROR(VLOOKUP(Таблица1[[#This Row],[Наименование услуги]],#REF!,2),)</f>
        <v>0</v>
      </c>
      <c r="I123" s="7">
        <f>Таблица1[[#This Row],[Количество услуг]]*Таблица1[[#This Row],[Стоимость за единицу, руб.]]</f>
        <v>0</v>
      </c>
      <c r="K123" s="8" t="str">
        <f>IFERROR(VLOOKUP($J123,'Журнал договоров физ.лиц'!$A$2:$H$32,2,0),"")</f>
        <v/>
      </c>
      <c r="L123" s="5" t="e">
        <f>IF(MATCH(Таблица1[[#This Row],[Номер договора]],Таблица1[Номер договора],)=ROW()-1,1,)+INDEX(Таблица1[[#All],[0]],ROW()-1)</f>
        <v>#N/A</v>
      </c>
      <c r="M123" s="13" t="str">
        <f>IFERROR(INDEX(Таблица1[Номер договора],MATCH(ROW()-1,Таблица1[0],)),"s\")</f>
        <v>s\</v>
      </c>
    </row>
    <row r="124" spans="1:13" ht="15.75" x14ac:dyDescent="0.25">
      <c r="A124" s="9" t="e">
        <f>INDEX('Журнал договоров физ.лиц'!C:C,MATCH('Реестр физические'!J124,'Журнал договоров физ.лиц'!A:A,))</f>
        <v>#N/A</v>
      </c>
      <c r="B124" s="9" t="e">
        <f>Таблица1[[#This Row],[Наименование юридического лица / ФИО пациента (физического лица)]]</f>
        <v>#N/A</v>
      </c>
      <c r="C124" s="33"/>
      <c r="D124" s="11"/>
      <c r="E124" s="10"/>
      <c r="F124" s="11"/>
      <c r="G124"/>
      <c r="H124" s="7">
        <f>IFERROR(VLOOKUP(Таблица1[[#This Row],[Наименование услуги]],#REF!,2),)</f>
        <v>0</v>
      </c>
      <c r="I124" s="7">
        <f>Таблица1[[#This Row],[Количество услуг]]*Таблица1[[#This Row],[Стоимость за единицу, руб.]]</f>
        <v>0</v>
      </c>
      <c r="K124" s="8" t="str">
        <f>IFERROR(VLOOKUP($J124,'Журнал договоров физ.лиц'!$A$2:$H$32,2,0),"")</f>
        <v/>
      </c>
      <c r="L124" s="5" t="e">
        <f>IF(MATCH(Таблица1[[#This Row],[Номер договора]],Таблица1[Номер договора],)=ROW()-1,1,)+INDEX(Таблица1[[#All],[0]],ROW()-1)</f>
        <v>#N/A</v>
      </c>
      <c r="M124" s="13" t="str">
        <f>IFERROR(INDEX(Таблица1[Номер договора],MATCH(ROW()-1,Таблица1[0],)),"s\")</f>
        <v>s\</v>
      </c>
    </row>
    <row r="125" spans="1:13" ht="15.75" x14ac:dyDescent="0.25">
      <c r="A125" s="9" t="e">
        <f>INDEX('Журнал договоров физ.лиц'!C:C,MATCH('Реестр физические'!J125,'Журнал договоров физ.лиц'!A:A,))</f>
        <v>#N/A</v>
      </c>
      <c r="B125" s="9" t="e">
        <f>Таблица1[[#This Row],[Наименование юридического лица / ФИО пациента (физического лица)]]</f>
        <v>#N/A</v>
      </c>
      <c r="C125" s="33"/>
      <c r="D125" s="11"/>
      <c r="E125" s="10"/>
      <c r="F125" s="11"/>
      <c r="G125"/>
      <c r="H125" s="7">
        <f>IFERROR(VLOOKUP(Таблица1[[#This Row],[Наименование услуги]],#REF!,2),)</f>
        <v>0</v>
      </c>
      <c r="I125" s="7">
        <f>Таблица1[[#This Row],[Количество услуг]]*Таблица1[[#This Row],[Стоимость за единицу, руб.]]</f>
        <v>0</v>
      </c>
      <c r="K125" s="8" t="str">
        <f>IFERROR(VLOOKUP($J125,'Журнал договоров физ.лиц'!$A$2:$H$32,2,0),"")</f>
        <v/>
      </c>
      <c r="L125" s="5" t="e">
        <f>IF(MATCH(Таблица1[[#This Row],[Номер договора]],Таблица1[Номер договора],)=ROW()-1,1,)+INDEX(Таблица1[[#All],[0]],ROW()-1)</f>
        <v>#N/A</v>
      </c>
      <c r="M125" s="13" t="str">
        <f>IFERROR(INDEX(Таблица1[Номер договора],MATCH(ROW()-1,Таблица1[0],)),"s\")</f>
        <v>s\</v>
      </c>
    </row>
    <row r="126" spans="1:13" ht="15.75" x14ac:dyDescent="0.25">
      <c r="A126" s="9" t="e">
        <f>INDEX('Журнал договоров физ.лиц'!C:C,MATCH('Реестр физические'!J126,'Журнал договоров физ.лиц'!A:A,))</f>
        <v>#N/A</v>
      </c>
      <c r="B126" s="9" t="e">
        <f>Таблица1[[#This Row],[Наименование юридического лица / ФИО пациента (физического лица)]]</f>
        <v>#N/A</v>
      </c>
      <c r="C126" s="33"/>
      <c r="D126" s="11"/>
      <c r="E126" s="10"/>
      <c r="F126" s="11"/>
      <c r="G126"/>
      <c r="H126" s="7">
        <f>IFERROR(VLOOKUP(Таблица1[[#This Row],[Наименование услуги]],#REF!,2),)</f>
        <v>0</v>
      </c>
      <c r="I126" s="7">
        <f>Таблица1[[#This Row],[Количество услуг]]*Таблица1[[#This Row],[Стоимость за единицу, руб.]]</f>
        <v>0</v>
      </c>
      <c r="K126" s="8" t="str">
        <f>IFERROR(VLOOKUP($J126,'Журнал договоров физ.лиц'!$A$2:$H$32,2,0),"")</f>
        <v/>
      </c>
      <c r="L126" s="5" t="e">
        <f>IF(MATCH(Таблица1[[#This Row],[Номер договора]],Таблица1[Номер договора],)=ROW()-1,1,)+INDEX(Таблица1[[#All],[0]],ROW()-1)</f>
        <v>#N/A</v>
      </c>
      <c r="M126" s="13" t="str">
        <f>IFERROR(INDEX(Таблица1[Номер договора],MATCH(ROW()-1,Таблица1[0],)),"s\")</f>
        <v>s\</v>
      </c>
    </row>
    <row r="127" spans="1:13" ht="15.75" x14ac:dyDescent="0.25">
      <c r="A127" s="9" t="e">
        <f>INDEX('Журнал договоров физ.лиц'!C:C,MATCH('Реестр физические'!J127,'Журнал договоров физ.лиц'!A:A,))</f>
        <v>#N/A</v>
      </c>
      <c r="B127" s="9" t="e">
        <f>Таблица1[[#This Row],[Наименование юридического лица / ФИО пациента (физического лица)]]</f>
        <v>#N/A</v>
      </c>
      <c r="C127" s="33"/>
      <c r="D127" s="11"/>
      <c r="E127" s="10"/>
      <c r="F127" s="11"/>
      <c r="G127"/>
      <c r="H127" s="7">
        <f>IFERROR(VLOOKUP(Таблица1[[#This Row],[Наименование услуги]],#REF!,2),)</f>
        <v>0</v>
      </c>
      <c r="I127" s="7">
        <f>Таблица1[[#This Row],[Количество услуг]]*Таблица1[[#This Row],[Стоимость за единицу, руб.]]</f>
        <v>0</v>
      </c>
      <c r="K127" s="8" t="str">
        <f>IFERROR(VLOOKUP($J127,'Журнал договоров физ.лиц'!$A$2:$H$32,2,0),"")</f>
        <v/>
      </c>
      <c r="L127" s="5" t="e">
        <f>IF(MATCH(Таблица1[[#This Row],[Номер договора]],Таблица1[Номер договора],)=ROW()-1,1,)+INDEX(Таблица1[[#All],[0]],ROW()-1)</f>
        <v>#N/A</v>
      </c>
      <c r="M127" s="13" t="str">
        <f>IFERROR(INDEX(Таблица1[Номер договора],MATCH(ROW()-1,Таблица1[0],)),"s\")</f>
        <v>s\</v>
      </c>
    </row>
    <row r="128" spans="1:13" ht="15.75" x14ac:dyDescent="0.25">
      <c r="A128" s="9" t="e">
        <f>INDEX('Журнал договоров физ.лиц'!C:C,MATCH('Реестр физические'!J128,'Журнал договоров физ.лиц'!A:A,))</f>
        <v>#N/A</v>
      </c>
      <c r="B128" s="9" t="e">
        <f>Таблица1[[#This Row],[Наименование юридического лица / ФИО пациента (физического лица)]]</f>
        <v>#N/A</v>
      </c>
      <c r="C128" s="33"/>
      <c r="D128" s="11"/>
      <c r="E128" s="10"/>
      <c r="F128" s="11"/>
      <c r="G128"/>
      <c r="H128" s="7">
        <f>IFERROR(VLOOKUP(Таблица1[[#This Row],[Наименование услуги]],#REF!,2),)</f>
        <v>0</v>
      </c>
      <c r="I128" s="7">
        <f>Таблица1[[#This Row],[Количество услуг]]*Таблица1[[#This Row],[Стоимость за единицу, руб.]]</f>
        <v>0</v>
      </c>
      <c r="K128" s="8" t="str">
        <f>IFERROR(VLOOKUP($J128,'Журнал договоров физ.лиц'!$A$2:$H$32,2,0),"")</f>
        <v/>
      </c>
      <c r="L128" s="5" t="e">
        <f>IF(MATCH(Таблица1[[#This Row],[Номер договора]],Таблица1[Номер договора],)=ROW()-1,1,)+INDEX(Таблица1[[#All],[0]],ROW()-1)</f>
        <v>#N/A</v>
      </c>
      <c r="M128" s="13" t="str">
        <f>IFERROR(INDEX(Таблица1[Номер договора],MATCH(ROW()-1,Таблица1[0],)),"s\")</f>
        <v>s\</v>
      </c>
    </row>
    <row r="129" spans="1:13" ht="15.75" x14ac:dyDescent="0.25">
      <c r="A129" s="9" t="e">
        <f>INDEX('Журнал договоров физ.лиц'!C:C,MATCH('Реестр физические'!J129,'Журнал договоров физ.лиц'!A:A,))</f>
        <v>#N/A</v>
      </c>
      <c r="B129" s="9" t="e">
        <f>Таблица1[[#This Row],[Наименование юридического лица / ФИО пациента (физического лица)]]</f>
        <v>#N/A</v>
      </c>
      <c r="C129" s="33"/>
      <c r="D129" s="11"/>
      <c r="E129" s="10"/>
      <c r="F129" s="11"/>
      <c r="G129"/>
      <c r="H129" s="7">
        <f>IFERROR(VLOOKUP(Таблица1[[#This Row],[Наименование услуги]],#REF!,2),)</f>
        <v>0</v>
      </c>
      <c r="I129" s="7">
        <f>Таблица1[[#This Row],[Количество услуг]]*Таблица1[[#This Row],[Стоимость за единицу, руб.]]</f>
        <v>0</v>
      </c>
      <c r="K129" s="8" t="str">
        <f>IFERROR(VLOOKUP($J129,'Журнал договоров физ.лиц'!$A$2:$H$32,2,0),"")</f>
        <v/>
      </c>
      <c r="L129" s="5" t="e">
        <f>IF(MATCH(Таблица1[[#This Row],[Номер договора]],Таблица1[Номер договора],)=ROW()-1,1,)+INDEX(Таблица1[[#All],[0]],ROW()-1)</f>
        <v>#N/A</v>
      </c>
      <c r="M129" s="13" t="str">
        <f>IFERROR(INDEX(Таблица1[Номер договора],MATCH(ROW()-1,Таблица1[0],)),"s\")</f>
        <v>s\</v>
      </c>
    </row>
    <row r="130" spans="1:13" ht="15.75" x14ac:dyDescent="0.25">
      <c r="A130" s="9" t="e">
        <f>INDEX('Журнал договоров физ.лиц'!C:C,MATCH('Реестр физические'!J130,'Журнал договоров физ.лиц'!A:A,))</f>
        <v>#N/A</v>
      </c>
      <c r="B130" s="9" t="e">
        <f>Таблица1[[#This Row],[Наименование юридического лица / ФИО пациента (физического лица)]]</f>
        <v>#N/A</v>
      </c>
      <c r="C130" s="33"/>
      <c r="D130" s="11"/>
      <c r="E130" s="10"/>
      <c r="F130" s="11"/>
      <c r="G130"/>
      <c r="H130" s="7">
        <f>IFERROR(VLOOKUP(Таблица1[[#This Row],[Наименование услуги]],#REF!,2),)</f>
        <v>0</v>
      </c>
      <c r="I130" s="7">
        <f>Таблица1[[#This Row],[Количество услуг]]*Таблица1[[#This Row],[Стоимость за единицу, руб.]]</f>
        <v>0</v>
      </c>
      <c r="K130" s="8" t="str">
        <f>IFERROR(VLOOKUP($J130,'Журнал договоров физ.лиц'!$A$2:$H$32,2,0),"")</f>
        <v/>
      </c>
      <c r="L130" s="5" t="e">
        <f>IF(MATCH(Таблица1[[#This Row],[Номер договора]],Таблица1[Номер договора],)=ROW()-1,1,)+INDEX(Таблица1[[#All],[0]],ROW()-1)</f>
        <v>#N/A</v>
      </c>
      <c r="M130" s="13" t="str">
        <f>IFERROR(INDEX(Таблица1[Номер договора],MATCH(ROW()-1,Таблица1[0],)),"s\")</f>
        <v>s\</v>
      </c>
    </row>
    <row r="131" spans="1:13" ht="15.75" x14ac:dyDescent="0.25">
      <c r="A131" s="9" t="e">
        <f>INDEX('Журнал договоров физ.лиц'!C:C,MATCH('Реестр физические'!J131,'Журнал договоров физ.лиц'!A:A,))</f>
        <v>#N/A</v>
      </c>
      <c r="B131" s="9" t="e">
        <f>Таблица1[[#This Row],[Наименование юридического лица / ФИО пациента (физического лица)]]</f>
        <v>#N/A</v>
      </c>
      <c r="C131" s="33"/>
      <c r="D131" s="11"/>
      <c r="E131" s="10"/>
      <c r="F131" s="11"/>
      <c r="G131"/>
      <c r="H131" s="7">
        <f>IFERROR(VLOOKUP(Таблица1[[#This Row],[Наименование услуги]],#REF!,2),)</f>
        <v>0</v>
      </c>
      <c r="I131" s="7">
        <f>Таблица1[[#This Row],[Количество услуг]]*Таблица1[[#This Row],[Стоимость за единицу, руб.]]</f>
        <v>0</v>
      </c>
      <c r="K131" s="8" t="str">
        <f>IFERROR(VLOOKUP($J131,'Журнал договоров физ.лиц'!$A$2:$H$32,2,0),"")</f>
        <v/>
      </c>
      <c r="L131" s="5" t="e">
        <f>IF(MATCH(Таблица1[[#This Row],[Номер договора]],Таблица1[Номер договора],)=ROW()-1,1,)+INDEX(Таблица1[[#All],[0]],ROW()-1)</f>
        <v>#N/A</v>
      </c>
      <c r="M131" s="13" t="str">
        <f>IFERROR(INDEX(Таблица1[Номер договора],MATCH(ROW()-1,Таблица1[0],)),"s\")</f>
        <v>s\</v>
      </c>
    </row>
    <row r="132" spans="1:13" ht="15.75" x14ac:dyDescent="0.25">
      <c r="A132" s="9" t="e">
        <f>INDEX('Журнал договоров физ.лиц'!C:C,MATCH('Реестр физические'!J132,'Журнал договоров физ.лиц'!A:A,))</f>
        <v>#N/A</v>
      </c>
      <c r="B132" s="9" t="e">
        <f>Таблица1[[#This Row],[Наименование юридического лица / ФИО пациента (физического лица)]]</f>
        <v>#N/A</v>
      </c>
      <c r="C132" s="33"/>
      <c r="D132" s="11"/>
      <c r="E132" s="10"/>
      <c r="F132" s="11"/>
      <c r="G132"/>
      <c r="H132" s="7">
        <f>IFERROR(VLOOKUP(Таблица1[[#This Row],[Наименование услуги]],#REF!,2),)</f>
        <v>0</v>
      </c>
      <c r="I132" s="7">
        <f>Таблица1[[#This Row],[Количество услуг]]*Таблица1[[#This Row],[Стоимость за единицу, руб.]]</f>
        <v>0</v>
      </c>
      <c r="K132" s="8" t="str">
        <f>IFERROR(VLOOKUP($J132,'Журнал договоров физ.лиц'!$A$2:$H$32,2,0),"")</f>
        <v/>
      </c>
      <c r="L132" s="5" t="e">
        <f>IF(MATCH(Таблица1[[#This Row],[Номер договора]],Таблица1[Номер договора],)=ROW()-1,1,)+INDEX(Таблица1[[#All],[0]],ROW()-1)</f>
        <v>#N/A</v>
      </c>
      <c r="M132" s="13" t="str">
        <f>IFERROR(INDEX(Таблица1[Номер договора],MATCH(ROW()-1,Таблица1[0],)),"s\")</f>
        <v>s\</v>
      </c>
    </row>
    <row r="133" spans="1:13" ht="15.75" x14ac:dyDescent="0.25">
      <c r="A133" s="9" t="e">
        <f>INDEX('Журнал договоров физ.лиц'!C:C,MATCH('Реестр физические'!J133,'Журнал договоров физ.лиц'!A:A,))</f>
        <v>#N/A</v>
      </c>
      <c r="B133" s="9" t="e">
        <f>Таблица1[[#This Row],[Наименование юридического лица / ФИО пациента (физического лица)]]</f>
        <v>#N/A</v>
      </c>
      <c r="C133" s="33"/>
      <c r="D133" s="11"/>
      <c r="E133" s="10"/>
      <c r="F133" s="11"/>
      <c r="G133"/>
      <c r="H133" s="7">
        <f>IFERROR(VLOOKUP(Таблица1[[#This Row],[Наименование услуги]],#REF!,2),)</f>
        <v>0</v>
      </c>
      <c r="I133" s="7">
        <f>Таблица1[[#This Row],[Количество услуг]]*Таблица1[[#This Row],[Стоимость за единицу, руб.]]</f>
        <v>0</v>
      </c>
      <c r="K133" s="8" t="str">
        <f>IFERROR(VLOOKUP($J133,'Журнал договоров физ.лиц'!$A$2:$H$32,2,0),"")</f>
        <v/>
      </c>
      <c r="L133" s="5" t="e">
        <f>IF(MATCH(Таблица1[[#This Row],[Номер договора]],Таблица1[Номер договора],)=ROW()-1,1,)+INDEX(Таблица1[[#All],[0]],ROW()-1)</f>
        <v>#N/A</v>
      </c>
      <c r="M133" s="13" t="str">
        <f>IFERROR(INDEX(Таблица1[Номер договора],MATCH(ROW()-1,Таблица1[0],)),"s\")</f>
        <v>s\</v>
      </c>
    </row>
    <row r="134" spans="1:13" ht="15.75" x14ac:dyDescent="0.25">
      <c r="A134" s="9" t="e">
        <f>INDEX('Журнал договоров физ.лиц'!C:C,MATCH('Реестр физические'!J134,'Журнал договоров физ.лиц'!A:A,))</f>
        <v>#N/A</v>
      </c>
      <c r="B134" s="9" t="e">
        <f>Таблица1[[#This Row],[Наименование юридического лица / ФИО пациента (физического лица)]]</f>
        <v>#N/A</v>
      </c>
      <c r="C134" s="33"/>
      <c r="D134" s="11"/>
      <c r="E134" s="10"/>
      <c r="F134" s="11"/>
      <c r="G134"/>
      <c r="H134" s="7">
        <f>IFERROR(VLOOKUP(Таблица1[[#This Row],[Наименование услуги]],#REF!,2),)</f>
        <v>0</v>
      </c>
      <c r="I134" s="7">
        <f>Таблица1[[#This Row],[Количество услуг]]*Таблица1[[#This Row],[Стоимость за единицу, руб.]]</f>
        <v>0</v>
      </c>
      <c r="K134" s="8" t="str">
        <f>IFERROR(VLOOKUP($J134,'Журнал договоров физ.лиц'!$A$2:$H$32,2,0),"")</f>
        <v/>
      </c>
      <c r="L134" s="5" t="e">
        <f>IF(MATCH(Таблица1[[#This Row],[Номер договора]],Таблица1[Номер договора],)=ROW()-1,1,)+INDEX(Таблица1[[#All],[0]],ROW()-1)</f>
        <v>#N/A</v>
      </c>
      <c r="M134" s="13" t="str">
        <f>IFERROR(INDEX(Таблица1[Номер договора],MATCH(ROW()-1,Таблица1[0],)),"s\")</f>
        <v>s\</v>
      </c>
    </row>
    <row r="135" spans="1:13" ht="15.75" x14ac:dyDescent="0.25">
      <c r="A135" s="9" t="e">
        <f>INDEX('Журнал договоров физ.лиц'!C:C,MATCH('Реестр физические'!J135,'Журнал договоров физ.лиц'!A:A,))</f>
        <v>#N/A</v>
      </c>
      <c r="B135" s="9" t="e">
        <f>Таблица1[[#This Row],[Наименование юридического лица / ФИО пациента (физического лица)]]</f>
        <v>#N/A</v>
      </c>
      <c r="C135" s="33"/>
      <c r="D135" s="11"/>
      <c r="E135" s="10"/>
      <c r="F135" s="11"/>
      <c r="G135"/>
      <c r="H135" s="7">
        <f>IFERROR(VLOOKUP(Таблица1[[#This Row],[Наименование услуги]],#REF!,2),)</f>
        <v>0</v>
      </c>
      <c r="I135" s="7">
        <f>Таблица1[[#This Row],[Количество услуг]]*Таблица1[[#This Row],[Стоимость за единицу, руб.]]</f>
        <v>0</v>
      </c>
      <c r="K135" s="8" t="str">
        <f>IFERROR(VLOOKUP($J135,'Журнал договоров физ.лиц'!$A$2:$H$32,2,0),"")</f>
        <v/>
      </c>
      <c r="L135" s="5" t="e">
        <f>IF(MATCH(Таблица1[[#This Row],[Номер договора]],Таблица1[Номер договора],)=ROW()-1,1,)+INDEX(Таблица1[[#All],[0]],ROW()-1)</f>
        <v>#N/A</v>
      </c>
      <c r="M135" s="13" t="str">
        <f>IFERROR(INDEX(Таблица1[Номер договора],MATCH(ROW()-1,Таблица1[0],)),"s\")</f>
        <v>s\</v>
      </c>
    </row>
    <row r="136" spans="1:13" ht="15.75" x14ac:dyDescent="0.25">
      <c r="A136" s="9" t="e">
        <f>INDEX('Журнал договоров физ.лиц'!C:C,MATCH('Реестр физические'!J136,'Журнал договоров физ.лиц'!A:A,))</f>
        <v>#N/A</v>
      </c>
      <c r="B136" s="9" t="e">
        <f>Таблица1[[#This Row],[Наименование юридического лица / ФИО пациента (физического лица)]]</f>
        <v>#N/A</v>
      </c>
      <c r="C136" s="33"/>
      <c r="D136" s="11"/>
      <c r="E136" s="10"/>
      <c r="F136" s="11"/>
      <c r="G136"/>
      <c r="H136" s="7">
        <f>IFERROR(VLOOKUP(Таблица1[[#This Row],[Наименование услуги]],#REF!,2),)</f>
        <v>0</v>
      </c>
      <c r="I136" s="7">
        <f>Таблица1[[#This Row],[Количество услуг]]*Таблица1[[#This Row],[Стоимость за единицу, руб.]]</f>
        <v>0</v>
      </c>
      <c r="K136" s="8" t="str">
        <f>IFERROR(VLOOKUP($J136,'Журнал договоров физ.лиц'!$A$2:$H$32,2,0),"")</f>
        <v/>
      </c>
      <c r="L136" s="5" t="e">
        <f>IF(MATCH(Таблица1[[#This Row],[Номер договора]],Таблица1[Номер договора],)=ROW()-1,1,)+INDEX(Таблица1[[#All],[0]],ROW()-1)</f>
        <v>#N/A</v>
      </c>
      <c r="M136" s="13" t="str">
        <f>IFERROR(INDEX(Таблица1[Номер договора],MATCH(ROW()-1,Таблица1[0],)),"s\")</f>
        <v>s\</v>
      </c>
    </row>
    <row r="137" spans="1:13" ht="15.75" x14ac:dyDescent="0.25">
      <c r="A137" s="9" t="e">
        <f>INDEX('Журнал договоров физ.лиц'!C:C,MATCH('Реестр физические'!J137,'Журнал договоров физ.лиц'!A:A,))</f>
        <v>#N/A</v>
      </c>
      <c r="B137" s="9" t="e">
        <f>Таблица1[[#This Row],[Наименование юридического лица / ФИО пациента (физического лица)]]</f>
        <v>#N/A</v>
      </c>
      <c r="C137" s="33"/>
      <c r="D137" s="11"/>
      <c r="E137" s="10"/>
      <c r="F137" s="11"/>
      <c r="G137"/>
      <c r="H137" s="7">
        <f>IFERROR(VLOOKUP(Таблица1[[#This Row],[Наименование услуги]],#REF!,2),)</f>
        <v>0</v>
      </c>
      <c r="I137" s="7">
        <f>Таблица1[[#This Row],[Количество услуг]]*Таблица1[[#This Row],[Стоимость за единицу, руб.]]</f>
        <v>0</v>
      </c>
      <c r="K137" s="8" t="str">
        <f>IFERROR(VLOOKUP($J137,'Журнал договоров физ.лиц'!$A$2:$H$32,2,0),"")</f>
        <v/>
      </c>
      <c r="L137" s="5" t="e">
        <f>IF(MATCH(Таблица1[[#This Row],[Номер договора]],Таблица1[Номер договора],)=ROW()-1,1,)+INDEX(Таблица1[[#All],[0]],ROW()-1)</f>
        <v>#N/A</v>
      </c>
      <c r="M137" s="13" t="str">
        <f>IFERROR(INDEX(Таблица1[Номер договора],MATCH(ROW()-1,Таблица1[0],)),"s\")</f>
        <v>s\</v>
      </c>
    </row>
    <row r="138" spans="1:13" ht="15.75" x14ac:dyDescent="0.25">
      <c r="A138" s="9" t="e">
        <f>INDEX('Журнал договоров физ.лиц'!C:C,MATCH('Реестр физические'!J138,'Журнал договоров физ.лиц'!A:A,))</f>
        <v>#N/A</v>
      </c>
      <c r="B138" s="9" t="e">
        <f>Таблица1[[#This Row],[Наименование юридического лица / ФИО пациента (физического лица)]]</f>
        <v>#N/A</v>
      </c>
      <c r="C138" s="33"/>
      <c r="D138" s="11"/>
      <c r="E138" s="10"/>
      <c r="F138" s="11"/>
      <c r="G138"/>
      <c r="H138" s="7">
        <f>IFERROR(VLOOKUP(Таблица1[[#This Row],[Наименование услуги]],#REF!,2),)</f>
        <v>0</v>
      </c>
      <c r="I138" s="7">
        <f>Таблица1[[#This Row],[Количество услуг]]*Таблица1[[#This Row],[Стоимость за единицу, руб.]]</f>
        <v>0</v>
      </c>
      <c r="K138" s="8" t="str">
        <f>IFERROR(VLOOKUP($J138,'Журнал договоров физ.лиц'!$A$2:$H$32,2,0),"")</f>
        <v/>
      </c>
      <c r="L138" s="5" t="e">
        <f>IF(MATCH(Таблица1[[#This Row],[Номер договора]],Таблица1[Номер договора],)=ROW()-1,1,)+INDEX(Таблица1[[#All],[0]],ROW()-1)</f>
        <v>#N/A</v>
      </c>
      <c r="M138" s="13" t="str">
        <f>IFERROR(INDEX(Таблица1[Номер договора],MATCH(ROW()-1,Таблица1[0],)),"s\")</f>
        <v>s\</v>
      </c>
    </row>
    <row r="139" spans="1:13" ht="15.75" x14ac:dyDescent="0.25">
      <c r="A139" s="9" t="e">
        <f>INDEX('Журнал договоров физ.лиц'!C:C,MATCH('Реестр физические'!J139,'Журнал договоров физ.лиц'!A:A,))</f>
        <v>#N/A</v>
      </c>
      <c r="B139" s="9" t="e">
        <f>Таблица1[[#This Row],[Наименование юридического лица / ФИО пациента (физического лица)]]</f>
        <v>#N/A</v>
      </c>
      <c r="C139" s="34"/>
      <c r="D139" s="11"/>
      <c r="E139" s="12"/>
      <c r="F139" s="11"/>
      <c r="G139"/>
      <c r="H139" s="7">
        <f>IFERROR(VLOOKUP(Таблица1[[#This Row],[Наименование услуги]],#REF!,2),)</f>
        <v>0</v>
      </c>
      <c r="I139" s="7">
        <f>Таблица1[[#This Row],[Количество услуг]]*Таблица1[[#This Row],[Стоимость за единицу, руб.]]</f>
        <v>0</v>
      </c>
      <c r="K139" s="8" t="str">
        <f>IFERROR(VLOOKUP($J139,'Журнал договоров физ.лиц'!$A$2:$H$32,2,0),"")</f>
        <v/>
      </c>
      <c r="L139" s="5" t="e">
        <f>IF(MATCH(Таблица1[[#This Row],[Номер договора]],Таблица1[Номер договора],)=ROW()-1,1,)+INDEX(Таблица1[[#All],[0]],ROW()-1)</f>
        <v>#N/A</v>
      </c>
      <c r="M139" s="13" t="str">
        <f>IFERROR(INDEX(Таблица1[Номер договора],MATCH(ROW()-1,Таблица1[0],)),"s\")</f>
        <v>s\</v>
      </c>
    </row>
    <row r="140" spans="1:13" ht="15.75" x14ac:dyDescent="0.25">
      <c r="A140" s="9" t="e">
        <f>INDEX('Журнал договоров физ.лиц'!C:C,MATCH('Реестр физические'!J140,'Журнал договоров физ.лиц'!A:A,))</f>
        <v>#N/A</v>
      </c>
      <c r="B140" s="9" t="e">
        <f>Таблица1[[#This Row],[Наименование юридического лица / ФИО пациента (физического лица)]]</f>
        <v>#N/A</v>
      </c>
      <c r="C140" s="34"/>
      <c r="D140" s="11"/>
      <c r="E140" s="12"/>
      <c r="F140" s="11"/>
      <c r="G140"/>
      <c r="H140" s="7">
        <f>IFERROR(VLOOKUP(Таблица1[[#This Row],[Наименование услуги]],#REF!,2),)</f>
        <v>0</v>
      </c>
      <c r="I140" s="7">
        <f>Таблица1[[#This Row],[Количество услуг]]*Таблица1[[#This Row],[Стоимость за единицу, руб.]]</f>
        <v>0</v>
      </c>
      <c r="K140" s="8" t="str">
        <f>IFERROR(VLOOKUP($J140,'Журнал договоров физ.лиц'!$A$2:$H$32,2,0),"")</f>
        <v/>
      </c>
      <c r="L140" s="5" t="e">
        <f>IF(MATCH(Таблица1[[#This Row],[Номер договора]],Таблица1[Номер договора],)=ROW()-1,1,)+INDEX(Таблица1[[#All],[0]],ROW()-1)</f>
        <v>#N/A</v>
      </c>
      <c r="M140" s="13" t="str">
        <f>IFERROR(INDEX(Таблица1[Номер договора],MATCH(ROW()-1,Таблица1[0],)),"s\")</f>
        <v>s\</v>
      </c>
    </row>
    <row r="141" spans="1:13" ht="15.75" x14ac:dyDescent="0.25">
      <c r="A141" s="9" t="e">
        <f>INDEX('Журнал договоров физ.лиц'!C:C,MATCH('Реестр физические'!J141,'Журнал договоров физ.лиц'!A:A,))</f>
        <v>#N/A</v>
      </c>
      <c r="B141" s="9" t="e">
        <f>Таблица1[[#This Row],[Наименование юридического лица / ФИО пациента (физического лица)]]</f>
        <v>#N/A</v>
      </c>
      <c r="C141" s="34"/>
      <c r="D141" s="11"/>
      <c r="E141" s="12"/>
      <c r="F141" s="11"/>
      <c r="G141"/>
      <c r="H141" s="7">
        <f>IFERROR(VLOOKUP(Таблица1[[#This Row],[Наименование услуги]],#REF!,2),)</f>
        <v>0</v>
      </c>
      <c r="I141" s="7">
        <f>Таблица1[[#This Row],[Количество услуг]]*Таблица1[[#This Row],[Стоимость за единицу, руб.]]</f>
        <v>0</v>
      </c>
      <c r="K141" s="8" t="str">
        <f>IFERROR(VLOOKUP($J141,'Журнал договоров физ.лиц'!$A$2:$H$32,2,0),"")</f>
        <v/>
      </c>
      <c r="L141" s="5" t="e">
        <f>IF(MATCH(Таблица1[[#This Row],[Номер договора]],Таблица1[Номер договора],)=ROW()-1,1,)+INDEX(Таблица1[[#All],[0]],ROW()-1)</f>
        <v>#N/A</v>
      </c>
      <c r="M141" s="13" t="str">
        <f>IFERROR(INDEX(Таблица1[Номер договора],MATCH(ROW()-1,Таблица1[0],)),"s\")</f>
        <v>s\</v>
      </c>
    </row>
    <row r="142" spans="1:13" ht="15.75" x14ac:dyDescent="0.25">
      <c r="A142" s="9" t="e">
        <f>INDEX('Журнал договоров физ.лиц'!C:C,MATCH('Реестр физические'!J142,'Журнал договоров физ.лиц'!A:A,))</f>
        <v>#N/A</v>
      </c>
      <c r="B142" s="9" t="e">
        <f>Таблица1[[#This Row],[Наименование юридического лица / ФИО пациента (физического лица)]]</f>
        <v>#N/A</v>
      </c>
      <c r="C142" s="34"/>
      <c r="D142" s="11"/>
      <c r="E142" s="16"/>
      <c r="F142" s="15"/>
      <c r="G142"/>
      <c r="H142" s="17">
        <f>IFERROR(VLOOKUP(Таблица1[[#This Row],[Наименование услуги]],#REF!,2),)</f>
        <v>0</v>
      </c>
      <c r="I142" s="7">
        <f>Таблица1[[#This Row],[Количество услуг]]*Таблица1[[#This Row],[Стоимость за единицу, руб.]]</f>
        <v>0</v>
      </c>
      <c r="K142" s="8" t="str">
        <f>IFERROR(VLOOKUP($J142,'Журнал договоров физ.лиц'!$A$2:$H$32,2,0),"")</f>
        <v/>
      </c>
      <c r="L142" s="18" t="e">
        <f>IF(MATCH(Таблица1[[#This Row],[Номер договора]],Таблица1[Номер договора],)=ROW()-1,1,)+INDEX(Таблица1[[#All],[0]],ROW()-1)</f>
        <v>#N/A</v>
      </c>
      <c r="M142" s="18" t="str">
        <f>IFERROR(INDEX(Таблица1[Номер договора],MATCH(ROW()-1,Таблица1[0],)),"s\")</f>
        <v>s\</v>
      </c>
    </row>
    <row r="143" spans="1:13" ht="15.75" x14ac:dyDescent="0.25">
      <c r="A143" s="9" t="e">
        <f>INDEX('Журнал договоров физ.лиц'!C:C,MATCH('Реестр физические'!J143,'Журнал договоров физ.лиц'!A:A,))</f>
        <v>#N/A</v>
      </c>
      <c r="B143" s="9" t="e">
        <f>Таблица1[[#This Row],[Наименование юридического лица / ФИО пациента (физического лица)]]</f>
        <v>#N/A</v>
      </c>
      <c r="C143" s="33"/>
      <c r="D143" s="11"/>
      <c r="E143" s="16"/>
      <c r="F143" s="11"/>
      <c r="G143"/>
      <c r="H143" s="17">
        <f>IFERROR(VLOOKUP(Таблица1[[#This Row],[Наименование услуги]],#REF!,2),)</f>
        <v>0</v>
      </c>
      <c r="I143" s="7">
        <f>Таблица1[[#This Row],[Количество услуг]]*Таблица1[[#This Row],[Стоимость за единицу, руб.]]</f>
        <v>0</v>
      </c>
      <c r="K143" s="8" t="str">
        <f>IFERROR(VLOOKUP($J143,'Журнал договоров физ.лиц'!$A$2:$H$32,2,0),"")</f>
        <v/>
      </c>
      <c r="L143" s="18" t="e">
        <f>IF(MATCH(Таблица1[[#This Row],[Номер договора]],Таблица1[Номер договора],)=ROW()-1,1,)+INDEX(Таблица1[[#All],[0]],ROW()-1)</f>
        <v>#N/A</v>
      </c>
      <c r="M143" s="18" t="str">
        <f>IFERROR(INDEX(Таблица1[Номер договора],MATCH(ROW()-1,Таблица1[0],)),"s\")</f>
        <v>s\</v>
      </c>
    </row>
    <row r="144" spans="1:13" ht="15.75" x14ac:dyDescent="0.25">
      <c r="A144" s="9" t="e">
        <f>INDEX('Журнал договоров физ.лиц'!C:C,MATCH('Реестр физические'!J144,'Журнал договоров физ.лиц'!A:A,))</f>
        <v>#N/A</v>
      </c>
      <c r="B144" s="9" t="e">
        <f>Таблица1[[#This Row],[Наименование юридического лица / ФИО пациента (физического лица)]]</f>
        <v>#N/A</v>
      </c>
      <c r="C144" s="35"/>
      <c r="D144" s="11"/>
      <c r="E144" s="16"/>
      <c r="F144" s="11"/>
      <c r="G144"/>
      <c r="H144" s="17">
        <f>IFERROR(VLOOKUP(Таблица1[[#This Row],[Наименование услуги]],#REF!,2),)</f>
        <v>0</v>
      </c>
      <c r="I144" s="7">
        <f>Таблица1[[#This Row],[Количество услуг]]*Таблица1[[#This Row],[Стоимость за единицу, руб.]]</f>
        <v>0</v>
      </c>
      <c r="K144" s="8" t="str">
        <f>IFERROR(VLOOKUP($J144,'Журнал договоров физ.лиц'!$A$2:$H$32,2,0),"")</f>
        <v/>
      </c>
      <c r="L144" s="18" t="e">
        <f>IF(MATCH(Таблица1[[#This Row],[Номер договора]],Таблица1[Номер договора],)=ROW()-1,1,)+INDEX(Таблица1[[#All],[0]],ROW()-1)</f>
        <v>#N/A</v>
      </c>
      <c r="M144" s="18" t="str">
        <f>IFERROR(INDEX(Таблица1[Номер договора],MATCH(ROW()-1,Таблица1[0],)),"s\")</f>
        <v>s\</v>
      </c>
    </row>
    <row r="145" spans="1:13" ht="15.75" x14ac:dyDescent="0.25">
      <c r="A145" s="9" t="e">
        <f>INDEX('Журнал договоров физ.лиц'!C:C,MATCH('Реестр физические'!J145,'Журнал договоров физ.лиц'!A:A,))</f>
        <v>#N/A</v>
      </c>
      <c r="B145" s="9" t="e">
        <f>Таблица1[[#This Row],[Наименование юридического лица / ФИО пациента (физического лица)]]</f>
        <v>#N/A</v>
      </c>
      <c r="C145" s="35"/>
      <c r="D145" s="11"/>
      <c r="E145" s="16"/>
      <c r="F145" s="11"/>
      <c r="G145"/>
      <c r="H145" s="17">
        <f>IFERROR(VLOOKUP(Таблица1[[#This Row],[Наименование услуги]],#REF!,2),)</f>
        <v>0</v>
      </c>
      <c r="I145" s="7">
        <f>Таблица1[[#This Row],[Количество услуг]]*Таблица1[[#This Row],[Стоимость за единицу, руб.]]</f>
        <v>0</v>
      </c>
      <c r="K145" s="8" t="str">
        <f>IFERROR(VLOOKUP($J145,'Журнал договоров физ.лиц'!$A$2:$H$32,2,0),"")</f>
        <v/>
      </c>
      <c r="L145" s="18" t="e">
        <f>IF(MATCH(Таблица1[[#This Row],[Номер договора]],Таблица1[Номер договора],)=ROW()-1,1,)+INDEX(Таблица1[[#All],[0]],ROW()-1)</f>
        <v>#N/A</v>
      </c>
      <c r="M145" s="18" t="str">
        <f>IFERROR(INDEX(Таблица1[Номер договора],MATCH(ROW()-1,Таблица1[0],)),"s\")</f>
        <v>s\</v>
      </c>
    </row>
    <row r="146" spans="1:13" ht="15.75" x14ac:dyDescent="0.25">
      <c r="A146" s="9" t="e">
        <f>INDEX('Журнал договоров физ.лиц'!C:C,MATCH('Реестр физические'!J146,'Журнал договоров физ.лиц'!A:A,))</f>
        <v>#N/A</v>
      </c>
      <c r="B146" s="9" t="e">
        <f>Таблица1[[#This Row],[Наименование юридического лица / ФИО пациента (физического лица)]]</f>
        <v>#N/A</v>
      </c>
      <c r="C146" s="35"/>
      <c r="D146" s="11"/>
      <c r="E146" s="16"/>
      <c r="F146" s="11"/>
      <c r="G146"/>
      <c r="H146" s="17">
        <f>IFERROR(VLOOKUP(Таблица1[[#This Row],[Наименование услуги]],#REF!,2),)</f>
        <v>0</v>
      </c>
      <c r="I146" s="7">
        <f>Таблица1[[#This Row],[Количество услуг]]*Таблица1[[#This Row],[Стоимость за единицу, руб.]]</f>
        <v>0</v>
      </c>
      <c r="K146" s="8" t="str">
        <f>IFERROR(VLOOKUP($J146,'Журнал договоров физ.лиц'!$A$2:$H$32,2,0),"")</f>
        <v/>
      </c>
      <c r="L146" s="18" t="e">
        <f>IF(MATCH(Таблица1[[#This Row],[Номер договора]],Таблица1[Номер договора],)=ROW()-1,1,)+INDEX(Таблица1[[#All],[0]],ROW()-1)</f>
        <v>#N/A</v>
      </c>
      <c r="M146" s="18" t="str">
        <f>IFERROR(INDEX(Таблица1[Номер договора],MATCH(ROW()-1,Таблица1[0],)),"s\")</f>
        <v>s\</v>
      </c>
    </row>
    <row r="147" spans="1:13" ht="15.75" x14ac:dyDescent="0.25">
      <c r="A147" s="9" t="e">
        <f>INDEX('Журнал договоров физ.лиц'!C:C,MATCH('Реестр физические'!J147,'Журнал договоров физ.лиц'!A:A,))</f>
        <v>#N/A</v>
      </c>
      <c r="B147" s="9" t="e">
        <f>Таблица1[[#This Row],[Наименование юридического лица / ФИО пациента (физического лица)]]</f>
        <v>#N/A</v>
      </c>
      <c r="C147" s="35"/>
      <c r="D147" s="11"/>
      <c r="E147" s="16"/>
      <c r="F147" s="11"/>
      <c r="G147"/>
      <c r="H147" s="17">
        <f>IFERROR(VLOOKUP(Таблица1[[#This Row],[Наименование услуги]],#REF!,2),)</f>
        <v>0</v>
      </c>
      <c r="I147" s="7">
        <f>Таблица1[[#This Row],[Количество услуг]]*Таблица1[[#This Row],[Стоимость за единицу, руб.]]</f>
        <v>0</v>
      </c>
      <c r="K147" s="8" t="str">
        <f>IFERROR(VLOOKUP($J147,'Журнал договоров физ.лиц'!$A$2:$H$32,2,0),"")</f>
        <v/>
      </c>
      <c r="L147" s="18" t="e">
        <f>IF(MATCH(Таблица1[[#This Row],[Номер договора]],Таблица1[Номер договора],)=ROW()-1,1,)+INDEX(Таблица1[[#All],[0]],ROW()-1)</f>
        <v>#N/A</v>
      </c>
      <c r="M147" s="18" t="str">
        <f>IFERROR(INDEX(Таблица1[Номер договора],MATCH(ROW()-1,Таблица1[0],)),"s\")</f>
        <v>s\</v>
      </c>
    </row>
    <row r="148" spans="1:13" ht="15.75" x14ac:dyDescent="0.25">
      <c r="A148" s="9" t="e">
        <f>INDEX('Журнал договоров физ.лиц'!C:C,MATCH('Реестр физические'!J148,'Журнал договоров физ.лиц'!A:A,))</f>
        <v>#N/A</v>
      </c>
      <c r="B148" s="9" t="e">
        <f>Таблица1[[#This Row],[Наименование юридического лица / ФИО пациента (физического лица)]]</f>
        <v>#N/A</v>
      </c>
      <c r="C148" s="35"/>
      <c r="D148" s="11"/>
      <c r="E148" s="16"/>
      <c r="F148" s="11"/>
      <c r="G148"/>
      <c r="H148" s="17">
        <f>IFERROR(VLOOKUP(Таблица1[[#This Row],[Наименование услуги]],#REF!,2),)</f>
        <v>0</v>
      </c>
      <c r="I148" s="7">
        <f>Таблица1[[#This Row],[Количество услуг]]*Таблица1[[#This Row],[Стоимость за единицу, руб.]]</f>
        <v>0</v>
      </c>
      <c r="K148" s="8" t="str">
        <f>IFERROR(VLOOKUP($J148,'Журнал договоров физ.лиц'!$A$2:$H$32,2,0),"")</f>
        <v/>
      </c>
      <c r="L148" s="18" t="e">
        <f>IF(MATCH(Таблица1[[#This Row],[Номер договора]],Таблица1[Номер договора],)=ROW()-1,1,)+INDEX(Таблица1[[#All],[0]],ROW()-1)</f>
        <v>#N/A</v>
      </c>
      <c r="M148" s="18" t="str">
        <f>IFERROR(INDEX(Таблица1[Номер договора],MATCH(ROW()-1,Таблица1[0],)),"s\")</f>
        <v>s\</v>
      </c>
    </row>
    <row r="149" spans="1:13" ht="15.75" x14ac:dyDescent="0.25">
      <c r="A149" s="9" t="e">
        <f>INDEX('Журнал договоров физ.лиц'!C:C,MATCH('Реестр физические'!J149,'Журнал договоров физ.лиц'!A:A,))</f>
        <v>#N/A</v>
      </c>
      <c r="B149" s="9" t="e">
        <f>Таблица1[[#This Row],[Наименование юридического лица / ФИО пациента (физического лица)]]</f>
        <v>#N/A</v>
      </c>
      <c r="C149" s="35"/>
      <c r="D149" s="11"/>
      <c r="E149" s="16"/>
      <c r="F149" s="11"/>
      <c r="G149"/>
      <c r="H149" s="17">
        <f>IFERROR(VLOOKUP(Таблица1[[#This Row],[Наименование услуги]],#REF!,2),)</f>
        <v>0</v>
      </c>
      <c r="I149" s="7">
        <f>Таблица1[[#This Row],[Количество услуг]]*Таблица1[[#This Row],[Стоимость за единицу, руб.]]</f>
        <v>0</v>
      </c>
      <c r="K149" s="8" t="str">
        <f>IFERROR(VLOOKUP($J149,'Журнал договоров физ.лиц'!$A$2:$H$32,2,0),"")</f>
        <v/>
      </c>
      <c r="L149" s="18" t="e">
        <f>IF(MATCH(Таблица1[[#This Row],[Номер договора]],Таблица1[Номер договора],)=ROW()-1,1,)+INDEX(Таблица1[[#All],[0]],ROW()-1)</f>
        <v>#N/A</v>
      </c>
      <c r="M149" s="18" t="str">
        <f>IFERROR(INDEX(Таблица1[Номер договора],MATCH(ROW()-1,Таблица1[0],)),"s\")</f>
        <v>s\</v>
      </c>
    </row>
    <row r="150" spans="1:13" ht="15.75" x14ac:dyDescent="0.25">
      <c r="A150" s="9" t="e">
        <f>INDEX('Журнал договоров физ.лиц'!C:C,MATCH('Реестр физические'!J150,'Журнал договоров физ.лиц'!A:A,))</f>
        <v>#N/A</v>
      </c>
      <c r="B150" s="9" t="e">
        <f>Таблица1[[#This Row],[Наименование юридического лица / ФИО пациента (физического лица)]]</f>
        <v>#N/A</v>
      </c>
      <c r="C150" s="35"/>
      <c r="D150" s="11"/>
      <c r="E150" s="16"/>
      <c r="F150" s="11"/>
      <c r="G150"/>
      <c r="H150" s="17">
        <f>IFERROR(VLOOKUP(Таблица1[[#This Row],[Наименование услуги]],#REF!,2),)</f>
        <v>0</v>
      </c>
      <c r="I150" s="7">
        <f>Таблица1[[#This Row],[Количество услуг]]*Таблица1[[#This Row],[Стоимость за единицу, руб.]]</f>
        <v>0</v>
      </c>
      <c r="K150" s="8" t="str">
        <f>IFERROR(VLOOKUP($J150,'Журнал договоров физ.лиц'!$A$2:$H$32,2,0),"")</f>
        <v/>
      </c>
      <c r="L150" s="18" t="e">
        <f>IF(MATCH(Таблица1[[#This Row],[Номер договора]],Таблица1[Номер договора],)=ROW()-1,1,)+INDEX(Таблица1[[#All],[0]],ROW()-1)</f>
        <v>#N/A</v>
      </c>
      <c r="M150" s="18" t="str">
        <f>IFERROR(INDEX(Таблица1[Номер договора],MATCH(ROW()-1,Таблица1[0],)),"s\")</f>
        <v>s\</v>
      </c>
    </row>
    <row r="151" spans="1:13" ht="15.75" x14ac:dyDescent="0.25">
      <c r="A151" s="9" t="e">
        <f>INDEX('Журнал договоров физ.лиц'!C:C,MATCH('Реестр физические'!J151,'Журнал договоров физ.лиц'!A:A,))</f>
        <v>#N/A</v>
      </c>
      <c r="B151" s="9" t="e">
        <f>Таблица1[[#This Row],[Наименование юридического лица / ФИО пациента (физического лица)]]</f>
        <v>#N/A</v>
      </c>
      <c r="C151" s="35"/>
      <c r="D151" s="11"/>
      <c r="E151" s="16"/>
      <c r="F151" s="11"/>
      <c r="G151"/>
      <c r="H151" s="17">
        <f>IFERROR(VLOOKUP(Таблица1[[#This Row],[Наименование услуги]],#REF!,2),)</f>
        <v>0</v>
      </c>
      <c r="I151" s="7">
        <f>Таблица1[[#This Row],[Количество услуг]]*Таблица1[[#This Row],[Стоимость за единицу, руб.]]</f>
        <v>0</v>
      </c>
      <c r="K151" s="8" t="str">
        <f>IFERROR(VLOOKUP($J151,'Журнал договоров физ.лиц'!$A$2:$H$32,2,0),"")</f>
        <v/>
      </c>
      <c r="L151" s="18" t="e">
        <f>IF(MATCH(Таблица1[[#This Row],[Номер договора]],Таблица1[Номер договора],)=ROW()-1,1,)+INDEX(Таблица1[[#All],[0]],ROW()-1)</f>
        <v>#N/A</v>
      </c>
      <c r="M151" s="18" t="str">
        <f>IFERROR(INDEX(Таблица1[Номер договора],MATCH(ROW()-1,Таблица1[0],)),"s\")</f>
        <v>s\</v>
      </c>
    </row>
    <row r="152" spans="1:13" ht="15.75" x14ac:dyDescent="0.25">
      <c r="A152" s="9" t="e">
        <f>INDEX('Журнал договоров физ.лиц'!C:C,MATCH('Реестр физические'!J152,'Журнал договоров физ.лиц'!A:A,))</f>
        <v>#N/A</v>
      </c>
      <c r="B152" s="9" t="e">
        <f>Таблица1[[#This Row],[Наименование юридического лица / ФИО пациента (физического лица)]]</f>
        <v>#N/A</v>
      </c>
      <c r="C152" s="35"/>
      <c r="D152" s="11"/>
      <c r="E152" s="16"/>
      <c r="F152" s="11"/>
      <c r="G152"/>
      <c r="H152" s="17">
        <f>IFERROR(VLOOKUP(Таблица1[[#This Row],[Наименование услуги]],#REF!,2),)</f>
        <v>0</v>
      </c>
      <c r="I152" s="7">
        <f>Таблица1[[#This Row],[Количество услуг]]*Таблица1[[#This Row],[Стоимость за единицу, руб.]]</f>
        <v>0</v>
      </c>
      <c r="K152" s="8" t="str">
        <f>IFERROR(VLOOKUP($J152,'Журнал договоров физ.лиц'!$A$2:$H$32,2,0),"")</f>
        <v/>
      </c>
      <c r="L152" s="18" t="e">
        <f>IF(MATCH(Таблица1[[#This Row],[Номер договора]],Таблица1[Номер договора],)=ROW()-1,1,)+INDEX(Таблица1[[#All],[0]],ROW()-1)</f>
        <v>#N/A</v>
      </c>
      <c r="M152" s="18" t="str">
        <f>IFERROR(INDEX(Таблица1[Номер договора],MATCH(ROW()-1,Таблица1[0],)),"s\")</f>
        <v>s\</v>
      </c>
    </row>
    <row r="153" spans="1:13" ht="15.75" x14ac:dyDescent="0.25">
      <c r="A153" s="9" t="e">
        <f>INDEX('Журнал договоров физ.лиц'!C:C,MATCH('Реестр физические'!J153,'Журнал договоров физ.лиц'!A:A,))</f>
        <v>#N/A</v>
      </c>
      <c r="B153" s="9" t="e">
        <f>Таблица1[[#This Row],[Наименование юридического лица / ФИО пациента (физического лица)]]</f>
        <v>#N/A</v>
      </c>
      <c r="C153" s="35"/>
      <c r="D153" s="11"/>
      <c r="E153" s="16"/>
      <c r="F153" s="11"/>
      <c r="G153"/>
      <c r="H153" s="17">
        <f>IFERROR(VLOOKUP(Таблица1[[#This Row],[Наименование услуги]],#REF!,2),)</f>
        <v>0</v>
      </c>
      <c r="I153" s="7">
        <f>Таблица1[[#This Row],[Количество услуг]]*Таблица1[[#This Row],[Стоимость за единицу, руб.]]</f>
        <v>0</v>
      </c>
      <c r="K153" s="8" t="str">
        <f>IFERROR(VLOOKUP($J153,'Журнал договоров физ.лиц'!$A$2:$H$32,2,0),"")</f>
        <v/>
      </c>
      <c r="L153" s="18" t="e">
        <f>IF(MATCH(Таблица1[[#This Row],[Номер договора]],Таблица1[Номер договора],)=ROW()-1,1,)+INDEX(Таблица1[[#All],[0]],ROW()-1)</f>
        <v>#N/A</v>
      </c>
      <c r="M153" s="18" t="str">
        <f>IFERROR(INDEX(Таблица1[Номер договора],MATCH(ROW()-1,Таблица1[0],)),"s\")</f>
        <v>s\</v>
      </c>
    </row>
    <row r="154" spans="1:13" ht="15.75" x14ac:dyDescent="0.25">
      <c r="A154" s="9" t="e">
        <f>INDEX('Журнал договоров физ.лиц'!C:C,MATCH('Реестр физические'!J154,'Журнал договоров физ.лиц'!A:A,))</f>
        <v>#N/A</v>
      </c>
      <c r="B154" s="9" t="e">
        <f>Таблица1[[#This Row],[Наименование юридического лица / ФИО пациента (физического лица)]]</f>
        <v>#N/A</v>
      </c>
      <c r="C154" s="35"/>
      <c r="D154" s="11"/>
      <c r="E154" s="16"/>
      <c r="F154" s="19"/>
      <c r="G154"/>
      <c r="H154" s="17">
        <f>IFERROR(VLOOKUP(Таблица1[[#This Row],[Наименование услуги]],#REF!,2),)</f>
        <v>0</v>
      </c>
      <c r="I154" s="7">
        <f>Таблица1[[#This Row],[Количество услуг]]*Таблица1[[#This Row],[Стоимость за единицу, руб.]]</f>
        <v>0</v>
      </c>
      <c r="K154" s="8" t="str">
        <f>IFERROR(VLOOKUP($J154,'Журнал договоров физ.лиц'!$A$2:$H$32,2,0),"")</f>
        <v/>
      </c>
      <c r="L154" s="18" t="e">
        <f>IF(MATCH(Таблица1[[#This Row],[Номер договора]],Таблица1[Номер договора],)=ROW()-1,1,)+INDEX(Таблица1[[#All],[0]],ROW()-1)</f>
        <v>#N/A</v>
      </c>
      <c r="M154" s="18" t="str">
        <f>IFERROR(INDEX(Таблица1[Номер договора],MATCH(ROW()-1,Таблица1[0],)),"s\")</f>
        <v>s\</v>
      </c>
    </row>
    <row r="155" spans="1:13" ht="15.75" x14ac:dyDescent="0.25">
      <c r="A155" s="9" t="e">
        <f>INDEX('Журнал договоров физ.лиц'!C:C,MATCH('Реестр физические'!J155,'Журнал договоров физ.лиц'!A:A,))</f>
        <v>#N/A</v>
      </c>
      <c r="B155" s="9" t="e">
        <f>Таблица1[[#This Row],[Наименование юридического лица / ФИО пациента (физического лица)]]</f>
        <v>#N/A</v>
      </c>
      <c r="C155" s="35"/>
      <c r="D155" s="11"/>
      <c r="E155" s="16"/>
      <c r="F155" s="19"/>
      <c r="G155"/>
      <c r="H155" s="17">
        <f>IFERROR(VLOOKUP(Таблица1[[#This Row],[Наименование услуги]],#REF!,2),)</f>
        <v>0</v>
      </c>
      <c r="I155" s="7">
        <f>Таблица1[[#This Row],[Количество услуг]]*Таблица1[[#This Row],[Стоимость за единицу, руб.]]</f>
        <v>0</v>
      </c>
      <c r="K155" s="8" t="str">
        <f>IFERROR(VLOOKUP($J155,'Журнал договоров физ.лиц'!$A$2:$H$32,2,0),"")</f>
        <v/>
      </c>
      <c r="L155" s="18" t="e">
        <f>IF(MATCH(Таблица1[[#This Row],[Номер договора]],Таблица1[Номер договора],)=ROW()-1,1,)+INDEX(Таблица1[[#All],[0]],ROW()-1)</f>
        <v>#N/A</v>
      </c>
      <c r="M155" s="18" t="str">
        <f>IFERROR(INDEX(Таблица1[Номер договора],MATCH(ROW()-1,Таблица1[0],)),"s\")</f>
        <v>s\</v>
      </c>
    </row>
    <row r="156" spans="1:13" ht="15.75" x14ac:dyDescent="0.25">
      <c r="A156" s="9" t="e">
        <f>INDEX('Журнал договоров физ.лиц'!C:C,MATCH('Реестр физические'!J156,'Журнал договоров физ.лиц'!A:A,))</f>
        <v>#N/A</v>
      </c>
      <c r="B156" s="9" t="e">
        <f>Таблица1[[#This Row],[Наименование юридического лица / ФИО пациента (физического лица)]]</f>
        <v>#N/A</v>
      </c>
      <c r="C156" s="35"/>
      <c r="D156" s="11"/>
      <c r="E156" s="16"/>
      <c r="F156" s="19"/>
      <c r="G156"/>
      <c r="H156" s="17">
        <f>IFERROR(VLOOKUP(Таблица1[[#This Row],[Наименование услуги]],#REF!,2),)</f>
        <v>0</v>
      </c>
      <c r="I156" s="7">
        <f>Таблица1[[#This Row],[Количество услуг]]*Таблица1[[#This Row],[Стоимость за единицу, руб.]]</f>
        <v>0</v>
      </c>
      <c r="K156" s="8" t="str">
        <f>IFERROR(VLOOKUP($J156,'Журнал договоров физ.лиц'!$A$2:$H$32,2,0),"")</f>
        <v/>
      </c>
      <c r="L156" s="18" t="e">
        <f>IF(MATCH(Таблица1[[#This Row],[Номер договора]],Таблица1[Номер договора],)=ROW()-1,1,)+INDEX(Таблица1[[#All],[0]],ROW()-1)</f>
        <v>#N/A</v>
      </c>
      <c r="M156" s="18" t="str">
        <f>IFERROR(INDEX(Таблица1[Номер договора],MATCH(ROW()-1,Таблица1[0],)),"s\")</f>
        <v>s\</v>
      </c>
    </row>
    <row r="157" spans="1:13" ht="15.75" x14ac:dyDescent="0.25">
      <c r="A157" s="9" t="e">
        <f>INDEX('Журнал договоров физ.лиц'!C:C,MATCH('Реестр физические'!J157,'Журнал договоров физ.лиц'!A:A,))</f>
        <v>#N/A</v>
      </c>
      <c r="B157" s="9" t="e">
        <f>Таблица1[[#This Row],[Наименование юридического лица / ФИО пациента (физического лица)]]</f>
        <v>#N/A</v>
      </c>
      <c r="C157" s="35"/>
      <c r="D157" s="11"/>
      <c r="E157" s="16"/>
      <c r="F157" s="19"/>
      <c r="G157"/>
      <c r="H157" s="17">
        <f>IFERROR(VLOOKUP(Таблица1[[#This Row],[Наименование услуги]],#REF!,2),)</f>
        <v>0</v>
      </c>
      <c r="I157" s="7">
        <f>Таблица1[[#This Row],[Количество услуг]]*Таблица1[[#This Row],[Стоимость за единицу, руб.]]</f>
        <v>0</v>
      </c>
      <c r="K157" s="8" t="str">
        <f>IFERROR(VLOOKUP($J157,'Журнал договоров физ.лиц'!$A$2:$H$32,2,0),"")</f>
        <v/>
      </c>
      <c r="L157" s="18" t="e">
        <f>IF(MATCH(Таблица1[[#This Row],[Номер договора]],Таблица1[Номер договора],)=ROW()-1,1,)+INDEX(Таблица1[[#All],[0]],ROW()-1)</f>
        <v>#N/A</v>
      </c>
      <c r="M157" s="18" t="str">
        <f>IFERROR(INDEX(Таблица1[Номер договора],MATCH(ROW()-1,Таблица1[0],)),"s\")</f>
        <v>s\</v>
      </c>
    </row>
    <row r="158" spans="1:13" ht="15.75" x14ac:dyDescent="0.25">
      <c r="A158" s="9" t="e">
        <f>INDEX('Журнал договоров физ.лиц'!C:C,MATCH('Реестр физические'!J158,'Журнал договоров физ.лиц'!A:A,))</f>
        <v>#N/A</v>
      </c>
      <c r="B158" s="9" t="e">
        <f>Таблица1[[#This Row],[Наименование юридического лица / ФИО пациента (физического лица)]]</f>
        <v>#N/A</v>
      </c>
      <c r="C158" s="35"/>
      <c r="D158" s="11"/>
      <c r="E158" s="16"/>
      <c r="F158" s="19"/>
      <c r="G158"/>
      <c r="H158" s="17">
        <f>IFERROR(VLOOKUP(Таблица1[[#This Row],[Наименование услуги]],#REF!,2),)</f>
        <v>0</v>
      </c>
      <c r="I158" s="7">
        <f>Таблица1[[#This Row],[Количество услуг]]*Таблица1[[#This Row],[Стоимость за единицу, руб.]]</f>
        <v>0</v>
      </c>
      <c r="K158" s="8" t="str">
        <f>IFERROR(VLOOKUP($J158,'Журнал договоров физ.лиц'!$A$2:$H$32,2,0),"")</f>
        <v/>
      </c>
      <c r="L158" s="18" t="e">
        <f>IF(MATCH(Таблица1[[#This Row],[Номер договора]],Таблица1[Номер договора],)=ROW()-1,1,)+INDEX(Таблица1[[#All],[0]],ROW()-1)</f>
        <v>#N/A</v>
      </c>
      <c r="M158" s="18" t="str">
        <f>IFERROR(INDEX(Таблица1[Номер договора],MATCH(ROW()-1,Таблица1[0],)),"s\")</f>
        <v>s\</v>
      </c>
    </row>
    <row r="159" spans="1:13" ht="15.75" x14ac:dyDescent="0.25">
      <c r="A159" s="9" t="e">
        <f>INDEX('Журнал договоров физ.лиц'!C:C,MATCH('Реестр физические'!J159,'Журнал договоров физ.лиц'!A:A,))</f>
        <v>#N/A</v>
      </c>
      <c r="B159" s="9" t="e">
        <f>Таблица1[[#This Row],[Наименование юридического лица / ФИО пациента (физического лица)]]</f>
        <v>#N/A</v>
      </c>
      <c r="C159" s="35"/>
      <c r="D159" s="11"/>
      <c r="E159" s="16"/>
      <c r="F159" s="19"/>
      <c r="G159"/>
      <c r="H159" s="17">
        <f>IFERROR(VLOOKUP(Таблица1[[#This Row],[Наименование услуги]],#REF!,2),)</f>
        <v>0</v>
      </c>
      <c r="I159" s="7">
        <f>Таблица1[[#This Row],[Количество услуг]]*Таблица1[[#This Row],[Стоимость за единицу, руб.]]</f>
        <v>0</v>
      </c>
      <c r="K159" s="8" t="str">
        <f>IFERROR(VLOOKUP($J159,'Журнал договоров физ.лиц'!$A$2:$H$32,2,0),"")</f>
        <v/>
      </c>
      <c r="L159" s="18" t="e">
        <f>IF(MATCH(Таблица1[[#This Row],[Номер договора]],Таблица1[Номер договора],)=ROW()-1,1,)+INDEX(Таблица1[[#All],[0]],ROW()-1)</f>
        <v>#N/A</v>
      </c>
      <c r="M159" s="18" t="str">
        <f>IFERROR(INDEX(Таблица1[Номер договора],MATCH(ROW()-1,Таблица1[0],)),"s\")</f>
        <v>s\</v>
      </c>
    </row>
    <row r="160" spans="1:13" ht="15.75" x14ac:dyDescent="0.25">
      <c r="A160" s="9" t="e">
        <f>INDEX('Журнал договоров физ.лиц'!C:C,MATCH('Реестр физические'!J160,'Журнал договоров физ.лиц'!A:A,))</f>
        <v>#N/A</v>
      </c>
      <c r="B160" s="9" t="e">
        <f>Таблица1[[#This Row],[Наименование юридического лица / ФИО пациента (физического лица)]]</f>
        <v>#N/A</v>
      </c>
      <c r="C160" s="35"/>
      <c r="D160" s="11"/>
      <c r="E160" s="16"/>
      <c r="F160" s="19"/>
      <c r="G160"/>
      <c r="H160" s="17">
        <f>IFERROR(VLOOKUP(Таблица1[[#This Row],[Наименование услуги]],#REF!,2),)</f>
        <v>0</v>
      </c>
      <c r="I160" s="7">
        <f>Таблица1[[#This Row],[Количество услуг]]*Таблица1[[#This Row],[Стоимость за единицу, руб.]]</f>
        <v>0</v>
      </c>
      <c r="K160" s="8" t="str">
        <f>IFERROR(VLOOKUP($J160,'Журнал договоров физ.лиц'!$A$2:$H$32,2,0),"")</f>
        <v/>
      </c>
      <c r="L160" s="18" t="e">
        <f>IF(MATCH(Таблица1[[#This Row],[Номер договора]],Таблица1[Номер договора],)=ROW()-1,1,)+INDEX(Таблица1[[#All],[0]],ROW()-1)</f>
        <v>#N/A</v>
      </c>
      <c r="M160" s="18" t="str">
        <f>IFERROR(INDEX(Таблица1[Номер договора],MATCH(ROW()-1,Таблица1[0],)),"s\")</f>
        <v>s\</v>
      </c>
    </row>
    <row r="161" spans="1:13" ht="15.75" x14ac:dyDescent="0.25">
      <c r="A161" s="9" t="e">
        <f>INDEX('Журнал договоров физ.лиц'!C:C,MATCH('Реестр физические'!J161,'Журнал договоров физ.лиц'!A:A,))</f>
        <v>#N/A</v>
      </c>
      <c r="B161" s="9" t="e">
        <f>Таблица1[[#This Row],[Наименование юридического лица / ФИО пациента (физического лица)]]</f>
        <v>#N/A</v>
      </c>
      <c r="C161" s="35"/>
      <c r="D161" s="11"/>
      <c r="E161" s="16"/>
      <c r="F161" s="19"/>
      <c r="G161"/>
      <c r="H161" s="17">
        <f>IFERROR(VLOOKUP(Таблица1[[#This Row],[Наименование услуги]],#REF!,2),)</f>
        <v>0</v>
      </c>
      <c r="I161" s="7">
        <f>Таблица1[[#This Row],[Количество услуг]]*Таблица1[[#This Row],[Стоимость за единицу, руб.]]</f>
        <v>0</v>
      </c>
      <c r="K161" s="8" t="str">
        <f>IFERROR(VLOOKUP($J161,'Журнал договоров физ.лиц'!$A$2:$H$32,2,0),"")</f>
        <v/>
      </c>
      <c r="L161" s="18" t="e">
        <f>IF(MATCH(Таблица1[[#This Row],[Номер договора]],Таблица1[Номер договора],)=ROW()-1,1,)+INDEX(Таблица1[[#All],[0]],ROW()-1)</f>
        <v>#N/A</v>
      </c>
      <c r="M161" s="18" t="str">
        <f>IFERROR(INDEX(Таблица1[Номер договора],MATCH(ROW()-1,Таблица1[0],)),"s\")</f>
        <v>s\</v>
      </c>
    </row>
    <row r="162" spans="1:13" ht="15.75" x14ac:dyDescent="0.25">
      <c r="A162" s="9" t="e">
        <f>INDEX('Журнал договоров физ.лиц'!C:C,MATCH('Реестр физические'!J162,'Журнал договоров физ.лиц'!A:A,))</f>
        <v>#N/A</v>
      </c>
      <c r="B162" s="9" t="e">
        <f>Таблица1[[#This Row],[Наименование юридического лица / ФИО пациента (физического лица)]]</f>
        <v>#N/A</v>
      </c>
      <c r="C162" s="35"/>
      <c r="D162" s="11"/>
      <c r="E162" s="16"/>
      <c r="F162" s="19"/>
      <c r="G162"/>
      <c r="H162" s="17">
        <f>IFERROR(VLOOKUP(Таблица1[[#This Row],[Наименование услуги]],#REF!,2),)</f>
        <v>0</v>
      </c>
      <c r="I162" s="7">
        <f>Таблица1[[#This Row],[Количество услуг]]*Таблица1[[#This Row],[Стоимость за единицу, руб.]]</f>
        <v>0</v>
      </c>
      <c r="K162" s="8" t="str">
        <f>IFERROR(VLOOKUP($J162,'Журнал договоров физ.лиц'!$A$2:$H$32,2,0),"")</f>
        <v/>
      </c>
      <c r="L162" s="18" t="e">
        <f>IF(MATCH(Таблица1[[#This Row],[Номер договора]],Таблица1[Номер договора],)=ROW()-1,1,)+INDEX(Таблица1[[#All],[0]],ROW()-1)</f>
        <v>#N/A</v>
      </c>
      <c r="M162" s="18" t="str">
        <f>IFERROR(INDEX(Таблица1[Номер договора],MATCH(ROW()-1,Таблица1[0],)),"s\")</f>
        <v>s\</v>
      </c>
    </row>
    <row r="163" spans="1:13" ht="15.75" x14ac:dyDescent="0.25">
      <c r="A163" s="9" t="e">
        <f>INDEX('Журнал договоров физ.лиц'!C:C,MATCH('Реестр физические'!J163,'Журнал договоров физ.лиц'!A:A,))</f>
        <v>#N/A</v>
      </c>
      <c r="B163" s="9" t="e">
        <f>Таблица1[[#This Row],[Наименование юридического лица / ФИО пациента (физического лица)]]</f>
        <v>#N/A</v>
      </c>
      <c r="C163" s="35"/>
      <c r="D163" s="11"/>
      <c r="E163" s="16"/>
      <c r="F163" s="19"/>
      <c r="G163"/>
      <c r="H163" s="17">
        <f>IFERROR(VLOOKUP(Таблица1[[#This Row],[Наименование услуги]],#REF!,2),)</f>
        <v>0</v>
      </c>
      <c r="I163" s="7">
        <f>Таблица1[[#This Row],[Количество услуг]]*Таблица1[[#This Row],[Стоимость за единицу, руб.]]</f>
        <v>0</v>
      </c>
      <c r="K163" s="8" t="str">
        <f>IFERROR(VLOOKUP($J163,'Журнал договоров физ.лиц'!$A$2:$H$32,2,0),"")</f>
        <v/>
      </c>
      <c r="L163" s="18" t="e">
        <f>IF(MATCH(Таблица1[[#This Row],[Номер договора]],Таблица1[Номер договора],)=ROW()-1,1,)+INDEX(Таблица1[[#All],[0]],ROW()-1)</f>
        <v>#N/A</v>
      </c>
      <c r="M163" s="18" t="str">
        <f>IFERROR(INDEX(Таблица1[Номер договора],MATCH(ROW()-1,Таблица1[0],)),"s\")</f>
        <v>s\</v>
      </c>
    </row>
    <row r="164" spans="1:13" ht="15.75" x14ac:dyDescent="0.25">
      <c r="A164" s="9" t="e">
        <f>INDEX('Журнал договоров физ.лиц'!C:C,MATCH('Реестр физические'!J164,'Журнал договоров физ.лиц'!A:A,))</f>
        <v>#N/A</v>
      </c>
      <c r="B164" s="9" t="e">
        <f>Таблица1[[#This Row],[Наименование юридического лица / ФИО пациента (физического лица)]]</f>
        <v>#N/A</v>
      </c>
      <c r="C164" s="35"/>
      <c r="D164" s="11"/>
      <c r="E164" s="16"/>
      <c r="F164" s="19"/>
      <c r="G164"/>
      <c r="H164" s="17">
        <f>IFERROR(VLOOKUP(Таблица1[[#This Row],[Наименование услуги]],#REF!,2),)</f>
        <v>0</v>
      </c>
      <c r="I164" s="7">
        <f>Таблица1[[#This Row],[Количество услуг]]*Таблица1[[#This Row],[Стоимость за единицу, руб.]]</f>
        <v>0</v>
      </c>
      <c r="K164" s="8" t="str">
        <f>IFERROR(VLOOKUP($J164,'Журнал договоров физ.лиц'!$A$2:$H$32,2,0),"")</f>
        <v/>
      </c>
      <c r="L164" s="18" t="e">
        <f>IF(MATCH(Таблица1[[#This Row],[Номер договора]],Таблица1[Номер договора],)=ROW()-1,1,)+INDEX(Таблица1[[#All],[0]],ROW()-1)</f>
        <v>#N/A</v>
      </c>
      <c r="M164" s="18" t="str">
        <f>IFERROR(INDEX(Таблица1[Номер договора],MATCH(ROW()-1,Таблица1[0],)),"s\")</f>
        <v>s\</v>
      </c>
    </row>
    <row r="165" spans="1:13" ht="15.75" x14ac:dyDescent="0.25">
      <c r="A165" s="9" t="e">
        <f>INDEX('Журнал договоров физ.лиц'!C:C,MATCH('Реестр физические'!J165,'Журнал договоров физ.лиц'!A:A,))</f>
        <v>#N/A</v>
      </c>
      <c r="B165" s="9" t="e">
        <f>Таблица1[[#This Row],[Наименование юридического лица / ФИО пациента (физического лица)]]</f>
        <v>#N/A</v>
      </c>
      <c r="C165" s="35"/>
      <c r="D165" s="11"/>
      <c r="E165" s="16"/>
      <c r="F165" s="19"/>
      <c r="G165"/>
      <c r="H165" s="17">
        <f>IFERROR(VLOOKUP(Таблица1[[#This Row],[Наименование услуги]],#REF!,2),)</f>
        <v>0</v>
      </c>
      <c r="I165" s="7">
        <f>Таблица1[[#This Row],[Количество услуг]]*Таблица1[[#This Row],[Стоимость за единицу, руб.]]</f>
        <v>0</v>
      </c>
      <c r="K165" s="8" t="str">
        <f>IFERROR(VLOOKUP($J165,'Журнал договоров физ.лиц'!$A$2:$H$32,2,0),"")</f>
        <v/>
      </c>
      <c r="L165" s="18" t="e">
        <f>IF(MATCH(Таблица1[[#This Row],[Номер договора]],Таблица1[Номер договора],)=ROW()-1,1,)+INDEX(Таблица1[[#All],[0]],ROW()-1)</f>
        <v>#N/A</v>
      </c>
      <c r="M165" s="18" t="str">
        <f>IFERROR(INDEX(Таблица1[Номер договора],MATCH(ROW()-1,Таблица1[0],)),"s\")</f>
        <v>s\</v>
      </c>
    </row>
    <row r="166" spans="1:13" ht="15.75" x14ac:dyDescent="0.25">
      <c r="A166" s="9" t="e">
        <f>INDEX('Журнал договоров физ.лиц'!C:C,MATCH('Реестр физические'!J166,'Журнал договоров физ.лиц'!A:A,))</f>
        <v>#N/A</v>
      </c>
      <c r="B166" s="9" t="e">
        <f>Таблица1[[#This Row],[Наименование юридического лица / ФИО пациента (физического лица)]]</f>
        <v>#N/A</v>
      </c>
      <c r="C166" s="35"/>
      <c r="D166" s="11"/>
      <c r="E166" s="16"/>
      <c r="F166" s="19"/>
      <c r="G166"/>
      <c r="H166" s="17">
        <f>IFERROR(VLOOKUP(Таблица1[[#This Row],[Наименование услуги]],#REF!,2),)</f>
        <v>0</v>
      </c>
      <c r="I166" s="7">
        <f>Таблица1[[#This Row],[Количество услуг]]*Таблица1[[#This Row],[Стоимость за единицу, руб.]]</f>
        <v>0</v>
      </c>
      <c r="K166" s="8" t="str">
        <f>IFERROR(VLOOKUP($J166,'Журнал договоров физ.лиц'!$A$2:$H$32,2,0),"")</f>
        <v/>
      </c>
      <c r="L166" s="18" t="e">
        <f>IF(MATCH(Таблица1[[#This Row],[Номер договора]],Таблица1[Номер договора],)=ROW()-1,1,)+INDEX(Таблица1[[#All],[0]],ROW()-1)</f>
        <v>#N/A</v>
      </c>
      <c r="M166" s="18" t="str">
        <f>IFERROR(INDEX(Таблица1[Номер договора],MATCH(ROW()-1,Таблица1[0],)),"s\")</f>
        <v>s\</v>
      </c>
    </row>
    <row r="167" spans="1:13" ht="15.75" x14ac:dyDescent="0.25">
      <c r="A167" s="9" t="e">
        <f>INDEX('Журнал договоров физ.лиц'!C:C,MATCH('Реестр физические'!J167,'Журнал договоров физ.лиц'!A:A,))</f>
        <v>#N/A</v>
      </c>
      <c r="B167" s="9" t="e">
        <f>Таблица1[[#This Row],[Наименование юридического лица / ФИО пациента (физического лица)]]</f>
        <v>#N/A</v>
      </c>
      <c r="C167" s="35"/>
      <c r="D167" s="11"/>
      <c r="E167" s="16"/>
      <c r="F167" s="19"/>
      <c r="G167"/>
      <c r="H167" s="17">
        <f>IFERROR(VLOOKUP(Таблица1[[#This Row],[Наименование услуги]],#REF!,2),)</f>
        <v>0</v>
      </c>
      <c r="I167" s="7">
        <f>Таблица1[[#This Row],[Количество услуг]]*Таблица1[[#This Row],[Стоимость за единицу, руб.]]</f>
        <v>0</v>
      </c>
      <c r="K167" s="8" t="str">
        <f>IFERROR(VLOOKUP($J167,'Журнал договоров физ.лиц'!$A$2:$H$32,2,0),"")</f>
        <v/>
      </c>
      <c r="L167" s="18" t="e">
        <f>IF(MATCH(Таблица1[[#This Row],[Номер договора]],Таблица1[Номер договора],)=ROW()-1,1,)+INDEX(Таблица1[[#All],[0]],ROW()-1)</f>
        <v>#N/A</v>
      </c>
      <c r="M167" s="18" t="str">
        <f>IFERROR(INDEX(Таблица1[Номер договора],MATCH(ROW()-1,Таблица1[0],)),"s\")</f>
        <v>s\</v>
      </c>
    </row>
    <row r="168" spans="1:13" ht="15.75" x14ac:dyDescent="0.25">
      <c r="A168" s="9" t="e">
        <f>INDEX('Журнал договоров физ.лиц'!C:C,MATCH('Реестр физические'!J168,'Журнал договоров физ.лиц'!A:A,))</f>
        <v>#N/A</v>
      </c>
      <c r="B168" s="9" t="e">
        <f>Таблица1[[#This Row],[Наименование юридического лица / ФИО пациента (физического лица)]]</f>
        <v>#N/A</v>
      </c>
      <c r="C168" s="35"/>
      <c r="D168" s="11"/>
      <c r="E168" s="16"/>
      <c r="F168" s="19"/>
      <c r="G168"/>
      <c r="H168" s="17">
        <f>IFERROR(VLOOKUP(Таблица1[[#This Row],[Наименование услуги]],#REF!,2),)</f>
        <v>0</v>
      </c>
      <c r="I168" s="7">
        <f>Таблица1[[#This Row],[Количество услуг]]*Таблица1[[#This Row],[Стоимость за единицу, руб.]]</f>
        <v>0</v>
      </c>
      <c r="K168" s="8" t="str">
        <f>IFERROR(VLOOKUP($J168,'Журнал договоров физ.лиц'!$A$2:$H$32,2,0),"")</f>
        <v/>
      </c>
      <c r="L168" s="18" t="e">
        <f>IF(MATCH(Таблица1[[#This Row],[Номер договора]],Таблица1[Номер договора],)=ROW()-1,1,)+INDEX(Таблица1[[#All],[0]],ROW()-1)</f>
        <v>#N/A</v>
      </c>
      <c r="M168" s="18" t="str">
        <f>IFERROR(INDEX(Таблица1[Номер договора],MATCH(ROW()-1,Таблица1[0],)),"s\")</f>
        <v>s\</v>
      </c>
    </row>
    <row r="169" spans="1:13" ht="15.75" x14ac:dyDescent="0.25">
      <c r="A169" s="9" t="e">
        <f>INDEX('Журнал договоров физ.лиц'!C:C,MATCH('Реестр физические'!J169,'Журнал договоров физ.лиц'!A:A,))</f>
        <v>#N/A</v>
      </c>
      <c r="B169" s="9" t="e">
        <f>Таблица1[[#This Row],[Наименование юридического лица / ФИО пациента (физического лица)]]</f>
        <v>#N/A</v>
      </c>
      <c r="C169" s="35"/>
      <c r="D169" s="11"/>
      <c r="E169" s="16"/>
      <c r="F169" s="19"/>
      <c r="G169"/>
      <c r="H169" s="17">
        <f>IFERROR(VLOOKUP(Таблица1[[#This Row],[Наименование услуги]],#REF!,2),)</f>
        <v>0</v>
      </c>
      <c r="I169" s="7">
        <f>Таблица1[[#This Row],[Количество услуг]]*Таблица1[[#This Row],[Стоимость за единицу, руб.]]</f>
        <v>0</v>
      </c>
      <c r="K169" s="8" t="str">
        <f>IFERROR(VLOOKUP($J169,'Журнал договоров физ.лиц'!$A$2:$H$32,2,0),"")</f>
        <v/>
      </c>
      <c r="L169" s="18" t="e">
        <f>IF(MATCH(Таблица1[[#This Row],[Номер договора]],Таблица1[Номер договора],)=ROW()-1,1,)+INDEX(Таблица1[[#All],[0]],ROW()-1)</f>
        <v>#N/A</v>
      </c>
      <c r="M169" s="18" t="str">
        <f>IFERROR(INDEX(Таблица1[Номер договора],MATCH(ROW()-1,Таблица1[0],)),"s\")</f>
        <v>s\</v>
      </c>
    </row>
    <row r="170" spans="1:13" ht="15.75" x14ac:dyDescent="0.25">
      <c r="A170" s="9" t="e">
        <f>INDEX('Журнал договоров физ.лиц'!C:C,MATCH('Реестр физические'!J170,'Журнал договоров физ.лиц'!A:A,))</f>
        <v>#N/A</v>
      </c>
      <c r="B170" s="9" t="e">
        <f>Таблица1[[#This Row],[Наименование юридического лица / ФИО пациента (физического лица)]]</f>
        <v>#N/A</v>
      </c>
      <c r="C170" s="35"/>
      <c r="D170" s="11"/>
      <c r="E170" s="16"/>
      <c r="F170" s="19"/>
      <c r="G170"/>
      <c r="H170" s="17">
        <f>IFERROR(VLOOKUP(Таблица1[[#This Row],[Наименование услуги]],#REF!,2),)</f>
        <v>0</v>
      </c>
      <c r="I170" s="7">
        <f>Таблица1[[#This Row],[Количество услуг]]*Таблица1[[#This Row],[Стоимость за единицу, руб.]]</f>
        <v>0</v>
      </c>
      <c r="K170" s="8" t="str">
        <f>IFERROR(VLOOKUP($J170,'Журнал договоров физ.лиц'!$A$2:$H$32,2,0),"")</f>
        <v/>
      </c>
      <c r="L170" s="18" t="e">
        <f>IF(MATCH(Таблица1[[#This Row],[Номер договора]],Таблица1[Номер договора],)=ROW()-1,1,)+INDEX(Таблица1[[#All],[0]],ROW()-1)</f>
        <v>#N/A</v>
      </c>
      <c r="M170" s="18" t="str">
        <f>IFERROR(INDEX(Таблица1[Номер договора],MATCH(ROW()-1,Таблица1[0],)),"s\")</f>
        <v>s\</v>
      </c>
    </row>
    <row r="171" spans="1:13" ht="15.75" x14ac:dyDescent="0.25">
      <c r="A171" s="9" t="e">
        <f>INDEX('Журнал договоров физ.лиц'!C:C,MATCH('Реестр физические'!J171,'Журнал договоров физ.лиц'!A:A,))</f>
        <v>#N/A</v>
      </c>
      <c r="B171" s="9" t="e">
        <f>Таблица1[[#This Row],[Наименование юридического лица / ФИО пациента (физического лица)]]</f>
        <v>#N/A</v>
      </c>
      <c r="C171" s="35"/>
      <c r="D171" s="11"/>
      <c r="E171" s="16"/>
      <c r="F171" s="19"/>
      <c r="G171"/>
      <c r="H171" s="17">
        <f>IFERROR(VLOOKUP(Таблица1[[#This Row],[Наименование услуги]],#REF!,2),)</f>
        <v>0</v>
      </c>
      <c r="I171" s="7">
        <f>Таблица1[[#This Row],[Количество услуг]]*Таблица1[[#This Row],[Стоимость за единицу, руб.]]</f>
        <v>0</v>
      </c>
      <c r="K171" s="8" t="str">
        <f>IFERROR(VLOOKUP($J171,'Журнал договоров физ.лиц'!$A$2:$H$32,2,0),"")</f>
        <v/>
      </c>
      <c r="L171" s="18" t="e">
        <f>IF(MATCH(Таблица1[[#This Row],[Номер договора]],Таблица1[Номер договора],)=ROW()-1,1,)+INDEX(Таблица1[[#All],[0]],ROW()-1)</f>
        <v>#N/A</v>
      </c>
      <c r="M171" s="18" t="str">
        <f>IFERROR(INDEX(Таблица1[Номер договора],MATCH(ROW()-1,Таблица1[0],)),"s\")</f>
        <v>s\</v>
      </c>
    </row>
    <row r="172" spans="1:13" ht="15.75" x14ac:dyDescent="0.25">
      <c r="A172" s="9" t="e">
        <f>INDEX('Журнал договоров физ.лиц'!C:C,MATCH('Реестр физические'!J172,'Журнал договоров физ.лиц'!A:A,))</f>
        <v>#N/A</v>
      </c>
      <c r="B172" s="9" t="e">
        <f>Таблица1[[#This Row],[Наименование юридического лица / ФИО пациента (физического лица)]]</f>
        <v>#N/A</v>
      </c>
      <c r="C172" s="35"/>
      <c r="D172" s="11"/>
      <c r="E172" s="16"/>
      <c r="F172" s="19"/>
      <c r="G172"/>
      <c r="H172" s="17">
        <f>IFERROR(VLOOKUP(Таблица1[[#This Row],[Наименование услуги]],#REF!,2),)</f>
        <v>0</v>
      </c>
      <c r="I172" s="7">
        <f>Таблица1[[#This Row],[Количество услуг]]*Таблица1[[#This Row],[Стоимость за единицу, руб.]]</f>
        <v>0</v>
      </c>
      <c r="K172" s="8" t="str">
        <f>IFERROR(VLOOKUP($J172,'Журнал договоров физ.лиц'!$A$2:$H$32,2,0),"")</f>
        <v/>
      </c>
      <c r="L172" s="18" t="e">
        <f>IF(MATCH(Таблица1[[#This Row],[Номер договора]],Таблица1[Номер договора],)=ROW()-1,1,)+INDEX(Таблица1[[#All],[0]],ROW()-1)</f>
        <v>#N/A</v>
      </c>
      <c r="M172" s="18" t="str">
        <f>IFERROR(INDEX(Таблица1[Номер договора],MATCH(ROW()-1,Таблица1[0],)),"s\")</f>
        <v>s\</v>
      </c>
    </row>
    <row r="173" spans="1:13" ht="15.75" x14ac:dyDescent="0.25">
      <c r="A173" s="9" t="e">
        <f>INDEX('Журнал договоров физ.лиц'!C:C,MATCH('Реестр физические'!J173,'Журнал договоров физ.лиц'!A:A,))</f>
        <v>#N/A</v>
      </c>
      <c r="B173" s="9" t="e">
        <f>Таблица1[[#This Row],[Наименование юридического лица / ФИО пациента (физического лица)]]</f>
        <v>#N/A</v>
      </c>
      <c r="C173" s="35"/>
      <c r="D173" s="11"/>
      <c r="E173" s="16"/>
      <c r="F173" s="19"/>
      <c r="G173"/>
      <c r="H173" s="17">
        <f>IFERROR(VLOOKUP(Таблица1[[#This Row],[Наименование услуги]],#REF!,2),)</f>
        <v>0</v>
      </c>
      <c r="I173" s="7">
        <f>Таблица1[[#This Row],[Количество услуг]]*Таблица1[[#This Row],[Стоимость за единицу, руб.]]</f>
        <v>0</v>
      </c>
      <c r="K173" s="8" t="str">
        <f>IFERROR(VLOOKUP($J173,'Журнал договоров физ.лиц'!$A$2:$H$32,2,0),"")</f>
        <v/>
      </c>
      <c r="L173" s="18" t="e">
        <f>IF(MATCH(Таблица1[[#This Row],[Номер договора]],Таблица1[Номер договора],)=ROW()-1,1,)+INDEX(Таблица1[[#All],[0]],ROW()-1)</f>
        <v>#N/A</v>
      </c>
      <c r="M173" s="18" t="str">
        <f>IFERROR(INDEX(Таблица1[Номер договора],MATCH(ROW()-1,Таблица1[0],)),"s\")</f>
        <v>s\</v>
      </c>
    </row>
    <row r="174" spans="1:13" ht="15.75" x14ac:dyDescent="0.25">
      <c r="A174" s="9" t="e">
        <f>INDEX('Журнал договоров физ.лиц'!C:C,MATCH('Реестр физические'!J174,'Журнал договоров физ.лиц'!A:A,))</f>
        <v>#N/A</v>
      </c>
      <c r="B174" s="9" t="e">
        <f>Таблица1[[#This Row],[Наименование юридического лица / ФИО пациента (физического лица)]]</f>
        <v>#N/A</v>
      </c>
      <c r="C174" s="35"/>
      <c r="D174" s="11"/>
      <c r="E174" s="16"/>
      <c r="F174" s="19"/>
      <c r="G174"/>
      <c r="H174" s="17">
        <f>IFERROR(VLOOKUP(Таблица1[[#This Row],[Наименование услуги]],#REF!,2),)</f>
        <v>0</v>
      </c>
      <c r="I174" s="7">
        <f>Таблица1[[#This Row],[Количество услуг]]*Таблица1[[#This Row],[Стоимость за единицу, руб.]]</f>
        <v>0</v>
      </c>
      <c r="K174" s="8" t="str">
        <f>IFERROR(VLOOKUP($J174,'Журнал договоров физ.лиц'!$A$2:$H$32,2,0),"")</f>
        <v/>
      </c>
      <c r="L174" s="18" t="e">
        <f>IF(MATCH(Таблица1[[#This Row],[Номер договора]],Таблица1[Номер договора],)=ROW()-1,1,)+INDEX(Таблица1[[#All],[0]],ROW()-1)</f>
        <v>#N/A</v>
      </c>
      <c r="M174" s="18" t="str">
        <f>IFERROR(INDEX(Таблица1[Номер договора],MATCH(ROW()-1,Таблица1[0],)),"s\")</f>
        <v>s\</v>
      </c>
    </row>
    <row r="175" spans="1:13" ht="15.75" x14ac:dyDescent="0.25">
      <c r="A175" s="9" t="e">
        <f>INDEX('Журнал договоров физ.лиц'!C:C,MATCH('Реестр физические'!J175,'Журнал договоров физ.лиц'!A:A,))</f>
        <v>#N/A</v>
      </c>
      <c r="B175" s="9" t="e">
        <f>Таблица1[[#This Row],[Наименование юридического лица / ФИО пациента (физического лица)]]</f>
        <v>#N/A</v>
      </c>
      <c r="C175" s="35"/>
      <c r="D175" s="11"/>
      <c r="E175" s="16"/>
      <c r="F175" s="19"/>
      <c r="G175"/>
      <c r="H175" s="17">
        <f>IFERROR(VLOOKUP(Таблица1[[#This Row],[Наименование услуги]],#REF!,2),)</f>
        <v>0</v>
      </c>
      <c r="I175" s="7">
        <f>Таблица1[[#This Row],[Количество услуг]]*Таблица1[[#This Row],[Стоимость за единицу, руб.]]</f>
        <v>0</v>
      </c>
      <c r="K175" s="8" t="str">
        <f>IFERROR(VLOOKUP($J175,'Журнал договоров физ.лиц'!$A$2:$H$32,2,0),"")</f>
        <v/>
      </c>
      <c r="L175" s="18" t="e">
        <f>IF(MATCH(Таблица1[[#This Row],[Номер договора]],Таблица1[Номер договора],)=ROW()-1,1,)+INDEX(Таблица1[[#All],[0]],ROW()-1)</f>
        <v>#N/A</v>
      </c>
      <c r="M175" s="18" t="str">
        <f>IFERROR(INDEX(Таблица1[Номер договора],MATCH(ROW()-1,Таблица1[0],)),"s\")</f>
        <v>s\</v>
      </c>
    </row>
    <row r="176" spans="1:13" ht="15.75" x14ac:dyDescent="0.25">
      <c r="A176" s="9" t="e">
        <f>INDEX('Журнал договоров физ.лиц'!C:C,MATCH('Реестр физические'!J176,'Журнал договоров физ.лиц'!A:A,))</f>
        <v>#N/A</v>
      </c>
      <c r="B176" s="9" t="e">
        <f>Таблица1[[#This Row],[Наименование юридического лица / ФИО пациента (физического лица)]]</f>
        <v>#N/A</v>
      </c>
      <c r="C176" s="35"/>
      <c r="D176" s="11"/>
      <c r="E176" s="16"/>
      <c r="F176" s="19"/>
      <c r="G176"/>
      <c r="H176" s="17">
        <f>IFERROR(VLOOKUP(Таблица1[[#This Row],[Наименование услуги]],#REF!,2),)</f>
        <v>0</v>
      </c>
      <c r="I176" s="7">
        <f>Таблица1[[#This Row],[Количество услуг]]*Таблица1[[#This Row],[Стоимость за единицу, руб.]]</f>
        <v>0</v>
      </c>
      <c r="K176" s="8" t="str">
        <f>IFERROR(VLOOKUP($J176,'Журнал договоров физ.лиц'!$A$2:$H$32,2,0),"")</f>
        <v/>
      </c>
      <c r="L176" s="18" t="e">
        <f>IF(MATCH(Таблица1[[#This Row],[Номер договора]],Таблица1[Номер договора],)=ROW()-1,1,)+INDEX(Таблица1[[#All],[0]],ROW()-1)</f>
        <v>#N/A</v>
      </c>
      <c r="M176" s="18" t="str">
        <f>IFERROR(INDEX(Таблица1[Номер договора],MATCH(ROW()-1,Таблица1[0],)),"s\")</f>
        <v>s\</v>
      </c>
    </row>
    <row r="177" spans="1:13" ht="15.75" x14ac:dyDescent="0.25">
      <c r="A177" s="9" t="e">
        <f>INDEX('Журнал договоров физ.лиц'!C:C,MATCH('Реестр физические'!J177,'Журнал договоров физ.лиц'!A:A,))</f>
        <v>#N/A</v>
      </c>
      <c r="B177" s="9" t="e">
        <f>Таблица1[[#This Row],[Наименование юридического лица / ФИО пациента (физического лица)]]</f>
        <v>#N/A</v>
      </c>
      <c r="C177" s="35"/>
      <c r="D177" s="11"/>
      <c r="E177" s="16"/>
      <c r="F177" s="19"/>
      <c r="G177"/>
      <c r="H177" s="17">
        <f>IFERROR(VLOOKUP(Таблица1[[#This Row],[Наименование услуги]],#REF!,2),)</f>
        <v>0</v>
      </c>
      <c r="I177" s="7">
        <f>Таблица1[[#This Row],[Количество услуг]]*Таблица1[[#This Row],[Стоимость за единицу, руб.]]</f>
        <v>0</v>
      </c>
      <c r="K177" s="8" t="str">
        <f>IFERROR(VLOOKUP($J177,'Журнал договоров физ.лиц'!$A$2:$H$32,2,0),"")</f>
        <v/>
      </c>
      <c r="L177" s="18" t="e">
        <f>IF(MATCH(Таблица1[[#This Row],[Номер договора]],Таблица1[Номер договора],)=ROW()-1,1,)+INDEX(Таблица1[[#All],[0]],ROW()-1)</f>
        <v>#N/A</v>
      </c>
      <c r="M177" s="18" t="str">
        <f>IFERROR(INDEX(Таблица1[Номер договора],MATCH(ROW()-1,Таблица1[0],)),"s\")</f>
        <v>s\</v>
      </c>
    </row>
    <row r="178" spans="1:13" ht="15.75" x14ac:dyDescent="0.25">
      <c r="A178" s="9" t="e">
        <f>INDEX('Журнал договоров физ.лиц'!C:C,MATCH('Реестр физические'!J178,'Журнал договоров физ.лиц'!A:A,))</f>
        <v>#N/A</v>
      </c>
      <c r="B178" s="9" t="e">
        <f>Таблица1[[#This Row],[Наименование юридического лица / ФИО пациента (физического лица)]]</f>
        <v>#N/A</v>
      </c>
      <c r="C178" s="35"/>
      <c r="D178" s="11"/>
      <c r="E178" s="16"/>
      <c r="F178" s="19"/>
      <c r="G178"/>
      <c r="H178" s="17">
        <f>IFERROR(VLOOKUP(Таблица1[[#This Row],[Наименование услуги]],#REF!,2),)</f>
        <v>0</v>
      </c>
      <c r="I178" s="7">
        <f>Таблица1[[#This Row],[Количество услуг]]*Таблица1[[#This Row],[Стоимость за единицу, руб.]]</f>
        <v>0</v>
      </c>
      <c r="K178" s="8" t="str">
        <f>IFERROR(VLOOKUP($J178,'Журнал договоров физ.лиц'!$A$2:$H$32,2,0),"")</f>
        <v/>
      </c>
      <c r="L178" s="18" t="e">
        <f>IF(MATCH(Таблица1[[#This Row],[Номер договора]],Таблица1[Номер договора],)=ROW()-1,1,)+INDEX(Таблица1[[#All],[0]],ROW()-1)</f>
        <v>#N/A</v>
      </c>
      <c r="M178" s="18" t="str">
        <f>IFERROR(INDEX(Таблица1[Номер договора],MATCH(ROW()-1,Таблица1[0],)),"s\")</f>
        <v>s\</v>
      </c>
    </row>
    <row r="179" spans="1:13" ht="15.75" x14ac:dyDescent="0.25">
      <c r="A179" s="9" t="e">
        <f>INDEX('Журнал договоров физ.лиц'!C:C,MATCH('Реестр физические'!J179,'Журнал договоров физ.лиц'!A:A,))</f>
        <v>#N/A</v>
      </c>
      <c r="B179" s="9" t="e">
        <f>Таблица1[[#This Row],[Наименование юридического лица / ФИО пациента (физического лица)]]</f>
        <v>#N/A</v>
      </c>
      <c r="C179" s="35"/>
      <c r="D179" s="11"/>
      <c r="E179" s="16"/>
      <c r="F179" s="19"/>
      <c r="G179"/>
      <c r="H179" s="17">
        <f>IFERROR(VLOOKUP(Таблица1[[#This Row],[Наименование услуги]],#REF!,2),)</f>
        <v>0</v>
      </c>
      <c r="I179" s="7">
        <f>Таблица1[[#This Row],[Количество услуг]]*Таблица1[[#This Row],[Стоимость за единицу, руб.]]</f>
        <v>0</v>
      </c>
      <c r="K179" s="8" t="str">
        <f>IFERROR(VLOOKUP($J179,'Журнал договоров физ.лиц'!$A$2:$H$32,2,0),"")</f>
        <v/>
      </c>
      <c r="L179" s="18" t="e">
        <f>IF(MATCH(Таблица1[[#This Row],[Номер договора]],Таблица1[Номер договора],)=ROW()-1,1,)+INDEX(Таблица1[[#All],[0]],ROW()-1)</f>
        <v>#N/A</v>
      </c>
      <c r="M179" s="18" t="str">
        <f>IFERROR(INDEX(Таблица1[Номер договора],MATCH(ROW()-1,Таблица1[0],)),"s\")</f>
        <v>s\</v>
      </c>
    </row>
    <row r="180" spans="1:13" ht="15.75" x14ac:dyDescent="0.25">
      <c r="A180" s="9" t="e">
        <f>INDEX('Журнал договоров физ.лиц'!C:C,MATCH('Реестр физические'!J180,'Журнал договоров физ.лиц'!A:A,))</f>
        <v>#N/A</v>
      </c>
      <c r="B180" s="9" t="e">
        <f>Таблица1[[#This Row],[Наименование юридического лица / ФИО пациента (физического лица)]]</f>
        <v>#N/A</v>
      </c>
      <c r="C180" s="35"/>
      <c r="D180" s="11"/>
      <c r="E180" s="16"/>
      <c r="F180" s="19"/>
      <c r="G180"/>
      <c r="H180" s="17">
        <f>IFERROR(VLOOKUP(Таблица1[[#This Row],[Наименование услуги]],#REF!,2),)</f>
        <v>0</v>
      </c>
      <c r="I180" s="7">
        <f>Таблица1[[#This Row],[Количество услуг]]*Таблица1[[#This Row],[Стоимость за единицу, руб.]]</f>
        <v>0</v>
      </c>
      <c r="K180" s="8" t="str">
        <f>IFERROR(VLOOKUP($J180,'Журнал договоров физ.лиц'!$A$2:$H$32,2,0),"")</f>
        <v/>
      </c>
      <c r="L180" s="18" t="e">
        <f>IF(MATCH(Таблица1[[#This Row],[Номер договора]],Таблица1[Номер договора],)=ROW()-1,1,)+INDEX(Таблица1[[#All],[0]],ROW()-1)</f>
        <v>#N/A</v>
      </c>
      <c r="M180" s="18" t="str">
        <f>IFERROR(INDEX(Таблица1[Номер договора],MATCH(ROW()-1,Таблица1[0],)),"s\")</f>
        <v>s\</v>
      </c>
    </row>
    <row r="181" spans="1:13" ht="15.75" x14ac:dyDescent="0.25">
      <c r="A181" s="9" t="e">
        <f>INDEX('Журнал договоров физ.лиц'!C:C,MATCH('Реестр физические'!J181,'Журнал договоров физ.лиц'!A:A,))</f>
        <v>#N/A</v>
      </c>
      <c r="B181" s="9" t="e">
        <f>Таблица1[[#This Row],[Наименование юридического лица / ФИО пациента (физического лица)]]</f>
        <v>#N/A</v>
      </c>
      <c r="C181" s="35"/>
      <c r="D181" s="11"/>
      <c r="E181" s="16"/>
      <c r="F181" s="19"/>
      <c r="G181"/>
      <c r="H181" s="17">
        <f>IFERROR(VLOOKUP(Таблица1[[#This Row],[Наименование услуги]],#REF!,2),)</f>
        <v>0</v>
      </c>
      <c r="I181" s="7">
        <f>Таблица1[[#This Row],[Количество услуг]]*Таблица1[[#This Row],[Стоимость за единицу, руб.]]</f>
        <v>0</v>
      </c>
      <c r="K181" s="8" t="str">
        <f>IFERROR(VLOOKUP($J181,'Журнал договоров физ.лиц'!$A$2:$H$32,2,0),"")</f>
        <v/>
      </c>
      <c r="L181" s="18" t="e">
        <f>IF(MATCH(Таблица1[[#This Row],[Номер договора]],Таблица1[Номер договора],)=ROW()-1,1,)+INDEX(Таблица1[[#All],[0]],ROW()-1)</f>
        <v>#N/A</v>
      </c>
      <c r="M181" s="18" t="str">
        <f>IFERROR(INDEX(Таблица1[Номер договора],MATCH(ROW()-1,Таблица1[0],)),"s\")</f>
        <v>s\</v>
      </c>
    </row>
    <row r="182" spans="1:13" ht="15.75" x14ac:dyDescent="0.25">
      <c r="A182" s="9" t="e">
        <f>INDEX('Журнал договоров физ.лиц'!C:C,MATCH('Реестр физические'!J182,'Журнал договоров физ.лиц'!A:A,))</f>
        <v>#N/A</v>
      </c>
      <c r="B182" s="9" t="e">
        <f>Таблица1[[#This Row],[Наименование юридического лица / ФИО пациента (физического лица)]]</f>
        <v>#N/A</v>
      </c>
      <c r="C182" s="35"/>
      <c r="D182" s="11"/>
      <c r="E182" s="16"/>
      <c r="F182" s="19"/>
      <c r="G182"/>
      <c r="H182" s="17">
        <f>IFERROR(VLOOKUP(Таблица1[[#This Row],[Наименование услуги]],#REF!,2),)</f>
        <v>0</v>
      </c>
      <c r="I182" s="7">
        <f>Таблица1[[#This Row],[Количество услуг]]*Таблица1[[#This Row],[Стоимость за единицу, руб.]]</f>
        <v>0</v>
      </c>
      <c r="K182" s="8" t="str">
        <f>IFERROR(VLOOKUP($J182,'Журнал договоров физ.лиц'!$A$2:$H$32,2,0),"")</f>
        <v/>
      </c>
      <c r="L182" s="18" t="e">
        <f>IF(MATCH(Таблица1[[#This Row],[Номер договора]],Таблица1[Номер договора],)=ROW()-1,1,)+INDEX(Таблица1[[#All],[0]],ROW()-1)</f>
        <v>#N/A</v>
      </c>
      <c r="M182" s="18" t="str">
        <f>IFERROR(INDEX(Таблица1[Номер договора],MATCH(ROW()-1,Таблица1[0],)),"s\")</f>
        <v>s\</v>
      </c>
    </row>
    <row r="183" spans="1:13" ht="15.75" x14ac:dyDescent="0.25">
      <c r="A183" s="9" t="e">
        <f>INDEX('Журнал договоров физ.лиц'!C:C,MATCH('Реестр физические'!J183,'Журнал договоров физ.лиц'!A:A,))</f>
        <v>#N/A</v>
      </c>
      <c r="B183" s="9" t="e">
        <f>Таблица1[[#This Row],[Наименование юридического лица / ФИО пациента (физического лица)]]</f>
        <v>#N/A</v>
      </c>
      <c r="C183" s="35"/>
      <c r="D183" s="11"/>
      <c r="E183" s="16"/>
      <c r="F183" s="19"/>
      <c r="G183"/>
      <c r="H183" s="17">
        <f>IFERROR(VLOOKUP(Таблица1[[#This Row],[Наименование услуги]],#REF!,2),)</f>
        <v>0</v>
      </c>
      <c r="I183" s="7">
        <f>Таблица1[[#This Row],[Количество услуг]]*Таблица1[[#This Row],[Стоимость за единицу, руб.]]</f>
        <v>0</v>
      </c>
      <c r="K183" s="8" t="str">
        <f>IFERROR(VLOOKUP($J183,'Журнал договоров физ.лиц'!$A$2:$H$32,2,0),"")</f>
        <v/>
      </c>
      <c r="L183" s="18" t="e">
        <f>IF(MATCH(Таблица1[[#This Row],[Номер договора]],Таблица1[Номер договора],)=ROW()-1,1,)+INDEX(Таблица1[[#All],[0]],ROW()-1)</f>
        <v>#N/A</v>
      </c>
      <c r="M183" s="18" t="str">
        <f>IFERROR(INDEX(Таблица1[Номер договора],MATCH(ROW()-1,Таблица1[0],)),"s\")</f>
        <v>s\</v>
      </c>
    </row>
    <row r="184" spans="1:13" ht="15.75" x14ac:dyDescent="0.25">
      <c r="A184" s="9" t="e">
        <f>INDEX('Журнал договоров физ.лиц'!C:C,MATCH('Реестр физические'!J184,'Журнал договоров физ.лиц'!A:A,))</f>
        <v>#N/A</v>
      </c>
      <c r="B184" s="9" t="e">
        <f>Таблица1[[#This Row],[Наименование юридического лица / ФИО пациента (физического лица)]]</f>
        <v>#N/A</v>
      </c>
      <c r="C184" s="35"/>
      <c r="D184" s="11"/>
      <c r="E184" s="16"/>
      <c r="F184" s="19"/>
      <c r="G184"/>
      <c r="H184" s="17">
        <f>IFERROR(VLOOKUP(Таблица1[[#This Row],[Наименование услуги]],#REF!,2),)</f>
        <v>0</v>
      </c>
      <c r="I184" s="7">
        <f>Таблица1[[#This Row],[Количество услуг]]*Таблица1[[#This Row],[Стоимость за единицу, руб.]]</f>
        <v>0</v>
      </c>
      <c r="K184" s="8" t="str">
        <f>IFERROR(VLOOKUP($J184,'Журнал договоров физ.лиц'!$A$2:$H$32,2,0),"")</f>
        <v/>
      </c>
      <c r="L184" s="18" t="e">
        <f>IF(MATCH(Таблица1[[#This Row],[Номер договора]],Таблица1[Номер договора],)=ROW()-1,1,)+INDEX(Таблица1[[#All],[0]],ROW()-1)</f>
        <v>#N/A</v>
      </c>
      <c r="M184" s="18" t="str">
        <f>IFERROR(INDEX(Таблица1[Номер договора],MATCH(ROW()-1,Таблица1[0],)),"s\")</f>
        <v>s\</v>
      </c>
    </row>
    <row r="185" spans="1:13" ht="15.75" x14ac:dyDescent="0.25">
      <c r="A185" s="9" t="e">
        <f>INDEX('Журнал договоров физ.лиц'!C:C,MATCH('Реестр физические'!J185,'Журнал договоров физ.лиц'!A:A,))</f>
        <v>#N/A</v>
      </c>
      <c r="B185" s="9" t="e">
        <f>Таблица1[[#This Row],[Наименование юридического лица / ФИО пациента (физического лица)]]</f>
        <v>#N/A</v>
      </c>
      <c r="C185" s="35"/>
      <c r="D185" s="11"/>
      <c r="E185" s="16"/>
      <c r="F185" s="19"/>
      <c r="G185"/>
      <c r="H185" s="17">
        <f>IFERROR(VLOOKUP(Таблица1[[#This Row],[Наименование услуги]],#REF!,2),)</f>
        <v>0</v>
      </c>
      <c r="I185" s="7">
        <f>Таблица1[[#This Row],[Количество услуг]]*Таблица1[[#This Row],[Стоимость за единицу, руб.]]</f>
        <v>0</v>
      </c>
      <c r="K185" s="8" t="str">
        <f>IFERROR(VLOOKUP($J185,'Журнал договоров физ.лиц'!$A$2:$H$32,2,0),"")</f>
        <v/>
      </c>
      <c r="L185" s="18" t="e">
        <f>IF(MATCH(Таблица1[[#This Row],[Номер договора]],Таблица1[Номер договора],)=ROW()-1,1,)+INDEX(Таблица1[[#All],[0]],ROW()-1)</f>
        <v>#N/A</v>
      </c>
      <c r="M185" s="18" t="str">
        <f>IFERROR(INDEX(Таблица1[Номер договора],MATCH(ROW()-1,Таблица1[0],)),"s\")</f>
        <v>s\</v>
      </c>
    </row>
    <row r="186" spans="1:13" ht="15.75" x14ac:dyDescent="0.25">
      <c r="A186" s="9" t="e">
        <f>INDEX('Журнал договоров физ.лиц'!C:C,MATCH('Реестр физические'!J186,'Журнал договоров физ.лиц'!A:A,))</f>
        <v>#N/A</v>
      </c>
      <c r="B186" s="9" t="e">
        <f>Таблица1[[#This Row],[Наименование юридического лица / ФИО пациента (физического лица)]]</f>
        <v>#N/A</v>
      </c>
      <c r="C186" s="35"/>
      <c r="D186" s="11"/>
      <c r="E186" s="16"/>
      <c r="F186" s="19"/>
      <c r="G186"/>
      <c r="H186" s="17">
        <f>IFERROR(VLOOKUP(Таблица1[[#This Row],[Наименование услуги]],#REF!,2),)</f>
        <v>0</v>
      </c>
      <c r="I186" s="7">
        <f>Таблица1[[#This Row],[Количество услуг]]*Таблица1[[#This Row],[Стоимость за единицу, руб.]]</f>
        <v>0</v>
      </c>
      <c r="K186" s="8" t="str">
        <f>IFERROR(VLOOKUP($J186,'Журнал договоров физ.лиц'!$A$2:$H$32,2,0),"")</f>
        <v/>
      </c>
      <c r="L186" s="18" t="e">
        <f>IF(MATCH(Таблица1[[#This Row],[Номер договора]],Таблица1[Номер договора],)=ROW()-1,1,)+INDEX(Таблица1[[#All],[0]],ROW()-1)</f>
        <v>#N/A</v>
      </c>
      <c r="M186" s="18" t="str">
        <f>IFERROR(INDEX(Таблица1[Номер договора],MATCH(ROW()-1,Таблица1[0],)),"s\")</f>
        <v>s\</v>
      </c>
    </row>
    <row r="187" spans="1:13" ht="15.75" x14ac:dyDescent="0.25">
      <c r="A187" s="9" t="e">
        <f>INDEX('Журнал договоров физ.лиц'!C:C,MATCH('Реестр физические'!J187,'Журнал договоров физ.лиц'!A:A,))</f>
        <v>#N/A</v>
      </c>
      <c r="B187" s="9" t="e">
        <f>Таблица1[[#This Row],[Наименование юридического лица / ФИО пациента (физического лица)]]</f>
        <v>#N/A</v>
      </c>
      <c r="C187" s="35"/>
      <c r="D187" s="11"/>
      <c r="E187" s="16"/>
      <c r="F187" s="19"/>
      <c r="G187"/>
      <c r="H187" s="17">
        <f>IFERROR(VLOOKUP(Таблица1[[#This Row],[Наименование услуги]],#REF!,2),)</f>
        <v>0</v>
      </c>
      <c r="I187" s="7">
        <f>Таблица1[[#This Row],[Количество услуг]]*Таблица1[[#This Row],[Стоимость за единицу, руб.]]</f>
        <v>0</v>
      </c>
      <c r="K187" s="8" t="str">
        <f>IFERROR(VLOOKUP($J187,'Журнал договоров физ.лиц'!$A$2:$H$32,2,0),"")</f>
        <v/>
      </c>
      <c r="L187" s="18" t="e">
        <f>IF(MATCH(Таблица1[[#This Row],[Номер договора]],Таблица1[Номер договора],)=ROW()-1,1,)+INDEX(Таблица1[[#All],[0]],ROW()-1)</f>
        <v>#N/A</v>
      </c>
      <c r="M187" s="18" t="str">
        <f>IFERROR(INDEX(Таблица1[Номер договора],MATCH(ROW()-1,Таблица1[0],)),"s\")</f>
        <v>s\</v>
      </c>
    </row>
    <row r="188" spans="1:13" ht="15.75" x14ac:dyDescent="0.25">
      <c r="A188" s="9" t="e">
        <f>INDEX('Журнал договоров физ.лиц'!C:C,MATCH('Реестр физические'!J188,'Журнал договоров физ.лиц'!A:A,))</f>
        <v>#N/A</v>
      </c>
      <c r="B188" s="9" t="e">
        <f>Таблица1[[#This Row],[Наименование юридического лица / ФИО пациента (физического лица)]]</f>
        <v>#N/A</v>
      </c>
      <c r="C188" s="35"/>
      <c r="D188" s="11"/>
      <c r="E188" s="16"/>
      <c r="F188" s="19"/>
      <c r="G188"/>
      <c r="H188" s="17">
        <f>IFERROR(VLOOKUP(Таблица1[[#This Row],[Наименование услуги]],#REF!,2),)</f>
        <v>0</v>
      </c>
      <c r="I188" s="7">
        <f>Таблица1[[#This Row],[Количество услуг]]*Таблица1[[#This Row],[Стоимость за единицу, руб.]]</f>
        <v>0</v>
      </c>
      <c r="K188" s="8" t="str">
        <f>IFERROR(VLOOKUP($J188,'Журнал договоров физ.лиц'!$A$2:$H$32,2,0),"")</f>
        <v/>
      </c>
      <c r="L188" s="18" t="e">
        <f>IF(MATCH(Таблица1[[#This Row],[Номер договора]],Таблица1[Номер договора],)=ROW()-1,1,)+INDEX(Таблица1[[#All],[0]],ROW()-1)</f>
        <v>#N/A</v>
      </c>
      <c r="M188" s="18" t="str">
        <f>IFERROR(INDEX(Таблица1[Номер договора],MATCH(ROW()-1,Таблица1[0],)),"s\")</f>
        <v>s\</v>
      </c>
    </row>
    <row r="189" spans="1:13" ht="15.75" x14ac:dyDescent="0.25">
      <c r="A189" s="9" t="e">
        <f>INDEX('Журнал договоров физ.лиц'!C:C,MATCH('Реестр физические'!J189,'Журнал договоров физ.лиц'!A:A,))</f>
        <v>#N/A</v>
      </c>
      <c r="B189" s="9" t="e">
        <f>Таблица1[[#This Row],[Наименование юридического лица / ФИО пациента (физического лица)]]</f>
        <v>#N/A</v>
      </c>
      <c r="C189" s="35"/>
      <c r="D189" s="11"/>
      <c r="E189" s="16"/>
      <c r="F189" s="19"/>
      <c r="G189"/>
      <c r="H189" s="17">
        <f>IFERROR(VLOOKUP(Таблица1[[#This Row],[Наименование услуги]],#REF!,2),)</f>
        <v>0</v>
      </c>
      <c r="I189" s="7">
        <f>Таблица1[[#This Row],[Количество услуг]]*Таблица1[[#This Row],[Стоимость за единицу, руб.]]</f>
        <v>0</v>
      </c>
      <c r="K189" s="8" t="str">
        <f>IFERROR(VLOOKUP($J189,'Журнал договоров физ.лиц'!$A$2:$H$32,2,0),"")</f>
        <v/>
      </c>
      <c r="L189" s="18" t="e">
        <f>IF(MATCH(Таблица1[[#This Row],[Номер договора]],Таблица1[Номер договора],)=ROW()-1,1,)+INDEX(Таблица1[[#All],[0]],ROW()-1)</f>
        <v>#N/A</v>
      </c>
      <c r="M189" s="18" t="str">
        <f>IFERROR(INDEX(Таблица1[Номер договора],MATCH(ROW()-1,Таблица1[0],)),"s\")</f>
        <v>s\</v>
      </c>
    </row>
    <row r="190" spans="1:13" ht="15.75" x14ac:dyDescent="0.25">
      <c r="A190" s="9" t="e">
        <f>INDEX('Журнал договоров физ.лиц'!C:C,MATCH('Реестр физические'!J190,'Журнал договоров физ.лиц'!A:A,))</f>
        <v>#N/A</v>
      </c>
      <c r="B190" s="9" t="e">
        <f>Таблица1[[#This Row],[Наименование юридического лица / ФИО пациента (физического лица)]]</f>
        <v>#N/A</v>
      </c>
      <c r="C190" s="35"/>
      <c r="D190" s="11"/>
      <c r="E190" s="16"/>
      <c r="F190" s="19"/>
      <c r="G190"/>
      <c r="H190" s="17">
        <f>IFERROR(VLOOKUP(Таблица1[[#This Row],[Наименование услуги]],#REF!,2),)</f>
        <v>0</v>
      </c>
      <c r="I190" s="7">
        <f>Таблица1[[#This Row],[Количество услуг]]*Таблица1[[#This Row],[Стоимость за единицу, руб.]]</f>
        <v>0</v>
      </c>
      <c r="K190" s="8" t="str">
        <f>IFERROR(VLOOKUP($J190,'Журнал договоров физ.лиц'!$A$2:$H$32,2,0),"")</f>
        <v/>
      </c>
      <c r="L190" s="18" t="e">
        <f>IF(MATCH(Таблица1[[#This Row],[Номер договора]],Таблица1[Номер договора],)=ROW()-1,1,)+INDEX(Таблица1[[#All],[0]],ROW()-1)</f>
        <v>#N/A</v>
      </c>
      <c r="M190" s="18" t="str">
        <f>IFERROR(INDEX(Таблица1[Номер договора],MATCH(ROW()-1,Таблица1[0],)),"s\")</f>
        <v>s\</v>
      </c>
    </row>
    <row r="191" spans="1:13" ht="15.75" x14ac:dyDescent="0.25">
      <c r="A191" s="9" t="e">
        <f>INDEX('Журнал договоров физ.лиц'!C:C,MATCH('Реестр физические'!J191,'Журнал договоров физ.лиц'!A:A,))</f>
        <v>#N/A</v>
      </c>
      <c r="B191" s="9" t="e">
        <f>Таблица1[[#This Row],[Наименование юридического лица / ФИО пациента (физического лица)]]</f>
        <v>#N/A</v>
      </c>
      <c r="C191" s="35"/>
      <c r="D191" s="11"/>
      <c r="E191" s="16"/>
      <c r="F191" s="19"/>
      <c r="G191"/>
      <c r="H191" s="17">
        <f>IFERROR(VLOOKUP(Таблица1[[#This Row],[Наименование услуги]],#REF!,2),)</f>
        <v>0</v>
      </c>
      <c r="I191" s="7">
        <f>Таблица1[[#This Row],[Количество услуг]]*Таблица1[[#This Row],[Стоимость за единицу, руб.]]</f>
        <v>0</v>
      </c>
      <c r="K191" s="8" t="str">
        <f>IFERROR(VLOOKUP($J191,'Журнал договоров физ.лиц'!$A$2:$H$32,2,0),"")</f>
        <v/>
      </c>
      <c r="L191" s="18" t="e">
        <f>IF(MATCH(Таблица1[[#This Row],[Номер договора]],Таблица1[Номер договора],)=ROW()-1,1,)+INDEX(Таблица1[[#All],[0]],ROW()-1)</f>
        <v>#N/A</v>
      </c>
      <c r="M191" s="18" t="str">
        <f>IFERROR(INDEX(Таблица1[Номер договора],MATCH(ROW()-1,Таблица1[0],)),"s\")</f>
        <v>s\</v>
      </c>
    </row>
    <row r="192" spans="1:13" ht="15.75" x14ac:dyDescent="0.25">
      <c r="A192" s="9" t="e">
        <f>INDEX('Журнал договоров физ.лиц'!C:C,MATCH('Реестр физические'!J192,'Журнал договоров физ.лиц'!A:A,))</f>
        <v>#N/A</v>
      </c>
      <c r="B192" s="9" t="e">
        <f>Таблица1[[#This Row],[Наименование юридического лица / ФИО пациента (физического лица)]]</f>
        <v>#N/A</v>
      </c>
      <c r="C192" s="35"/>
      <c r="D192" s="11"/>
      <c r="E192" s="16"/>
      <c r="F192" s="19"/>
      <c r="G192"/>
      <c r="H192" s="17">
        <f>IFERROR(VLOOKUP(Таблица1[[#This Row],[Наименование услуги]],#REF!,2),)</f>
        <v>0</v>
      </c>
      <c r="I192" s="7">
        <f>Таблица1[[#This Row],[Количество услуг]]*Таблица1[[#This Row],[Стоимость за единицу, руб.]]</f>
        <v>0</v>
      </c>
      <c r="K192" s="8" t="str">
        <f>IFERROR(VLOOKUP($J192,'Журнал договоров физ.лиц'!$A$2:$H$32,2,0),"")</f>
        <v/>
      </c>
      <c r="L192" s="18" t="e">
        <f>IF(MATCH(Таблица1[[#This Row],[Номер договора]],Таблица1[Номер договора],)=ROW()-1,1,)+INDEX(Таблица1[[#All],[0]],ROW()-1)</f>
        <v>#N/A</v>
      </c>
      <c r="M192" s="18" t="str">
        <f>IFERROR(INDEX(Таблица1[Номер договора],MATCH(ROW()-1,Таблица1[0],)),"s\")</f>
        <v>s\</v>
      </c>
    </row>
    <row r="193" spans="1:13" ht="15.75" x14ac:dyDescent="0.25">
      <c r="A193" s="9" t="e">
        <f>INDEX('Журнал договоров физ.лиц'!C:C,MATCH('Реестр физические'!J193,'Журнал договоров физ.лиц'!A:A,))</f>
        <v>#N/A</v>
      </c>
      <c r="B193" s="9" t="e">
        <f>Таблица1[[#This Row],[Наименование юридического лица / ФИО пациента (физического лица)]]</f>
        <v>#N/A</v>
      </c>
      <c r="C193" s="35"/>
      <c r="D193" s="11"/>
      <c r="E193" s="16"/>
      <c r="F193" s="19"/>
      <c r="G193"/>
      <c r="H193" s="17">
        <f>IFERROR(VLOOKUP(Таблица1[[#This Row],[Наименование услуги]],#REF!,2),)</f>
        <v>0</v>
      </c>
      <c r="I193" s="7">
        <f>Таблица1[[#This Row],[Количество услуг]]*Таблица1[[#This Row],[Стоимость за единицу, руб.]]</f>
        <v>0</v>
      </c>
      <c r="K193" s="8" t="str">
        <f>IFERROR(VLOOKUP($J193,'Журнал договоров физ.лиц'!$A$2:$H$32,2,0),"")</f>
        <v/>
      </c>
      <c r="L193" s="18" t="e">
        <f>IF(MATCH(Таблица1[[#This Row],[Номер договора]],Таблица1[Номер договора],)=ROW()-1,1,)+INDEX(Таблица1[[#All],[0]],ROW()-1)</f>
        <v>#N/A</v>
      </c>
      <c r="M193" s="18" t="str">
        <f>IFERROR(INDEX(Таблица1[Номер договора],MATCH(ROW()-1,Таблица1[0],)),"s\")</f>
        <v>s\</v>
      </c>
    </row>
    <row r="194" spans="1:13" ht="15.75" x14ac:dyDescent="0.25">
      <c r="A194" s="9" t="e">
        <f>INDEX('Журнал договоров физ.лиц'!C:C,MATCH('Реестр физические'!J194,'Журнал договоров физ.лиц'!A:A,))</f>
        <v>#N/A</v>
      </c>
      <c r="B194" s="9" t="e">
        <f>Таблица1[[#This Row],[Наименование юридического лица / ФИО пациента (физического лица)]]</f>
        <v>#N/A</v>
      </c>
      <c r="C194" s="35"/>
      <c r="D194" s="11"/>
      <c r="E194" s="16"/>
      <c r="F194" s="19"/>
      <c r="G194"/>
      <c r="H194" s="17">
        <f>IFERROR(VLOOKUP(Таблица1[[#This Row],[Наименование услуги]],#REF!,2),)</f>
        <v>0</v>
      </c>
      <c r="I194" s="7">
        <f>Таблица1[[#This Row],[Количество услуг]]*Таблица1[[#This Row],[Стоимость за единицу, руб.]]</f>
        <v>0</v>
      </c>
      <c r="K194" s="8" t="str">
        <f>IFERROR(VLOOKUP($J194,'Журнал договоров физ.лиц'!$A$2:$H$32,2,0),"")</f>
        <v/>
      </c>
      <c r="L194" s="18" t="e">
        <f>IF(MATCH(Таблица1[[#This Row],[Номер договора]],Таблица1[Номер договора],)=ROW()-1,1,)+INDEX(Таблица1[[#All],[0]],ROW()-1)</f>
        <v>#N/A</v>
      </c>
      <c r="M194" s="18" t="str">
        <f>IFERROR(INDEX(Таблица1[Номер договора],MATCH(ROW()-1,Таблица1[0],)),"s\")</f>
        <v>s\</v>
      </c>
    </row>
    <row r="195" spans="1:13" ht="15.75" x14ac:dyDescent="0.25">
      <c r="A195" s="9" t="e">
        <f>INDEX('Журнал договоров физ.лиц'!C:C,MATCH('Реестр физические'!J195,'Журнал договоров физ.лиц'!A:A,))</f>
        <v>#N/A</v>
      </c>
      <c r="B195" s="9" t="e">
        <f>Таблица1[[#This Row],[Наименование юридического лица / ФИО пациента (физического лица)]]</f>
        <v>#N/A</v>
      </c>
      <c r="C195" s="35"/>
      <c r="D195" s="11"/>
      <c r="E195" s="16"/>
      <c r="F195" s="19"/>
      <c r="G195"/>
      <c r="H195" s="17">
        <f>IFERROR(VLOOKUP(Таблица1[[#This Row],[Наименование услуги]],#REF!,2),)</f>
        <v>0</v>
      </c>
      <c r="I195" s="7">
        <f>Таблица1[[#This Row],[Количество услуг]]*Таблица1[[#This Row],[Стоимость за единицу, руб.]]</f>
        <v>0</v>
      </c>
      <c r="K195" s="8" t="str">
        <f>IFERROR(VLOOKUP($J195,'Журнал договоров физ.лиц'!$A$2:$H$32,2,0),"")</f>
        <v/>
      </c>
      <c r="L195" s="18" t="e">
        <f>IF(MATCH(Таблица1[[#This Row],[Номер договора]],Таблица1[Номер договора],)=ROW()-1,1,)+INDEX(Таблица1[[#All],[0]],ROW()-1)</f>
        <v>#N/A</v>
      </c>
      <c r="M195" s="18" t="str">
        <f>IFERROR(INDEX(Таблица1[Номер договора],MATCH(ROW()-1,Таблица1[0],)),"s\")</f>
        <v>s\</v>
      </c>
    </row>
    <row r="196" spans="1:13" ht="15.75" x14ac:dyDescent="0.25">
      <c r="A196" s="9" t="e">
        <f>INDEX('Журнал договоров физ.лиц'!C:C,MATCH('Реестр физические'!J196,'Журнал договоров физ.лиц'!A:A,))</f>
        <v>#N/A</v>
      </c>
      <c r="B196" s="9" t="e">
        <f>Таблица1[[#This Row],[Наименование юридического лица / ФИО пациента (физического лица)]]</f>
        <v>#N/A</v>
      </c>
      <c r="C196" s="35"/>
      <c r="D196" s="11"/>
      <c r="E196" s="16"/>
      <c r="F196" s="19"/>
      <c r="G196"/>
      <c r="H196" s="17">
        <f>IFERROR(VLOOKUP(Таблица1[[#This Row],[Наименование услуги]],#REF!,2),)</f>
        <v>0</v>
      </c>
      <c r="I196" s="7">
        <f>Таблица1[[#This Row],[Количество услуг]]*Таблица1[[#This Row],[Стоимость за единицу, руб.]]</f>
        <v>0</v>
      </c>
      <c r="K196" s="8" t="str">
        <f>IFERROR(VLOOKUP($J196,'Журнал договоров физ.лиц'!$A$2:$H$32,2,0),"")</f>
        <v/>
      </c>
      <c r="L196" s="18" t="e">
        <f>IF(MATCH(Таблица1[[#This Row],[Номер договора]],Таблица1[Номер договора],)=ROW()-1,1,)+INDEX(Таблица1[[#All],[0]],ROW()-1)</f>
        <v>#N/A</v>
      </c>
      <c r="M196" s="18" t="str">
        <f>IFERROR(INDEX(Таблица1[Номер договора],MATCH(ROW()-1,Таблица1[0],)),"s\")</f>
        <v>s\</v>
      </c>
    </row>
    <row r="197" spans="1:13" ht="15.75" x14ac:dyDescent="0.25">
      <c r="A197" s="9" t="e">
        <f>INDEX('Журнал договоров физ.лиц'!C:C,MATCH('Реестр физические'!J197,'Журнал договоров физ.лиц'!A:A,))</f>
        <v>#N/A</v>
      </c>
      <c r="B197" s="9" t="e">
        <f>Таблица1[[#This Row],[Наименование юридического лица / ФИО пациента (физического лица)]]</f>
        <v>#N/A</v>
      </c>
      <c r="C197" s="35"/>
      <c r="D197" s="11"/>
      <c r="E197" s="16"/>
      <c r="F197" s="19"/>
      <c r="G197"/>
      <c r="H197" s="17">
        <f>IFERROR(VLOOKUP(Таблица1[[#This Row],[Наименование услуги]],#REF!,2),)</f>
        <v>0</v>
      </c>
      <c r="I197" s="7">
        <f>Таблица1[[#This Row],[Количество услуг]]*Таблица1[[#This Row],[Стоимость за единицу, руб.]]</f>
        <v>0</v>
      </c>
      <c r="K197" s="8" t="str">
        <f>IFERROR(VLOOKUP($J197,'Журнал договоров физ.лиц'!$A$2:$H$32,2,0),"")</f>
        <v/>
      </c>
      <c r="L197" s="18" t="e">
        <f>IF(MATCH(Таблица1[[#This Row],[Номер договора]],Таблица1[Номер договора],)=ROW()-1,1,)+INDEX(Таблица1[[#All],[0]],ROW()-1)</f>
        <v>#N/A</v>
      </c>
      <c r="M197" s="18" t="str">
        <f>IFERROR(INDEX(Таблица1[Номер договора],MATCH(ROW()-1,Таблица1[0],)),"s\")</f>
        <v>s\</v>
      </c>
    </row>
    <row r="198" spans="1:13" ht="15.75" x14ac:dyDescent="0.25">
      <c r="A198" s="9" t="e">
        <f>INDEX('Журнал договоров физ.лиц'!C:C,MATCH('Реестр физические'!J198,'Журнал договоров физ.лиц'!A:A,))</f>
        <v>#N/A</v>
      </c>
      <c r="B198" s="9" t="e">
        <f>Таблица1[[#This Row],[Наименование юридического лица / ФИО пациента (физического лица)]]</f>
        <v>#N/A</v>
      </c>
      <c r="C198" s="35"/>
      <c r="D198" s="11"/>
      <c r="E198" s="16"/>
      <c r="F198" s="19"/>
      <c r="G198"/>
      <c r="H198" s="17">
        <f>IFERROR(VLOOKUP(Таблица1[[#This Row],[Наименование услуги]],#REF!,2),)</f>
        <v>0</v>
      </c>
      <c r="I198" s="7">
        <f>Таблица1[[#This Row],[Количество услуг]]*Таблица1[[#This Row],[Стоимость за единицу, руб.]]</f>
        <v>0</v>
      </c>
      <c r="K198" s="8" t="str">
        <f>IFERROR(VLOOKUP($J198,'Журнал договоров физ.лиц'!$A$2:$H$32,2,0),"")</f>
        <v/>
      </c>
      <c r="L198" s="18" t="e">
        <f>IF(MATCH(Таблица1[[#This Row],[Номер договора]],Таблица1[Номер договора],)=ROW()-1,1,)+INDEX(Таблица1[[#All],[0]],ROW()-1)</f>
        <v>#N/A</v>
      </c>
      <c r="M198" s="18" t="str">
        <f>IFERROR(INDEX(Таблица1[Номер договора],MATCH(ROW()-1,Таблица1[0],)),"s\")</f>
        <v>s\</v>
      </c>
    </row>
    <row r="199" spans="1:13" ht="15.75" x14ac:dyDescent="0.25">
      <c r="A199" s="9" t="e">
        <f>INDEX('Журнал договоров физ.лиц'!C:C,MATCH('Реестр физические'!J199,'Журнал договоров физ.лиц'!A:A,))</f>
        <v>#N/A</v>
      </c>
      <c r="B199" s="9" t="e">
        <f>Таблица1[[#This Row],[Наименование юридического лица / ФИО пациента (физического лица)]]</f>
        <v>#N/A</v>
      </c>
      <c r="C199" s="35"/>
      <c r="D199" s="11"/>
      <c r="E199" s="16"/>
      <c r="F199" s="19"/>
      <c r="G199"/>
      <c r="H199" s="17">
        <f>IFERROR(VLOOKUP(Таблица1[[#This Row],[Наименование услуги]],#REF!,2),)</f>
        <v>0</v>
      </c>
      <c r="I199" s="7">
        <f>Таблица1[[#This Row],[Количество услуг]]*Таблица1[[#This Row],[Стоимость за единицу, руб.]]</f>
        <v>0</v>
      </c>
      <c r="K199" s="8" t="str">
        <f>IFERROR(VLOOKUP($J199,'Журнал договоров физ.лиц'!$A$2:$H$32,2,0),"")</f>
        <v/>
      </c>
      <c r="L199" s="18" t="e">
        <f>IF(MATCH(Таблица1[[#This Row],[Номер договора]],Таблица1[Номер договора],)=ROW()-1,1,)+INDEX(Таблица1[[#All],[0]],ROW()-1)</f>
        <v>#N/A</v>
      </c>
      <c r="M199" s="18" t="str">
        <f>IFERROR(INDEX(Таблица1[Номер договора],MATCH(ROW()-1,Таблица1[0],)),"s\")</f>
        <v>s\</v>
      </c>
    </row>
    <row r="200" spans="1:13" ht="15.75" x14ac:dyDescent="0.25">
      <c r="A200" s="9" t="e">
        <f>INDEX('Журнал договоров физ.лиц'!C:C,MATCH('Реестр физические'!J200,'Журнал договоров физ.лиц'!A:A,))</f>
        <v>#N/A</v>
      </c>
      <c r="B200" s="9" t="e">
        <f>Таблица1[[#This Row],[Наименование юридического лица / ФИО пациента (физического лица)]]</f>
        <v>#N/A</v>
      </c>
      <c r="C200" s="35"/>
      <c r="D200" s="11"/>
      <c r="E200" s="16"/>
      <c r="F200" s="19"/>
      <c r="G200"/>
      <c r="H200" s="17">
        <f>IFERROR(VLOOKUP(Таблица1[[#This Row],[Наименование услуги]],#REF!,2),)</f>
        <v>0</v>
      </c>
      <c r="I200" s="7">
        <f>Таблица1[[#This Row],[Количество услуг]]*Таблица1[[#This Row],[Стоимость за единицу, руб.]]</f>
        <v>0</v>
      </c>
      <c r="K200" s="8" t="str">
        <f>IFERROR(VLOOKUP($J200,'Журнал договоров физ.лиц'!$A$2:$H$32,2,0),"")</f>
        <v/>
      </c>
      <c r="L200" s="18" t="e">
        <f>IF(MATCH(Таблица1[[#This Row],[Номер договора]],Таблица1[Номер договора],)=ROW()-1,1,)+INDEX(Таблица1[[#All],[0]],ROW()-1)</f>
        <v>#N/A</v>
      </c>
      <c r="M200" s="18" t="str">
        <f>IFERROR(INDEX(Таблица1[Номер договора],MATCH(ROW()-1,Таблица1[0],)),"s\")</f>
        <v>s\</v>
      </c>
    </row>
    <row r="201" spans="1:13" ht="15.75" x14ac:dyDescent="0.25">
      <c r="A201" s="9" t="e">
        <f>INDEX('Журнал договоров физ.лиц'!C:C,MATCH('Реестр физические'!J201,'Журнал договоров физ.лиц'!A:A,))</f>
        <v>#N/A</v>
      </c>
      <c r="B201" s="9" t="e">
        <f>Таблица1[[#This Row],[Наименование юридического лица / ФИО пациента (физического лица)]]</f>
        <v>#N/A</v>
      </c>
      <c r="C201" s="35"/>
      <c r="D201" s="11"/>
      <c r="E201" s="16"/>
      <c r="F201" s="19"/>
      <c r="G201"/>
      <c r="H201" s="17">
        <f>IFERROR(VLOOKUP(Таблица1[[#This Row],[Наименование услуги]],#REF!,2),)</f>
        <v>0</v>
      </c>
      <c r="I201" s="7">
        <f>Таблица1[[#This Row],[Количество услуг]]*Таблица1[[#This Row],[Стоимость за единицу, руб.]]</f>
        <v>0</v>
      </c>
      <c r="K201" s="8" t="str">
        <f>IFERROR(VLOOKUP($J201,'Журнал договоров физ.лиц'!$A$2:$H$32,2,0),"")</f>
        <v/>
      </c>
      <c r="L201" s="18" t="e">
        <f>IF(MATCH(Таблица1[[#This Row],[Номер договора]],Таблица1[Номер договора],)=ROW()-1,1,)+INDEX(Таблица1[[#All],[0]],ROW()-1)</f>
        <v>#N/A</v>
      </c>
      <c r="M201" s="18" t="str">
        <f>IFERROR(INDEX(Таблица1[Номер договора],MATCH(ROW()-1,Таблица1[0],)),"s\")</f>
        <v>s\</v>
      </c>
    </row>
    <row r="202" spans="1:13" ht="15.75" x14ac:dyDescent="0.25">
      <c r="A202" s="9" t="e">
        <f>INDEX('Журнал договоров физ.лиц'!C:C,MATCH('Реестр физические'!J202,'Журнал договоров физ.лиц'!A:A,))</f>
        <v>#N/A</v>
      </c>
      <c r="B202" s="9" t="e">
        <f>Таблица1[[#This Row],[Наименование юридического лица / ФИО пациента (физического лица)]]</f>
        <v>#N/A</v>
      </c>
      <c r="C202" s="35"/>
      <c r="D202" s="11"/>
      <c r="E202" s="16"/>
      <c r="F202" s="19"/>
      <c r="G202"/>
      <c r="H202" s="17">
        <f>IFERROR(VLOOKUP(Таблица1[[#This Row],[Наименование услуги]],#REF!,2),)</f>
        <v>0</v>
      </c>
      <c r="I202" s="7">
        <f>Таблица1[[#This Row],[Количество услуг]]*Таблица1[[#This Row],[Стоимость за единицу, руб.]]</f>
        <v>0</v>
      </c>
      <c r="K202" s="8" t="str">
        <f>IFERROR(VLOOKUP($J202,'Журнал договоров физ.лиц'!$A$2:$H$32,2,0),"")</f>
        <v/>
      </c>
      <c r="L202" s="18" t="e">
        <f>IF(MATCH(Таблица1[[#This Row],[Номер договора]],Таблица1[Номер договора],)=ROW()-1,1,)+INDEX(Таблица1[[#All],[0]],ROW()-1)</f>
        <v>#N/A</v>
      </c>
      <c r="M202" s="18" t="str">
        <f>IFERROR(INDEX(Таблица1[Номер договора],MATCH(ROW()-1,Таблица1[0],)),"s\")</f>
        <v>s\</v>
      </c>
    </row>
    <row r="203" spans="1:13" ht="15.75" x14ac:dyDescent="0.25">
      <c r="A203" s="9" t="e">
        <f>INDEX('Журнал договоров физ.лиц'!C:C,MATCH('Реестр физические'!J203,'Журнал договоров физ.лиц'!A:A,))</f>
        <v>#N/A</v>
      </c>
      <c r="B203" s="9" t="e">
        <f>Таблица1[[#This Row],[Наименование юридического лица / ФИО пациента (физического лица)]]</f>
        <v>#N/A</v>
      </c>
      <c r="C203" s="35"/>
      <c r="D203" s="11"/>
      <c r="E203" s="16"/>
      <c r="F203" s="19"/>
      <c r="G203"/>
      <c r="H203" s="17">
        <f>IFERROR(VLOOKUP(Таблица1[[#This Row],[Наименование услуги]],#REF!,2),)</f>
        <v>0</v>
      </c>
      <c r="I203" s="7">
        <f>Таблица1[[#This Row],[Количество услуг]]*Таблица1[[#This Row],[Стоимость за единицу, руб.]]</f>
        <v>0</v>
      </c>
      <c r="K203" s="8" t="str">
        <f>IFERROR(VLOOKUP($J203,'Журнал договоров физ.лиц'!$A$2:$H$32,2,0),"")</f>
        <v/>
      </c>
      <c r="L203" s="18" t="e">
        <f>IF(MATCH(Таблица1[[#This Row],[Номер договора]],Таблица1[Номер договора],)=ROW()-1,1,)+INDEX(Таблица1[[#All],[0]],ROW()-1)</f>
        <v>#N/A</v>
      </c>
      <c r="M203" s="18" t="str">
        <f>IFERROR(INDEX(Таблица1[Номер договора],MATCH(ROW()-1,Таблица1[0],)),"s\")</f>
        <v>s\</v>
      </c>
    </row>
    <row r="204" spans="1:13" ht="15.75" x14ac:dyDescent="0.25">
      <c r="A204" s="9" t="e">
        <f>INDEX('Журнал договоров физ.лиц'!C:C,MATCH('Реестр физические'!J204,'Журнал договоров физ.лиц'!A:A,))</f>
        <v>#N/A</v>
      </c>
      <c r="B204" s="9" t="e">
        <f>Таблица1[[#This Row],[Наименование юридического лица / ФИО пациента (физического лица)]]</f>
        <v>#N/A</v>
      </c>
      <c r="C204" s="35"/>
      <c r="D204" s="11"/>
      <c r="E204" s="16"/>
      <c r="F204" s="19"/>
      <c r="G204"/>
      <c r="H204" s="17">
        <f>IFERROR(VLOOKUP(Таблица1[[#This Row],[Наименование услуги]],#REF!,2),)</f>
        <v>0</v>
      </c>
      <c r="I204" s="7">
        <f>Таблица1[[#This Row],[Количество услуг]]*Таблица1[[#This Row],[Стоимость за единицу, руб.]]</f>
        <v>0</v>
      </c>
      <c r="K204" s="8" t="str">
        <f>IFERROR(VLOOKUP($J204,'Журнал договоров физ.лиц'!$A$2:$H$32,2,0),"")</f>
        <v/>
      </c>
      <c r="L204" s="18" t="e">
        <f>IF(MATCH(Таблица1[[#This Row],[Номер договора]],Таблица1[Номер договора],)=ROW()-1,1,)+INDEX(Таблица1[[#All],[0]],ROW()-1)</f>
        <v>#N/A</v>
      </c>
      <c r="M204" s="18" t="str">
        <f>IFERROR(INDEX(Таблица1[Номер договора],MATCH(ROW()-1,Таблица1[0],)),"s\")</f>
        <v>s\</v>
      </c>
    </row>
    <row r="205" spans="1:13" ht="15.75" x14ac:dyDescent="0.25">
      <c r="A205" s="9" t="e">
        <f>INDEX('Журнал договоров физ.лиц'!C:C,MATCH('Реестр физические'!J205,'Журнал договоров физ.лиц'!A:A,))</f>
        <v>#N/A</v>
      </c>
      <c r="B205" s="9" t="e">
        <f>Таблица1[[#This Row],[Наименование юридического лица / ФИО пациента (физического лица)]]</f>
        <v>#N/A</v>
      </c>
      <c r="C205" s="35"/>
      <c r="D205" s="11"/>
      <c r="E205" s="16"/>
      <c r="F205" s="19"/>
      <c r="G205"/>
      <c r="H205" s="17">
        <f>IFERROR(VLOOKUP(Таблица1[[#This Row],[Наименование услуги]],#REF!,2),)</f>
        <v>0</v>
      </c>
      <c r="I205" s="7">
        <f>Таблица1[[#This Row],[Количество услуг]]*Таблица1[[#This Row],[Стоимость за единицу, руб.]]</f>
        <v>0</v>
      </c>
      <c r="K205" s="8" t="str">
        <f>IFERROR(VLOOKUP($J205,'Журнал договоров физ.лиц'!$A$2:$H$32,2,0),"")</f>
        <v/>
      </c>
      <c r="L205" s="18" t="e">
        <f>IF(MATCH(Таблица1[[#This Row],[Номер договора]],Таблица1[Номер договора],)=ROW()-1,1,)+INDEX(Таблица1[[#All],[0]],ROW()-1)</f>
        <v>#N/A</v>
      </c>
      <c r="M205" s="18" t="str">
        <f>IFERROR(INDEX(Таблица1[Номер договора],MATCH(ROW()-1,Таблица1[0],)),"s\")</f>
        <v>s\</v>
      </c>
    </row>
    <row r="206" spans="1:13" ht="15.75" x14ac:dyDescent="0.25">
      <c r="A206" s="9" t="e">
        <f>INDEX('Журнал договоров физ.лиц'!C:C,MATCH('Реестр физические'!J206,'Журнал договоров физ.лиц'!A:A,))</f>
        <v>#N/A</v>
      </c>
      <c r="B206" s="9" t="e">
        <f>Таблица1[[#This Row],[Наименование юридического лица / ФИО пациента (физического лица)]]</f>
        <v>#N/A</v>
      </c>
      <c r="C206" s="35"/>
      <c r="D206" s="11"/>
      <c r="E206" s="16"/>
      <c r="F206" s="19"/>
      <c r="G206"/>
      <c r="H206" s="17">
        <f>IFERROR(VLOOKUP(Таблица1[[#This Row],[Наименование услуги]],#REF!,2),)</f>
        <v>0</v>
      </c>
      <c r="I206" s="7">
        <f>Таблица1[[#This Row],[Количество услуг]]*Таблица1[[#This Row],[Стоимость за единицу, руб.]]</f>
        <v>0</v>
      </c>
      <c r="K206" s="8" t="str">
        <f>IFERROR(VLOOKUP($J206,'Журнал договоров физ.лиц'!$A$2:$H$32,2,0),"")</f>
        <v/>
      </c>
      <c r="L206" s="18" t="e">
        <f>IF(MATCH(Таблица1[[#This Row],[Номер договора]],Таблица1[Номер договора],)=ROW()-1,1,)+INDEX(Таблица1[[#All],[0]],ROW()-1)</f>
        <v>#N/A</v>
      </c>
      <c r="M206" s="18" t="str">
        <f>IFERROR(INDEX(Таблица1[Номер договора],MATCH(ROW()-1,Таблица1[0],)),"s\")</f>
        <v>s\</v>
      </c>
    </row>
    <row r="207" spans="1:13" ht="15.75" x14ac:dyDescent="0.25">
      <c r="A207" s="9" t="e">
        <f>INDEX('Журнал договоров физ.лиц'!C:C,MATCH('Реестр физические'!J207,'Журнал договоров физ.лиц'!A:A,))</f>
        <v>#N/A</v>
      </c>
      <c r="B207" s="9" t="e">
        <f>Таблица1[[#This Row],[Наименование юридического лица / ФИО пациента (физического лица)]]</f>
        <v>#N/A</v>
      </c>
      <c r="C207" s="35"/>
      <c r="D207" s="11"/>
      <c r="E207" s="16"/>
      <c r="F207" s="19"/>
      <c r="G207"/>
      <c r="H207" s="17">
        <f>IFERROR(VLOOKUP(Таблица1[[#This Row],[Наименование услуги]],#REF!,2),)</f>
        <v>0</v>
      </c>
      <c r="I207" s="7">
        <f>Таблица1[[#This Row],[Количество услуг]]*Таблица1[[#This Row],[Стоимость за единицу, руб.]]</f>
        <v>0</v>
      </c>
      <c r="K207" s="8" t="str">
        <f>IFERROR(VLOOKUP($J207,'Журнал договоров физ.лиц'!$A$2:$H$32,2,0),"")</f>
        <v/>
      </c>
      <c r="L207" s="18" t="e">
        <f>IF(MATCH(Таблица1[[#This Row],[Номер договора]],Таблица1[Номер договора],)=ROW()-1,1,)+INDEX(Таблица1[[#All],[0]],ROW()-1)</f>
        <v>#N/A</v>
      </c>
      <c r="M207" s="18" t="str">
        <f>IFERROR(INDEX(Таблица1[Номер договора],MATCH(ROW()-1,Таблица1[0],)),"s\")</f>
        <v>s\</v>
      </c>
    </row>
    <row r="208" spans="1:13" ht="15.75" x14ac:dyDescent="0.25">
      <c r="A208" s="9" t="e">
        <f>INDEX('Журнал договоров физ.лиц'!C:C,MATCH('Реестр физические'!J208,'Журнал договоров физ.лиц'!A:A,))</f>
        <v>#N/A</v>
      </c>
      <c r="B208" s="9" t="e">
        <f>Таблица1[[#This Row],[Наименование юридического лица / ФИО пациента (физического лица)]]</f>
        <v>#N/A</v>
      </c>
      <c r="C208" s="35"/>
      <c r="D208" s="11"/>
      <c r="E208" s="16"/>
      <c r="F208" s="19"/>
      <c r="G208"/>
      <c r="H208" s="17">
        <f>IFERROR(VLOOKUP(Таблица1[[#This Row],[Наименование услуги]],#REF!,2),)</f>
        <v>0</v>
      </c>
      <c r="I208" s="7">
        <f>Таблица1[[#This Row],[Количество услуг]]*Таблица1[[#This Row],[Стоимость за единицу, руб.]]</f>
        <v>0</v>
      </c>
      <c r="K208" s="8" t="str">
        <f>IFERROR(VLOOKUP($J208,'Журнал договоров физ.лиц'!$A$2:$H$32,2,0),"")</f>
        <v/>
      </c>
      <c r="L208" s="18" t="e">
        <f>IF(MATCH(Таблица1[[#This Row],[Номер договора]],Таблица1[Номер договора],)=ROW()-1,1,)+INDEX(Таблица1[[#All],[0]],ROW()-1)</f>
        <v>#N/A</v>
      </c>
      <c r="M208" s="18" t="str">
        <f>IFERROR(INDEX(Таблица1[Номер договора],MATCH(ROW()-1,Таблица1[0],)),"s\")</f>
        <v>s\</v>
      </c>
    </row>
    <row r="209" spans="1:13" ht="15.75" x14ac:dyDescent="0.25">
      <c r="A209" s="9" t="e">
        <f>INDEX('Журнал договоров физ.лиц'!C:C,MATCH('Реестр физические'!J209,'Журнал договоров физ.лиц'!A:A,))</f>
        <v>#N/A</v>
      </c>
      <c r="B209" s="9" t="e">
        <f>Таблица1[[#This Row],[Наименование юридического лица / ФИО пациента (физического лица)]]</f>
        <v>#N/A</v>
      </c>
      <c r="C209" s="35"/>
      <c r="D209" s="11"/>
      <c r="E209" s="16"/>
      <c r="F209" s="19"/>
      <c r="G209"/>
      <c r="H209" s="17">
        <f>IFERROR(VLOOKUP(Таблица1[[#This Row],[Наименование услуги]],#REF!,2),)</f>
        <v>0</v>
      </c>
      <c r="I209" s="7">
        <f>Таблица1[[#This Row],[Количество услуг]]*Таблица1[[#This Row],[Стоимость за единицу, руб.]]</f>
        <v>0</v>
      </c>
      <c r="K209" s="8" t="str">
        <f>IFERROR(VLOOKUP($J209,'Журнал договоров физ.лиц'!$A$2:$H$32,2,0),"")</f>
        <v/>
      </c>
      <c r="L209" s="18" t="e">
        <f>IF(MATCH(Таблица1[[#This Row],[Номер договора]],Таблица1[Номер договора],)=ROW()-1,1,)+INDEX(Таблица1[[#All],[0]],ROW()-1)</f>
        <v>#N/A</v>
      </c>
      <c r="M209" s="18" t="str">
        <f>IFERROR(INDEX(Таблица1[Номер договора],MATCH(ROW()-1,Таблица1[0],)),"s\")</f>
        <v>s\</v>
      </c>
    </row>
    <row r="210" spans="1:13" ht="15.75" x14ac:dyDescent="0.25">
      <c r="A210" s="9" t="e">
        <f>INDEX('Журнал договоров физ.лиц'!C:C,MATCH('Реестр физические'!J210,'Журнал договоров физ.лиц'!A:A,))</f>
        <v>#N/A</v>
      </c>
      <c r="B210" s="9" t="e">
        <f>Таблица1[[#This Row],[Наименование юридического лица / ФИО пациента (физического лица)]]</f>
        <v>#N/A</v>
      </c>
      <c r="C210" s="35"/>
      <c r="D210" s="11"/>
      <c r="E210" s="16"/>
      <c r="F210" s="19"/>
      <c r="G210"/>
      <c r="H210" s="17">
        <f>IFERROR(VLOOKUP(Таблица1[[#This Row],[Наименование услуги]],#REF!,2),)</f>
        <v>0</v>
      </c>
      <c r="I210" s="7">
        <f>Таблица1[[#This Row],[Количество услуг]]*Таблица1[[#This Row],[Стоимость за единицу, руб.]]</f>
        <v>0</v>
      </c>
      <c r="K210" s="8" t="str">
        <f>IFERROR(VLOOKUP($J210,'Журнал договоров физ.лиц'!$A$2:$H$32,2,0),"")</f>
        <v/>
      </c>
      <c r="L210" s="18" t="e">
        <f>IF(MATCH(Таблица1[[#This Row],[Номер договора]],Таблица1[Номер договора],)=ROW()-1,1,)+INDEX(Таблица1[[#All],[0]],ROW()-1)</f>
        <v>#N/A</v>
      </c>
      <c r="M210" s="18" t="str">
        <f>IFERROR(INDEX(Таблица1[Номер договора],MATCH(ROW()-1,Таблица1[0],)),"s\")</f>
        <v>s\</v>
      </c>
    </row>
    <row r="211" spans="1:13" ht="15.75" x14ac:dyDescent="0.25">
      <c r="A211" s="9" t="e">
        <f>INDEX('Журнал договоров физ.лиц'!C:C,MATCH('Реестр физические'!J211,'Журнал договоров физ.лиц'!A:A,))</f>
        <v>#N/A</v>
      </c>
      <c r="B211" s="9" t="e">
        <f>Таблица1[[#This Row],[Наименование юридического лица / ФИО пациента (физического лица)]]</f>
        <v>#N/A</v>
      </c>
      <c r="C211" s="35"/>
      <c r="D211" s="11"/>
      <c r="E211" s="16"/>
      <c r="F211" s="19"/>
      <c r="G211"/>
      <c r="H211" s="17">
        <f>IFERROR(VLOOKUP(Таблица1[[#This Row],[Наименование услуги]],#REF!,2),)</f>
        <v>0</v>
      </c>
      <c r="I211" s="7">
        <f>Таблица1[[#This Row],[Количество услуг]]*Таблица1[[#This Row],[Стоимость за единицу, руб.]]</f>
        <v>0</v>
      </c>
      <c r="K211" s="8" t="str">
        <f>IFERROR(VLOOKUP($J211,'Журнал договоров физ.лиц'!$A$2:$H$32,2,0),"")</f>
        <v/>
      </c>
      <c r="L211" s="18" t="e">
        <f>IF(MATCH(Таблица1[[#This Row],[Номер договора]],Таблица1[Номер договора],)=ROW()-1,1,)+INDEX(Таблица1[[#All],[0]],ROW()-1)</f>
        <v>#N/A</v>
      </c>
      <c r="M211" s="18" t="str">
        <f>IFERROR(INDEX(Таблица1[Номер договора],MATCH(ROW()-1,Таблица1[0],)),"s\")</f>
        <v>s\</v>
      </c>
    </row>
    <row r="212" spans="1:13" ht="15.75" x14ac:dyDescent="0.25">
      <c r="A212" s="9" t="e">
        <f>INDEX('Журнал договоров физ.лиц'!C:C,MATCH('Реестр физические'!J212,'Журнал договоров физ.лиц'!A:A,))</f>
        <v>#N/A</v>
      </c>
      <c r="B212" s="9" t="e">
        <f>Таблица1[[#This Row],[Наименование юридического лица / ФИО пациента (физического лица)]]</f>
        <v>#N/A</v>
      </c>
      <c r="C212" s="35"/>
      <c r="D212" s="11"/>
      <c r="E212" s="16"/>
      <c r="F212" s="19"/>
      <c r="G212"/>
      <c r="H212" s="17">
        <f>IFERROR(VLOOKUP(Таблица1[[#This Row],[Наименование услуги]],#REF!,2),)</f>
        <v>0</v>
      </c>
      <c r="I212" s="7">
        <f>Таблица1[[#This Row],[Количество услуг]]*Таблица1[[#This Row],[Стоимость за единицу, руб.]]</f>
        <v>0</v>
      </c>
      <c r="K212" s="8" t="str">
        <f>IFERROR(VLOOKUP($J212,'Журнал договоров физ.лиц'!$A$2:$H$32,2,0),"")</f>
        <v/>
      </c>
      <c r="L212" s="18" t="e">
        <f>IF(MATCH(Таблица1[[#This Row],[Номер договора]],Таблица1[Номер договора],)=ROW()-1,1,)+INDEX(Таблица1[[#All],[0]],ROW()-1)</f>
        <v>#N/A</v>
      </c>
      <c r="M212" s="18" t="str">
        <f>IFERROR(INDEX(Таблица1[Номер договора],MATCH(ROW()-1,Таблица1[0],)),"s\")</f>
        <v>s\</v>
      </c>
    </row>
    <row r="213" spans="1:13" ht="15.75" x14ac:dyDescent="0.25">
      <c r="A213" s="9" t="e">
        <f>INDEX('Журнал договоров физ.лиц'!C:C,MATCH('Реестр физические'!J213,'Журнал договоров физ.лиц'!A:A,))</f>
        <v>#N/A</v>
      </c>
      <c r="B213" s="9" t="e">
        <f>Таблица1[[#This Row],[Наименование юридического лица / ФИО пациента (физического лица)]]</f>
        <v>#N/A</v>
      </c>
      <c r="C213" s="35"/>
      <c r="D213" s="11"/>
      <c r="E213" s="16"/>
      <c r="F213" s="19"/>
      <c r="G213"/>
      <c r="H213" s="17">
        <f>IFERROR(VLOOKUP(Таблица1[[#This Row],[Наименование услуги]],#REF!,2),)</f>
        <v>0</v>
      </c>
      <c r="I213" s="7">
        <f>Таблица1[[#This Row],[Количество услуг]]*Таблица1[[#This Row],[Стоимость за единицу, руб.]]</f>
        <v>0</v>
      </c>
      <c r="K213" s="8" t="str">
        <f>IFERROR(VLOOKUP($J213,'Журнал договоров физ.лиц'!$A$2:$H$32,2,0),"")</f>
        <v/>
      </c>
      <c r="L213" s="18" t="e">
        <f>IF(MATCH(Таблица1[[#This Row],[Номер договора]],Таблица1[Номер договора],)=ROW()-1,1,)+INDEX(Таблица1[[#All],[0]],ROW()-1)</f>
        <v>#N/A</v>
      </c>
      <c r="M213" s="18" t="str">
        <f>IFERROR(INDEX(Таблица1[Номер договора],MATCH(ROW()-1,Таблица1[0],)),"s\")</f>
        <v>s\</v>
      </c>
    </row>
    <row r="214" spans="1:13" ht="15.75" x14ac:dyDescent="0.25">
      <c r="A214" s="9" t="e">
        <f>INDEX('Журнал договоров физ.лиц'!C:C,MATCH('Реестр физические'!J214,'Журнал договоров физ.лиц'!A:A,))</f>
        <v>#N/A</v>
      </c>
      <c r="B214" s="9" t="e">
        <f>Таблица1[[#This Row],[Наименование юридического лица / ФИО пациента (физического лица)]]</f>
        <v>#N/A</v>
      </c>
      <c r="C214" s="35"/>
      <c r="D214" s="11"/>
      <c r="E214" s="16"/>
      <c r="F214" s="19"/>
      <c r="G214"/>
      <c r="H214" s="17">
        <f>IFERROR(VLOOKUP(Таблица1[[#This Row],[Наименование услуги]],#REF!,2),)</f>
        <v>0</v>
      </c>
      <c r="I214" s="7">
        <f>Таблица1[[#This Row],[Количество услуг]]*Таблица1[[#This Row],[Стоимость за единицу, руб.]]</f>
        <v>0</v>
      </c>
      <c r="K214" s="8" t="str">
        <f>IFERROR(VLOOKUP($J214,'Журнал договоров физ.лиц'!$A$2:$H$32,2,0),"")</f>
        <v/>
      </c>
      <c r="L214" s="18" t="e">
        <f>IF(MATCH(Таблица1[[#This Row],[Номер договора]],Таблица1[Номер договора],)=ROW()-1,1,)+INDEX(Таблица1[[#All],[0]],ROW()-1)</f>
        <v>#N/A</v>
      </c>
      <c r="M214" s="18" t="str">
        <f>IFERROR(INDEX(Таблица1[Номер договора],MATCH(ROW()-1,Таблица1[0],)),"s\")</f>
        <v>s\</v>
      </c>
    </row>
    <row r="215" spans="1:13" ht="15.75" x14ac:dyDescent="0.25">
      <c r="A215" s="9" t="e">
        <f>INDEX('Журнал договоров физ.лиц'!C:C,MATCH('Реестр физические'!J215,'Журнал договоров физ.лиц'!A:A,))</f>
        <v>#N/A</v>
      </c>
      <c r="B215" s="9" t="e">
        <f>Таблица1[[#This Row],[Наименование юридического лица / ФИО пациента (физического лица)]]</f>
        <v>#N/A</v>
      </c>
      <c r="C215" s="35"/>
      <c r="D215" s="11"/>
      <c r="E215" s="16"/>
      <c r="F215" s="19"/>
      <c r="G215"/>
      <c r="H215" s="17">
        <f>IFERROR(VLOOKUP(Таблица1[[#This Row],[Наименование услуги]],#REF!,2),)</f>
        <v>0</v>
      </c>
      <c r="I215" s="7">
        <f>Таблица1[[#This Row],[Количество услуг]]*Таблица1[[#This Row],[Стоимость за единицу, руб.]]</f>
        <v>0</v>
      </c>
      <c r="K215" s="8" t="str">
        <f>IFERROR(VLOOKUP($J215,'Журнал договоров физ.лиц'!$A$2:$H$32,2,0),"")</f>
        <v/>
      </c>
      <c r="L215" s="18" t="e">
        <f>IF(MATCH(Таблица1[[#This Row],[Номер договора]],Таблица1[Номер договора],)=ROW()-1,1,)+INDEX(Таблица1[[#All],[0]],ROW()-1)</f>
        <v>#N/A</v>
      </c>
      <c r="M215" s="18" t="str">
        <f>IFERROR(INDEX(Таблица1[Номер договора],MATCH(ROW()-1,Таблица1[0],)),"s\")</f>
        <v>s\</v>
      </c>
    </row>
    <row r="216" spans="1:13" ht="15.75" x14ac:dyDescent="0.25">
      <c r="A216" s="9" t="e">
        <f>INDEX('Журнал договоров физ.лиц'!C:C,MATCH('Реестр физические'!J216,'Журнал договоров физ.лиц'!A:A,))</f>
        <v>#N/A</v>
      </c>
      <c r="B216" s="9" t="e">
        <f>Таблица1[[#This Row],[Наименование юридического лица / ФИО пациента (физического лица)]]</f>
        <v>#N/A</v>
      </c>
      <c r="C216" s="35"/>
      <c r="D216" s="11"/>
      <c r="E216" s="16"/>
      <c r="F216" s="19"/>
      <c r="G216"/>
      <c r="H216" s="17">
        <f>IFERROR(VLOOKUP(Таблица1[[#This Row],[Наименование услуги]],#REF!,2),)</f>
        <v>0</v>
      </c>
      <c r="I216" s="7">
        <f>Таблица1[[#This Row],[Количество услуг]]*Таблица1[[#This Row],[Стоимость за единицу, руб.]]</f>
        <v>0</v>
      </c>
      <c r="K216" s="8" t="str">
        <f>IFERROR(VLOOKUP($J216,'Журнал договоров физ.лиц'!$A$2:$H$32,2,0),"")</f>
        <v/>
      </c>
      <c r="L216" s="18" t="e">
        <f>IF(MATCH(Таблица1[[#This Row],[Номер договора]],Таблица1[Номер договора],)=ROW()-1,1,)+INDEX(Таблица1[[#All],[0]],ROW()-1)</f>
        <v>#N/A</v>
      </c>
      <c r="M216" s="18" t="str">
        <f>IFERROR(INDEX(Таблица1[Номер договора],MATCH(ROW()-1,Таблица1[0],)),"s\")</f>
        <v>s\</v>
      </c>
    </row>
    <row r="217" spans="1:13" ht="15.75" x14ac:dyDescent="0.25">
      <c r="A217" s="9" t="e">
        <f>INDEX('Журнал договоров физ.лиц'!C:C,MATCH('Реестр физические'!J217,'Журнал договоров физ.лиц'!A:A,))</f>
        <v>#N/A</v>
      </c>
      <c r="B217" s="9" t="e">
        <f>Таблица1[[#This Row],[Наименование юридического лица / ФИО пациента (физического лица)]]</f>
        <v>#N/A</v>
      </c>
      <c r="C217" s="35"/>
      <c r="D217" s="11"/>
      <c r="E217" s="16"/>
      <c r="F217" s="19"/>
      <c r="G217"/>
      <c r="H217" s="17">
        <f>IFERROR(VLOOKUP(Таблица1[[#This Row],[Наименование услуги]],#REF!,2),)</f>
        <v>0</v>
      </c>
      <c r="I217" s="7">
        <f>Таблица1[[#This Row],[Количество услуг]]*Таблица1[[#This Row],[Стоимость за единицу, руб.]]</f>
        <v>0</v>
      </c>
      <c r="K217" s="8" t="str">
        <f>IFERROR(VLOOKUP($J217,'Журнал договоров физ.лиц'!$A$2:$H$32,2,0),"")</f>
        <v/>
      </c>
      <c r="L217" s="18" t="e">
        <f>IF(MATCH(Таблица1[[#This Row],[Номер договора]],Таблица1[Номер договора],)=ROW()-1,1,)+INDEX(Таблица1[[#All],[0]],ROW()-1)</f>
        <v>#N/A</v>
      </c>
      <c r="M217" s="18" t="str">
        <f>IFERROR(INDEX(Таблица1[Номер договора],MATCH(ROW()-1,Таблица1[0],)),"s\")</f>
        <v>s\</v>
      </c>
    </row>
    <row r="218" spans="1:13" ht="15.75" x14ac:dyDescent="0.25">
      <c r="A218" s="9" t="e">
        <f>INDEX('Журнал договоров физ.лиц'!C:C,MATCH('Реестр физические'!J218,'Журнал договоров физ.лиц'!A:A,))</f>
        <v>#N/A</v>
      </c>
      <c r="B218" s="9" t="e">
        <f>Таблица1[[#This Row],[Наименование юридического лица / ФИО пациента (физического лица)]]</f>
        <v>#N/A</v>
      </c>
      <c r="C218" s="35"/>
      <c r="D218" s="11"/>
      <c r="E218" s="16"/>
      <c r="F218" s="19"/>
      <c r="G218"/>
      <c r="H218" s="17">
        <f>IFERROR(VLOOKUP(Таблица1[[#This Row],[Наименование услуги]],#REF!,2),)</f>
        <v>0</v>
      </c>
      <c r="I218" s="7">
        <f>Таблица1[[#This Row],[Количество услуг]]*Таблица1[[#This Row],[Стоимость за единицу, руб.]]</f>
        <v>0</v>
      </c>
      <c r="K218" s="8" t="str">
        <f>IFERROR(VLOOKUP($J218,'Журнал договоров физ.лиц'!$A$2:$H$32,2,0),"")</f>
        <v/>
      </c>
      <c r="L218" s="18" t="e">
        <f>IF(MATCH(Таблица1[[#This Row],[Номер договора]],Таблица1[Номер договора],)=ROW()-1,1,)+INDEX(Таблица1[[#All],[0]],ROW()-1)</f>
        <v>#N/A</v>
      </c>
      <c r="M218" s="18" t="str">
        <f>IFERROR(INDEX(Таблица1[Номер договора],MATCH(ROW()-1,Таблица1[0],)),"s\")</f>
        <v>s\</v>
      </c>
    </row>
    <row r="219" spans="1:13" ht="15.75" x14ac:dyDescent="0.25">
      <c r="A219" s="9" t="e">
        <f>INDEX('Журнал договоров физ.лиц'!C:C,MATCH('Реестр физические'!J219,'Журнал договоров физ.лиц'!A:A,))</f>
        <v>#N/A</v>
      </c>
      <c r="B219" s="9" t="e">
        <f>Таблица1[[#This Row],[Наименование юридического лица / ФИО пациента (физического лица)]]</f>
        <v>#N/A</v>
      </c>
      <c r="C219" s="35"/>
      <c r="D219" s="11"/>
      <c r="E219" s="16"/>
      <c r="F219" s="19"/>
      <c r="G219"/>
      <c r="H219" s="17">
        <f>IFERROR(VLOOKUP(Таблица1[[#This Row],[Наименование услуги]],#REF!,2),)</f>
        <v>0</v>
      </c>
      <c r="I219" s="7">
        <f>Таблица1[[#This Row],[Количество услуг]]*Таблица1[[#This Row],[Стоимость за единицу, руб.]]</f>
        <v>0</v>
      </c>
      <c r="K219" s="8" t="str">
        <f>IFERROR(VLOOKUP($J219,'Журнал договоров физ.лиц'!$A$2:$H$32,2,0),"")</f>
        <v/>
      </c>
      <c r="L219" s="18" t="e">
        <f>IF(MATCH(Таблица1[[#This Row],[Номер договора]],Таблица1[Номер договора],)=ROW()-1,1,)+INDEX(Таблица1[[#All],[0]],ROW()-1)</f>
        <v>#N/A</v>
      </c>
      <c r="M219" s="18" t="str">
        <f>IFERROR(INDEX(Таблица1[Номер договора],MATCH(ROW()-1,Таблица1[0],)),"s\")</f>
        <v>s\</v>
      </c>
    </row>
    <row r="220" spans="1:13" ht="15.75" x14ac:dyDescent="0.25">
      <c r="A220" s="9" t="e">
        <f>INDEX('Журнал договоров физ.лиц'!C:C,MATCH('Реестр физические'!J220,'Журнал договоров физ.лиц'!A:A,))</f>
        <v>#N/A</v>
      </c>
      <c r="B220" s="9" t="e">
        <f>Таблица1[[#This Row],[Наименование юридического лица / ФИО пациента (физического лица)]]</f>
        <v>#N/A</v>
      </c>
      <c r="C220" s="35"/>
      <c r="D220" s="11"/>
      <c r="E220" s="16"/>
      <c r="F220" s="19"/>
      <c r="G220"/>
      <c r="H220" s="17">
        <f>IFERROR(VLOOKUP(Таблица1[[#This Row],[Наименование услуги]],#REF!,2),)</f>
        <v>0</v>
      </c>
      <c r="I220" s="7">
        <f>Таблица1[[#This Row],[Количество услуг]]*Таблица1[[#This Row],[Стоимость за единицу, руб.]]</f>
        <v>0</v>
      </c>
      <c r="K220" s="8" t="str">
        <f>IFERROR(VLOOKUP($J220,'Журнал договоров физ.лиц'!$A$2:$H$32,2,0),"")</f>
        <v/>
      </c>
      <c r="L220" s="18" t="e">
        <f>IF(MATCH(Таблица1[[#This Row],[Номер договора]],Таблица1[Номер договора],)=ROW()-1,1,)+INDEX(Таблица1[[#All],[0]],ROW()-1)</f>
        <v>#N/A</v>
      </c>
      <c r="M220" s="18" t="str">
        <f>IFERROR(INDEX(Таблица1[Номер договора],MATCH(ROW()-1,Таблица1[0],)),"s\")</f>
        <v>s\</v>
      </c>
    </row>
    <row r="221" spans="1:13" ht="15.75" x14ac:dyDescent="0.25">
      <c r="A221" s="9" t="e">
        <f>INDEX('Журнал договоров физ.лиц'!C:C,MATCH('Реестр физические'!J221,'Журнал договоров физ.лиц'!A:A,))</f>
        <v>#N/A</v>
      </c>
      <c r="B221" s="9" t="e">
        <f>Таблица1[[#This Row],[Наименование юридического лица / ФИО пациента (физического лица)]]</f>
        <v>#N/A</v>
      </c>
      <c r="C221" s="35"/>
      <c r="D221" s="11"/>
      <c r="E221" s="16"/>
      <c r="F221" s="19"/>
      <c r="G221"/>
      <c r="H221" s="17">
        <f>IFERROR(VLOOKUP(Таблица1[[#This Row],[Наименование услуги]],#REF!,2),)</f>
        <v>0</v>
      </c>
      <c r="I221" s="7">
        <f>Таблица1[[#This Row],[Количество услуг]]*Таблица1[[#This Row],[Стоимость за единицу, руб.]]</f>
        <v>0</v>
      </c>
      <c r="K221" s="8" t="str">
        <f>IFERROR(VLOOKUP($J221,'Журнал договоров физ.лиц'!$A$2:$H$32,2,0),"")</f>
        <v/>
      </c>
      <c r="L221" s="18" t="e">
        <f>IF(MATCH(Таблица1[[#This Row],[Номер договора]],Таблица1[Номер договора],)=ROW()-1,1,)+INDEX(Таблица1[[#All],[0]],ROW()-1)</f>
        <v>#N/A</v>
      </c>
      <c r="M221" s="18" t="str">
        <f>IFERROR(INDEX(Таблица1[Номер договора],MATCH(ROW()-1,Таблица1[0],)),"s\")</f>
        <v>s\</v>
      </c>
    </row>
    <row r="222" spans="1:13" ht="15.75" x14ac:dyDescent="0.25">
      <c r="A222" s="9" t="e">
        <f>INDEX('Журнал договоров физ.лиц'!C:C,MATCH('Реестр физические'!J222,'Журнал договоров физ.лиц'!A:A,))</f>
        <v>#N/A</v>
      </c>
      <c r="B222" s="9" t="e">
        <f>Таблица1[[#This Row],[Наименование юридического лица / ФИО пациента (физического лица)]]</f>
        <v>#N/A</v>
      </c>
      <c r="C222" s="35"/>
      <c r="D222" s="11"/>
      <c r="E222" s="16"/>
      <c r="F222" s="19"/>
      <c r="G222"/>
      <c r="H222" s="17">
        <f>IFERROR(VLOOKUP(Таблица1[[#This Row],[Наименование услуги]],#REF!,2),)</f>
        <v>0</v>
      </c>
      <c r="I222" s="7">
        <f>Таблица1[[#This Row],[Количество услуг]]*Таблица1[[#This Row],[Стоимость за единицу, руб.]]</f>
        <v>0</v>
      </c>
      <c r="K222" s="8" t="str">
        <f>IFERROR(VLOOKUP($J222,'Журнал договоров физ.лиц'!$A$2:$H$32,2,0),"")</f>
        <v/>
      </c>
      <c r="L222" s="18" t="e">
        <f>IF(MATCH(Таблица1[[#This Row],[Номер договора]],Таблица1[Номер договора],)=ROW()-1,1,)+INDEX(Таблица1[[#All],[0]],ROW()-1)</f>
        <v>#N/A</v>
      </c>
      <c r="M222" s="18" t="str">
        <f>IFERROR(INDEX(Таблица1[Номер договора],MATCH(ROW()-1,Таблица1[0],)),"s\")</f>
        <v>s\</v>
      </c>
    </row>
    <row r="223" spans="1:13" ht="15.75" x14ac:dyDescent="0.25">
      <c r="A223" s="9" t="e">
        <f>INDEX('Журнал договоров физ.лиц'!C:C,MATCH('Реестр физические'!J223,'Журнал договоров физ.лиц'!A:A,))</f>
        <v>#N/A</v>
      </c>
      <c r="B223" s="9" t="e">
        <f>Таблица1[[#This Row],[Наименование юридического лица / ФИО пациента (физического лица)]]</f>
        <v>#N/A</v>
      </c>
      <c r="C223" s="35"/>
      <c r="D223" s="11"/>
      <c r="E223" s="16"/>
      <c r="F223" s="19"/>
      <c r="G223"/>
      <c r="H223" s="17">
        <f>IFERROR(VLOOKUP(Таблица1[[#This Row],[Наименование услуги]],#REF!,2),)</f>
        <v>0</v>
      </c>
      <c r="I223" s="7">
        <f>Таблица1[[#This Row],[Количество услуг]]*Таблица1[[#This Row],[Стоимость за единицу, руб.]]</f>
        <v>0</v>
      </c>
      <c r="K223" s="8" t="str">
        <f>IFERROR(VLOOKUP($J223,'Журнал договоров физ.лиц'!$A$2:$H$32,2,0),"")</f>
        <v/>
      </c>
      <c r="L223" s="18" t="e">
        <f>IF(MATCH(Таблица1[[#This Row],[Номер договора]],Таблица1[Номер договора],)=ROW()-1,1,)+INDEX(Таблица1[[#All],[0]],ROW()-1)</f>
        <v>#N/A</v>
      </c>
      <c r="M223" s="18" t="str">
        <f>IFERROR(INDEX(Таблица1[Номер договора],MATCH(ROW()-1,Таблица1[0],)),"s\")</f>
        <v>s\</v>
      </c>
    </row>
    <row r="224" spans="1:13" ht="15.75" x14ac:dyDescent="0.25">
      <c r="A224" s="9" t="e">
        <f>INDEX('Журнал договоров физ.лиц'!C:C,MATCH('Реестр физические'!J224,'Журнал договоров физ.лиц'!A:A,))</f>
        <v>#N/A</v>
      </c>
      <c r="B224" s="9" t="e">
        <f>Таблица1[[#This Row],[Наименование юридического лица / ФИО пациента (физического лица)]]</f>
        <v>#N/A</v>
      </c>
      <c r="C224" s="35"/>
      <c r="D224" s="11"/>
      <c r="E224" s="16"/>
      <c r="F224" s="19"/>
      <c r="G224"/>
      <c r="H224" s="17">
        <f>IFERROR(VLOOKUP(Таблица1[[#This Row],[Наименование услуги]],#REF!,2),)</f>
        <v>0</v>
      </c>
      <c r="I224" s="7">
        <f>Таблица1[[#This Row],[Количество услуг]]*Таблица1[[#This Row],[Стоимость за единицу, руб.]]</f>
        <v>0</v>
      </c>
      <c r="K224" s="8" t="str">
        <f>IFERROR(VLOOKUP($J224,'Журнал договоров физ.лиц'!$A$2:$H$32,2,0),"")</f>
        <v/>
      </c>
      <c r="L224" s="18" t="e">
        <f>IF(MATCH(Таблица1[[#This Row],[Номер договора]],Таблица1[Номер договора],)=ROW()-1,1,)+INDEX(Таблица1[[#All],[0]],ROW()-1)</f>
        <v>#N/A</v>
      </c>
      <c r="M224" s="18" t="str">
        <f>IFERROR(INDEX(Таблица1[Номер договора],MATCH(ROW()-1,Таблица1[0],)),"s\")</f>
        <v>s\</v>
      </c>
    </row>
    <row r="225" spans="1:13" ht="15.75" x14ac:dyDescent="0.25">
      <c r="A225" s="9" t="e">
        <f>INDEX('Журнал договоров физ.лиц'!C:C,MATCH('Реестр физические'!J225,'Журнал договоров физ.лиц'!A:A,))</f>
        <v>#N/A</v>
      </c>
      <c r="B225" s="9" t="e">
        <f>Таблица1[[#This Row],[Наименование юридического лица / ФИО пациента (физического лица)]]</f>
        <v>#N/A</v>
      </c>
      <c r="C225" s="35"/>
      <c r="D225" s="11"/>
      <c r="E225" s="16"/>
      <c r="F225" s="19"/>
      <c r="G225"/>
      <c r="H225" s="17">
        <f>IFERROR(VLOOKUP(Таблица1[[#This Row],[Наименование услуги]],#REF!,2),)</f>
        <v>0</v>
      </c>
      <c r="I225" s="7">
        <f>Таблица1[[#This Row],[Количество услуг]]*Таблица1[[#This Row],[Стоимость за единицу, руб.]]</f>
        <v>0</v>
      </c>
      <c r="K225" s="8" t="str">
        <f>IFERROR(VLOOKUP($J225,'Журнал договоров физ.лиц'!$A$2:$H$32,2,0),"")</f>
        <v/>
      </c>
      <c r="L225" s="18" t="e">
        <f>IF(MATCH(Таблица1[[#This Row],[Номер договора]],Таблица1[Номер договора],)=ROW()-1,1,)+INDEX(Таблица1[[#All],[0]],ROW()-1)</f>
        <v>#N/A</v>
      </c>
      <c r="M225" s="18" t="str">
        <f>IFERROR(INDEX(Таблица1[Номер договора],MATCH(ROW()-1,Таблица1[0],)),"s\")</f>
        <v>s\</v>
      </c>
    </row>
    <row r="226" spans="1:13" ht="15.75" x14ac:dyDescent="0.25">
      <c r="A226" s="9" t="e">
        <f>INDEX('Журнал договоров физ.лиц'!C:C,MATCH('Реестр физические'!J226,'Журнал договоров физ.лиц'!A:A,))</f>
        <v>#N/A</v>
      </c>
      <c r="B226" s="9" t="e">
        <f>Таблица1[[#This Row],[Наименование юридического лица / ФИО пациента (физического лица)]]</f>
        <v>#N/A</v>
      </c>
      <c r="C226" s="35"/>
      <c r="D226" s="11"/>
      <c r="E226" s="16"/>
      <c r="F226" s="19"/>
      <c r="G226"/>
      <c r="H226" s="17">
        <f>IFERROR(VLOOKUP(Таблица1[[#This Row],[Наименование услуги]],#REF!,2),)</f>
        <v>0</v>
      </c>
      <c r="I226" s="7">
        <f>Таблица1[[#This Row],[Количество услуг]]*Таблица1[[#This Row],[Стоимость за единицу, руб.]]</f>
        <v>0</v>
      </c>
      <c r="K226" s="8" t="str">
        <f>IFERROR(VLOOKUP($J226,'Журнал договоров физ.лиц'!$A$2:$H$32,2,0),"")</f>
        <v/>
      </c>
      <c r="L226" s="18" t="e">
        <f>IF(MATCH(Таблица1[[#This Row],[Номер договора]],Таблица1[Номер договора],)=ROW()-1,1,)+INDEX(Таблица1[[#All],[0]],ROW()-1)</f>
        <v>#N/A</v>
      </c>
      <c r="M226" s="18" t="str">
        <f>IFERROR(INDEX(Таблица1[Номер договора],MATCH(ROW()-1,Таблица1[0],)),"s\")</f>
        <v>s\</v>
      </c>
    </row>
    <row r="227" spans="1:13" ht="15.75" x14ac:dyDescent="0.25">
      <c r="A227" s="9" t="e">
        <f>INDEX('Журнал договоров физ.лиц'!C:C,MATCH('Реестр физические'!J227,'Журнал договоров физ.лиц'!A:A,))</f>
        <v>#N/A</v>
      </c>
      <c r="B227" s="9" t="e">
        <f>Таблица1[[#This Row],[Наименование юридического лица / ФИО пациента (физического лица)]]</f>
        <v>#N/A</v>
      </c>
      <c r="C227" s="35"/>
      <c r="D227" s="11"/>
      <c r="E227" s="16"/>
      <c r="F227" s="19"/>
      <c r="G227"/>
      <c r="H227" s="17">
        <f>IFERROR(VLOOKUP(Таблица1[[#This Row],[Наименование услуги]],#REF!,2),)</f>
        <v>0</v>
      </c>
      <c r="I227" s="7">
        <f>Таблица1[[#This Row],[Количество услуг]]*Таблица1[[#This Row],[Стоимость за единицу, руб.]]</f>
        <v>0</v>
      </c>
      <c r="K227" s="8" t="str">
        <f>IFERROR(VLOOKUP($J227,'Журнал договоров физ.лиц'!$A$2:$H$32,2,0),"")</f>
        <v/>
      </c>
      <c r="L227" s="18" t="e">
        <f>IF(MATCH(Таблица1[[#This Row],[Номер договора]],Таблица1[Номер договора],)=ROW()-1,1,)+INDEX(Таблица1[[#All],[0]],ROW()-1)</f>
        <v>#N/A</v>
      </c>
      <c r="M227" s="18" t="str">
        <f>IFERROR(INDEX(Таблица1[Номер договора],MATCH(ROW()-1,Таблица1[0],)),"s\")</f>
        <v>s\</v>
      </c>
    </row>
    <row r="228" spans="1:13" ht="15.75" x14ac:dyDescent="0.25">
      <c r="A228" s="9" t="e">
        <f>INDEX('Журнал договоров физ.лиц'!C:C,MATCH('Реестр физические'!J228,'Журнал договоров физ.лиц'!A:A,))</f>
        <v>#N/A</v>
      </c>
      <c r="B228" s="9" t="e">
        <f>Таблица1[[#This Row],[Наименование юридического лица / ФИО пациента (физического лица)]]</f>
        <v>#N/A</v>
      </c>
      <c r="C228" s="35"/>
      <c r="D228" s="11"/>
      <c r="E228" s="16"/>
      <c r="F228" s="19"/>
      <c r="G228"/>
      <c r="H228" s="17">
        <f>IFERROR(VLOOKUP(Таблица1[[#This Row],[Наименование услуги]],#REF!,2),)</f>
        <v>0</v>
      </c>
      <c r="I228" s="7">
        <f>Таблица1[[#This Row],[Количество услуг]]*Таблица1[[#This Row],[Стоимость за единицу, руб.]]</f>
        <v>0</v>
      </c>
      <c r="K228" s="8" t="str">
        <f>IFERROR(VLOOKUP($J228,'Журнал договоров физ.лиц'!$A$2:$H$32,2,0),"")</f>
        <v/>
      </c>
      <c r="L228" s="18" t="e">
        <f>IF(MATCH(Таблица1[[#This Row],[Номер договора]],Таблица1[Номер договора],)=ROW()-1,1,)+INDEX(Таблица1[[#All],[0]],ROW()-1)</f>
        <v>#N/A</v>
      </c>
      <c r="M228" s="18" t="str">
        <f>IFERROR(INDEX(Таблица1[Номер договора],MATCH(ROW()-1,Таблица1[0],)),"s\")</f>
        <v>s\</v>
      </c>
    </row>
    <row r="229" spans="1:13" ht="15.75" x14ac:dyDescent="0.25">
      <c r="A229" s="9" t="e">
        <f>INDEX('Журнал договоров физ.лиц'!C:C,MATCH('Реестр физические'!J229,'Журнал договоров физ.лиц'!A:A,))</f>
        <v>#N/A</v>
      </c>
      <c r="B229" s="9" t="e">
        <f>Таблица1[[#This Row],[Наименование юридического лица / ФИО пациента (физического лица)]]</f>
        <v>#N/A</v>
      </c>
      <c r="C229" s="35"/>
      <c r="D229" s="11"/>
      <c r="E229" s="16"/>
      <c r="F229" s="19"/>
      <c r="G229"/>
      <c r="H229" s="17">
        <f>IFERROR(VLOOKUP(Таблица1[[#This Row],[Наименование услуги]],#REF!,2),)</f>
        <v>0</v>
      </c>
      <c r="I229" s="7">
        <f>Таблица1[[#This Row],[Количество услуг]]*Таблица1[[#This Row],[Стоимость за единицу, руб.]]</f>
        <v>0</v>
      </c>
      <c r="K229" s="8" t="str">
        <f>IFERROR(VLOOKUP($J229,'Журнал договоров физ.лиц'!$A$2:$H$32,2,0),"")</f>
        <v/>
      </c>
      <c r="L229" s="18" t="e">
        <f>IF(MATCH(Таблица1[[#This Row],[Номер договора]],Таблица1[Номер договора],)=ROW()-1,1,)+INDEX(Таблица1[[#All],[0]],ROW()-1)</f>
        <v>#N/A</v>
      </c>
      <c r="M229" s="18" t="str">
        <f>IFERROR(INDEX(Таблица1[Номер договора],MATCH(ROW()-1,Таблица1[0],)),"s\")</f>
        <v>s\</v>
      </c>
    </row>
    <row r="230" spans="1:13" ht="15.75" x14ac:dyDescent="0.25">
      <c r="A230" s="9" t="e">
        <f>INDEX('Журнал договоров физ.лиц'!C:C,MATCH('Реестр физические'!J230,'Журнал договоров физ.лиц'!A:A,))</f>
        <v>#N/A</v>
      </c>
      <c r="B230" s="9" t="e">
        <f>Таблица1[[#This Row],[Наименование юридического лица / ФИО пациента (физического лица)]]</f>
        <v>#N/A</v>
      </c>
      <c r="C230" s="35"/>
      <c r="D230" s="11"/>
      <c r="E230" s="16"/>
      <c r="F230" s="19"/>
      <c r="G230"/>
      <c r="H230" s="17">
        <f>IFERROR(VLOOKUP(Таблица1[[#This Row],[Наименование услуги]],#REF!,2),)</f>
        <v>0</v>
      </c>
      <c r="I230" s="7">
        <f>Таблица1[[#This Row],[Количество услуг]]*Таблица1[[#This Row],[Стоимость за единицу, руб.]]</f>
        <v>0</v>
      </c>
      <c r="K230" s="8" t="str">
        <f>IFERROR(VLOOKUP($J230,'Журнал договоров физ.лиц'!$A$2:$H$32,2,0),"")</f>
        <v/>
      </c>
      <c r="L230" s="18" t="e">
        <f>IF(MATCH(Таблица1[[#This Row],[Номер договора]],Таблица1[Номер договора],)=ROW()-1,1,)+INDEX(Таблица1[[#All],[0]],ROW()-1)</f>
        <v>#N/A</v>
      </c>
      <c r="M230" s="18" t="str">
        <f>IFERROR(INDEX(Таблица1[Номер договора],MATCH(ROW()-1,Таблица1[0],)),"s\")</f>
        <v>s\</v>
      </c>
    </row>
    <row r="231" spans="1:13" ht="15.75" x14ac:dyDescent="0.25">
      <c r="A231" s="9" t="e">
        <f>INDEX('Журнал договоров физ.лиц'!C:C,MATCH('Реестр физические'!J231,'Журнал договоров физ.лиц'!A:A,))</f>
        <v>#N/A</v>
      </c>
      <c r="B231" s="9" t="e">
        <f>Таблица1[[#This Row],[Наименование юридического лица / ФИО пациента (физического лица)]]</f>
        <v>#N/A</v>
      </c>
      <c r="C231" s="35"/>
      <c r="D231" s="11"/>
      <c r="E231" s="16"/>
      <c r="F231" s="19"/>
      <c r="G231"/>
      <c r="H231" s="17">
        <f>IFERROR(VLOOKUP(Таблица1[[#This Row],[Наименование услуги]],#REF!,2),)</f>
        <v>0</v>
      </c>
      <c r="I231" s="7">
        <f>Таблица1[[#This Row],[Количество услуг]]*Таблица1[[#This Row],[Стоимость за единицу, руб.]]</f>
        <v>0</v>
      </c>
      <c r="K231" s="8" t="str">
        <f>IFERROR(VLOOKUP($J231,'Журнал договоров физ.лиц'!$A$2:$H$32,2,0),"")</f>
        <v/>
      </c>
      <c r="L231" s="18" t="e">
        <f>IF(MATCH(Таблица1[[#This Row],[Номер договора]],Таблица1[Номер договора],)=ROW()-1,1,)+INDEX(Таблица1[[#All],[0]],ROW()-1)</f>
        <v>#N/A</v>
      </c>
      <c r="M231" s="18" t="str">
        <f>IFERROR(INDEX(Таблица1[Номер договора],MATCH(ROW()-1,Таблица1[0],)),"s\")</f>
        <v>s\</v>
      </c>
    </row>
    <row r="232" spans="1:13" ht="15.75" x14ac:dyDescent="0.25">
      <c r="A232" s="9" t="e">
        <f>INDEX('Журнал договоров физ.лиц'!C:C,MATCH('Реестр физические'!J232,'Журнал договоров физ.лиц'!A:A,))</f>
        <v>#N/A</v>
      </c>
      <c r="B232" s="9" t="e">
        <f>Таблица1[[#This Row],[Наименование юридического лица / ФИО пациента (физического лица)]]</f>
        <v>#N/A</v>
      </c>
      <c r="C232" s="35"/>
      <c r="D232" s="11"/>
      <c r="E232" s="16"/>
      <c r="F232" s="19"/>
      <c r="G232"/>
      <c r="H232" s="17">
        <f>IFERROR(VLOOKUP(Таблица1[[#This Row],[Наименование услуги]],#REF!,2),)</f>
        <v>0</v>
      </c>
      <c r="I232" s="7">
        <f>Таблица1[[#This Row],[Количество услуг]]*Таблица1[[#This Row],[Стоимость за единицу, руб.]]</f>
        <v>0</v>
      </c>
      <c r="K232" s="8" t="str">
        <f>IFERROR(VLOOKUP($J232,'Журнал договоров физ.лиц'!$A$2:$H$32,2,0),"")</f>
        <v/>
      </c>
      <c r="L232" s="18" t="e">
        <f>IF(MATCH(Таблица1[[#This Row],[Номер договора]],Таблица1[Номер договора],)=ROW()-1,1,)+INDEX(Таблица1[[#All],[0]],ROW()-1)</f>
        <v>#N/A</v>
      </c>
      <c r="M232" s="18" t="str">
        <f>IFERROR(INDEX(Таблица1[Номер договора],MATCH(ROW()-1,Таблица1[0],)),"s\")</f>
        <v>s\</v>
      </c>
    </row>
    <row r="233" spans="1:13" ht="15.75" x14ac:dyDescent="0.25">
      <c r="A233" s="9" t="e">
        <f>INDEX('Журнал договоров физ.лиц'!C:C,MATCH('Реестр физические'!J233,'Журнал договоров физ.лиц'!A:A,))</f>
        <v>#N/A</v>
      </c>
      <c r="B233" s="9" t="e">
        <f>Таблица1[[#This Row],[Наименование юридического лица / ФИО пациента (физического лица)]]</f>
        <v>#N/A</v>
      </c>
      <c r="C233" s="35"/>
      <c r="D233" s="11"/>
      <c r="E233" s="16"/>
      <c r="F233" s="19"/>
      <c r="G233"/>
      <c r="H233" s="17">
        <f>IFERROR(VLOOKUP(Таблица1[[#This Row],[Наименование услуги]],#REF!,2),)</f>
        <v>0</v>
      </c>
      <c r="I233" s="7">
        <f>Таблица1[[#This Row],[Количество услуг]]*Таблица1[[#This Row],[Стоимость за единицу, руб.]]</f>
        <v>0</v>
      </c>
      <c r="K233" s="8" t="str">
        <f>IFERROR(VLOOKUP($J233,'Журнал договоров физ.лиц'!$A$2:$H$32,2,0),"")</f>
        <v/>
      </c>
      <c r="L233" s="18" t="e">
        <f>IF(MATCH(Таблица1[[#This Row],[Номер договора]],Таблица1[Номер договора],)=ROW()-1,1,)+INDEX(Таблица1[[#All],[0]],ROW()-1)</f>
        <v>#N/A</v>
      </c>
      <c r="M233" s="18" t="str">
        <f>IFERROR(INDEX(Таблица1[Номер договора],MATCH(ROW()-1,Таблица1[0],)),"s\")</f>
        <v>s\</v>
      </c>
    </row>
    <row r="234" spans="1:13" ht="15.75" x14ac:dyDescent="0.25">
      <c r="A234" s="9" t="e">
        <f>INDEX('Журнал договоров физ.лиц'!C:C,MATCH('Реестр физические'!J234,'Журнал договоров физ.лиц'!A:A,))</f>
        <v>#N/A</v>
      </c>
      <c r="B234" s="9" t="e">
        <f>Таблица1[[#This Row],[Наименование юридического лица / ФИО пациента (физического лица)]]</f>
        <v>#N/A</v>
      </c>
      <c r="C234" s="35"/>
      <c r="D234" s="11"/>
      <c r="E234" s="16"/>
      <c r="F234" s="19"/>
      <c r="G234"/>
      <c r="H234" s="17">
        <f>IFERROR(VLOOKUP(Таблица1[[#This Row],[Наименование услуги]],#REF!,2),)</f>
        <v>0</v>
      </c>
      <c r="I234" s="7">
        <f>Таблица1[[#This Row],[Количество услуг]]*Таблица1[[#This Row],[Стоимость за единицу, руб.]]</f>
        <v>0</v>
      </c>
      <c r="K234" s="8" t="str">
        <f>IFERROR(VLOOKUP($J234,'Журнал договоров физ.лиц'!$A$2:$H$32,2,0),"")</f>
        <v/>
      </c>
      <c r="L234" s="18" t="e">
        <f>IF(MATCH(Таблица1[[#This Row],[Номер договора]],Таблица1[Номер договора],)=ROW()-1,1,)+INDEX(Таблица1[[#All],[0]],ROW()-1)</f>
        <v>#N/A</v>
      </c>
      <c r="M234" s="18" t="str">
        <f>IFERROR(INDEX(Таблица1[Номер договора],MATCH(ROW()-1,Таблица1[0],)),"s\")</f>
        <v>s\</v>
      </c>
    </row>
    <row r="235" spans="1:13" ht="15.75" x14ac:dyDescent="0.25">
      <c r="A235" s="9" t="e">
        <f>INDEX('Журнал договоров физ.лиц'!C:C,MATCH('Реестр физические'!J235,'Журнал договоров физ.лиц'!A:A,))</f>
        <v>#N/A</v>
      </c>
      <c r="B235" s="9" t="e">
        <f>Таблица1[[#This Row],[Наименование юридического лица / ФИО пациента (физического лица)]]</f>
        <v>#N/A</v>
      </c>
      <c r="C235" s="35"/>
      <c r="D235" s="11"/>
      <c r="E235" s="16"/>
      <c r="F235" s="19"/>
      <c r="G235"/>
      <c r="H235" s="17">
        <f>IFERROR(VLOOKUP(Таблица1[[#This Row],[Наименование услуги]],#REF!,2),)</f>
        <v>0</v>
      </c>
      <c r="I235" s="7">
        <f>Таблица1[[#This Row],[Количество услуг]]*Таблица1[[#This Row],[Стоимость за единицу, руб.]]</f>
        <v>0</v>
      </c>
      <c r="K235" s="8" t="str">
        <f>IFERROR(VLOOKUP($J235,'Журнал договоров физ.лиц'!$A$2:$H$32,2,0),"")</f>
        <v/>
      </c>
      <c r="L235" s="18" t="e">
        <f>IF(MATCH(Таблица1[[#This Row],[Номер договора]],Таблица1[Номер договора],)=ROW()-1,1,)+INDEX(Таблица1[[#All],[0]],ROW()-1)</f>
        <v>#N/A</v>
      </c>
      <c r="M235" s="18" t="str">
        <f>IFERROR(INDEX(Таблица1[Номер договора],MATCH(ROW()-1,Таблица1[0],)),"s\")</f>
        <v>s\</v>
      </c>
    </row>
    <row r="236" spans="1:13" ht="15.75" x14ac:dyDescent="0.25">
      <c r="A236" s="9" t="e">
        <f>INDEX('Журнал договоров физ.лиц'!C:C,MATCH('Реестр физические'!J236,'Журнал договоров физ.лиц'!A:A,))</f>
        <v>#N/A</v>
      </c>
      <c r="B236" s="9" t="e">
        <f>Таблица1[[#This Row],[Наименование юридического лица / ФИО пациента (физического лица)]]</f>
        <v>#N/A</v>
      </c>
      <c r="C236" s="35"/>
      <c r="D236" s="11"/>
      <c r="E236" s="16"/>
      <c r="F236" s="19"/>
      <c r="G236"/>
      <c r="H236" s="17">
        <f>IFERROR(VLOOKUP(Таблица1[[#This Row],[Наименование услуги]],#REF!,2),)</f>
        <v>0</v>
      </c>
      <c r="I236" s="7">
        <f>Таблица1[[#This Row],[Количество услуг]]*Таблица1[[#This Row],[Стоимость за единицу, руб.]]</f>
        <v>0</v>
      </c>
      <c r="K236" s="8" t="str">
        <f>IFERROR(VLOOKUP($J236,'Журнал договоров физ.лиц'!$A$2:$H$32,2,0),"")</f>
        <v/>
      </c>
      <c r="L236" s="18" t="e">
        <f>IF(MATCH(Таблица1[[#This Row],[Номер договора]],Таблица1[Номер договора],)=ROW()-1,1,)+INDEX(Таблица1[[#All],[0]],ROW()-1)</f>
        <v>#N/A</v>
      </c>
      <c r="M236" s="18" t="str">
        <f>IFERROR(INDEX(Таблица1[Номер договора],MATCH(ROW()-1,Таблица1[0],)),"s\")</f>
        <v>s\</v>
      </c>
    </row>
    <row r="237" spans="1:13" ht="15.75" x14ac:dyDescent="0.25">
      <c r="A237" s="9" t="e">
        <f>INDEX('Журнал договоров физ.лиц'!C:C,MATCH('Реестр физические'!J237,'Журнал договоров физ.лиц'!A:A,))</f>
        <v>#N/A</v>
      </c>
      <c r="B237" s="9" t="e">
        <f>Таблица1[[#This Row],[Наименование юридического лица / ФИО пациента (физического лица)]]</f>
        <v>#N/A</v>
      </c>
      <c r="C237" s="35"/>
      <c r="D237" s="11"/>
      <c r="E237" s="16"/>
      <c r="F237" s="19"/>
      <c r="G237"/>
      <c r="H237" s="17">
        <f>IFERROR(VLOOKUP(Таблица1[[#This Row],[Наименование услуги]],#REF!,2),)</f>
        <v>0</v>
      </c>
      <c r="I237" s="7">
        <f>Таблица1[[#This Row],[Количество услуг]]*Таблица1[[#This Row],[Стоимость за единицу, руб.]]</f>
        <v>0</v>
      </c>
      <c r="K237" s="8" t="str">
        <f>IFERROR(VLOOKUP($J237,'Журнал договоров физ.лиц'!$A$2:$H$32,2,0),"")</f>
        <v/>
      </c>
      <c r="L237" s="18" t="e">
        <f>IF(MATCH(Таблица1[[#This Row],[Номер договора]],Таблица1[Номер договора],)=ROW()-1,1,)+INDEX(Таблица1[[#All],[0]],ROW()-1)</f>
        <v>#N/A</v>
      </c>
      <c r="M237" s="18" t="str">
        <f>IFERROR(INDEX(Таблица1[Номер договора],MATCH(ROW()-1,Таблица1[0],)),"s\")</f>
        <v>s\</v>
      </c>
    </row>
    <row r="238" spans="1:13" ht="15.75" x14ac:dyDescent="0.25">
      <c r="A238" s="9" t="e">
        <f>INDEX('Журнал договоров физ.лиц'!C:C,MATCH('Реестр физические'!J238,'Журнал договоров физ.лиц'!A:A,))</f>
        <v>#N/A</v>
      </c>
      <c r="B238" s="9" t="e">
        <f>Таблица1[[#This Row],[Наименование юридического лица / ФИО пациента (физического лица)]]</f>
        <v>#N/A</v>
      </c>
      <c r="C238" s="35"/>
      <c r="D238" s="11"/>
      <c r="E238" s="16"/>
      <c r="F238" s="19"/>
      <c r="G238"/>
      <c r="H238" s="17">
        <f>IFERROR(VLOOKUP(Таблица1[[#This Row],[Наименование услуги]],#REF!,2),)</f>
        <v>0</v>
      </c>
      <c r="I238" s="7">
        <f>Таблица1[[#This Row],[Количество услуг]]*Таблица1[[#This Row],[Стоимость за единицу, руб.]]</f>
        <v>0</v>
      </c>
      <c r="K238" s="8" t="str">
        <f>IFERROR(VLOOKUP($J238,'Журнал договоров физ.лиц'!$A$2:$H$32,2,0),"")</f>
        <v/>
      </c>
      <c r="L238" s="18" t="e">
        <f>IF(MATCH(Таблица1[[#This Row],[Номер договора]],Таблица1[Номер договора],)=ROW()-1,1,)+INDEX(Таблица1[[#All],[0]],ROW()-1)</f>
        <v>#N/A</v>
      </c>
      <c r="M238" s="18" t="str">
        <f>IFERROR(INDEX(Таблица1[Номер договора],MATCH(ROW()-1,Таблица1[0],)),"s\")</f>
        <v>s\</v>
      </c>
    </row>
    <row r="239" spans="1:13" ht="15.75" x14ac:dyDescent="0.25">
      <c r="A239" s="9" t="e">
        <f>INDEX('Журнал договоров физ.лиц'!C:C,MATCH('Реестр физические'!J239,'Журнал договоров физ.лиц'!A:A,))</f>
        <v>#N/A</v>
      </c>
      <c r="B239" s="9" t="e">
        <f>Таблица1[[#This Row],[Наименование юридического лица / ФИО пациента (физического лица)]]</f>
        <v>#N/A</v>
      </c>
      <c r="C239" s="35"/>
      <c r="D239" s="11"/>
      <c r="E239" s="16"/>
      <c r="F239" s="19"/>
      <c r="G239"/>
      <c r="H239" s="17">
        <f>IFERROR(VLOOKUP(Таблица1[[#This Row],[Наименование услуги]],#REF!,2),)</f>
        <v>0</v>
      </c>
      <c r="I239" s="7">
        <f>Таблица1[[#This Row],[Количество услуг]]*Таблица1[[#This Row],[Стоимость за единицу, руб.]]</f>
        <v>0</v>
      </c>
      <c r="K239" s="8" t="str">
        <f>IFERROR(VLOOKUP($J239,'Журнал договоров физ.лиц'!$A$2:$H$32,2,0),"")</f>
        <v/>
      </c>
      <c r="L239" s="18" t="e">
        <f>IF(MATCH(Таблица1[[#This Row],[Номер договора]],Таблица1[Номер договора],)=ROW()-1,1,)+INDEX(Таблица1[[#All],[0]],ROW()-1)</f>
        <v>#N/A</v>
      </c>
      <c r="M239" s="18" t="str">
        <f>IFERROR(INDEX(Таблица1[Номер договора],MATCH(ROW()-1,Таблица1[0],)),"s\")</f>
        <v>s\</v>
      </c>
    </row>
    <row r="240" spans="1:13" ht="15.75" x14ac:dyDescent="0.25">
      <c r="A240" s="9" t="e">
        <f>INDEX('Журнал договоров физ.лиц'!C:C,MATCH('Реестр физические'!J240,'Журнал договоров физ.лиц'!A:A,))</f>
        <v>#N/A</v>
      </c>
      <c r="B240" s="9" t="e">
        <f>Таблица1[[#This Row],[Наименование юридического лица / ФИО пациента (физического лица)]]</f>
        <v>#N/A</v>
      </c>
      <c r="C240" s="35"/>
      <c r="D240" s="11"/>
      <c r="E240" s="16"/>
      <c r="F240" s="19"/>
      <c r="G240"/>
      <c r="H240" s="17">
        <f>IFERROR(VLOOKUP(Таблица1[[#This Row],[Наименование услуги]],#REF!,2),)</f>
        <v>0</v>
      </c>
      <c r="I240" s="7">
        <f>Таблица1[[#This Row],[Количество услуг]]*Таблица1[[#This Row],[Стоимость за единицу, руб.]]</f>
        <v>0</v>
      </c>
      <c r="K240" s="8" t="str">
        <f>IFERROR(VLOOKUP($J240,'Журнал договоров физ.лиц'!$A$2:$H$32,2,0),"")</f>
        <v/>
      </c>
      <c r="L240" s="18" t="e">
        <f>IF(MATCH(Таблица1[[#This Row],[Номер договора]],Таблица1[Номер договора],)=ROW()-1,1,)+INDEX(Таблица1[[#All],[0]],ROW()-1)</f>
        <v>#N/A</v>
      </c>
      <c r="M240" s="18" t="str">
        <f>IFERROR(INDEX(Таблица1[Номер договора],MATCH(ROW()-1,Таблица1[0],)),"s\")</f>
        <v>s\</v>
      </c>
    </row>
    <row r="241" spans="1:13" ht="15.75" x14ac:dyDescent="0.25">
      <c r="A241" s="9" t="e">
        <f>INDEX('Журнал договоров физ.лиц'!C:C,MATCH('Реестр физические'!J241,'Журнал договоров физ.лиц'!A:A,))</f>
        <v>#N/A</v>
      </c>
      <c r="B241" s="9" t="e">
        <f>Таблица1[[#This Row],[Наименование юридического лица / ФИО пациента (физического лица)]]</f>
        <v>#N/A</v>
      </c>
      <c r="C241" s="35"/>
      <c r="D241" s="11"/>
      <c r="E241" s="16"/>
      <c r="F241" s="19"/>
      <c r="G241"/>
      <c r="H241" s="17">
        <f>IFERROR(VLOOKUP(Таблица1[[#This Row],[Наименование услуги]],#REF!,2),)</f>
        <v>0</v>
      </c>
      <c r="I241" s="7">
        <f>Таблица1[[#This Row],[Количество услуг]]*Таблица1[[#This Row],[Стоимость за единицу, руб.]]</f>
        <v>0</v>
      </c>
      <c r="K241" s="8" t="str">
        <f>IFERROR(VLOOKUP($J241,'Журнал договоров физ.лиц'!$A$2:$H$32,2,0),"")</f>
        <v/>
      </c>
      <c r="L241" s="18" t="e">
        <f>IF(MATCH(Таблица1[[#This Row],[Номер договора]],Таблица1[Номер договора],)=ROW()-1,1,)+INDEX(Таблица1[[#All],[0]],ROW()-1)</f>
        <v>#N/A</v>
      </c>
      <c r="M241" s="18" t="str">
        <f>IFERROR(INDEX(Таблица1[Номер договора],MATCH(ROW()-1,Таблица1[0],)),"s\")</f>
        <v>s\</v>
      </c>
    </row>
    <row r="242" spans="1:13" ht="15.75" x14ac:dyDescent="0.25">
      <c r="A242" s="9" t="e">
        <f>INDEX('Журнал договоров физ.лиц'!C:C,MATCH('Реестр физические'!J242,'Журнал договоров физ.лиц'!A:A,))</f>
        <v>#N/A</v>
      </c>
      <c r="B242" s="9" t="e">
        <f>Таблица1[[#This Row],[Наименование юридического лица / ФИО пациента (физического лица)]]</f>
        <v>#N/A</v>
      </c>
      <c r="C242" s="35"/>
      <c r="D242" s="11"/>
      <c r="E242" s="16"/>
      <c r="F242" s="19"/>
      <c r="G242"/>
      <c r="H242" s="17">
        <f>IFERROR(VLOOKUP(Таблица1[[#This Row],[Наименование услуги]],#REF!,2),)</f>
        <v>0</v>
      </c>
      <c r="I242" s="7">
        <f>Таблица1[[#This Row],[Количество услуг]]*Таблица1[[#This Row],[Стоимость за единицу, руб.]]</f>
        <v>0</v>
      </c>
      <c r="K242" s="8" t="str">
        <f>IFERROR(VLOOKUP($J242,'Журнал договоров физ.лиц'!$A$2:$H$32,2,0),"")</f>
        <v/>
      </c>
      <c r="L242" s="18" t="e">
        <f>IF(MATCH(Таблица1[[#This Row],[Номер договора]],Таблица1[Номер договора],)=ROW()-1,1,)+INDEX(Таблица1[[#All],[0]],ROW()-1)</f>
        <v>#N/A</v>
      </c>
      <c r="M242" s="18" t="str">
        <f>IFERROR(INDEX(Таблица1[Номер договора],MATCH(ROW()-1,Таблица1[0],)),"s\")</f>
        <v>s\</v>
      </c>
    </row>
    <row r="243" spans="1:13" ht="15.75" x14ac:dyDescent="0.25">
      <c r="A243" s="9" t="e">
        <f>INDEX('Журнал договоров физ.лиц'!C:C,MATCH('Реестр физические'!J243,'Журнал договоров физ.лиц'!A:A,))</f>
        <v>#N/A</v>
      </c>
      <c r="B243" s="9" t="e">
        <f>Таблица1[[#This Row],[Наименование юридического лица / ФИО пациента (физического лица)]]</f>
        <v>#N/A</v>
      </c>
      <c r="C243" s="35"/>
      <c r="D243" s="11"/>
      <c r="E243" s="16"/>
      <c r="F243" s="19"/>
      <c r="G243"/>
      <c r="H243" s="17">
        <f>IFERROR(VLOOKUP(Таблица1[[#This Row],[Наименование услуги]],#REF!,2),)</f>
        <v>0</v>
      </c>
      <c r="I243" s="7">
        <f>Таблица1[[#This Row],[Количество услуг]]*Таблица1[[#This Row],[Стоимость за единицу, руб.]]</f>
        <v>0</v>
      </c>
      <c r="K243" s="8" t="str">
        <f>IFERROR(VLOOKUP($J243,'Журнал договоров физ.лиц'!$A$2:$H$32,2,0),"")</f>
        <v/>
      </c>
      <c r="L243" s="18" t="e">
        <f>IF(MATCH(Таблица1[[#This Row],[Номер договора]],Таблица1[Номер договора],)=ROW()-1,1,)+INDEX(Таблица1[[#All],[0]],ROW()-1)</f>
        <v>#N/A</v>
      </c>
      <c r="M243" s="18" t="str">
        <f>IFERROR(INDEX(Таблица1[Номер договора],MATCH(ROW()-1,Таблица1[0],)),"s\")</f>
        <v>s\</v>
      </c>
    </row>
    <row r="244" spans="1:13" ht="15.75" x14ac:dyDescent="0.25">
      <c r="A244" s="9" t="e">
        <f>INDEX('Журнал договоров физ.лиц'!C:C,MATCH('Реестр физические'!J244,'Журнал договоров физ.лиц'!A:A,))</f>
        <v>#N/A</v>
      </c>
      <c r="B244" s="9" t="e">
        <f>Таблица1[[#This Row],[Наименование юридического лица / ФИО пациента (физического лица)]]</f>
        <v>#N/A</v>
      </c>
      <c r="C244" s="35"/>
      <c r="D244" s="11"/>
      <c r="E244" s="16"/>
      <c r="F244" s="19"/>
      <c r="G244"/>
      <c r="H244" s="17">
        <f>IFERROR(VLOOKUP(Таблица1[[#This Row],[Наименование услуги]],#REF!,2),)</f>
        <v>0</v>
      </c>
      <c r="I244" s="7">
        <f>Таблица1[[#This Row],[Количество услуг]]*Таблица1[[#This Row],[Стоимость за единицу, руб.]]</f>
        <v>0</v>
      </c>
      <c r="K244" s="8" t="str">
        <f>IFERROR(VLOOKUP($J244,'Журнал договоров физ.лиц'!$A$2:$H$32,2,0),"")</f>
        <v/>
      </c>
      <c r="L244" s="18" t="e">
        <f>IF(MATCH(Таблица1[[#This Row],[Номер договора]],Таблица1[Номер договора],)=ROW()-1,1,)+INDEX(Таблица1[[#All],[0]],ROW()-1)</f>
        <v>#N/A</v>
      </c>
      <c r="M244" s="18" t="str">
        <f>IFERROR(INDEX(Таблица1[Номер договора],MATCH(ROW()-1,Таблица1[0],)),"s\")</f>
        <v>s\</v>
      </c>
    </row>
    <row r="245" spans="1:13" ht="15.75" x14ac:dyDescent="0.25">
      <c r="A245" s="9" t="e">
        <f>INDEX('Журнал договоров физ.лиц'!C:C,MATCH('Реестр физические'!J245,'Журнал договоров физ.лиц'!A:A,))</f>
        <v>#N/A</v>
      </c>
      <c r="B245" s="9" t="e">
        <f>Таблица1[[#This Row],[Наименование юридического лица / ФИО пациента (физического лица)]]</f>
        <v>#N/A</v>
      </c>
      <c r="C245" s="35"/>
      <c r="D245" s="11"/>
      <c r="E245" s="16"/>
      <c r="F245" s="19"/>
      <c r="G245"/>
      <c r="H245" s="17">
        <f>IFERROR(VLOOKUP(Таблица1[[#This Row],[Наименование услуги]],#REF!,2),)</f>
        <v>0</v>
      </c>
      <c r="I245" s="7">
        <f>Таблица1[[#This Row],[Количество услуг]]*Таблица1[[#This Row],[Стоимость за единицу, руб.]]</f>
        <v>0</v>
      </c>
      <c r="K245" s="8" t="str">
        <f>IFERROR(VLOOKUP($J245,'Журнал договоров физ.лиц'!$A$2:$H$32,2,0),"")</f>
        <v/>
      </c>
      <c r="L245" s="18" t="e">
        <f>IF(MATCH(Таблица1[[#This Row],[Номер договора]],Таблица1[Номер договора],)=ROW()-1,1,)+INDEX(Таблица1[[#All],[0]],ROW()-1)</f>
        <v>#N/A</v>
      </c>
      <c r="M245" s="18" t="str">
        <f>IFERROR(INDEX(Таблица1[Номер договора],MATCH(ROW()-1,Таблица1[0],)),"s\")</f>
        <v>s\</v>
      </c>
    </row>
    <row r="246" spans="1:13" ht="15.75" x14ac:dyDescent="0.25">
      <c r="A246" s="9" t="e">
        <f>INDEX('Журнал договоров физ.лиц'!C:C,MATCH('Реестр физические'!J246,'Журнал договоров физ.лиц'!A:A,))</f>
        <v>#N/A</v>
      </c>
      <c r="B246" s="9" t="e">
        <f>Таблица1[[#This Row],[Наименование юридического лица / ФИО пациента (физического лица)]]</f>
        <v>#N/A</v>
      </c>
      <c r="C246" s="35"/>
      <c r="D246" s="11"/>
      <c r="E246" s="16"/>
      <c r="F246" s="19"/>
      <c r="G246"/>
      <c r="H246" s="17">
        <f>IFERROR(VLOOKUP(Таблица1[[#This Row],[Наименование услуги]],#REF!,2),)</f>
        <v>0</v>
      </c>
      <c r="I246" s="7">
        <f>Таблица1[[#This Row],[Количество услуг]]*Таблица1[[#This Row],[Стоимость за единицу, руб.]]</f>
        <v>0</v>
      </c>
      <c r="K246" s="8" t="str">
        <f>IFERROR(VLOOKUP($J246,'Журнал договоров физ.лиц'!$A$2:$H$32,2,0),"")</f>
        <v/>
      </c>
      <c r="L246" s="18" t="e">
        <f>IF(MATCH(Таблица1[[#This Row],[Номер договора]],Таблица1[Номер договора],)=ROW()-1,1,)+INDEX(Таблица1[[#All],[0]],ROW()-1)</f>
        <v>#N/A</v>
      </c>
      <c r="M246" s="18" t="str">
        <f>IFERROR(INDEX(Таблица1[Номер договора],MATCH(ROW()-1,Таблица1[0],)),"s\")</f>
        <v>s\</v>
      </c>
    </row>
    <row r="247" spans="1:13" ht="15.75" x14ac:dyDescent="0.25">
      <c r="A247" s="9" t="e">
        <f>INDEX('Журнал договоров физ.лиц'!C:C,MATCH('Реестр физические'!J247,'Журнал договоров физ.лиц'!A:A,))</f>
        <v>#N/A</v>
      </c>
      <c r="B247" s="9" t="e">
        <f>Таблица1[[#This Row],[Наименование юридического лица / ФИО пациента (физического лица)]]</f>
        <v>#N/A</v>
      </c>
      <c r="C247" s="35"/>
      <c r="D247" s="11"/>
      <c r="E247" s="16"/>
      <c r="F247" s="19"/>
      <c r="G247"/>
      <c r="H247" s="17">
        <f>IFERROR(VLOOKUP(Таблица1[[#This Row],[Наименование услуги]],#REF!,2),)</f>
        <v>0</v>
      </c>
      <c r="I247" s="7">
        <f>Таблица1[[#This Row],[Количество услуг]]*Таблица1[[#This Row],[Стоимость за единицу, руб.]]</f>
        <v>0</v>
      </c>
      <c r="K247" s="8" t="str">
        <f>IFERROR(VLOOKUP($J247,'Журнал договоров физ.лиц'!$A$2:$H$32,2,0),"")</f>
        <v/>
      </c>
      <c r="L247" s="18" t="e">
        <f>IF(MATCH(Таблица1[[#This Row],[Номер договора]],Таблица1[Номер договора],)=ROW()-1,1,)+INDEX(Таблица1[[#All],[0]],ROW()-1)</f>
        <v>#N/A</v>
      </c>
      <c r="M247" s="18" t="str">
        <f>IFERROR(INDEX(Таблица1[Номер договора],MATCH(ROW()-1,Таблица1[0],)),"s\")</f>
        <v>s\</v>
      </c>
    </row>
    <row r="248" spans="1:13" ht="15.75" x14ac:dyDescent="0.25">
      <c r="A248" s="9" t="e">
        <f>INDEX('Журнал договоров физ.лиц'!C:C,MATCH('Реестр физические'!J248,'Журнал договоров физ.лиц'!A:A,))</f>
        <v>#N/A</v>
      </c>
      <c r="B248" s="9" t="e">
        <f>Таблица1[[#This Row],[Наименование юридического лица / ФИО пациента (физического лица)]]</f>
        <v>#N/A</v>
      </c>
      <c r="C248" s="35"/>
      <c r="D248" s="11"/>
      <c r="E248" s="16"/>
      <c r="F248" s="19"/>
      <c r="G248"/>
      <c r="H248" s="17">
        <f>IFERROR(VLOOKUP(Таблица1[[#This Row],[Наименование услуги]],#REF!,2),)</f>
        <v>0</v>
      </c>
      <c r="I248" s="7">
        <f>Таблица1[[#This Row],[Количество услуг]]*Таблица1[[#This Row],[Стоимость за единицу, руб.]]</f>
        <v>0</v>
      </c>
      <c r="K248" s="8" t="str">
        <f>IFERROR(VLOOKUP($J248,'Журнал договоров физ.лиц'!$A$2:$H$32,2,0),"")</f>
        <v/>
      </c>
      <c r="L248" s="18" t="e">
        <f>IF(MATCH(Таблица1[[#This Row],[Номер договора]],Таблица1[Номер договора],)=ROW()-1,1,)+INDEX(Таблица1[[#All],[0]],ROW()-1)</f>
        <v>#N/A</v>
      </c>
      <c r="M248" s="18" t="str">
        <f>IFERROR(INDEX(Таблица1[Номер договора],MATCH(ROW()-1,Таблица1[0],)),"s\")</f>
        <v>s\</v>
      </c>
    </row>
    <row r="249" spans="1:13" ht="15.75" x14ac:dyDescent="0.25">
      <c r="A249" s="9" t="e">
        <f>INDEX('Журнал договоров физ.лиц'!C:C,MATCH('Реестр физические'!J249,'Журнал договоров физ.лиц'!A:A,))</f>
        <v>#N/A</v>
      </c>
      <c r="B249" s="9" t="e">
        <f>Таблица1[[#This Row],[Наименование юридического лица / ФИО пациента (физического лица)]]</f>
        <v>#N/A</v>
      </c>
      <c r="C249" s="35"/>
      <c r="D249" s="11"/>
      <c r="E249" s="16"/>
      <c r="F249" s="19"/>
      <c r="G249"/>
      <c r="H249" s="17">
        <f>IFERROR(VLOOKUP(Таблица1[[#This Row],[Наименование услуги]],#REF!,2),)</f>
        <v>0</v>
      </c>
      <c r="I249" s="7">
        <f>Таблица1[[#This Row],[Количество услуг]]*Таблица1[[#This Row],[Стоимость за единицу, руб.]]</f>
        <v>0</v>
      </c>
      <c r="K249" s="8" t="str">
        <f>IFERROR(VLOOKUP($J249,'Журнал договоров физ.лиц'!$A$2:$H$32,2,0),"")</f>
        <v/>
      </c>
      <c r="L249" s="18" t="e">
        <f>IF(MATCH(Таблица1[[#This Row],[Номер договора]],Таблица1[Номер договора],)=ROW()-1,1,)+INDEX(Таблица1[[#All],[0]],ROW()-1)</f>
        <v>#N/A</v>
      </c>
      <c r="M249" s="18" t="str">
        <f>IFERROR(INDEX(Таблица1[Номер договора],MATCH(ROW()-1,Таблица1[0],)),"s\")</f>
        <v>s\</v>
      </c>
    </row>
    <row r="250" spans="1:13" ht="15.75" x14ac:dyDescent="0.25">
      <c r="A250" s="9" t="e">
        <f>INDEX('Журнал договоров физ.лиц'!C:C,MATCH('Реестр физические'!J250,'Журнал договоров физ.лиц'!A:A,))</f>
        <v>#N/A</v>
      </c>
      <c r="B250" s="9" t="e">
        <f>Таблица1[[#This Row],[Наименование юридического лица / ФИО пациента (физического лица)]]</f>
        <v>#N/A</v>
      </c>
      <c r="C250" s="35"/>
      <c r="D250" s="11"/>
      <c r="E250" s="16"/>
      <c r="F250" s="19"/>
      <c r="G250"/>
      <c r="H250" s="17">
        <f>IFERROR(VLOOKUP(Таблица1[[#This Row],[Наименование услуги]],#REF!,2),)</f>
        <v>0</v>
      </c>
      <c r="I250" s="7">
        <f>Таблица1[[#This Row],[Количество услуг]]*Таблица1[[#This Row],[Стоимость за единицу, руб.]]</f>
        <v>0</v>
      </c>
      <c r="K250" s="8" t="str">
        <f>IFERROR(VLOOKUP($J250,'Журнал договоров физ.лиц'!$A$2:$H$32,2,0),"")</f>
        <v/>
      </c>
      <c r="L250" s="18" t="e">
        <f>IF(MATCH(Таблица1[[#This Row],[Номер договора]],Таблица1[Номер договора],)=ROW()-1,1,)+INDEX(Таблица1[[#All],[0]],ROW()-1)</f>
        <v>#N/A</v>
      </c>
      <c r="M250" s="18" t="str">
        <f>IFERROR(INDEX(Таблица1[Номер договора],MATCH(ROW()-1,Таблица1[0],)),"s\")</f>
        <v>s\</v>
      </c>
    </row>
    <row r="251" spans="1:13" ht="15.75" x14ac:dyDescent="0.25">
      <c r="A251" s="9" t="e">
        <f>INDEX('Журнал договоров физ.лиц'!C:C,MATCH('Реестр физические'!J251,'Журнал договоров физ.лиц'!A:A,))</f>
        <v>#N/A</v>
      </c>
      <c r="B251" s="9" t="e">
        <f>Таблица1[[#This Row],[Наименование юридического лица / ФИО пациента (физического лица)]]</f>
        <v>#N/A</v>
      </c>
      <c r="C251" s="35"/>
      <c r="D251" s="11"/>
      <c r="E251" s="16"/>
      <c r="F251" s="19"/>
      <c r="G251"/>
      <c r="H251" s="17">
        <f>IFERROR(VLOOKUP(Таблица1[[#This Row],[Наименование услуги]],#REF!,2),)</f>
        <v>0</v>
      </c>
      <c r="I251" s="7">
        <f>Таблица1[[#This Row],[Количество услуг]]*Таблица1[[#This Row],[Стоимость за единицу, руб.]]</f>
        <v>0</v>
      </c>
      <c r="K251" s="8" t="str">
        <f>IFERROR(VLOOKUP($J251,'Журнал договоров физ.лиц'!$A$2:$H$32,2,0),"")</f>
        <v/>
      </c>
      <c r="L251" s="18" t="e">
        <f>IF(MATCH(Таблица1[[#This Row],[Номер договора]],Таблица1[Номер договора],)=ROW()-1,1,)+INDEX(Таблица1[[#All],[0]],ROW()-1)</f>
        <v>#N/A</v>
      </c>
      <c r="M251" s="18" t="str">
        <f>IFERROR(INDEX(Таблица1[Номер договора],MATCH(ROW()-1,Таблица1[0],)),"s\")</f>
        <v>s\</v>
      </c>
    </row>
    <row r="252" spans="1:13" ht="15.75" x14ac:dyDescent="0.25">
      <c r="A252" s="9" t="e">
        <f>INDEX('Журнал договоров физ.лиц'!C:C,MATCH('Реестр физические'!J252,'Журнал договоров физ.лиц'!A:A,))</f>
        <v>#N/A</v>
      </c>
      <c r="B252" s="9" t="e">
        <f>Таблица1[[#This Row],[Наименование юридического лица / ФИО пациента (физического лица)]]</f>
        <v>#N/A</v>
      </c>
      <c r="C252" s="35"/>
      <c r="D252" s="11"/>
      <c r="E252" s="16"/>
      <c r="F252" s="19"/>
      <c r="G252"/>
      <c r="H252" s="17">
        <f>IFERROR(VLOOKUP(Таблица1[[#This Row],[Наименование услуги]],#REF!,2),)</f>
        <v>0</v>
      </c>
      <c r="I252" s="7">
        <f>Таблица1[[#This Row],[Количество услуг]]*Таблица1[[#This Row],[Стоимость за единицу, руб.]]</f>
        <v>0</v>
      </c>
      <c r="K252" s="8" t="str">
        <f>IFERROR(VLOOKUP($J252,'Журнал договоров физ.лиц'!$A$2:$H$32,2,0),"")</f>
        <v/>
      </c>
      <c r="L252" s="18" t="e">
        <f>IF(MATCH(Таблица1[[#This Row],[Номер договора]],Таблица1[Номер договора],)=ROW()-1,1,)+INDEX(Таблица1[[#All],[0]],ROW()-1)</f>
        <v>#N/A</v>
      </c>
      <c r="M252" s="18" t="str">
        <f>IFERROR(INDEX(Таблица1[Номер договора],MATCH(ROW()-1,Таблица1[0],)),"s\")</f>
        <v>s\</v>
      </c>
    </row>
    <row r="253" spans="1:13" ht="15.75" x14ac:dyDescent="0.25">
      <c r="A253" s="9" t="e">
        <f>INDEX('Журнал договоров физ.лиц'!C:C,MATCH('Реестр физические'!J253,'Журнал договоров физ.лиц'!A:A,))</f>
        <v>#N/A</v>
      </c>
      <c r="B253" s="9" t="e">
        <f>Таблица1[[#This Row],[Наименование юридического лица / ФИО пациента (физического лица)]]</f>
        <v>#N/A</v>
      </c>
      <c r="C253" s="35"/>
      <c r="D253" s="11"/>
      <c r="E253" s="16"/>
      <c r="F253" s="19"/>
      <c r="G253"/>
      <c r="H253" s="17">
        <f>IFERROR(VLOOKUP(Таблица1[[#This Row],[Наименование услуги]],#REF!,2),)</f>
        <v>0</v>
      </c>
      <c r="I253" s="7">
        <f>Таблица1[[#This Row],[Количество услуг]]*Таблица1[[#This Row],[Стоимость за единицу, руб.]]</f>
        <v>0</v>
      </c>
      <c r="K253" s="8" t="str">
        <f>IFERROR(VLOOKUP($J253,'Журнал договоров физ.лиц'!$A$2:$H$32,2,0),"")</f>
        <v/>
      </c>
      <c r="L253" s="18" t="e">
        <f>IF(MATCH(Таблица1[[#This Row],[Номер договора]],Таблица1[Номер договора],)=ROW()-1,1,)+INDEX(Таблица1[[#All],[0]],ROW()-1)</f>
        <v>#N/A</v>
      </c>
      <c r="M253" s="18" t="str">
        <f>IFERROR(INDEX(Таблица1[Номер договора],MATCH(ROW()-1,Таблица1[0],)),"s\")</f>
        <v>s\</v>
      </c>
    </row>
    <row r="254" spans="1:13" ht="15.75" x14ac:dyDescent="0.25">
      <c r="A254" s="9" t="e">
        <f>INDEX('Журнал договоров физ.лиц'!C:C,MATCH('Реестр физические'!J254,'Журнал договоров физ.лиц'!A:A,))</f>
        <v>#N/A</v>
      </c>
      <c r="B254" s="9" t="e">
        <f>Таблица1[[#This Row],[Наименование юридического лица / ФИО пациента (физического лица)]]</f>
        <v>#N/A</v>
      </c>
      <c r="C254" s="35"/>
      <c r="D254" s="11"/>
      <c r="E254" s="16"/>
      <c r="F254" s="19"/>
      <c r="G254"/>
      <c r="H254" s="17">
        <f>IFERROR(VLOOKUP(Таблица1[[#This Row],[Наименование услуги]],#REF!,2),)</f>
        <v>0</v>
      </c>
      <c r="I254" s="7">
        <f>Таблица1[[#This Row],[Количество услуг]]*Таблица1[[#This Row],[Стоимость за единицу, руб.]]</f>
        <v>0</v>
      </c>
      <c r="K254" s="8" t="str">
        <f>IFERROR(VLOOKUP($J254,'Журнал договоров физ.лиц'!$A$2:$H$32,2,0),"")</f>
        <v/>
      </c>
      <c r="L254" s="18" t="e">
        <f>IF(MATCH(Таблица1[[#This Row],[Номер договора]],Таблица1[Номер договора],)=ROW()-1,1,)+INDEX(Таблица1[[#All],[0]],ROW()-1)</f>
        <v>#N/A</v>
      </c>
      <c r="M254" s="18" t="str">
        <f>IFERROR(INDEX(Таблица1[Номер договора],MATCH(ROW()-1,Таблица1[0],)),"s\")</f>
        <v>s\</v>
      </c>
    </row>
    <row r="255" spans="1:13" ht="15.75" x14ac:dyDescent="0.25">
      <c r="A255" s="9" t="e">
        <f>INDEX('Журнал договоров физ.лиц'!C:C,MATCH('Реестр физические'!J255,'Журнал договоров физ.лиц'!A:A,))</f>
        <v>#N/A</v>
      </c>
      <c r="B255" s="9" t="e">
        <f>Таблица1[[#This Row],[Наименование юридического лица / ФИО пациента (физического лица)]]</f>
        <v>#N/A</v>
      </c>
      <c r="C255" s="35"/>
      <c r="D255" s="11"/>
      <c r="E255" s="16"/>
      <c r="F255" s="19"/>
      <c r="G255"/>
      <c r="H255" s="17">
        <f>IFERROR(VLOOKUP(Таблица1[[#This Row],[Наименование услуги]],#REF!,2),)</f>
        <v>0</v>
      </c>
      <c r="I255" s="7">
        <f>Таблица1[[#This Row],[Количество услуг]]*Таблица1[[#This Row],[Стоимость за единицу, руб.]]</f>
        <v>0</v>
      </c>
      <c r="K255" s="8" t="str">
        <f>IFERROR(VLOOKUP($J255,'Журнал договоров физ.лиц'!$A$2:$H$32,2,0),"")</f>
        <v/>
      </c>
      <c r="L255" s="18" t="e">
        <f>IF(MATCH(Таблица1[[#This Row],[Номер договора]],Таблица1[Номер договора],)=ROW()-1,1,)+INDEX(Таблица1[[#All],[0]],ROW()-1)</f>
        <v>#N/A</v>
      </c>
      <c r="M255" s="18" t="str">
        <f>IFERROR(INDEX(Таблица1[Номер договора],MATCH(ROW()-1,Таблица1[0],)),"s\")</f>
        <v>s\</v>
      </c>
    </row>
    <row r="256" spans="1:13" ht="15.75" x14ac:dyDescent="0.25">
      <c r="A256" s="9" t="e">
        <f>INDEX('Журнал договоров физ.лиц'!C:C,MATCH('Реестр физические'!J256,'Журнал договоров физ.лиц'!A:A,))</f>
        <v>#N/A</v>
      </c>
      <c r="B256" s="9" t="e">
        <f>Таблица1[[#This Row],[Наименование юридического лица / ФИО пациента (физического лица)]]</f>
        <v>#N/A</v>
      </c>
      <c r="C256" s="35"/>
      <c r="D256" s="11"/>
      <c r="E256" s="16"/>
      <c r="F256" s="19"/>
      <c r="G256"/>
      <c r="H256" s="17">
        <f>IFERROR(VLOOKUP(Таблица1[[#This Row],[Наименование услуги]],#REF!,2),)</f>
        <v>0</v>
      </c>
      <c r="I256" s="7">
        <f>Таблица1[[#This Row],[Количество услуг]]*Таблица1[[#This Row],[Стоимость за единицу, руб.]]</f>
        <v>0</v>
      </c>
      <c r="K256" s="8" t="str">
        <f>IFERROR(VLOOKUP($J256,'Журнал договоров физ.лиц'!$A$2:$H$32,2,0),"")</f>
        <v/>
      </c>
      <c r="L256" s="18" t="e">
        <f>IF(MATCH(Таблица1[[#This Row],[Номер договора]],Таблица1[Номер договора],)=ROW()-1,1,)+INDEX(Таблица1[[#All],[0]],ROW()-1)</f>
        <v>#N/A</v>
      </c>
      <c r="M256" s="18" t="str">
        <f>IFERROR(INDEX(Таблица1[Номер договора],MATCH(ROW()-1,Таблица1[0],)),"s\")</f>
        <v>s\</v>
      </c>
    </row>
    <row r="257" spans="1:13" ht="15.75" x14ac:dyDescent="0.25">
      <c r="A257" s="9" t="e">
        <f>INDEX('Журнал договоров физ.лиц'!C:C,MATCH('Реестр физические'!J257,'Журнал договоров физ.лиц'!A:A,))</f>
        <v>#N/A</v>
      </c>
      <c r="B257" s="9" t="e">
        <f>Таблица1[[#This Row],[Наименование юридического лица / ФИО пациента (физического лица)]]</f>
        <v>#N/A</v>
      </c>
      <c r="C257" s="35"/>
      <c r="D257" s="11"/>
      <c r="E257" s="16"/>
      <c r="F257" s="19"/>
      <c r="G257"/>
      <c r="H257" s="17">
        <f>IFERROR(VLOOKUP(Таблица1[[#This Row],[Наименование услуги]],#REF!,2),)</f>
        <v>0</v>
      </c>
      <c r="I257" s="7">
        <f>Таблица1[[#This Row],[Количество услуг]]*Таблица1[[#This Row],[Стоимость за единицу, руб.]]</f>
        <v>0</v>
      </c>
      <c r="K257" s="8" t="str">
        <f>IFERROR(VLOOKUP($J257,'Журнал договоров физ.лиц'!$A$2:$H$32,2,0),"")</f>
        <v/>
      </c>
      <c r="L257" s="18" t="e">
        <f>IF(MATCH(Таблица1[[#This Row],[Номер договора]],Таблица1[Номер договора],)=ROW()-1,1,)+INDEX(Таблица1[[#All],[0]],ROW()-1)</f>
        <v>#N/A</v>
      </c>
      <c r="M257" s="18" t="str">
        <f>IFERROR(INDEX(Таблица1[Номер договора],MATCH(ROW()-1,Таблица1[0],)),"s\")</f>
        <v>s\</v>
      </c>
    </row>
    <row r="258" spans="1:13" ht="15.75" x14ac:dyDescent="0.25">
      <c r="A258" s="9" t="e">
        <f>INDEX('Журнал договоров физ.лиц'!C:C,MATCH('Реестр физические'!J258,'Журнал договоров физ.лиц'!A:A,))</f>
        <v>#N/A</v>
      </c>
      <c r="B258" s="9" t="e">
        <f>Таблица1[[#This Row],[Наименование юридического лица / ФИО пациента (физического лица)]]</f>
        <v>#N/A</v>
      </c>
      <c r="C258" s="35"/>
      <c r="D258" s="11"/>
      <c r="E258" s="16"/>
      <c r="F258" s="19"/>
      <c r="G258"/>
      <c r="H258" s="17">
        <f>IFERROR(VLOOKUP(Таблица1[[#This Row],[Наименование услуги]],#REF!,2),)</f>
        <v>0</v>
      </c>
      <c r="I258" s="7">
        <f>Таблица1[[#This Row],[Количество услуг]]*Таблица1[[#This Row],[Стоимость за единицу, руб.]]</f>
        <v>0</v>
      </c>
      <c r="K258" s="8" t="str">
        <f>IFERROR(VLOOKUP($J258,'Журнал договоров физ.лиц'!$A$2:$H$32,2,0),"")</f>
        <v/>
      </c>
      <c r="L258" s="18" t="e">
        <f>IF(MATCH(Таблица1[[#This Row],[Номер договора]],Таблица1[Номер договора],)=ROW()-1,1,)+INDEX(Таблица1[[#All],[0]],ROW()-1)</f>
        <v>#N/A</v>
      </c>
      <c r="M258" s="18" t="str">
        <f>IFERROR(INDEX(Таблица1[Номер договора],MATCH(ROW()-1,Таблица1[0],)),"s\")</f>
        <v>s\</v>
      </c>
    </row>
    <row r="259" spans="1:13" ht="15.75" x14ac:dyDescent="0.25">
      <c r="A259" s="9" t="e">
        <f>INDEX('Журнал договоров физ.лиц'!C:C,MATCH('Реестр физические'!J259,'Журнал договоров физ.лиц'!A:A,))</f>
        <v>#N/A</v>
      </c>
      <c r="B259" s="9" t="e">
        <f>Таблица1[[#This Row],[Наименование юридического лица / ФИО пациента (физического лица)]]</f>
        <v>#N/A</v>
      </c>
      <c r="C259" s="35"/>
      <c r="D259" s="11"/>
      <c r="E259" s="16"/>
      <c r="F259" s="19"/>
      <c r="G259"/>
      <c r="H259" s="17">
        <f>IFERROR(VLOOKUP(Таблица1[[#This Row],[Наименование услуги]],#REF!,2),)</f>
        <v>0</v>
      </c>
      <c r="I259" s="7">
        <f>Таблица1[[#This Row],[Количество услуг]]*Таблица1[[#This Row],[Стоимость за единицу, руб.]]</f>
        <v>0</v>
      </c>
      <c r="K259" s="8" t="str">
        <f>IFERROR(VLOOKUP($J259,'Журнал договоров физ.лиц'!$A$2:$H$32,2,0),"")</f>
        <v/>
      </c>
      <c r="L259" s="18" t="e">
        <f>IF(MATCH(Таблица1[[#This Row],[Номер договора]],Таблица1[Номер договора],)=ROW()-1,1,)+INDEX(Таблица1[[#All],[0]],ROW()-1)</f>
        <v>#N/A</v>
      </c>
      <c r="M259" s="18" t="str">
        <f>IFERROR(INDEX(Таблица1[Номер договора],MATCH(ROW()-1,Таблица1[0],)),"s\")</f>
        <v>s\</v>
      </c>
    </row>
    <row r="260" spans="1:13" ht="15.75" x14ac:dyDescent="0.25">
      <c r="A260" s="9" t="e">
        <f>INDEX('Журнал договоров физ.лиц'!C:C,MATCH('Реестр физические'!J260,'Журнал договоров физ.лиц'!A:A,))</f>
        <v>#N/A</v>
      </c>
      <c r="B260" s="9" t="e">
        <f>Таблица1[[#This Row],[Наименование юридического лица / ФИО пациента (физического лица)]]</f>
        <v>#N/A</v>
      </c>
      <c r="C260" s="35"/>
      <c r="D260" s="11"/>
      <c r="E260" s="16"/>
      <c r="F260" s="19"/>
      <c r="G260"/>
      <c r="H260" s="17">
        <f>IFERROR(VLOOKUP(Таблица1[[#This Row],[Наименование услуги]],#REF!,2),)</f>
        <v>0</v>
      </c>
      <c r="I260" s="7">
        <f>Таблица1[[#This Row],[Количество услуг]]*Таблица1[[#This Row],[Стоимость за единицу, руб.]]</f>
        <v>0</v>
      </c>
      <c r="K260" s="8" t="str">
        <f>IFERROR(VLOOKUP($J260,'Журнал договоров физ.лиц'!$A$2:$H$32,2,0),"")</f>
        <v/>
      </c>
      <c r="L260" s="18" t="e">
        <f>IF(MATCH(Таблица1[[#This Row],[Номер договора]],Таблица1[Номер договора],)=ROW()-1,1,)+INDEX(Таблица1[[#All],[0]],ROW()-1)</f>
        <v>#N/A</v>
      </c>
      <c r="M260" s="18" t="str">
        <f>IFERROR(INDEX(Таблица1[Номер договора],MATCH(ROW()-1,Таблица1[0],)),"s\")</f>
        <v>s\</v>
      </c>
    </row>
    <row r="261" spans="1:13" ht="15.75" x14ac:dyDescent="0.25">
      <c r="A261" s="9" t="e">
        <f>INDEX('Журнал договоров физ.лиц'!C:C,MATCH('Реестр физические'!J261,'Журнал договоров физ.лиц'!A:A,))</f>
        <v>#N/A</v>
      </c>
      <c r="B261" s="9" t="e">
        <f>Таблица1[[#This Row],[Наименование юридического лица / ФИО пациента (физического лица)]]</f>
        <v>#N/A</v>
      </c>
      <c r="C261" s="35"/>
      <c r="D261" s="11"/>
      <c r="E261" s="16"/>
      <c r="F261" s="19"/>
      <c r="G261"/>
      <c r="H261" s="17">
        <f>IFERROR(VLOOKUP(Таблица1[[#This Row],[Наименование услуги]],#REF!,2),)</f>
        <v>0</v>
      </c>
      <c r="I261" s="7">
        <f>Таблица1[[#This Row],[Количество услуг]]*Таблица1[[#This Row],[Стоимость за единицу, руб.]]</f>
        <v>0</v>
      </c>
      <c r="K261" s="8" t="str">
        <f>IFERROR(VLOOKUP($J261,'Журнал договоров физ.лиц'!$A$2:$H$32,2,0),"")</f>
        <v/>
      </c>
      <c r="L261" s="18" t="e">
        <f>IF(MATCH(Таблица1[[#This Row],[Номер договора]],Таблица1[Номер договора],)=ROW()-1,1,)+INDEX(Таблица1[[#All],[0]],ROW()-1)</f>
        <v>#N/A</v>
      </c>
      <c r="M261" s="18" t="str">
        <f>IFERROR(INDEX(Таблица1[Номер договора],MATCH(ROW()-1,Таблица1[0],)),"s\")</f>
        <v>s\</v>
      </c>
    </row>
    <row r="262" spans="1:13" ht="15.75" x14ac:dyDescent="0.25">
      <c r="A262" s="9" t="e">
        <f>INDEX('Журнал договоров физ.лиц'!C:C,MATCH('Реестр физические'!J262,'Журнал договоров физ.лиц'!A:A,))</f>
        <v>#N/A</v>
      </c>
      <c r="B262" s="9" t="e">
        <f>Таблица1[[#This Row],[Наименование юридического лица / ФИО пациента (физического лица)]]</f>
        <v>#N/A</v>
      </c>
      <c r="C262" s="35"/>
      <c r="D262" s="11"/>
      <c r="E262" s="16"/>
      <c r="F262" s="19"/>
      <c r="G262"/>
      <c r="H262" s="17">
        <f>IFERROR(VLOOKUP(Таблица1[[#This Row],[Наименование услуги]],#REF!,2),)</f>
        <v>0</v>
      </c>
      <c r="I262" s="7">
        <f>Таблица1[[#This Row],[Количество услуг]]*Таблица1[[#This Row],[Стоимость за единицу, руб.]]</f>
        <v>0</v>
      </c>
      <c r="K262" s="8" t="str">
        <f>IFERROR(VLOOKUP($J262,'Журнал договоров физ.лиц'!$A$2:$H$32,2,0),"")</f>
        <v/>
      </c>
      <c r="L262" s="18" t="e">
        <f>IF(MATCH(Таблица1[[#This Row],[Номер договора]],Таблица1[Номер договора],)=ROW()-1,1,)+INDEX(Таблица1[[#All],[0]],ROW()-1)</f>
        <v>#N/A</v>
      </c>
      <c r="M262" s="18" t="str">
        <f>IFERROR(INDEX(Таблица1[Номер договора],MATCH(ROW()-1,Таблица1[0],)),"s\")</f>
        <v>s\</v>
      </c>
    </row>
    <row r="263" spans="1:13" ht="15.75" x14ac:dyDescent="0.25">
      <c r="A263" s="9" t="e">
        <f>INDEX('Журнал договоров физ.лиц'!C:C,MATCH('Реестр физические'!J263,'Журнал договоров физ.лиц'!A:A,))</f>
        <v>#N/A</v>
      </c>
      <c r="B263" s="9" t="e">
        <f>Таблица1[[#This Row],[Наименование юридического лица / ФИО пациента (физического лица)]]</f>
        <v>#N/A</v>
      </c>
      <c r="C263" s="35"/>
      <c r="D263" s="11"/>
      <c r="E263" s="16"/>
      <c r="F263" s="19"/>
      <c r="G263"/>
      <c r="H263" s="17">
        <f>IFERROR(VLOOKUP(Таблица1[[#This Row],[Наименование услуги]],#REF!,2),)</f>
        <v>0</v>
      </c>
      <c r="I263" s="7">
        <f>Таблица1[[#This Row],[Количество услуг]]*Таблица1[[#This Row],[Стоимость за единицу, руб.]]</f>
        <v>0</v>
      </c>
      <c r="K263" s="8" t="str">
        <f>IFERROR(VLOOKUP($J263,'Журнал договоров физ.лиц'!$A$2:$H$32,2,0),"")</f>
        <v/>
      </c>
      <c r="L263" s="18" t="e">
        <f>IF(MATCH(Таблица1[[#This Row],[Номер договора]],Таблица1[Номер договора],)=ROW()-1,1,)+INDEX(Таблица1[[#All],[0]],ROW()-1)</f>
        <v>#N/A</v>
      </c>
      <c r="M263" s="18" t="str">
        <f>IFERROR(INDEX(Таблица1[Номер договора],MATCH(ROW()-1,Таблица1[0],)),"s\")</f>
        <v>s\</v>
      </c>
    </row>
    <row r="264" spans="1:13" ht="15.75" x14ac:dyDescent="0.25">
      <c r="A264" s="9" t="e">
        <f>INDEX('Журнал договоров физ.лиц'!C:C,MATCH('Реестр физические'!J264,'Журнал договоров физ.лиц'!A:A,))</f>
        <v>#N/A</v>
      </c>
      <c r="B264" s="9" t="e">
        <f>Таблица1[[#This Row],[Наименование юридического лица / ФИО пациента (физического лица)]]</f>
        <v>#N/A</v>
      </c>
      <c r="C264" s="35"/>
      <c r="D264" s="11"/>
      <c r="E264" s="16"/>
      <c r="F264" s="19"/>
      <c r="G264"/>
      <c r="H264" s="17">
        <f>IFERROR(VLOOKUP(Таблица1[[#This Row],[Наименование услуги]],#REF!,2),)</f>
        <v>0</v>
      </c>
      <c r="I264" s="7">
        <f>Таблица1[[#This Row],[Количество услуг]]*Таблица1[[#This Row],[Стоимость за единицу, руб.]]</f>
        <v>0</v>
      </c>
      <c r="K264" s="8" t="str">
        <f>IFERROR(VLOOKUP($J264,'Журнал договоров физ.лиц'!$A$2:$H$32,2,0),"")</f>
        <v/>
      </c>
      <c r="L264" s="18" t="e">
        <f>IF(MATCH(Таблица1[[#This Row],[Номер договора]],Таблица1[Номер договора],)=ROW()-1,1,)+INDEX(Таблица1[[#All],[0]],ROW()-1)</f>
        <v>#N/A</v>
      </c>
      <c r="M264" s="18" t="str">
        <f>IFERROR(INDEX(Таблица1[Номер договора],MATCH(ROW()-1,Таблица1[0],)),"s\")</f>
        <v>s\</v>
      </c>
    </row>
    <row r="265" spans="1:13" ht="15.75" x14ac:dyDescent="0.25">
      <c r="A265" s="9" t="e">
        <f>INDEX('Журнал договоров физ.лиц'!C:C,MATCH('Реестр физические'!J265,'Журнал договоров физ.лиц'!A:A,))</f>
        <v>#N/A</v>
      </c>
      <c r="B265" s="9" t="e">
        <f>Таблица1[[#This Row],[Наименование юридического лица / ФИО пациента (физического лица)]]</f>
        <v>#N/A</v>
      </c>
      <c r="C265" s="35"/>
      <c r="D265" s="11"/>
      <c r="E265" s="16"/>
      <c r="F265" s="19"/>
      <c r="G265"/>
      <c r="H265" s="17">
        <f>IFERROR(VLOOKUP(Таблица1[[#This Row],[Наименование услуги]],#REF!,2),)</f>
        <v>0</v>
      </c>
      <c r="I265" s="7">
        <f>Таблица1[[#This Row],[Количество услуг]]*Таблица1[[#This Row],[Стоимость за единицу, руб.]]</f>
        <v>0</v>
      </c>
      <c r="K265" s="8" t="str">
        <f>IFERROR(VLOOKUP($J265,'Журнал договоров физ.лиц'!$A$2:$H$32,2,0),"")</f>
        <v/>
      </c>
      <c r="L265" s="18" t="e">
        <f>IF(MATCH(Таблица1[[#This Row],[Номер договора]],Таблица1[Номер договора],)=ROW()-1,1,)+INDEX(Таблица1[[#All],[0]],ROW()-1)</f>
        <v>#N/A</v>
      </c>
      <c r="M265" s="18" t="str">
        <f>IFERROR(INDEX(Таблица1[Номер договора],MATCH(ROW()-1,Таблица1[0],)),"s\")</f>
        <v>s\</v>
      </c>
    </row>
    <row r="266" spans="1:13" ht="15.75" x14ac:dyDescent="0.25">
      <c r="A266" s="9" t="e">
        <f>INDEX('Журнал договоров физ.лиц'!C:C,MATCH('Реестр физические'!J266,'Журнал договоров физ.лиц'!A:A,))</f>
        <v>#N/A</v>
      </c>
      <c r="B266" s="9" t="e">
        <f>Таблица1[[#This Row],[Наименование юридического лица / ФИО пациента (физического лица)]]</f>
        <v>#N/A</v>
      </c>
      <c r="C266" s="35"/>
      <c r="D266" s="11"/>
      <c r="E266" s="16"/>
      <c r="F266" s="19"/>
      <c r="G266"/>
      <c r="H266" s="17">
        <f>IFERROR(VLOOKUP(Таблица1[[#This Row],[Наименование услуги]],#REF!,2),)</f>
        <v>0</v>
      </c>
      <c r="I266" s="7">
        <f>Таблица1[[#This Row],[Количество услуг]]*Таблица1[[#This Row],[Стоимость за единицу, руб.]]</f>
        <v>0</v>
      </c>
      <c r="K266" s="8" t="str">
        <f>IFERROR(VLOOKUP($J266,'Журнал договоров физ.лиц'!$A$2:$H$32,2,0),"")</f>
        <v/>
      </c>
      <c r="L266" s="18" t="e">
        <f>IF(MATCH(Таблица1[[#This Row],[Номер договора]],Таблица1[Номер договора],)=ROW()-1,1,)+INDEX(Таблица1[[#All],[0]],ROW()-1)</f>
        <v>#N/A</v>
      </c>
      <c r="M266" s="18" t="str">
        <f>IFERROR(INDEX(Таблица1[Номер договора],MATCH(ROW()-1,Таблица1[0],)),"s\")</f>
        <v>s\</v>
      </c>
    </row>
    <row r="267" spans="1:13" ht="15.75" x14ac:dyDescent="0.25">
      <c r="A267" s="9" t="e">
        <f>INDEX('Журнал договоров физ.лиц'!C:C,MATCH('Реестр физические'!J267,'Журнал договоров физ.лиц'!A:A,))</f>
        <v>#N/A</v>
      </c>
      <c r="B267" s="9" t="e">
        <f>Таблица1[[#This Row],[Наименование юридического лица / ФИО пациента (физического лица)]]</f>
        <v>#N/A</v>
      </c>
      <c r="C267" s="35"/>
      <c r="D267" s="11"/>
      <c r="E267" s="16"/>
      <c r="F267" s="19"/>
      <c r="G267"/>
      <c r="H267" s="17">
        <f>IFERROR(VLOOKUP(Таблица1[[#This Row],[Наименование услуги]],#REF!,2),)</f>
        <v>0</v>
      </c>
      <c r="I267" s="7">
        <f>Таблица1[[#This Row],[Количество услуг]]*Таблица1[[#This Row],[Стоимость за единицу, руб.]]</f>
        <v>0</v>
      </c>
      <c r="K267" s="8" t="str">
        <f>IFERROR(VLOOKUP($J267,'Журнал договоров физ.лиц'!$A$2:$H$32,2,0),"")</f>
        <v/>
      </c>
      <c r="L267" s="18" t="e">
        <f>IF(MATCH(Таблица1[[#This Row],[Номер договора]],Таблица1[Номер договора],)=ROW()-1,1,)+INDEX(Таблица1[[#All],[0]],ROW()-1)</f>
        <v>#N/A</v>
      </c>
      <c r="M267" s="18" t="str">
        <f>IFERROR(INDEX(Таблица1[Номер договора],MATCH(ROW()-1,Таблица1[0],)),"s\")</f>
        <v>s\</v>
      </c>
    </row>
    <row r="268" spans="1:13" ht="15.75" x14ac:dyDescent="0.25">
      <c r="A268" s="9" t="e">
        <f>INDEX('Журнал договоров физ.лиц'!C:C,MATCH('Реестр физические'!J268,'Журнал договоров физ.лиц'!A:A,))</f>
        <v>#N/A</v>
      </c>
      <c r="B268" s="9" t="e">
        <f>Таблица1[[#This Row],[Наименование юридического лица / ФИО пациента (физического лица)]]</f>
        <v>#N/A</v>
      </c>
      <c r="C268" s="35"/>
      <c r="D268" s="11"/>
      <c r="E268" s="16"/>
      <c r="F268" s="19"/>
      <c r="G268"/>
      <c r="H268" s="17">
        <f>IFERROR(VLOOKUP(Таблица1[[#This Row],[Наименование услуги]],#REF!,2),)</f>
        <v>0</v>
      </c>
      <c r="I268" s="7">
        <f>Таблица1[[#This Row],[Количество услуг]]*Таблица1[[#This Row],[Стоимость за единицу, руб.]]</f>
        <v>0</v>
      </c>
      <c r="K268" s="8" t="str">
        <f>IFERROR(VLOOKUP($J268,'Журнал договоров физ.лиц'!$A$2:$H$32,2,0),"")</f>
        <v/>
      </c>
      <c r="L268" s="18" t="e">
        <f>IF(MATCH(Таблица1[[#This Row],[Номер договора]],Таблица1[Номер договора],)=ROW()-1,1,)+INDEX(Таблица1[[#All],[0]],ROW()-1)</f>
        <v>#N/A</v>
      </c>
      <c r="M268" s="18" t="str">
        <f>IFERROR(INDEX(Таблица1[Номер договора],MATCH(ROW()-1,Таблица1[0],)),"s\")</f>
        <v>s\</v>
      </c>
    </row>
    <row r="269" spans="1:13" ht="15.75" x14ac:dyDescent="0.25">
      <c r="A269" s="9" t="e">
        <f>INDEX('Журнал договоров физ.лиц'!C:C,MATCH('Реестр физические'!J269,'Журнал договоров физ.лиц'!A:A,))</f>
        <v>#N/A</v>
      </c>
      <c r="B269" s="9" t="e">
        <f>Таблица1[[#This Row],[Наименование юридического лица / ФИО пациента (физического лица)]]</f>
        <v>#N/A</v>
      </c>
      <c r="C269" s="35"/>
      <c r="D269" s="11"/>
      <c r="E269" s="16"/>
      <c r="F269" s="19"/>
      <c r="G269"/>
      <c r="H269" s="17">
        <f>IFERROR(VLOOKUP(Таблица1[[#This Row],[Наименование услуги]],#REF!,2),)</f>
        <v>0</v>
      </c>
      <c r="I269" s="7">
        <f>Таблица1[[#This Row],[Количество услуг]]*Таблица1[[#This Row],[Стоимость за единицу, руб.]]</f>
        <v>0</v>
      </c>
      <c r="K269" s="8" t="str">
        <f>IFERROR(VLOOKUP($J269,'Журнал договоров физ.лиц'!$A$2:$H$32,2,0),"")</f>
        <v/>
      </c>
      <c r="L269" s="18" t="e">
        <f>IF(MATCH(Таблица1[[#This Row],[Номер договора]],Таблица1[Номер договора],)=ROW()-1,1,)+INDEX(Таблица1[[#All],[0]],ROW()-1)</f>
        <v>#N/A</v>
      </c>
      <c r="M269" s="18" t="str">
        <f>IFERROR(INDEX(Таблица1[Номер договора],MATCH(ROW()-1,Таблица1[0],)),"s\")</f>
        <v>s\</v>
      </c>
    </row>
    <row r="270" spans="1:13" ht="15.75" x14ac:dyDescent="0.25">
      <c r="A270" s="9" t="e">
        <f>INDEX('Журнал договоров физ.лиц'!C:C,MATCH('Реестр физические'!J270,'Журнал договоров физ.лиц'!A:A,))</f>
        <v>#N/A</v>
      </c>
      <c r="B270" s="9" t="e">
        <f>Таблица1[[#This Row],[Наименование юридического лица / ФИО пациента (физического лица)]]</f>
        <v>#N/A</v>
      </c>
      <c r="C270" s="35"/>
      <c r="D270" s="11"/>
      <c r="E270" s="16"/>
      <c r="F270" s="19"/>
      <c r="G270"/>
      <c r="H270" s="17">
        <f>IFERROR(VLOOKUP(Таблица1[[#This Row],[Наименование услуги]],#REF!,2),)</f>
        <v>0</v>
      </c>
      <c r="I270" s="7">
        <f>Таблица1[[#This Row],[Количество услуг]]*Таблица1[[#This Row],[Стоимость за единицу, руб.]]</f>
        <v>0</v>
      </c>
      <c r="K270" s="8" t="str">
        <f>IFERROR(VLOOKUP($J270,'Журнал договоров физ.лиц'!$A$2:$H$32,2,0),"")</f>
        <v/>
      </c>
      <c r="L270" s="18" t="e">
        <f>IF(MATCH(Таблица1[[#This Row],[Номер договора]],Таблица1[Номер договора],)=ROW()-1,1,)+INDEX(Таблица1[[#All],[0]],ROW()-1)</f>
        <v>#N/A</v>
      </c>
      <c r="M270" s="18" t="str">
        <f>IFERROR(INDEX(Таблица1[Номер договора],MATCH(ROW()-1,Таблица1[0],)),"s\")</f>
        <v>s\</v>
      </c>
    </row>
    <row r="271" spans="1:13" ht="15.75" x14ac:dyDescent="0.25">
      <c r="A271" s="9" t="e">
        <f>INDEX('Журнал договоров физ.лиц'!C:C,MATCH('Реестр физические'!J271,'Журнал договоров физ.лиц'!A:A,))</f>
        <v>#N/A</v>
      </c>
      <c r="B271" s="9" t="e">
        <f>Таблица1[[#This Row],[Наименование юридического лица / ФИО пациента (физического лица)]]</f>
        <v>#N/A</v>
      </c>
      <c r="C271" s="35"/>
      <c r="D271" s="11"/>
      <c r="E271" s="16"/>
      <c r="F271" s="19"/>
      <c r="G271"/>
      <c r="H271" s="17">
        <f>IFERROR(VLOOKUP(Таблица1[[#This Row],[Наименование услуги]],#REF!,2),)</f>
        <v>0</v>
      </c>
      <c r="I271" s="7">
        <f>Таблица1[[#This Row],[Количество услуг]]*Таблица1[[#This Row],[Стоимость за единицу, руб.]]</f>
        <v>0</v>
      </c>
      <c r="K271" s="8" t="str">
        <f>IFERROR(VLOOKUP($J271,'Журнал договоров физ.лиц'!$A$2:$H$32,2,0),"")</f>
        <v/>
      </c>
      <c r="L271" s="18" t="e">
        <f>IF(MATCH(Таблица1[[#This Row],[Номер договора]],Таблица1[Номер договора],)=ROW()-1,1,)+INDEX(Таблица1[[#All],[0]],ROW()-1)</f>
        <v>#N/A</v>
      </c>
      <c r="M271" s="18" t="str">
        <f>IFERROR(INDEX(Таблица1[Номер договора],MATCH(ROW()-1,Таблица1[0],)),"s\")</f>
        <v>s\</v>
      </c>
    </row>
    <row r="272" spans="1:13" ht="15.75" x14ac:dyDescent="0.25">
      <c r="A272" s="9" t="e">
        <f>INDEX('Журнал договоров физ.лиц'!C:C,MATCH('Реестр физические'!J272,'Журнал договоров физ.лиц'!A:A,))</f>
        <v>#N/A</v>
      </c>
      <c r="B272" s="9" t="e">
        <f>Таблица1[[#This Row],[Наименование юридического лица / ФИО пациента (физического лица)]]</f>
        <v>#N/A</v>
      </c>
      <c r="C272" s="35"/>
      <c r="D272" s="11"/>
      <c r="E272" s="16"/>
      <c r="F272" s="19"/>
      <c r="G272"/>
      <c r="H272" s="17">
        <f>IFERROR(VLOOKUP(Таблица1[[#This Row],[Наименование услуги]],#REF!,2),)</f>
        <v>0</v>
      </c>
      <c r="I272" s="7">
        <f>Таблица1[[#This Row],[Количество услуг]]*Таблица1[[#This Row],[Стоимость за единицу, руб.]]</f>
        <v>0</v>
      </c>
      <c r="K272" s="8" t="str">
        <f>IFERROR(VLOOKUP($J272,'Журнал договоров физ.лиц'!$A$2:$H$32,2,0),"")</f>
        <v/>
      </c>
      <c r="L272" s="18" t="e">
        <f>IF(MATCH(Таблица1[[#This Row],[Номер договора]],Таблица1[Номер договора],)=ROW()-1,1,)+INDEX(Таблица1[[#All],[0]],ROW()-1)</f>
        <v>#N/A</v>
      </c>
      <c r="M272" s="18" t="str">
        <f>IFERROR(INDEX(Таблица1[Номер договора],MATCH(ROW()-1,Таблица1[0],)),"s\")</f>
        <v>s\</v>
      </c>
    </row>
    <row r="273" spans="1:13" ht="15.75" x14ac:dyDescent="0.25">
      <c r="A273" s="9" t="e">
        <f>INDEX('Журнал договоров физ.лиц'!C:C,MATCH('Реестр физические'!J273,'Журнал договоров физ.лиц'!A:A,))</f>
        <v>#N/A</v>
      </c>
      <c r="B273" s="9" t="e">
        <f>Таблица1[[#This Row],[Наименование юридического лица / ФИО пациента (физического лица)]]</f>
        <v>#N/A</v>
      </c>
      <c r="C273" s="35"/>
      <c r="D273" s="11"/>
      <c r="E273" s="16"/>
      <c r="F273" s="19"/>
      <c r="G273"/>
      <c r="H273" s="17">
        <f>IFERROR(VLOOKUP(Таблица1[[#This Row],[Наименование услуги]],#REF!,2),)</f>
        <v>0</v>
      </c>
      <c r="I273" s="7">
        <f>Таблица1[[#This Row],[Количество услуг]]*Таблица1[[#This Row],[Стоимость за единицу, руб.]]</f>
        <v>0</v>
      </c>
      <c r="K273" s="8" t="str">
        <f>IFERROR(VLOOKUP($J273,'Журнал договоров физ.лиц'!$A$2:$H$32,2,0),"")</f>
        <v/>
      </c>
      <c r="L273" s="18" t="e">
        <f>IF(MATCH(Таблица1[[#This Row],[Номер договора]],Таблица1[Номер договора],)=ROW()-1,1,)+INDEX(Таблица1[[#All],[0]],ROW()-1)</f>
        <v>#N/A</v>
      </c>
      <c r="M273" s="18" t="str">
        <f>IFERROR(INDEX(Таблица1[Номер договора],MATCH(ROW()-1,Таблица1[0],)),"s\")</f>
        <v>s\</v>
      </c>
    </row>
    <row r="274" spans="1:13" ht="15.75" x14ac:dyDescent="0.25">
      <c r="A274" s="9" t="e">
        <f>INDEX('Журнал договоров физ.лиц'!C:C,MATCH('Реестр физические'!J274,'Журнал договоров физ.лиц'!A:A,))</f>
        <v>#N/A</v>
      </c>
      <c r="B274" s="9" t="e">
        <f>Таблица1[[#This Row],[Наименование юридического лица / ФИО пациента (физического лица)]]</f>
        <v>#N/A</v>
      </c>
      <c r="C274" s="35"/>
      <c r="D274" s="11"/>
      <c r="E274" s="16"/>
      <c r="F274" s="19"/>
      <c r="G274"/>
      <c r="H274" s="17">
        <f>IFERROR(VLOOKUP(Таблица1[[#This Row],[Наименование услуги]],#REF!,2),)</f>
        <v>0</v>
      </c>
      <c r="I274" s="7">
        <f>Таблица1[[#This Row],[Количество услуг]]*Таблица1[[#This Row],[Стоимость за единицу, руб.]]</f>
        <v>0</v>
      </c>
      <c r="K274" s="8" t="str">
        <f>IFERROR(VLOOKUP($J274,'Журнал договоров физ.лиц'!$A$2:$H$32,2,0),"")</f>
        <v/>
      </c>
      <c r="L274" s="18" t="e">
        <f>IF(MATCH(Таблица1[[#This Row],[Номер договора]],Таблица1[Номер договора],)=ROW()-1,1,)+INDEX(Таблица1[[#All],[0]],ROW()-1)</f>
        <v>#N/A</v>
      </c>
      <c r="M274" s="18" t="str">
        <f>IFERROR(INDEX(Таблица1[Номер договора],MATCH(ROW()-1,Таблица1[0],)),"s\")</f>
        <v>s\</v>
      </c>
    </row>
    <row r="275" spans="1:13" ht="15.75" x14ac:dyDescent="0.25">
      <c r="A275" s="9" t="e">
        <f>INDEX('Журнал договоров физ.лиц'!C:C,MATCH('Реестр физические'!J275,'Журнал договоров физ.лиц'!A:A,))</f>
        <v>#N/A</v>
      </c>
      <c r="B275" s="9" t="e">
        <f>Таблица1[[#This Row],[Наименование юридического лица / ФИО пациента (физического лица)]]</f>
        <v>#N/A</v>
      </c>
      <c r="C275" s="35"/>
      <c r="D275" s="11"/>
      <c r="E275" s="16"/>
      <c r="F275" s="19"/>
      <c r="G275"/>
      <c r="H275" s="17">
        <f>IFERROR(VLOOKUP(Таблица1[[#This Row],[Наименование услуги]],#REF!,2),)</f>
        <v>0</v>
      </c>
      <c r="I275" s="7">
        <f>Таблица1[[#This Row],[Количество услуг]]*Таблица1[[#This Row],[Стоимость за единицу, руб.]]</f>
        <v>0</v>
      </c>
      <c r="K275" s="8" t="str">
        <f>IFERROR(VLOOKUP($J275,'Журнал договоров физ.лиц'!$A$2:$H$32,2,0),"")</f>
        <v/>
      </c>
      <c r="L275" s="18" t="e">
        <f>IF(MATCH(Таблица1[[#This Row],[Номер договора]],Таблица1[Номер договора],)=ROW()-1,1,)+INDEX(Таблица1[[#All],[0]],ROW()-1)</f>
        <v>#N/A</v>
      </c>
      <c r="M275" s="18" t="str">
        <f>IFERROR(INDEX(Таблица1[Номер договора],MATCH(ROW()-1,Таблица1[0],)),"s\")</f>
        <v>s\</v>
      </c>
    </row>
    <row r="276" spans="1:13" ht="15.75" x14ac:dyDescent="0.25">
      <c r="A276" s="9" t="e">
        <f>INDEX('Журнал договоров физ.лиц'!C:C,MATCH('Реестр физические'!J276,'Журнал договоров физ.лиц'!A:A,))</f>
        <v>#N/A</v>
      </c>
      <c r="B276" s="9" t="e">
        <f>Таблица1[[#This Row],[Наименование юридического лица / ФИО пациента (физического лица)]]</f>
        <v>#N/A</v>
      </c>
      <c r="C276" s="35"/>
      <c r="D276" s="11"/>
      <c r="E276" s="16"/>
      <c r="F276" s="19"/>
      <c r="G276"/>
      <c r="H276" s="17">
        <f>IFERROR(VLOOKUP(Таблица1[[#This Row],[Наименование услуги]],#REF!,2),)</f>
        <v>0</v>
      </c>
      <c r="I276" s="7">
        <f>Таблица1[[#This Row],[Количество услуг]]*Таблица1[[#This Row],[Стоимость за единицу, руб.]]</f>
        <v>0</v>
      </c>
      <c r="K276" s="8" t="str">
        <f>IFERROR(VLOOKUP($J276,'Журнал договоров физ.лиц'!$A$2:$H$32,2,0),"")</f>
        <v/>
      </c>
      <c r="L276" s="18" t="e">
        <f>IF(MATCH(Таблица1[[#This Row],[Номер договора]],Таблица1[Номер договора],)=ROW()-1,1,)+INDEX(Таблица1[[#All],[0]],ROW()-1)</f>
        <v>#N/A</v>
      </c>
      <c r="M276" s="18" t="str">
        <f>IFERROR(INDEX(Таблица1[Номер договора],MATCH(ROW()-1,Таблица1[0],)),"s\")</f>
        <v>s\</v>
      </c>
    </row>
    <row r="277" spans="1:13" ht="15.75" x14ac:dyDescent="0.25">
      <c r="A277" s="9" t="e">
        <f>INDEX('Журнал договоров физ.лиц'!C:C,MATCH('Реестр физические'!J277,'Журнал договоров физ.лиц'!A:A,))</f>
        <v>#N/A</v>
      </c>
      <c r="B277" s="9" t="e">
        <f>Таблица1[[#This Row],[Наименование юридического лица / ФИО пациента (физического лица)]]</f>
        <v>#N/A</v>
      </c>
      <c r="C277" s="35"/>
      <c r="D277" s="11"/>
      <c r="E277" s="16"/>
      <c r="F277" s="19"/>
      <c r="G277"/>
      <c r="H277" s="17">
        <f>IFERROR(VLOOKUP(Таблица1[[#This Row],[Наименование услуги]],#REF!,2),)</f>
        <v>0</v>
      </c>
      <c r="I277" s="7">
        <f>Таблица1[[#This Row],[Количество услуг]]*Таблица1[[#This Row],[Стоимость за единицу, руб.]]</f>
        <v>0</v>
      </c>
      <c r="K277" s="8" t="str">
        <f>IFERROR(VLOOKUP($J277,'Журнал договоров физ.лиц'!$A$2:$H$32,2,0),"")</f>
        <v/>
      </c>
      <c r="L277" s="18" t="e">
        <f>IF(MATCH(Таблица1[[#This Row],[Номер договора]],Таблица1[Номер договора],)=ROW()-1,1,)+INDEX(Таблица1[[#All],[0]],ROW()-1)</f>
        <v>#N/A</v>
      </c>
      <c r="M277" s="18" t="str">
        <f>IFERROR(INDEX(Таблица1[Номер договора],MATCH(ROW()-1,Таблица1[0],)),"s\")</f>
        <v>s\</v>
      </c>
    </row>
    <row r="278" spans="1:13" ht="15.75" x14ac:dyDescent="0.25">
      <c r="A278" s="9" t="e">
        <f>INDEX('Журнал договоров физ.лиц'!C:C,MATCH('Реестр физические'!J278,'Журнал договоров физ.лиц'!A:A,))</f>
        <v>#N/A</v>
      </c>
      <c r="B278" s="9" t="e">
        <f>Таблица1[[#This Row],[Наименование юридического лица / ФИО пациента (физического лица)]]</f>
        <v>#N/A</v>
      </c>
      <c r="C278" s="35"/>
      <c r="D278" s="11"/>
      <c r="E278" s="16"/>
      <c r="F278" s="19"/>
      <c r="G278"/>
      <c r="H278" s="17">
        <f>IFERROR(VLOOKUP(Таблица1[[#This Row],[Наименование услуги]],#REF!,2),)</f>
        <v>0</v>
      </c>
      <c r="I278" s="7">
        <f>Таблица1[[#This Row],[Количество услуг]]*Таблица1[[#This Row],[Стоимость за единицу, руб.]]</f>
        <v>0</v>
      </c>
      <c r="K278" s="8" t="str">
        <f>IFERROR(VLOOKUP($J278,'Журнал договоров физ.лиц'!$A$2:$H$32,2,0),"")</f>
        <v/>
      </c>
      <c r="L278" s="18" t="e">
        <f>IF(MATCH(Таблица1[[#This Row],[Номер договора]],Таблица1[Номер договора],)=ROW()-1,1,)+INDEX(Таблица1[[#All],[0]],ROW()-1)</f>
        <v>#N/A</v>
      </c>
      <c r="M278" s="18" t="str">
        <f>IFERROR(INDEX(Таблица1[Номер договора],MATCH(ROW()-1,Таблица1[0],)),"s\")</f>
        <v>s\</v>
      </c>
    </row>
    <row r="279" spans="1:13" ht="15.75" x14ac:dyDescent="0.25">
      <c r="A279" s="9" t="e">
        <f>INDEX('Журнал договоров физ.лиц'!C:C,MATCH('Реестр физические'!J279,'Журнал договоров физ.лиц'!A:A,))</f>
        <v>#N/A</v>
      </c>
      <c r="B279" s="9" t="e">
        <f>Таблица1[[#This Row],[Наименование юридического лица / ФИО пациента (физического лица)]]</f>
        <v>#N/A</v>
      </c>
      <c r="C279" s="35"/>
      <c r="D279" s="11"/>
      <c r="E279" s="16"/>
      <c r="F279" s="19"/>
      <c r="G279"/>
      <c r="H279" s="17">
        <f>IFERROR(VLOOKUP(Таблица1[[#This Row],[Наименование услуги]],#REF!,2),)</f>
        <v>0</v>
      </c>
      <c r="I279" s="7">
        <f>Таблица1[[#This Row],[Количество услуг]]*Таблица1[[#This Row],[Стоимость за единицу, руб.]]</f>
        <v>0</v>
      </c>
      <c r="K279" s="8" t="str">
        <f>IFERROR(VLOOKUP($J279,'Журнал договоров физ.лиц'!$A$2:$H$32,2,0),"")</f>
        <v/>
      </c>
      <c r="L279" s="18" t="e">
        <f>IF(MATCH(Таблица1[[#This Row],[Номер договора]],Таблица1[Номер договора],)=ROW()-1,1,)+INDEX(Таблица1[[#All],[0]],ROW()-1)</f>
        <v>#N/A</v>
      </c>
      <c r="M279" s="18" t="str">
        <f>IFERROR(INDEX(Таблица1[Номер договора],MATCH(ROW()-1,Таблица1[0],)),"s\")</f>
        <v>s\</v>
      </c>
    </row>
    <row r="280" spans="1:13" ht="15.75" x14ac:dyDescent="0.25">
      <c r="A280" s="9" t="e">
        <f>INDEX('Журнал договоров физ.лиц'!C:C,MATCH('Реестр физические'!J280,'Журнал договоров физ.лиц'!A:A,))</f>
        <v>#N/A</v>
      </c>
      <c r="B280" s="9" t="e">
        <f>Таблица1[[#This Row],[Наименование юридического лица / ФИО пациента (физического лица)]]</f>
        <v>#N/A</v>
      </c>
      <c r="C280" s="35"/>
      <c r="D280" s="11"/>
      <c r="E280" s="16"/>
      <c r="F280" s="19"/>
      <c r="G280"/>
      <c r="H280" s="17">
        <f>IFERROR(VLOOKUP(Таблица1[[#This Row],[Наименование услуги]],#REF!,2),)</f>
        <v>0</v>
      </c>
      <c r="I280" s="7">
        <f>Таблица1[[#This Row],[Количество услуг]]*Таблица1[[#This Row],[Стоимость за единицу, руб.]]</f>
        <v>0</v>
      </c>
      <c r="K280" s="8" t="str">
        <f>IFERROR(VLOOKUP($J280,'Журнал договоров физ.лиц'!$A$2:$H$32,2,0),"")</f>
        <v/>
      </c>
      <c r="L280" s="18" t="e">
        <f>IF(MATCH(Таблица1[[#This Row],[Номер договора]],Таблица1[Номер договора],)=ROW()-1,1,)+INDEX(Таблица1[[#All],[0]],ROW()-1)</f>
        <v>#N/A</v>
      </c>
      <c r="M280" s="18" t="str">
        <f>IFERROR(INDEX(Таблица1[Номер договора],MATCH(ROW()-1,Таблица1[0],)),"s\")</f>
        <v>s\</v>
      </c>
    </row>
    <row r="281" spans="1:13" ht="15.75" x14ac:dyDescent="0.25">
      <c r="A281" s="9" t="e">
        <f>INDEX('Журнал договоров физ.лиц'!C:C,MATCH('Реестр физические'!J281,'Журнал договоров физ.лиц'!A:A,))</f>
        <v>#N/A</v>
      </c>
      <c r="B281" s="9" t="e">
        <f>Таблица1[[#This Row],[Наименование юридического лица / ФИО пациента (физического лица)]]</f>
        <v>#N/A</v>
      </c>
      <c r="C281" s="35"/>
      <c r="D281" s="11"/>
      <c r="E281" s="16"/>
      <c r="F281" s="19"/>
      <c r="G281"/>
      <c r="H281" s="17">
        <f>IFERROR(VLOOKUP(Таблица1[[#This Row],[Наименование услуги]],#REF!,2),)</f>
        <v>0</v>
      </c>
      <c r="I281" s="7">
        <f>Таблица1[[#This Row],[Количество услуг]]*Таблица1[[#This Row],[Стоимость за единицу, руб.]]</f>
        <v>0</v>
      </c>
      <c r="K281" s="8" t="str">
        <f>IFERROR(VLOOKUP($J281,'Журнал договоров физ.лиц'!$A$2:$H$32,2,0),"")</f>
        <v/>
      </c>
      <c r="L281" s="18" t="e">
        <f>IF(MATCH(Таблица1[[#This Row],[Номер договора]],Таблица1[Номер договора],)=ROW()-1,1,)+INDEX(Таблица1[[#All],[0]],ROW()-1)</f>
        <v>#N/A</v>
      </c>
      <c r="M281" s="18" t="str">
        <f>IFERROR(INDEX(Таблица1[Номер договора],MATCH(ROW()-1,Таблица1[0],)),"s\")</f>
        <v>s\</v>
      </c>
    </row>
    <row r="282" spans="1:13" ht="15.75" x14ac:dyDescent="0.25">
      <c r="A282" s="9" t="e">
        <f>INDEX('Журнал договоров физ.лиц'!C:C,MATCH('Реестр физические'!J282,'Журнал договоров физ.лиц'!A:A,))</f>
        <v>#N/A</v>
      </c>
      <c r="B282" s="9" t="e">
        <f>Таблица1[[#This Row],[Наименование юридического лица / ФИО пациента (физического лица)]]</f>
        <v>#N/A</v>
      </c>
      <c r="C282" s="35"/>
      <c r="D282" s="11"/>
      <c r="E282" s="16"/>
      <c r="F282" s="19"/>
      <c r="G282"/>
      <c r="H282" s="17">
        <f>IFERROR(VLOOKUP(Таблица1[[#This Row],[Наименование услуги]],#REF!,2),)</f>
        <v>0</v>
      </c>
      <c r="I282" s="7">
        <f>Таблица1[[#This Row],[Количество услуг]]*Таблица1[[#This Row],[Стоимость за единицу, руб.]]</f>
        <v>0</v>
      </c>
      <c r="K282" s="8" t="str">
        <f>IFERROR(VLOOKUP($J282,'Журнал договоров физ.лиц'!$A$2:$H$32,2,0),"")</f>
        <v/>
      </c>
      <c r="L282" s="18" t="e">
        <f>IF(MATCH(Таблица1[[#This Row],[Номер договора]],Таблица1[Номер договора],)=ROW()-1,1,)+INDEX(Таблица1[[#All],[0]],ROW()-1)</f>
        <v>#N/A</v>
      </c>
      <c r="M282" s="18" t="str">
        <f>IFERROR(INDEX(Таблица1[Номер договора],MATCH(ROW()-1,Таблица1[0],)),"s\")</f>
        <v>s\</v>
      </c>
    </row>
    <row r="283" spans="1:13" ht="15.75" x14ac:dyDescent="0.25">
      <c r="A283" s="9" t="e">
        <f>INDEX('Журнал договоров физ.лиц'!C:C,MATCH('Реестр физические'!J283,'Журнал договоров физ.лиц'!A:A,))</f>
        <v>#N/A</v>
      </c>
      <c r="B283" s="9" t="e">
        <f>Таблица1[[#This Row],[Наименование юридического лица / ФИО пациента (физического лица)]]</f>
        <v>#N/A</v>
      </c>
      <c r="C283" s="35"/>
      <c r="D283" s="11"/>
      <c r="E283" s="16"/>
      <c r="F283" s="19"/>
      <c r="G283"/>
      <c r="H283" s="17">
        <f>IFERROR(VLOOKUP(Таблица1[[#This Row],[Наименование услуги]],#REF!,2),)</f>
        <v>0</v>
      </c>
      <c r="I283" s="7">
        <f>Таблица1[[#This Row],[Количество услуг]]*Таблица1[[#This Row],[Стоимость за единицу, руб.]]</f>
        <v>0</v>
      </c>
      <c r="K283" s="8" t="str">
        <f>IFERROR(VLOOKUP($J283,'Журнал договоров физ.лиц'!$A$2:$H$32,2,0),"")</f>
        <v/>
      </c>
      <c r="L283" s="18" t="e">
        <f>IF(MATCH(Таблица1[[#This Row],[Номер договора]],Таблица1[Номер договора],)=ROW()-1,1,)+INDEX(Таблица1[[#All],[0]],ROW()-1)</f>
        <v>#N/A</v>
      </c>
      <c r="M283" s="18" t="str">
        <f>IFERROR(INDEX(Таблица1[Номер договора],MATCH(ROW()-1,Таблица1[0],)),"s\")</f>
        <v>s\</v>
      </c>
    </row>
    <row r="284" spans="1:13" ht="15.75" x14ac:dyDescent="0.25">
      <c r="A284" s="9" t="e">
        <f>INDEX('Журнал договоров физ.лиц'!C:C,MATCH('Реестр физические'!J284,'Журнал договоров физ.лиц'!A:A,))</f>
        <v>#N/A</v>
      </c>
      <c r="B284" s="9" t="e">
        <f>Таблица1[[#This Row],[Наименование юридического лица / ФИО пациента (физического лица)]]</f>
        <v>#N/A</v>
      </c>
      <c r="C284" s="35"/>
      <c r="D284" s="11"/>
      <c r="E284" s="16"/>
      <c r="F284" s="19"/>
      <c r="G284"/>
      <c r="H284" s="17">
        <f>IFERROR(VLOOKUP(Таблица1[[#This Row],[Наименование услуги]],#REF!,2),)</f>
        <v>0</v>
      </c>
      <c r="I284" s="7">
        <f>Таблица1[[#This Row],[Количество услуг]]*Таблица1[[#This Row],[Стоимость за единицу, руб.]]</f>
        <v>0</v>
      </c>
      <c r="K284" s="8" t="str">
        <f>IFERROR(VLOOKUP($J284,'Журнал договоров физ.лиц'!$A$2:$H$32,2,0),"")</f>
        <v/>
      </c>
      <c r="L284" s="18" t="e">
        <f>IF(MATCH(Таблица1[[#This Row],[Номер договора]],Таблица1[Номер договора],)=ROW()-1,1,)+INDEX(Таблица1[[#All],[0]],ROW()-1)</f>
        <v>#N/A</v>
      </c>
      <c r="M284" s="18" t="str">
        <f>IFERROR(INDEX(Таблица1[Номер договора],MATCH(ROW()-1,Таблица1[0],)),"s\")</f>
        <v>s\</v>
      </c>
    </row>
    <row r="285" spans="1:13" ht="15.75" x14ac:dyDescent="0.25">
      <c r="A285" s="9" t="e">
        <f>INDEX('Журнал договоров физ.лиц'!C:C,MATCH('Реестр физические'!J285,'Журнал договоров физ.лиц'!A:A,))</f>
        <v>#N/A</v>
      </c>
      <c r="B285" s="9" t="e">
        <f>Таблица1[[#This Row],[Наименование юридического лица / ФИО пациента (физического лица)]]</f>
        <v>#N/A</v>
      </c>
      <c r="C285" s="35"/>
      <c r="D285" s="11"/>
      <c r="E285" s="16"/>
      <c r="F285" s="19"/>
      <c r="G285"/>
      <c r="H285" s="17">
        <f>IFERROR(VLOOKUP(Таблица1[[#This Row],[Наименование услуги]],#REF!,2),)</f>
        <v>0</v>
      </c>
      <c r="I285" s="7">
        <f>Таблица1[[#This Row],[Количество услуг]]*Таблица1[[#This Row],[Стоимость за единицу, руб.]]</f>
        <v>0</v>
      </c>
      <c r="K285" s="8" t="str">
        <f>IFERROR(VLOOKUP($J285,'Журнал договоров физ.лиц'!$A$2:$H$32,2,0),"")</f>
        <v/>
      </c>
      <c r="L285" s="18" t="e">
        <f>IF(MATCH(Таблица1[[#This Row],[Номер договора]],Таблица1[Номер договора],)=ROW()-1,1,)+INDEX(Таблица1[[#All],[0]],ROW()-1)</f>
        <v>#N/A</v>
      </c>
      <c r="M285" s="18" t="str">
        <f>IFERROR(INDEX(Таблица1[Номер договора],MATCH(ROW()-1,Таблица1[0],)),"s\")</f>
        <v>s\</v>
      </c>
    </row>
    <row r="286" spans="1:13" ht="15.75" x14ac:dyDescent="0.25">
      <c r="A286" s="9" t="e">
        <f>INDEX('Журнал договоров физ.лиц'!C:C,MATCH('Реестр физические'!J286,'Журнал договоров физ.лиц'!A:A,))</f>
        <v>#N/A</v>
      </c>
      <c r="B286" s="9" t="e">
        <f>Таблица1[[#This Row],[Наименование юридического лица / ФИО пациента (физического лица)]]</f>
        <v>#N/A</v>
      </c>
      <c r="C286" s="35"/>
      <c r="D286" s="11"/>
      <c r="E286" s="16"/>
      <c r="F286" s="19"/>
      <c r="G286"/>
      <c r="H286" s="17">
        <f>IFERROR(VLOOKUP(Таблица1[[#This Row],[Наименование услуги]],#REF!,2),)</f>
        <v>0</v>
      </c>
      <c r="I286" s="7">
        <f>Таблица1[[#This Row],[Количество услуг]]*Таблица1[[#This Row],[Стоимость за единицу, руб.]]</f>
        <v>0</v>
      </c>
      <c r="K286" s="8" t="str">
        <f>IFERROR(VLOOKUP($J286,'Журнал договоров физ.лиц'!$A$2:$H$32,2,0),"")</f>
        <v/>
      </c>
      <c r="L286" s="18" t="e">
        <f>IF(MATCH(Таблица1[[#This Row],[Номер договора]],Таблица1[Номер договора],)=ROW()-1,1,)+INDEX(Таблица1[[#All],[0]],ROW()-1)</f>
        <v>#N/A</v>
      </c>
      <c r="M286" s="18" t="str">
        <f>IFERROR(INDEX(Таблица1[Номер договора],MATCH(ROW()-1,Таблица1[0],)),"s\")</f>
        <v>s\</v>
      </c>
    </row>
    <row r="287" spans="1:13" ht="15.75" x14ac:dyDescent="0.25">
      <c r="A287" s="9" t="e">
        <f>INDEX('Журнал договоров физ.лиц'!C:C,MATCH('Реестр физические'!J287,'Журнал договоров физ.лиц'!A:A,))</f>
        <v>#N/A</v>
      </c>
      <c r="B287" s="9" t="e">
        <f>Таблица1[[#This Row],[Наименование юридического лица / ФИО пациента (физического лица)]]</f>
        <v>#N/A</v>
      </c>
      <c r="C287" s="35"/>
      <c r="D287" s="11"/>
      <c r="E287" s="16"/>
      <c r="F287" s="19"/>
      <c r="G287"/>
      <c r="H287" s="17">
        <f>IFERROR(VLOOKUP(Таблица1[[#This Row],[Наименование услуги]],#REF!,2),)</f>
        <v>0</v>
      </c>
      <c r="I287" s="7">
        <f>Таблица1[[#This Row],[Количество услуг]]*Таблица1[[#This Row],[Стоимость за единицу, руб.]]</f>
        <v>0</v>
      </c>
      <c r="K287" s="8" t="str">
        <f>IFERROR(VLOOKUP($J287,'Журнал договоров физ.лиц'!$A$2:$H$32,2,0),"")</f>
        <v/>
      </c>
      <c r="L287" s="18" t="e">
        <f>IF(MATCH(Таблица1[[#This Row],[Номер договора]],Таблица1[Номер договора],)=ROW()-1,1,)+INDEX(Таблица1[[#All],[0]],ROW()-1)</f>
        <v>#N/A</v>
      </c>
      <c r="M287" s="18" t="str">
        <f>IFERROR(INDEX(Таблица1[Номер договора],MATCH(ROW()-1,Таблица1[0],)),"s\")</f>
        <v>s\</v>
      </c>
    </row>
    <row r="288" spans="1:13" ht="15.75" x14ac:dyDescent="0.25">
      <c r="A288" s="9" t="e">
        <f>INDEX('Журнал договоров физ.лиц'!C:C,MATCH('Реестр физические'!J288,'Журнал договоров физ.лиц'!A:A,))</f>
        <v>#N/A</v>
      </c>
      <c r="B288" s="9" t="e">
        <f>Таблица1[[#This Row],[Наименование юридического лица / ФИО пациента (физического лица)]]</f>
        <v>#N/A</v>
      </c>
      <c r="C288" s="35"/>
      <c r="D288" s="11"/>
      <c r="E288" s="16"/>
      <c r="F288" s="19"/>
      <c r="G288"/>
      <c r="H288" s="17">
        <f>IFERROR(VLOOKUP(Таблица1[[#This Row],[Наименование услуги]],#REF!,2),)</f>
        <v>0</v>
      </c>
      <c r="I288" s="7">
        <f>Таблица1[[#This Row],[Количество услуг]]*Таблица1[[#This Row],[Стоимость за единицу, руб.]]</f>
        <v>0</v>
      </c>
      <c r="K288" s="8" t="str">
        <f>IFERROR(VLOOKUP($J288,'Журнал договоров физ.лиц'!$A$2:$H$32,2,0),"")</f>
        <v/>
      </c>
      <c r="L288" s="18" t="e">
        <f>IF(MATCH(Таблица1[[#This Row],[Номер договора]],Таблица1[Номер договора],)=ROW()-1,1,)+INDEX(Таблица1[[#All],[0]],ROW()-1)</f>
        <v>#N/A</v>
      </c>
      <c r="M288" s="18" t="str">
        <f>IFERROR(INDEX(Таблица1[Номер договора],MATCH(ROW()-1,Таблица1[0],)),"s\")</f>
        <v>s\</v>
      </c>
    </row>
    <row r="289" spans="1:13" ht="15.75" x14ac:dyDescent="0.25">
      <c r="A289" s="9" t="e">
        <f>INDEX('Журнал договоров физ.лиц'!C:C,MATCH('Реестр физические'!J289,'Журнал договоров физ.лиц'!A:A,))</f>
        <v>#N/A</v>
      </c>
      <c r="B289" s="9" t="e">
        <f>Таблица1[[#This Row],[Наименование юридического лица / ФИО пациента (физического лица)]]</f>
        <v>#N/A</v>
      </c>
      <c r="C289" s="35"/>
      <c r="D289" s="11"/>
      <c r="E289" s="16"/>
      <c r="F289" s="19"/>
      <c r="G289"/>
      <c r="H289" s="17">
        <f>IFERROR(VLOOKUP(Таблица1[[#This Row],[Наименование услуги]],#REF!,2),)</f>
        <v>0</v>
      </c>
      <c r="I289" s="7">
        <f>Таблица1[[#This Row],[Количество услуг]]*Таблица1[[#This Row],[Стоимость за единицу, руб.]]</f>
        <v>0</v>
      </c>
      <c r="K289" s="8" t="str">
        <f>IFERROR(VLOOKUP($J289,'Журнал договоров физ.лиц'!$A$2:$H$32,2,0),"")</f>
        <v/>
      </c>
      <c r="L289" s="18" t="e">
        <f>IF(MATCH(Таблица1[[#This Row],[Номер договора]],Таблица1[Номер договора],)=ROW()-1,1,)+INDEX(Таблица1[[#All],[0]],ROW()-1)</f>
        <v>#N/A</v>
      </c>
      <c r="M289" s="18" t="str">
        <f>IFERROR(INDEX(Таблица1[Номер договора],MATCH(ROW()-1,Таблица1[0],)),"s\")</f>
        <v>s\</v>
      </c>
    </row>
    <row r="290" spans="1:13" ht="15.75" x14ac:dyDescent="0.25">
      <c r="A290" s="9" t="e">
        <f>INDEX('Журнал договоров физ.лиц'!C:C,MATCH('Реестр физические'!J290,'Журнал договоров физ.лиц'!A:A,))</f>
        <v>#N/A</v>
      </c>
      <c r="B290" s="9" t="e">
        <f>Таблица1[[#This Row],[Наименование юридического лица / ФИО пациента (физического лица)]]</f>
        <v>#N/A</v>
      </c>
      <c r="C290" s="35"/>
      <c r="D290" s="11"/>
      <c r="E290" s="16"/>
      <c r="F290" s="19"/>
      <c r="G290"/>
      <c r="H290" s="17">
        <f>IFERROR(VLOOKUP(Таблица1[[#This Row],[Наименование услуги]],#REF!,2),)</f>
        <v>0</v>
      </c>
      <c r="I290" s="7">
        <f>Таблица1[[#This Row],[Количество услуг]]*Таблица1[[#This Row],[Стоимость за единицу, руб.]]</f>
        <v>0</v>
      </c>
      <c r="K290" s="8" t="str">
        <f>IFERROR(VLOOKUP($J290,'Журнал договоров физ.лиц'!$A$2:$H$32,2,0),"")</f>
        <v/>
      </c>
      <c r="L290" s="18" t="e">
        <f>IF(MATCH(Таблица1[[#This Row],[Номер договора]],Таблица1[Номер договора],)=ROW()-1,1,)+INDEX(Таблица1[[#All],[0]],ROW()-1)</f>
        <v>#N/A</v>
      </c>
      <c r="M290" s="18" t="str">
        <f>IFERROR(INDEX(Таблица1[Номер договора],MATCH(ROW()-1,Таблица1[0],)),"s\")</f>
        <v>s\</v>
      </c>
    </row>
    <row r="291" spans="1:13" ht="15.75" x14ac:dyDescent="0.25">
      <c r="A291" s="9" t="e">
        <f>INDEX('Журнал договоров физ.лиц'!C:C,MATCH('Реестр физические'!J291,'Журнал договоров физ.лиц'!A:A,))</f>
        <v>#N/A</v>
      </c>
      <c r="B291" s="9" t="e">
        <f>Таблица1[[#This Row],[Наименование юридического лица / ФИО пациента (физического лица)]]</f>
        <v>#N/A</v>
      </c>
      <c r="C291" s="35"/>
      <c r="D291" s="11"/>
      <c r="E291" s="16"/>
      <c r="F291" s="19"/>
      <c r="G291"/>
      <c r="H291" s="17">
        <f>IFERROR(VLOOKUP(Таблица1[[#This Row],[Наименование услуги]],#REF!,2),)</f>
        <v>0</v>
      </c>
      <c r="I291" s="7">
        <f>Таблица1[[#This Row],[Количество услуг]]*Таблица1[[#This Row],[Стоимость за единицу, руб.]]</f>
        <v>0</v>
      </c>
      <c r="K291" s="8" t="str">
        <f>IFERROR(VLOOKUP($J291,'Журнал договоров физ.лиц'!$A$2:$H$32,2,0),"")</f>
        <v/>
      </c>
      <c r="L291" s="18" t="e">
        <f>IF(MATCH(Таблица1[[#This Row],[Номер договора]],Таблица1[Номер договора],)=ROW()-1,1,)+INDEX(Таблица1[[#All],[0]],ROW()-1)</f>
        <v>#N/A</v>
      </c>
      <c r="M291" s="18" t="str">
        <f>IFERROR(INDEX(Таблица1[Номер договора],MATCH(ROW()-1,Таблица1[0],)),"s\")</f>
        <v>s\</v>
      </c>
    </row>
    <row r="292" spans="1:13" ht="15.75" x14ac:dyDescent="0.25">
      <c r="A292" s="9" t="e">
        <f>INDEX('Журнал договоров физ.лиц'!C:C,MATCH('Реестр физические'!J292,'Журнал договоров физ.лиц'!A:A,))</f>
        <v>#N/A</v>
      </c>
      <c r="B292" s="9" t="e">
        <f>Таблица1[[#This Row],[Наименование юридического лица / ФИО пациента (физического лица)]]</f>
        <v>#N/A</v>
      </c>
      <c r="C292" s="35"/>
      <c r="D292" s="11"/>
      <c r="E292" s="16"/>
      <c r="F292" s="19"/>
      <c r="G292"/>
      <c r="H292" s="17">
        <f>IFERROR(VLOOKUP(Таблица1[[#This Row],[Наименование услуги]],#REF!,2),)</f>
        <v>0</v>
      </c>
      <c r="I292" s="7">
        <f>Таблица1[[#This Row],[Количество услуг]]*Таблица1[[#This Row],[Стоимость за единицу, руб.]]</f>
        <v>0</v>
      </c>
      <c r="K292" s="8" t="str">
        <f>IFERROR(VLOOKUP($J292,'Журнал договоров физ.лиц'!$A$2:$H$32,2,0),"")</f>
        <v/>
      </c>
      <c r="L292" s="18" t="e">
        <f>IF(MATCH(Таблица1[[#This Row],[Номер договора]],Таблица1[Номер договора],)=ROW()-1,1,)+INDEX(Таблица1[[#All],[0]],ROW()-1)</f>
        <v>#N/A</v>
      </c>
      <c r="M292" s="18" t="str">
        <f>IFERROR(INDEX(Таблица1[Номер договора],MATCH(ROW()-1,Таблица1[0],)),"s\")</f>
        <v>s\</v>
      </c>
    </row>
    <row r="293" spans="1:13" ht="15.75" x14ac:dyDescent="0.25">
      <c r="A293" s="9" t="e">
        <f>INDEX('Журнал договоров физ.лиц'!C:C,MATCH('Реестр физические'!J293,'Журнал договоров физ.лиц'!A:A,))</f>
        <v>#N/A</v>
      </c>
      <c r="B293" s="9" t="e">
        <f>Таблица1[[#This Row],[Наименование юридического лица / ФИО пациента (физического лица)]]</f>
        <v>#N/A</v>
      </c>
      <c r="C293" s="35"/>
      <c r="D293" s="11"/>
      <c r="E293" s="16"/>
      <c r="F293" s="19"/>
      <c r="G293"/>
      <c r="H293" s="17">
        <f>IFERROR(VLOOKUP(Таблица1[[#This Row],[Наименование услуги]],#REF!,2),)</f>
        <v>0</v>
      </c>
      <c r="I293" s="7">
        <f>Таблица1[[#This Row],[Количество услуг]]*Таблица1[[#This Row],[Стоимость за единицу, руб.]]</f>
        <v>0</v>
      </c>
      <c r="K293" s="8" t="str">
        <f>IFERROR(VLOOKUP($J293,'Журнал договоров физ.лиц'!$A$2:$H$32,2,0),"")</f>
        <v/>
      </c>
      <c r="L293" s="18" t="e">
        <f>IF(MATCH(Таблица1[[#This Row],[Номер договора]],Таблица1[Номер договора],)=ROW()-1,1,)+INDEX(Таблица1[[#All],[0]],ROW()-1)</f>
        <v>#N/A</v>
      </c>
      <c r="M293" s="18" t="str">
        <f>IFERROR(INDEX(Таблица1[Номер договора],MATCH(ROW()-1,Таблица1[0],)),"s\")</f>
        <v>s\</v>
      </c>
    </row>
    <row r="294" spans="1:13" ht="15.75" x14ac:dyDescent="0.25">
      <c r="A294" s="9" t="e">
        <f>INDEX('Журнал договоров физ.лиц'!C:C,MATCH('Реестр физические'!J294,'Журнал договоров физ.лиц'!A:A,))</f>
        <v>#N/A</v>
      </c>
      <c r="B294" s="9" t="e">
        <f>Таблица1[[#This Row],[Наименование юридического лица / ФИО пациента (физического лица)]]</f>
        <v>#N/A</v>
      </c>
      <c r="C294" s="35"/>
      <c r="D294" s="11"/>
      <c r="E294" s="16"/>
      <c r="F294" s="19"/>
      <c r="G294"/>
      <c r="H294" s="17">
        <f>IFERROR(VLOOKUP(Таблица1[[#This Row],[Наименование услуги]],#REF!,2),)</f>
        <v>0</v>
      </c>
      <c r="I294" s="7">
        <f>Таблица1[[#This Row],[Количество услуг]]*Таблица1[[#This Row],[Стоимость за единицу, руб.]]</f>
        <v>0</v>
      </c>
      <c r="K294" s="8" t="str">
        <f>IFERROR(VLOOKUP($J294,'Журнал договоров физ.лиц'!$A$2:$H$32,2,0),"")</f>
        <v/>
      </c>
      <c r="L294" s="18" t="e">
        <f>IF(MATCH(Таблица1[[#This Row],[Номер договора]],Таблица1[Номер договора],)=ROW()-1,1,)+INDEX(Таблица1[[#All],[0]],ROW()-1)</f>
        <v>#N/A</v>
      </c>
      <c r="M294" s="18" t="str">
        <f>IFERROR(INDEX(Таблица1[Номер договора],MATCH(ROW()-1,Таблица1[0],)),"s\")</f>
        <v>s\</v>
      </c>
    </row>
    <row r="295" spans="1:13" ht="15.75" x14ac:dyDescent="0.25">
      <c r="A295" s="9" t="e">
        <f>INDEX('Журнал договоров физ.лиц'!C:C,MATCH('Реестр физические'!J295,'Журнал договоров физ.лиц'!A:A,))</f>
        <v>#N/A</v>
      </c>
      <c r="B295" s="9" t="e">
        <f>Таблица1[[#This Row],[Наименование юридического лица / ФИО пациента (физического лица)]]</f>
        <v>#N/A</v>
      </c>
      <c r="C295" s="35"/>
      <c r="D295" s="11"/>
      <c r="E295" s="16"/>
      <c r="F295" s="19"/>
      <c r="G295"/>
      <c r="H295" s="17">
        <f>IFERROR(VLOOKUP(Таблица1[[#This Row],[Наименование услуги]],#REF!,2),)</f>
        <v>0</v>
      </c>
      <c r="I295" s="7">
        <f>Таблица1[[#This Row],[Количество услуг]]*Таблица1[[#This Row],[Стоимость за единицу, руб.]]</f>
        <v>0</v>
      </c>
      <c r="K295" s="8" t="str">
        <f>IFERROR(VLOOKUP($J295,'Журнал договоров физ.лиц'!$A$2:$H$32,2,0),"")</f>
        <v/>
      </c>
      <c r="L295" s="18" t="e">
        <f>IF(MATCH(Таблица1[[#This Row],[Номер договора]],Таблица1[Номер договора],)=ROW()-1,1,)+INDEX(Таблица1[[#All],[0]],ROW()-1)</f>
        <v>#N/A</v>
      </c>
      <c r="M295" s="18" t="str">
        <f>IFERROR(INDEX(Таблица1[Номер договора],MATCH(ROW()-1,Таблица1[0],)),"s\")</f>
        <v>s\</v>
      </c>
    </row>
    <row r="296" spans="1:13" ht="15.75" x14ac:dyDescent="0.25">
      <c r="A296" s="9" t="e">
        <f>INDEX('Журнал договоров физ.лиц'!C:C,MATCH('Реестр физические'!J296,'Журнал договоров физ.лиц'!A:A,))</f>
        <v>#N/A</v>
      </c>
      <c r="B296" s="9" t="e">
        <f>Таблица1[[#This Row],[Наименование юридического лица / ФИО пациента (физического лица)]]</f>
        <v>#N/A</v>
      </c>
      <c r="C296" s="35"/>
      <c r="D296" s="11"/>
      <c r="E296" s="16"/>
      <c r="F296" s="19"/>
      <c r="G296"/>
      <c r="H296" s="17">
        <f>IFERROR(VLOOKUP(Таблица1[[#This Row],[Наименование услуги]],#REF!,2),)</f>
        <v>0</v>
      </c>
      <c r="I296" s="7">
        <f>Таблица1[[#This Row],[Количество услуг]]*Таблица1[[#This Row],[Стоимость за единицу, руб.]]</f>
        <v>0</v>
      </c>
      <c r="K296" s="8" t="str">
        <f>IFERROR(VLOOKUP($J296,'Журнал договоров физ.лиц'!$A$2:$H$32,2,0),"")</f>
        <v/>
      </c>
      <c r="L296" s="18" t="e">
        <f>IF(MATCH(Таблица1[[#This Row],[Номер договора]],Таблица1[Номер договора],)=ROW()-1,1,)+INDEX(Таблица1[[#All],[0]],ROW()-1)</f>
        <v>#N/A</v>
      </c>
      <c r="M296" s="18" t="str">
        <f>IFERROR(INDEX(Таблица1[Номер договора],MATCH(ROW()-1,Таблица1[0],)),"s\")</f>
        <v>s\</v>
      </c>
    </row>
    <row r="297" spans="1:13" ht="15.75" x14ac:dyDescent="0.25">
      <c r="A297" s="9" t="e">
        <f>INDEX('Журнал договоров физ.лиц'!C:C,MATCH('Реестр физические'!J297,'Журнал договоров физ.лиц'!A:A,))</f>
        <v>#N/A</v>
      </c>
      <c r="B297" s="9" t="e">
        <f>Таблица1[[#This Row],[Наименование юридического лица / ФИО пациента (физического лица)]]</f>
        <v>#N/A</v>
      </c>
      <c r="C297" s="35"/>
      <c r="D297" s="11"/>
      <c r="E297" s="16"/>
      <c r="F297" s="19"/>
      <c r="G297"/>
      <c r="H297" s="17">
        <f>IFERROR(VLOOKUP(Таблица1[[#This Row],[Наименование услуги]],#REF!,2),)</f>
        <v>0</v>
      </c>
      <c r="I297" s="7">
        <f>Таблица1[[#This Row],[Количество услуг]]*Таблица1[[#This Row],[Стоимость за единицу, руб.]]</f>
        <v>0</v>
      </c>
      <c r="K297" s="8" t="str">
        <f>IFERROR(VLOOKUP($J297,'Журнал договоров физ.лиц'!$A$2:$H$32,2,0),"")</f>
        <v/>
      </c>
      <c r="L297" s="18" t="e">
        <f>IF(MATCH(Таблица1[[#This Row],[Номер договора]],Таблица1[Номер договора],)=ROW()-1,1,)+INDEX(Таблица1[[#All],[0]],ROW()-1)</f>
        <v>#N/A</v>
      </c>
      <c r="M297" s="18" t="str">
        <f>IFERROR(INDEX(Таблица1[Номер договора],MATCH(ROW()-1,Таблица1[0],)),"s\")</f>
        <v>s\</v>
      </c>
    </row>
    <row r="298" spans="1:13" ht="15.75" x14ac:dyDescent="0.25">
      <c r="A298" s="9" t="e">
        <f>INDEX('Журнал договоров физ.лиц'!C:C,MATCH('Реестр физические'!J298,'Журнал договоров физ.лиц'!A:A,))</f>
        <v>#N/A</v>
      </c>
      <c r="B298" s="9" t="e">
        <f>Таблица1[[#This Row],[Наименование юридического лица / ФИО пациента (физического лица)]]</f>
        <v>#N/A</v>
      </c>
      <c r="C298" s="35"/>
      <c r="D298" s="11"/>
      <c r="E298" s="16"/>
      <c r="F298" s="19"/>
      <c r="G298"/>
      <c r="H298" s="17">
        <f>IFERROR(VLOOKUP(Таблица1[[#This Row],[Наименование услуги]],#REF!,2),)</f>
        <v>0</v>
      </c>
      <c r="I298" s="7">
        <f>Таблица1[[#This Row],[Количество услуг]]*Таблица1[[#This Row],[Стоимость за единицу, руб.]]</f>
        <v>0</v>
      </c>
      <c r="K298" s="8" t="str">
        <f>IFERROR(VLOOKUP($J298,'Журнал договоров физ.лиц'!$A$2:$H$32,2,0),"")</f>
        <v/>
      </c>
      <c r="L298" s="18" t="e">
        <f>IF(MATCH(Таблица1[[#This Row],[Номер договора]],Таблица1[Номер договора],)=ROW()-1,1,)+INDEX(Таблица1[[#All],[0]],ROW()-1)</f>
        <v>#N/A</v>
      </c>
      <c r="M298" s="18" t="str">
        <f>IFERROR(INDEX(Таблица1[Номер договора],MATCH(ROW()-1,Таблица1[0],)),"s\")</f>
        <v>s\</v>
      </c>
    </row>
    <row r="299" spans="1:13" ht="15.75" x14ac:dyDescent="0.25">
      <c r="A299" s="9" t="e">
        <f>INDEX('Журнал договоров физ.лиц'!C:C,MATCH('Реестр физические'!J299,'Журнал договоров физ.лиц'!A:A,))</f>
        <v>#N/A</v>
      </c>
      <c r="B299" s="9" t="e">
        <f>Таблица1[[#This Row],[Наименование юридического лица / ФИО пациента (физического лица)]]</f>
        <v>#N/A</v>
      </c>
      <c r="C299" s="35"/>
      <c r="D299" s="11"/>
      <c r="E299" s="16"/>
      <c r="F299" s="19"/>
      <c r="G299"/>
      <c r="H299" s="17">
        <f>IFERROR(VLOOKUP(Таблица1[[#This Row],[Наименование услуги]],#REF!,2),)</f>
        <v>0</v>
      </c>
      <c r="I299" s="7">
        <f>Таблица1[[#This Row],[Количество услуг]]*Таблица1[[#This Row],[Стоимость за единицу, руб.]]</f>
        <v>0</v>
      </c>
      <c r="K299" s="8" t="str">
        <f>IFERROR(VLOOKUP($J299,'Журнал договоров физ.лиц'!$A$2:$H$32,2,0),"")</f>
        <v/>
      </c>
      <c r="L299" s="18" t="e">
        <f>IF(MATCH(Таблица1[[#This Row],[Номер договора]],Таблица1[Номер договора],)=ROW()-1,1,)+INDEX(Таблица1[[#All],[0]],ROW()-1)</f>
        <v>#N/A</v>
      </c>
      <c r="M299" s="18" t="str">
        <f>IFERROR(INDEX(Таблица1[Номер договора],MATCH(ROW()-1,Таблица1[0],)),"s\")</f>
        <v>s\</v>
      </c>
    </row>
    <row r="300" spans="1:13" ht="15.75" x14ac:dyDescent="0.25">
      <c r="A300" s="9" t="e">
        <f>INDEX('Журнал договоров физ.лиц'!C:C,MATCH('Реестр физические'!J300,'Журнал договоров физ.лиц'!A:A,))</f>
        <v>#N/A</v>
      </c>
      <c r="B300" s="9" t="e">
        <f>Таблица1[[#This Row],[Наименование юридического лица / ФИО пациента (физического лица)]]</f>
        <v>#N/A</v>
      </c>
      <c r="C300" s="35"/>
      <c r="D300" s="11"/>
      <c r="E300" s="16"/>
      <c r="F300" s="19"/>
      <c r="G300"/>
      <c r="H300" s="17">
        <f>IFERROR(VLOOKUP(Таблица1[[#This Row],[Наименование услуги]],#REF!,2),)</f>
        <v>0</v>
      </c>
      <c r="I300" s="7">
        <f>Таблица1[[#This Row],[Количество услуг]]*Таблица1[[#This Row],[Стоимость за единицу, руб.]]</f>
        <v>0</v>
      </c>
      <c r="K300" s="8" t="str">
        <f>IFERROR(VLOOKUP($J300,'Журнал договоров физ.лиц'!$A$2:$H$32,2,0),"")</f>
        <v/>
      </c>
      <c r="L300" s="18" t="e">
        <f>IF(MATCH(Таблица1[[#This Row],[Номер договора]],Таблица1[Номер договора],)=ROW()-1,1,)+INDEX(Таблица1[[#All],[0]],ROW()-1)</f>
        <v>#N/A</v>
      </c>
      <c r="M300" s="18" t="str">
        <f>IFERROR(INDEX(Таблица1[Номер договора],MATCH(ROW()-1,Таблица1[0],)),"s\")</f>
        <v>s\</v>
      </c>
    </row>
    <row r="301" spans="1:13" ht="15.75" x14ac:dyDescent="0.25">
      <c r="A301" s="9" t="e">
        <f>INDEX('Журнал договоров физ.лиц'!C:C,MATCH('Реестр физические'!J301,'Журнал договоров физ.лиц'!A:A,))</f>
        <v>#N/A</v>
      </c>
      <c r="B301" s="9" t="e">
        <f>Таблица1[[#This Row],[Наименование юридического лица / ФИО пациента (физического лица)]]</f>
        <v>#N/A</v>
      </c>
      <c r="C301" s="35"/>
      <c r="D301" s="11"/>
      <c r="E301" s="16"/>
      <c r="F301" s="19"/>
      <c r="G301"/>
      <c r="H301" s="17">
        <f>IFERROR(VLOOKUP(Таблица1[[#This Row],[Наименование услуги]],#REF!,2),)</f>
        <v>0</v>
      </c>
      <c r="I301" s="7">
        <f>Таблица1[[#This Row],[Количество услуг]]*Таблица1[[#This Row],[Стоимость за единицу, руб.]]</f>
        <v>0</v>
      </c>
      <c r="K301" s="8" t="str">
        <f>IFERROR(VLOOKUP($J301,'Журнал договоров физ.лиц'!$A$2:$H$32,2,0),"")</f>
        <v/>
      </c>
      <c r="L301" s="18" t="e">
        <f>IF(MATCH(Таблица1[[#This Row],[Номер договора]],Таблица1[Номер договора],)=ROW()-1,1,)+INDEX(Таблица1[[#All],[0]],ROW()-1)</f>
        <v>#N/A</v>
      </c>
      <c r="M301" s="18" t="str">
        <f>IFERROR(INDEX(Таблица1[Номер договора],MATCH(ROW()-1,Таблица1[0],)),"s\")</f>
        <v>s\</v>
      </c>
    </row>
    <row r="302" spans="1:13" ht="15.75" x14ac:dyDescent="0.25">
      <c r="A302" s="9" t="e">
        <f>INDEX('Журнал договоров физ.лиц'!C:C,MATCH('Реестр физические'!J302,'Журнал договоров физ.лиц'!A:A,))</f>
        <v>#N/A</v>
      </c>
      <c r="B302" s="9" t="e">
        <f>Таблица1[[#This Row],[Наименование юридического лица / ФИО пациента (физического лица)]]</f>
        <v>#N/A</v>
      </c>
      <c r="C302" s="35"/>
      <c r="D302" s="11"/>
      <c r="E302" s="16"/>
      <c r="F302" s="19"/>
      <c r="G302"/>
      <c r="H302" s="17">
        <f>IFERROR(VLOOKUP(Таблица1[[#This Row],[Наименование услуги]],#REF!,2),)</f>
        <v>0</v>
      </c>
      <c r="I302" s="7">
        <f>Таблица1[[#This Row],[Количество услуг]]*Таблица1[[#This Row],[Стоимость за единицу, руб.]]</f>
        <v>0</v>
      </c>
      <c r="K302" s="8" t="str">
        <f>IFERROR(VLOOKUP($J302,'Журнал договоров физ.лиц'!$A$2:$H$32,2,0),"")</f>
        <v/>
      </c>
      <c r="L302" s="18" t="e">
        <f>IF(MATCH(Таблица1[[#This Row],[Номер договора]],Таблица1[Номер договора],)=ROW()-1,1,)+INDEX(Таблица1[[#All],[0]],ROW()-1)</f>
        <v>#N/A</v>
      </c>
      <c r="M302" s="18" t="str">
        <f>IFERROR(INDEX(Таблица1[Номер договора],MATCH(ROW()-1,Таблица1[0],)),"s\")</f>
        <v>s\</v>
      </c>
    </row>
    <row r="303" spans="1:13" ht="15.75" x14ac:dyDescent="0.25">
      <c r="A303" s="9" t="e">
        <f>INDEX('Журнал договоров физ.лиц'!C:C,MATCH('Реестр физические'!J303,'Журнал договоров физ.лиц'!A:A,))</f>
        <v>#N/A</v>
      </c>
      <c r="B303" s="9" t="e">
        <f>Таблица1[[#This Row],[Наименование юридического лица / ФИО пациента (физического лица)]]</f>
        <v>#N/A</v>
      </c>
      <c r="C303" s="35"/>
      <c r="D303" s="11"/>
      <c r="E303" s="16"/>
      <c r="F303" s="19"/>
      <c r="G303"/>
      <c r="H303" s="17">
        <f>IFERROR(VLOOKUP(Таблица1[[#This Row],[Наименование услуги]],#REF!,2),)</f>
        <v>0</v>
      </c>
      <c r="I303" s="7">
        <f>Таблица1[[#This Row],[Количество услуг]]*Таблица1[[#This Row],[Стоимость за единицу, руб.]]</f>
        <v>0</v>
      </c>
      <c r="K303" s="8" t="str">
        <f>IFERROR(VLOOKUP($J303,'Журнал договоров физ.лиц'!$A$2:$H$32,2,0),"")</f>
        <v/>
      </c>
      <c r="L303" s="18" t="e">
        <f>IF(MATCH(Таблица1[[#This Row],[Номер договора]],Таблица1[Номер договора],)=ROW()-1,1,)+INDEX(Таблица1[[#All],[0]],ROW()-1)</f>
        <v>#N/A</v>
      </c>
      <c r="M303" s="18" t="str">
        <f>IFERROR(INDEX(Таблица1[Номер договора],MATCH(ROW()-1,Таблица1[0],)),"s\")</f>
        <v>s\</v>
      </c>
    </row>
    <row r="304" spans="1:13" ht="15.75" x14ac:dyDescent="0.25">
      <c r="A304" s="9" t="e">
        <f>INDEX('Журнал договоров физ.лиц'!C:C,MATCH('Реестр физические'!J304,'Журнал договоров физ.лиц'!A:A,))</f>
        <v>#N/A</v>
      </c>
      <c r="B304" s="9" t="e">
        <f>Таблица1[[#This Row],[Наименование юридического лица / ФИО пациента (физического лица)]]</f>
        <v>#N/A</v>
      </c>
      <c r="C304" s="35"/>
      <c r="D304" s="11"/>
      <c r="E304" s="16"/>
      <c r="F304" s="19"/>
      <c r="G304"/>
      <c r="H304" s="17">
        <f>IFERROR(VLOOKUP(Таблица1[[#This Row],[Наименование услуги]],#REF!,2),)</f>
        <v>0</v>
      </c>
      <c r="I304" s="7">
        <f>Таблица1[[#This Row],[Количество услуг]]*Таблица1[[#This Row],[Стоимость за единицу, руб.]]</f>
        <v>0</v>
      </c>
      <c r="K304" s="8" t="str">
        <f>IFERROR(VLOOKUP($J304,'Журнал договоров физ.лиц'!$A$2:$H$32,2,0),"")</f>
        <v/>
      </c>
      <c r="L304" s="18" t="e">
        <f>IF(MATCH(Таблица1[[#This Row],[Номер договора]],Таблица1[Номер договора],)=ROW()-1,1,)+INDEX(Таблица1[[#All],[0]],ROW()-1)</f>
        <v>#N/A</v>
      </c>
      <c r="M304" s="18" t="str">
        <f>IFERROR(INDEX(Таблица1[Номер договора],MATCH(ROW()-1,Таблица1[0],)),"s\")</f>
        <v>s\</v>
      </c>
    </row>
    <row r="305" spans="1:13" ht="15.75" x14ac:dyDescent="0.25">
      <c r="A305" s="9" t="e">
        <f>INDEX('Журнал договоров физ.лиц'!C:C,MATCH('Реестр физические'!J305,'Журнал договоров физ.лиц'!A:A,))</f>
        <v>#N/A</v>
      </c>
      <c r="B305" s="9" t="e">
        <f>Таблица1[[#This Row],[Наименование юридического лица / ФИО пациента (физического лица)]]</f>
        <v>#N/A</v>
      </c>
      <c r="C305" s="35"/>
      <c r="D305" s="11"/>
      <c r="E305" s="16"/>
      <c r="F305" s="19"/>
      <c r="G305"/>
      <c r="H305" s="17">
        <f>IFERROR(VLOOKUP(Таблица1[[#This Row],[Наименование услуги]],#REF!,2),)</f>
        <v>0</v>
      </c>
      <c r="I305" s="7">
        <f>Таблица1[[#This Row],[Количество услуг]]*Таблица1[[#This Row],[Стоимость за единицу, руб.]]</f>
        <v>0</v>
      </c>
      <c r="K305" s="8" t="str">
        <f>IFERROR(VLOOKUP($J305,'Журнал договоров физ.лиц'!$A$2:$H$32,2,0),"")</f>
        <v/>
      </c>
      <c r="L305" s="18" t="e">
        <f>IF(MATCH(Таблица1[[#This Row],[Номер договора]],Таблица1[Номер договора],)=ROW()-1,1,)+INDEX(Таблица1[[#All],[0]],ROW()-1)</f>
        <v>#N/A</v>
      </c>
      <c r="M305" s="18" t="str">
        <f>IFERROR(INDEX(Таблица1[Номер договора],MATCH(ROW()-1,Таблица1[0],)),"s\")</f>
        <v>s\</v>
      </c>
    </row>
    <row r="306" spans="1:13" ht="15.75" x14ac:dyDescent="0.25">
      <c r="A306" s="9" t="e">
        <f>INDEX('Журнал договоров физ.лиц'!C:C,MATCH('Реестр физические'!J306,'Журнал договоров физ.лиц'!A:A,))</f>
        <v>#N/A</v>
      </c>
      <c r="B306" s="9" t="e">
        <f>Таблица1[[#This Row],[Наименование юридического лица / ФИО пациента (физического лица)]]</f>
        <v>#N/A</v>
      </c>
      <c r="C306" s="35"/>
      <c r="D306" s="11"/>
      <c r="E306" s="16"/>
      <c r="F306" s="19"/>
      <c r="G306"/>
      <c r="H306" s="17">
        <f>IFERROR(VLOOKUP(Таблица1[[#This Row],[Наименование услуги]],#REF!,2),)</f>
        <v>0</v>
      </c>
      <c r="I306" s="7">
        <f>Таблица1[[#This Row],[Количество услуг]]*Таблица1[[#This Row],[Стоимость за единицу, руб.]]</f>
        <v>0</v>
      </c>
      <c r="K306" s="8" t="str">
        <f>IFERROR(VLOOKUP($J306,'Журнал договоров физ.лиц'!$A$2:$H$32,2,0),"")</f>
        <v/>
      </c>
      <c r="L306" s="18" t="e">
        <f>IF(MATCH(Таблица1[[#This Row],[Номер договора]],Таблица1[Номер договора],)=ROW()-1,1,)+INDEX(Таблица1[[#All],[0]],ROW()-1)</f>
        <v>#N/A</v>
      </c>
      <c r="M306" s="18" t="str">
        <f>IFERROR(INDEX(Таблица1[Номер договора],MATCH(ROW()-1,Таблица1[0],)),"s\")</f>
        <v>s\</v>
      </c>
    </row>
    <row r="307" spans="1:13" ht="15.75" x14ac:dyDescent="0.25">
      <c r="A307" s="9" t="e">
        <f>INDEX('Журнал договоров физ.лиц'!C:C,MATCH('Реестр физические'!J307,'Журнал договоров физ.лиц'!A:A,))</f>
        <v>#N/A</v>
      </c>
      <c r="B307" s="9" t="e">
        <f>Таблица1[[#This Row],[Наименование юридического лица / ФИО пациента (физического лица)]]</f>
        <v>#N/A</v>
      </c>
      <c r="C307" s="35"/>
      <c r="D307" s="11"/>
      <c r="E307" s="16"/>
      <c r="F307" s="19"/>
      <c r="G307"/>
      <c r="H307" s="17">
        <f>IFERROR(VLOOKUP(Таблица1[[#This Row],[Наименование услуги]],#REF!,2),)</f>
        <v>0</v>
      </c>
      <c r="I307" s="7">
        <f>Таблица1[[#This Row],[Количество услуг]]*Таблица1[[#This Row],[Стоимость за единицу, руб.]]</f>
        <v>0</v>
      </c>
      <c r="K307" s="8" t="str">
        <f>IFERROR(VLOOKUP($J307,'Журнал договоров физ.лиц'!$A$2:$H$32,2,0),"")</f>
        <v/>
      </c>
      <c r="L307" s="18" t="e">
        <f>IF(MATCH(Таблица1[[#This Row],[Номер договора]],Таблица1[Номер договора],)=ROW()-1,1,)+INDEX(Таблица1[[#All],[0]],ROW()-1)</f>
        <v>#N/A</v>
      </c>
      <c r="M307" s="18" t="str">
        <f>IFERROR(INDEX(Таблица1[Номер договора],MATCH(ROW()-1,Таблица1[0],)),"s\")</f>
        <v>s\</v>
      </c>
    </row>
    <row r="308" spans="1:13" ht="15.75" x14ac:dyDescent="0.25">
      <c r="A308" s="9" t="e">
        <f>INDEX('Журнал договоров физ.лиц'!C:C,MATCH('Реестр физические'!J308,'Журнал договоров физ.лиц'!A:A,))</f>
        <v>#N/A</v>
      </c>
      <c r="B308" s="9" t="e">
        <f>Таблица1[[#This Row],[Наименование юридического лица / ФИО пациента (физического лица)]]</f>
        <v>#N/A</v>
      </c>
      <c r="C308" s="35"/>
      <c r="D308" s="11"/>
      <c r="E308" s="16"/>
      <c r="F308" s="19"/>
      <c r="G308"/>
      <c r="H308" s="17">
        <f>IFERROR(VLOOKUP(Таблица1[[#This Row],[Наименование услуги]],#REF!,2),)</f>
        <v>0</v>
      </c>
      <c r="I308" s="7">
        <f>Таблица1[[#This Row],[Количество услуг]]*Таблица1[[#This Row],[Стоимость за единицу, руб.]]</f>
        <v>0</v>
      </c>
      <c r="K308" s="8" t="str">
        <f>IFERROR(VLOOKUP($J308,'Журнал договоров физ.лиц'!$A$2:$H$32,2,0),"")</f>
        <v/>
      </c>
      <c r="L308" s="18" t="e">
        <f>IF(MATCH(Таблица1[[#This Row],[Номер договора]],Таблица1[Номер договора],)=ROW()-1,1,)+INDEX(Таблица1[[#All],[0]],ROW()-1)</f>
        <v>#N/A</v>
      </c>
      <c r="M308" s="18" t="str">
        <f>IFERROR(INDEX(Таблица1[Номер договора],MATCH(ROW()-1,Таблица1[0],)),"s\")</f>
        <v>s\</v>
      </c>
    </row>
    <row r="309" spans="1:13" ht="15.75" x14ac:dyDescent="0.25">
      <c r="A309" s="9" t="e">
        <f>INDEX('Журнал договоров физ.лиц'!C:C,MATCH('Реестр физические'!J309,'Журнал договоров физ.лиц'!A:A,))</f>
        <v>#N/A</v>
      </c>
      <c r="B309" s="9" t="e">
        <f>Таблица1[[#This Row],[Наименование юридического лица / ФИО пациента (физического лица)]]</f>
        <v>#N/A</v>
      </c>
      <c r="C309" s="35"/>
      <c r="D309" s="11"/>
      <c r="E309" s="16"/>
      <c r="F309" s="19"/>
      <c r="G309"/>
      <c r="H309" s="17">
        <f>IFERROR(VLOOKUP(Таблица1[[#This Row],[Наименование услуги]],#REF!,2),)</f>
        <v>0</v>
      </c>
      <c r="I309" s="7">
        <f>Таблица1[[#This Row],[Количество услуг]]*Таблица1[[#This Row],[Стоимость за единицу, руб.]]</f>
        <v>0</v>
      </c>
      <c r="K309" s="8" t="str">
        <f>IFERROR(VLOOKUP($J309,'Журнал договоров физ.лиц'!$A$2:$H$32,2,0),"")</f>
        <v/>
      </c>
      <c r="L309" s="18" t="e">
        <f>IF(MATCH(Таблица1[[#This Row],[Номер договора]],Таблица1[Номер договора],)=ROW()-1,1,)+INDEX(Таблица1[[#All],[0]],ROW()-1)</f>
        <v>#N/A</v>
      </c>
      <c r="M309" s="18" t="str">
        <f>IFERROR(INDEX(Таблица1[Номер договора],MATCH(ROW()-1,Таблица1[0],)),"s\")</f>
        <v>s\</v>
      </c>
    </row>
    <row r="310" spans="1:13" ht="15.75" x14ac:dyDescent="0.25">
      <c r="A310" s="9" t="e">
        <f>INDEX('Журнал договоров физ.лиц'!C:C,MATCH('Реестр физические'!J310,'Журнал договоров физ.лиц'!A:A,))</f>
        <v>#N/A</v>
      </c>
      <c r="B310" s="9" t="e">
        <f>Таблица1[[#This Row],[Наименование юридического лица / ФИО пациента (физического лица)]]</f>
        <v>#N/A</v>
      </c>
      <c r="C310" s="35"/>
      <c r="D310" s="11"/>
      <c r="E310" s="16"/>
      <c r="F310" s="19"/>
      <c r="G310"/>
      <c r="H310" s="17">
        <f>IFERROR(VLOOKUP(Таблица1[[#This Row],[Наименование услуги]],#REF!,2),)</f>
        <v>0</v>
      </c>
      <c r="I310" s="7">
        <f>Таблица1[[#This Row],[Количество услуг]]*Таблица1[[#This Row],[Стоимость за единицу, руб.]]</f>
        <v>0</v>
      </c>
      <c r="K310" s="8" t="str">
        <f>IFERROR(VLOOKUP($J310,'Журнал договоров физ.лиц'!$A$2:$H$32,2,0),"")</f>
        <v/>
      </c>
      <c r="L310" s="18" t="e">
        <f>IF(MATCH(Таблица1[[#This Row],[Номер договора]],Таблица1[Номер договора],)=ROW()-1,1,)+INDEX(Таблица1[[#All],[0]],ROW()-1)</f>
        <v>#N/A</v>
      </c>
      <c r="M310" s="18" t="str">
        <f>IFERROR(INDEX(Таблица1[Номер договора],MATCH(ROW()-1,Таблица1[0],)),"s\")</f>
        <v>s\</v>
      </c>
    </row>
    <row r="311" spans="1:13" ht="15.75" x14ac:dyDescent="0.25">
      <c r="A311" s="9" t="e">
        <f>INDEX('Журнал договоров физ.лиц'!C:C,MATCH('Реестр физические'!J311,'Журнал договоров физ.лиц'!A:A,))</f>
        <v>#N/A</v>
      </c>
      <c r="B311" s="9" t="e">
        <f>Таблица1[[#This Row],[Наименование юридического лица / ФИО пациента (физического лица)]]</f>
        <v>#N/A</v>
      </c>
      <c r="C311" s="35"/>
      <c r="D311" s="11"/>
      <c r="E311" s="16"/>
      <c r="F311" s="19"/>
      <c r="G311"/>
      <c r="H311" s="17">
        <f>IFERROR(VLOOKUP(Таблица1[[#This Row],[Наименование услуги]],#REF!,2),)</f>
        <v>0</v>
      </c>
      <c r="I311" s="7">
        <f>Таблица1[[#This Row],[Количество услуг]]*Таблица1[[#This Row],[Стоимость за единицу, руб.]]</f>
        <v>0</v>
      </c>
      <c r="K311" s="8" t="str">
        <f>IFERROR(VLOOKUP($J311,'Журнал договоров физ.лиц'!$A$2:$H$32,2,0),"")</f>
        <v/>
      </c>
      <c r="L311" s="18" t="e">
        <f>IF(MATCH(Таблица1[[#This Row],[Номер договора]],Таблица1[Номер договора],)=ROW()-1,1,)+INDEX(Таблица1[[#All],[0]],ROW()-1)</f>
        <v>#N/A</v>
      </c>
      <c r="M311" s="18" t="str">
        <f>IFERROR(INDEX(Таблица1[Номер договора],MATCH(ROW()-1,Таблица1[0],)),"s\")</f>
        <v>s\</v>
      </c>
    </row>
    <row r="312" spans="1:13" ht="15.75" x14ac:dyDescent="0.25">
      <c r="A312" s="9" t="e">
        <f>INDEX('Журнал договоров физ.лиц'!C:C,MATCH('Реестр физические'!J312,'Журнал договоров физ.лиц'!A:A,))</f>
        <v>#N/A</v>
      </c>
      <c r="B312" s="9" t="e">
        <f>Таблица1[[#This Row],[Наименование юридического лица / ФИО пациента (физического лица)]]</f>
        <v>#N/A</v>
      </c>
      <c r="C312" s="35"/>
      <c r="D312" s="11"/>
      <c r="E312" s="16"/>
      <c r="F312" s="19"/>
      <c r="G312"/>
      <c r="H312" s="17">
        <f>IFERROR(VLOOKUP(Таблица1[[#This Row],[Наименование услуги]],#REF!,2),)</f>
        <v>0</v>
      </c>
      <c r="I312" s="7">
        <f>Таблица1[[#This Row],[Количество услуг]]*Таблица1[[#This Row],[Стоимость за единицу, руб.]]</f>
        <v>0</v>
      </c>
      <c r="K312" s="8" t="str">
        <f>IFERROR(VLOOKUP($J312,'Журнал договоров физ.лиц'!$A$2:$H$32,2,0),"")</f>
        <v/>
      </c>
      <c r="L312" s="18" t="e">
        <f>IF(MATCH(Таблица1[[#This Row],[Номер договора]],Таблица1[Номер договора],)=ROW()-1,1,)+INDEX(Таблица1[[#All],[0]],ROW()-1)</f>
        <v>#N/A</v>
      </c>
      <c r="M312" s="18" t="str">
        <f>IFERROR(INDEX(Таблица1[Номер договора],MATCH(ROW()-1,Таблица1[0],)),"s\")</f>
        <v>s\</v>
      </c>
    </row>
    <row r="313" spans="1:13" ht="15.75" x14ac:dyDescent="0.25">
      <c r="A313" s="9" t="e">
        <f>INDEX('Журнал договоров физ.лиц'!C:C,MATCH('Реестр физические'!J313,'Журнал договоров физ.лиц'!A:A,))</f>
        <v>#N/A</v>
      </c>
      <c r="B313" s="9" t="e">
        <f>Таблица1[[#This Row],[Наименование юридического лица / ФИО пациента (физического лица)]]</f>
        <v>#N/A</v>
      </c>
      <c r="C313" s="35"/>
      <c r="D313" s="11"/>
      <c r="E313" s="16"/>
      <c r="F313" s="19"/>
      <c r="G313"/>
      <c r="H313" s="17">
        <f>IFERROR(VLOOKUP(Таблица1[[#This Row],[Наименование услуги]],#REF!,2),)</f>
        <v>0</v>
      </c>
      <c r="I313" s="7">
        <f>Таблица1[[#This Row],[Количество услуг]]*Таблица1[[#This Row],[Стоимость за единицу, руб.]]</f>
        <v>0</v>
      </c>
      <c r="K313" s="8" t="str">
        <f>IFERROR(VLOOKUP($J313,'Журнал договоров физ.лиц'!$A$2:$H$32,2,0),"")</f>
        <v/>
      </c>
      <c r="L313" s="18" t="e">
        <f>IF(MATCH(Таблица1[[#This Row],[Номер договора]],Таблица1[Номер договора],)=ROW()-1,1,)+INDEX(Таблица1[[#All],[0]],ROW()-1)</f>
        <v>#N/A</v>
      </c>
      <c r="M313" s="18" t="str">
        <f>IFERROR(INDEX(Таблица1[Номер договора],MATCH(ROW()-1,Таблица1[0],)),"s\")</f>
        <v>s\</v>
      </c>
    </row>
    <row r="314" spans="1:13" ht="15.75" x14ac:dyDescent="0.25">
      <c r="A314" s="9" t="e">
        <f>INDEX('Журнал договоров физ.лиц'!C:C,MATCH('Реестр физические'!J314,'Журнал договоров физ.лиц'!A:A,))</f>
        <v>#N/A</v>
      </c>
      <c r="B314" s="9" t="e">
        <f>Таблица1[[#This Row],[Наименование юридического лица / ФИО пациента (физического лица)]]</f>
        <v>#N/A</v>
      </c>
      <c r="C314" s="35"/>
      <c r="D314" s="11"/>
      <c r="E314" s="16"/>
      <c r="F314" s="19"/>
      <c r="G314"/>
      <c r="H314" s="17">
        <f>IFERROR(VLOOKUP(Таблица1[[#This Row],[Наименование услуги]],#REF!,2),)</f>
        <v>0</v>
      </c>
      <c r="I314" s="7">
        <f>Таблица1[[#This Row],[Количество услуг]]*Таблица1[[#This Row],[Стоимость за единицу, руб.]]</f>
        <v>0</v>
      </c>
      <c r="K314" s="8" t="str">
        <f>IFERROR(VLOOKUP($J314,'Журнал договоров физ.лиц'!$A$2:$H$32,2,0),"")</f>
        <v/>
      </c>
      <c r="L314" s="18" t="e">
        <f>IF(MATCH(Таблица1[[#This Row],[Номер договора]],Таблица1[Номер договора],)=ROW()-1,1,)+INDEX(Таблица1[[#All],[0]],ROW()-1)</f>
        <v>#N/A</v>
      </c>
      <c r="M314" s="18" t="str">
        <f>IFERROR(INDEX(Таблица1[Номер договора],MATCH(ROW()-1,Таблица1[0],)),"s\")</f>
        <v>s\</v>
      </c>
    </row>
    <row r="315" spans="1:13" ht="15.75" x14ac:dyDescent="0.25">
      <c r="A315" s="9" t="e">
        <f>INDEX('Журнал договоров физ.лиц'!C:C,MATCH('Реестр физические'!J315,'Журнал договоров физ.лиц'!A:A,))</f>
        <v>#N/A</v>
      </c>
      <c r="B315" s="9" t="e">
        <f>Таблица1[[#This Row],[Наименование юридического лица / ФИО пациента (физического лица)]]</f>
        <v>#N/A</v>
      </c>
      <c r="C315" s="35"/>
      <c r="D315" s="11"/>
      <c r="E315" s="16"/>
      <c r="F315" s="19"/>
      <c r="G315"/>
      <c r="H315" s="17">
        <f>IFERROR(VLOOKUP(Таблица1[[#This Row],[Наименование услуги]],#REF!,2),)</f>
        <v>0</v>
      </c>
      <c r="I315" s="7">
        <f>Таблица1[[#This Row],[Количество услуг]]*Таблица1[[#This Row],[Стоимость за единицу, руб.]]</f>
        <v>0</v>
      </c>
      <c r="K315" s="8" t="str">
        <f>IFERROR(VLOOKUP($J315,'Журнал договоров физ.лиц'!$A$2:$H$32,2,0),"")</f>
        <v/>
      </c>
      <c r="L315" s="18" t="e">
        <f>IF(MATCH(Таблица1[[#This Row],[Номер договора]],Таблица1[Номер договора],)=ROW()-1,1,)+INDEX(Таблица1[[#All],[0]],ROW()-1)</f>
        <v>#N/A</v>
      </c>
      <c r="M315" s="18" t="str">
        <f>IFERROR(INDEX(Таблица1[Номер договора],MATCH(ROW()-1,Таблица1[0],)),"s\")</f>
        <v>s\</v>
      </c>
    </row>
    <row r="316" spans="1:13" ht="15.75" x14ac:dyDescent="0.25">
      <c r="A316" s="9" t="e">
        <f>INDEX('Журнал договоров физ.лиц'!C:C,MATCH('Реестр физические'!J316,'Журнал договоров физ.лиц'!A:A,))</f>
        <v>#N/A</v>
      </c>
      <c r="B316" s="9" t="e">
        <f>Таблица1[[#This Row],[Наименование юридического лица / ФИО пациента (физического лица)]]</f>
        <v>#N/A</v>
      </c>
      <c r="C316" s="35"/>
      <c r="D316" s="11"/>
      <c r="E316" s="16"/>
      <c r="F316" s="19"/>
      <c r="G316"/>
      <c r="H316" s="17">
        <f>IFERROR(VLOOKUP(Таблица1[[#This Row],[Наименование услуги]],#REF!,2),)</f>
        <v>0</v>
      </c>
      <c r="I316" s="7">
        <f>Таблица1[[#This Row],[Количество услуг]]*Таблица1[[#This Row],[Стоимость за единицу, руб.]]</f>
        <v>0</v>
      </c>
      <c r="K316" s="8" t="str">
        <f>IFERROR(VLOOKUP($J316,'Журнал договоров физ.лиц'!$A$2:$H$32,2,0),"")</f>
        <v/>
      </c>
      <c r="L316" s="18" t="e">
        <f>IF(MATCH(Таблица1[[#This Row],[Номер договора]],Таблица1[Номер договора],)=ROW()-1,1,)+INDEX(Таблица1[[#All],[0]],ROW()-1)</f>
        <v>#N/A</v>
      </c>
      <c r="M316" s="18" t="str">
        <f>IFERROR(INDEX(Таблица1[Номер договора],MATCH(ROW()-1,Таблица1[0],)),"s\")</f>
        <v>s\</v>
      </c>
    </row>
    <row r="317" spans="1:13" ht="15.75" x14ac:dyDescent="0.25">
      <c r="A317" s="9" t="e">
        <f>INDEX('Журнал договоров физ.лиц'!C:C,MATCH('Реестр физические'!J317,'Журнал договоров физ.лиц'!A:A,))</f>
        <v>#N/A</v>
      </c>
      <c r="B317" s="9" t="e">
        <f>Таблица1[[#This Row],[Наименование юридического лица / ФИО пациента (физического лица)]]</f>
        <v>#N/A</v>
      </c>
      <c r="C317" s="35"/>
      <c r="D317" s="11"/>
      <c r="E317" s="16"/>
      <c r="F317" s="19"/>
      <c r="G317"/>
      <c r="H317" s="17">
        <f>IFERROR(VLOOKUP(Таблица1[[#This Row],[Наименование услуги]],#REF!,2),)</f>
        <v>0</v>
      </c>
      <c r="I317" s="7">
        <f>Таблица1[[#This Row],[Количество услуг]]*Таблица1[[#This Row],[Стоимость за единицу, руб.]]</f>
        <v>0</v>
      </c>
      <c r="K317" s="8" t="str">
        <f>IFERROR(VLOOKUP($J317,'Журнал договоров физ.лиц'!$A$2:$H$32,2,0),"")</f>
        <v/>
      </c>
      <c r="L317" s="18" t="e">
        <f>IF(MATCH(Таблица1[[#This Row],[Номер договора]],Таблица1[Номер договора],)=ROW()-1,1,)+INDEX(Таблица1[[#All],[0]],ROW()-1)</f>
        <v>#N/A</v>
      </c>
      <c r="M317" s="18" t="str">
        <f>IFERROR(INDEX(Таблица1[Номер договора],MATCH(ROW()-1,Таблица1[0],)),"s\")</f>
        <v>s\</v>
      </c>
    </row>
    <row r="318" spans="1:13" ht="15.75" x14ac:dyDescent="0.25">
      <c r="A318" s="9" t="e">
        <f>INDEX('Журнал договоров физ.лиц'!C:C,MATCH('Реестр физические'!J318,'Журнал договоров физ.лиц'!A:A,))</f>
        <v>#N/A</v>
      </c>
      <c r="B318" s="9" t="e">
        <f>Таблица1[[#This Row],[Наименование юридического лица / ФИО пациента (физического лица)]]</f>
        <v>#N/A</v>
      </c>
      <c r="C318" s="35"/>
      <c r="D318" s="11"/>
      <c r="E318" s="16"/>
      <c r="F318" s="19"/>
      <c r="G318"/>
      <c r="H318" s="17">
        <f>IFERROR(VLOOKUP(Таблица1[[#This Row],[Наименование услуги]],#REF!,2),)</f>
        <v>0</v>
      </c>
      <c r="I318" s="7">
        <f>Таблица1[[#This Row],[Количество услуг]]*Таблица1[[#This Row],[Стоимость за единицу, руб.]]</f>
        <v>0</v>
      </c>
      <c r="K318" s="8" t="str">
        <f>IFERROR(VLOOKUP($J318,'Журнал договоров физ.лиц'!$A$2:$H$32,2,0),"")</f>
        <v/>
      </c>
      <c r="L318" s="18" t="e">
        <f>IF(MATCH(Таблица1[[#This Row],[Номер договора]],Таблица1[Номер договора],)=ROW()-1,1,)+INDEX(Таблица1[[#All],[0]],ROW()-1)</f>
        <v>#N/A</v>
      </c>
      <c r="M318" s="18" t="str">
        <f>IFERROR(INDEX(Таблица1[Номер договора],MATCH(ROW()-1,Таблица1[0],)),"s\")</f>
        <v>s\</v>
      </c>
    </row>
    <row r="319" spans="1:13" ht="15.75" x14ac:dyDescent="0.25">
      <c r="A319" s="9" t="e">
        <f>INDEX('Журнал договоров физ.лиц'!C:C,MATCH('Реестр физические'!J319,'Журнал договоров физ.лиц'!A:A,))</f>
        <v>#N/A</v>
      </c>
      <c r="B319" s="9" t="e">
        <f>Таблица1[[#This Row],[Наименование юридического лица / ФИО пациента (физического лица)]]</f>
        <v>#N/A</v>
      </c>
      <c r="C319" s="35"/>
      <c r="D319" s="11"/>
      <c r="E319" s="16"/>
      <c r="F319" s="19"/>
      <c r="G319"/>
      <c r="H319" s="17">
        <f>IFERROR(VLOOKUP(Таблица1[[#This Row],[Наименование услуги]],#REF!,2),)</f>
        <v>0</v>
      </c>
      <c r="I319" s="7">
        <f>Таблица1[[#This Row],[Количество услуг]]*Таблица1[[#This Row],[Стоимость за единицу, руб.]]</f>
        <v>0</v>
      </c>
      <c r="K319" s="8" t="str">
        <f>IFERROR(VLOOKUP($J319,'Журнал договоров физ.лиц'!$A$2:$H$32,2,0),"")</f>
        <v/>
      </c>
      <c r="L319" s="18" t="e">
        <f>IF(MATCH(Таблица1[[#This Row],[Номер договора]],Таблица1[Номер договора],)=ROW()-1,1,)+INDEX(Таблица1[[#All],[0]],ROW()-1)</f>
        <v>#N/A</v>
      </c>
      <c r="M319" s="18" t="str">
        <f>IFERROR(INDEX(Таблица1[Номер договора],MATCH(ROW()-1,Таблица1[0],)),"s\")</f>
        <v>s\</v>
      </c>
    </row>
    <row r="320" spans="1:13" ht="15.75" x14ac:dyDescent="0.25">
      <c r="A320" s="9" t="e">
        <f>INDEX('Журнал договоров физ.лиц'!C:C,MATCH('Реестр физические'!J320,'Журнал договоров физ.лиц'!A:A,))</f>
        <v>#N/A</v>
      </c>
      <c r="B320" s="9" t="e">
        <f>Таблица1[[#This Row],[Наименование юридического лица / ФИО пациента (физического лица)]]</f>
        <v>#N/A</v>
      </c>
      <c r="C320" s="35"/>
      <c r="D320" s="11"/>
      <c r="E320" s="16"/>
      <c r="F320" s="19"/>
      <c r="G320"/>
      <c r="H320" s="17">
        <f>IFERROR(VLOOKUP(Таблица1[[#This Row],[Наименование услуги]],#REF!,2),)</f>
        <v>0</v>
      </c>
      <c r="I320" s="7">
        <f>Таблица1[[#This Row],[Количество услуг]]*Таблица1[[#This Row],[Стоимость за единицу, руб.]]</f>
        <v>0</v>
      </c>
      <c r="K320" s="8" t="str">
        <f>IFERROR(VLOOKUP($J320,'Журнал договоров физ.лиц'!$A$2:$H$32,2,0),"")</f>
        <v/>
      </c>
      <c r="L320" s="18" t="e">
        <f>IF(MATCH(Таблица1[[#This Row],[Номер договора]],Таблица1[Номер договора],)=ROW()-1,1,)+INDEX(Таблица1[[#All],[0]],ROW()-1)</f>
        <v>#N/A</v>
      </c>
      <c r="M320" s="18" t="str">
        <f>IFERROR(INDEX(Таблица1[Номер договора],MATCH(ROW()-1,Таблица1[0],)),"s\")</f>
        <v>s\</v>
      </c>
    </row>
    <row r="321" spans="1:13" ht="15.75" x14ac:dyDescent="0.25">
      <c r="A321" s="9" t="e">
        <f>INDEX('Журнал договоров физ.лиц'!C:C,MATCH('Реестр физические'!J321,'Журнал договоров физ.лиц'!A:A,))</f>
        <v>#N/A</v>
      </c>
      <c r="B321" s="9" t="e">
        <f>Таблица1[[#This Row],[Наименование юридического лица / ФИО пациента (физического лица)]]</f>
        <v>#N/A</v>
      </c>
      <c r="C321" s="35"/>
      <c r="D321" s="11"/>
      <c r="E321" s="16"/>
      <c r="F321" s="19"/>
      <c r="G321"/>
      <c r="H321" s="17">
        <f>IFERROR(VLOOKUP(Таблица1[[#This Row],[Наименование услуги]],#REF!,2),)</f>
        <v>0</v>
      </c>
      <c r="I321" s="7">
        <f>Таблица1[[#This Row],[Количество услуг]]*Таблица1[[#This Row],[Стоимость за единицу, руб.]]</f>
        <v>0</v>
      </c>
      <c r="K321" s="8" t="str">
        <f>IFERROR(VLOOKUP($J321,'Журнал договоров физ.лиц'!$A$2:$H$32,2,0),"")</f>
        <v/>
      </c>
      <c r="L321" s="18" t="e">
        <f>IF(MATCH(Таблица1[[#This Row],[Номер договора]],Таблица1[Номер договора],)=ROW()-1,1,)+INDEX(Таблица1[[#All],[0]],ROW()-1)</f>
        <v>#N/A</v>
      </c>
      <c r="M321" s="18" t="str">
        <f>IFERROR(INDEX(Таблица1[Номер договора],MATCH(ROW()-1,Таблица1[0],)),"s\")</f>
        <v>s\</v>
      </c>
    </row>
    <row r="322" spans="1:13" ht="15.75" x14ac:dyDescent="0.25">
      <c r="A322" s="9" t="e">
        <f>INDEX('Журнал договоров физ.лиц'!C:C,MATCH('Реестр физические'!J322,'Журнал договоров физ.лиц'!A:A,))</f>
        <v>#N/A</v>
      </c>
      <c r="B322" s="9" t="e">
        <f>Таблица1[[#This Row],[Наименование юридического лица / ФИО пациента (физического лица)]]</f>
        <v>#N/A</v>
      </c>
      <c r="C322" s="35"/>
      <c r="D322" s="11"/>
      <c r="E322" s="16"/>
      <c r="F322" s="19"/>
      <c r="G322"/>
      <c r="H322" s="17">
        <f>IFERROR(VLOOKUP(Таблица1[[#This Row],[Наименование услуги]],#REF!,2),)</f>
        <v>0</v>
      </c>
      <c r="I322" s="7">
        <f>Таблица1[[#This Row],[Количество услуг]]*Таблица1[[#This Row],[Стоимость за единицу, руб.]]</f>
        <v>0</v>
      </c>
      <c r="K322" s="8" t="str">
        <f>IFERROR(VLOOKUP($J322,'Журнал договоров физ.лиц'!$A$2:$H$32,2,0),"")</f>
        <v/>
      </c>
      <c r="L322" s="18" t="e">
        <f>IF(MATCH(Таблица1[[#This Row],[Номер договора]],Таблица1[Номер договора],)=ROW()-1,1,)+INDEX(Таблица1[[#All],[0]],ROW()-1)</f>
        <v>#N/A</v>
      </c>
      <c r="M322" s="18" t="str">
        <f>IFERROR(INDEX(Таблица1[Номер договора],MATCH(ROW()-1,Таблица1[0],)),"s\")</f>
        <v>s\</v>
      </c>
    </row>
    <row r="323" spans="1:13" ht="15.75" x14ac:dyDescent="0.25">
      <c r="A323" s="9" t="e">
        <f>INDEX('Журнал договоров физ.лиц'!C:C,MATCH('Реестр физические'!J323,'Журнал договоров физ.лиц'!A:A,))</f>
        <v>#N/A</v>
      </c>
      <c r="B323" s="9" t="e">
        <f>Таблица1[[#This Row],[Наименование юридического лица / ФИО пациента (физического лица)]]</f>
        <v>#N/A</v>
      </c>
      <c r="C323" s="35"/>
      <c r="D323" s="11"/>
      <c r="E323" s="16"/>
      <c r="F323" s="19"/>
      <c r="G323"/>
      <c r="H323" s="17">
        <f>IFERROR(VLOOKUP(Таблица1[[#This Row],[Наименование услуги]],#REF!,2),)</f>
        <v>0</v>
      </c>
      <c r="I323" s="7">
        <f>Таблица1[[#This Row],[Количество услуг]]*Таблица1[[#This Row],[Стоимость за единицу, руб.]]</f>
        <v>0</v>
      </c>
      <c r="K323" s="8" t="str">
        <f>IFERROR(VLOOKUP($J323,'Журнал договоров физ.лиц'!$A$2:$H$32,2,0),"")</f>
        <v/>
      </c>
      <c r="L323" s="18" t="e">
        <f>IF(MATCH(Таблица1[[#This Row],[Номер договора]],Таблица1[Номер договора],)=ROW()-1,1,)+INDEX(Таблица1[[#All],[0]],ROW()-1)</f>
        <v>#N/A</v>
      </c>
      <c r="M323" s="18" t="str">
        <f>IFERROR(INDEX(Таблица1[Номер договора],MATCH(ROW()-1,Таблица1[0],)),"s\")</f>
        <v>s\</v>
      </c>
    </row>
    <row r="324" spans="1:13" ht="15.75" x14ac:dyDescent="0.25">
      <c r="A324" s="9" t="e">
        <f>INDEX('Журнал договоров физ.лиц'!C:C,MATCH('Реестр физические'!J324,'Журнал договоров физ.лиц'!A:A,))</f>
        <v>#N/A</v>
      </c>
      <c r="B324" s="9" t="e">
        <f>Таблица1[[#This Row],[Наименование юридического лица / ФИО пациента (физического лица)]]</f>
        <v>#N/A</v>
      </c>
      <c r="C324" s="35"/>
      <c r="D324" s="11"/>
      <c r="E324" s="16"/>
      <c r="F324" s="19"/>
      <c r="G324"/>
      <c r="H324" s="17">
        <f>IFERROR(VLOOKUP(Таблица1[[#This Row],[Наименование услуги]],#REF!,2),)</f>
        <v>0</v>
      </c>
      <c r="I324" s="7">
        <f>Таблица1[[#This Row],[Количество услуг]]*Таблица1[[#This Row],[Стоимость за единицу, руб.]]</f>
        <v>0</v>
      </c>
      <c r="K324" s="8" t="str">
        <f>IFERROR(VLOOKUP($J324,'Журнал договоров физ.лиц'!$A$2:$H$32,2,0),"")</f>
        <v/>
      </c>
      <c r="L324" s="18" t="e">
        <f>IF(MATCH(Таблица1[[#This Row],[Номер договора]],Таблица1[Номер договора],)=ROW()-1,1,)+INDEX(Таблица1[[#All],[0]],ROW()-1)</f>
        <v>#N/A</v>
      </c>
      <c r="M324" s="18" t="str">
        <f>IFERROR(INDEX(Таблица1[Номер договора],MATCH(ROW()-1,Таблица1[0],)),"s\")</f>
        <v>s\</v>
      </c>
    </row>
    <row r="325" spans="1:13" ht="15.75" x14ac:dyDescent="0.25">
      <c r="A325" s="9" t="e">
        <f>INDEX('Журнал договоров физ.лиц'!C:C,MATCH('Реестр физические'!J325,'Журнал договоров физ.лиц'!A:A,))</f>
        <v>#N/A</v>
      </c>
      <c r="B325" s="9" t="e">
        <f>Таблица1[[#This Row],[Наименование юридического лица / ФИО пациента (физического лица)]]</f>
        <v>#N/A</v>
      </c>
      <c r="C325" s="35"/>
      <c r="D325" s="11"/>
      <c r="E325" s="16"/>
      <c r="F325" s="19"/>
      <c r="G325"/>
      <c r="H325" s="17">
        <f>IFERROR(VLOOKUP(Таблица1[[#This Row],[Наименование услуги]],#REF!,2),)</f>
        <v>0</v>
      </c>
      <c r="I325" s="7">
        <f>Таблица1[[#This Row],[Количество услуг]]*Таблица1[[#This Row],[Стоимость за единицу, руб.]]</f>
        <v>0</v>
      </c>
      <c r="K325" s="8" t="str">
        <f>IFERROR(VLOOKUP($J325,'Журнал договоров физ.лиц'!$A$2:$H$32,2,0),"")</f>
        <v/>
      </c>
      <c r="L325" s="18" t="e">
        <f>IF(MATCH(Таблица1[[#This Row],[Номер договора]],Таблица1[Номер договора],)=ROW()-1,1,)+INDEX(Таблица1[[#All],[0]],ROW()-1)</f>
        <v>#N/A</v>
      </c>
      <c r="M325" s="18" t="str">
        <f>IFERROR(INDEX(Таблица1[Номер договора],MATCH(ROW()-1,Таблица1[0],)),"s\")</f>
        <v>s\</v>
      </c>
    </row>
    <row r="326" spans="1:13" ht="15.75" x14ac:dyDescent="0.25">
      <c r="A326" s="9" t="e">
        <f>INDEX('Журнал договоров физ.лиц'!C:C,MATCH('Реестр физические'!J326,'Журнал договоров физ.лиц'!A:A,))</f>
        <v>#N/A</v>
      </c>
      <c r="B326" s="9" t="e">
        <f>Таблица1[[#This Row],[Наименование юридического лица / ФИО пациента (физического лица)]]</f>
        <v>#N/A</v>
      </c>
      <c r="C326" s="35"/>
      <c r="D326" s="11"/>
      <c r="E326" s="16"/>
      <c r="F326" s="19"/>
      <c r="G326"/>
      <c r="H326" s="17">
        <f>IFERROR(VLOOKUP(Таблица1[[#This Row],[Наименование услуги]],#REF!,2),)</f>
        <v>0</v>
      </c>
      <c r="I326" s="7">
        <f>Таблица1[[#This Row],[Количество услуг]]*Таблица1[[#This Row],[Стоимость за единицу, руб.]]</f>
        <v>0</v>
      </c>
      <c r="K326" s="8" t="str">
        <f>IFERROR(VLOOKUP($J326,'Журнал договоров физ.лиц'!$A$2:$H$32,2,0),"")</f>
        <v/>
      </c>
      <c r="L326" s="18" t="e">
        <f>IF(MATCH(Таблица1[[#This Row],[Номер договора]],Таблица1[Номер договора],)=ROW()-1,1,)+INDEX(Таблица1[[#All],[0]],ROW()-1)</f>
        <v>#N/A</v>
      </c>
      <c r="M326" s="18" t="str">
        <f>IFERROR(INDEX(Таблица1[Номер договора],MATCH(ROW()-1,Таблица1[0],)),"s\")</f>
        <v>s\</v>
      </c>
    </row>
    <row r="327" spans="1:13" ht="15.75" x14ac:dyDescent="0.25">
      <c r="A327" s="9" t="e">
        <f>INDEX('Журнал договоров физ.лиц'!C:C,MATCH('Реестр физические'!J327,'Журнал договоров физ.лиц'!A:A,))</f>
        <v>#N/A</v>
      </c>
      <c r="B327" s="9" t="e">
        <f>Таблица1[[#This Row],[Наименование юридического лица / ФИО пациента (физического лица)]]</f>
        <v>#N/A</v>
      </c>
      <c r="C327" s="35"/>
      <c r="D327" s="11"/>
      <c r="E327" s="16"/>
      <c r="F327" s="19"/>
      <c r="G327"/>
      <c r="H327" s="17">
        <f>IFERROR(VLOOKUP(Таблица1[[#This Row],[Наименование услуги]],#REF!,2),)</f>
        <v>0</v>
      </c>
      <c r="I327" s="7">
        <f>Таблица1[[#This Row],[Количество услуг]]*Таблица1[[#This Row],[Стоимость за единицу, руб.]]</f>
        <v>0</v>
      </c>
      <c r="K327" s="8" t="str">
        <f>IFERROR(VLOOKUP($J327,'Журнал договоров физ.лиц'!$A$2:$H$32,2,0),"")</f>
        <v/>
      </c>
      <c r="L327" s="18" t="e">
        <f>IF(MATCH(Таблица1[[#This Row],[Номер договора]],Таблица1[Номер договора],)=ROW()-1,1,)+INDEX(Таблица1[[#All],[0]],ROW()-1)</f>
        <v>#N/A</v>
      </c>
      <c r="M327" s="18" t="str">
        <f>IFERROR(INDEX(Таблица1[Номер договора],MATCH(ROW()-1,Таблица1[0],)),"s\")</f>
        <v>s\</v>
      </c>
    </row>
    <row r="328" spans="1:13" ht="15.75" x14ac:dyDescent="0.25">
      <c r="A328" s="9" t="e">
        <f>INDEX('Журнал договоров физ.лиц'!C:C,MATCH('Реестр физические'!J328,'Журнал договоров физ.лиц'!A:A,))</f>
        <v>#N/A</v>
      </c>
      <c r="B328" s="9" t="e">
        <f>Таблица1[[#This Row],[Наименование юридического лица / ФИО пациента (физического лица)]]</f>
        <v>#N/A</v>
      </c>
      <c r="C328" s="35"/>
      <c r="D328" s="11"/>
      <c r="E328" s="16"/>
      <c r="F328" s="19"/>
      <c r="G328"/>
      <c r="H328" s="17">
        <f>IFERROR(VLOOKUP(Таблица1[[#This Row],[Наименование услуги]],#REF!,2),)</f>
        <v>0</v>
      </c>
      <c r="I328" s="7">
        <f>Таблица1[[#This Row],[Количество услуг]]*Таблица1[[#This Row],[Стоимость за единицу, руб.]]</f>
        <v>0</v>
      </c>
      <c r="K328" s="8" t="str">
        <f>IFERROR(VLOOKUP($J328,'Журнал договоров физ.лиц'!$A$2:$H$32,2,0),"")</f>
        <v/>
      </c>
      <c r="L328" s="18" t="e">
        <f>IF(MATCH(Таблица1[[#This Row],[Номер договора]],Таблица1[Номер договора],)=ROW()-1,1,)+INDEX(Таблица1[[#All],[0]],ROW()-1)</f>
        <v>#N/A</v>
      </c>
      <c r="M328" s="18" t="str">
        <f>IFERROR(INDEX(Таблица1[Номер договора],MATCH(ROW()-1,Таблица1[0],)),"s\")</f>
        <v>s\</v>
      </c>
    </row>
    <row r="329" spans="1:13" ht="15.75" x14ac:dyDescent="0.25">
      <c r="A329" s="9" t="e">
        <f>INDEX('Журнал договоров физ.лиц'!C:C,MATCH('Реестр физические'!J329,'Журнал договоров физ.лиц'!A:A,))</f>
        <v>#N/A</v>
      </c>
      <c r="B329" s="9" t="e">
        <f>Таблица1[[#This Row],[Наименование юридического лица / ФИО пациента (физического лица)]]</f>
        <v>#N/A</v>
      </c>
      <c r="C329" s="35"/>
      <c r="D329" s="11"/>
      <c r="E329" s="16"/>
      <c r="F329" s="19"/>
      <c r="G329"/>
      <c r="H329" s="17">
        <f>IFERROR(VLOOKUP(Таблица1[[#This Row],[Наименование услуги]],#REF!,2),)</f>
        <v>0</v>
      </c>
      <c r="I329" s="7">
        <f>Таблица1[[#This Row],[Количество услуг]]*Таблица1[[#This Row],[Стоимость за единицу, руб.]]</f>
        <v>0</v>
      </c>
      <c r="K329" s="8" t="str">
        <f>IFERROR(VLOOKUP($J329,'Журнал договоров физ.лиц'!$A$2:$H$32,2,0),"")</f>
        <v/>
      </c>
      <c r="L329" s="18" t="e">
        <f>IF(MATCH(Таблица1[[#This Row],[Номер договора]],Таблица1[Номер договора],)=ROW()-1,1,)+INDEX(Таблица1[[#All],[0]],ROW()-1)</f>
        <v>#N/A</v>
      </c>
      <c r="M329" s="18" t="str">
        <f>IFERROR(INDEX(Таблица1[Номер договора],MATCH(ROW()-1,Таблица1[0],)),"s\")</f>
        <v>s\</v>
      </c>
    </row>
    <row r="330" spans="1:13" ht="15.75" x14ac:dyDescent="0.25">
      <c r="A330" s="9" t="e">
        <f>INDEX('Журнал договоров физ.лиц'!C:C,MATCH('Реестр физические'!J330,'Журнал договоров физ.лиц'!A:A,))</f>
        <v>#N/A</v>
      </c>
      <c r="B330" s="9" t="e">
        <f>Таблица1[[#This Row],[Наименование юридического лица / ФИО пациента (физического лица)]]</f>
        <v>#N/A</v>
      </c>
      <c r="C330" s="35"/>
      <c r="D330" s="11"/>
      <c r="E330" s="16"/>
      <c r="F330" s="19"/>
      <c r="G330"/>
      <c r="H330" s="17">
        <f>IFERROR(VLOOKUP(Таблица1[[#This Row],[Наименование услуги]],#REF!,2),)</f>
        <v>0</v>
      </c>
      <c r="I330" s="7">
        <f>Таблица1[[#This Row],[Количество услуг]]*Таблица1[[#This Row],[Стоимость за единицу, руб.]]</f>
        <v>0</v>
      </c>
      <c r="K330" s="8" t="str">
        <f>IFERROR(VLOOKUP($J330,'Журнал договоров физ.лиц'!$A$2:$H$32,2,0),"")</f>
        <v/>
      </c>
      <c r="L330" s="18" t="e">
        <f>IF(MATCH(Таблица1[[#This Row],[Номер договора]],Таблица1[Номер договора],)=ROW()-1,1,)+INDEX(Таблица1[[#All],[0]],ROW()-1)</f>
        <v>#N/A</v>
      </c>
      <c r="M330" s="18" t="str">
        <f>IFERROR(INDEX(Таблица1[Номер договора],MATCH(ROW()-1,Таблица1[0],)),"s\")</f>
        <v>s\</v>
      </c>
    </row>
    <row r="331" spans="1:13" ht="15.75" x14ac:dyDescent="0.25">
      <c r="A331" s="9" t="e">
        <f>INDEX('Журнал договоров физ.лиц'!C:C,MATCH('Реестр физические'!J331,'Журнал договоров физ.лиц'!A:A,))</f>
        <v>#N/A</v>
      </c>
      <c r="B331" s="9" t="e">
        <f>Таблица1[[#This Row],[Наименование юридического лица / ФИО пациента (физического лица)]]</f>
        <v>#N/A</v>
      </c>
      <c r="C331" s="35"/>
      <c r="D331" s="11"/>
      <c r="E331" s="16"/>
      <c r="F331" s="19"/>
      <c r="G331"/>
      <c r="H331" s="17">
        <f>IFERROR(VLOOKUP(Таблица1[[#This Row],[Наименование услуги]],#REF!,2),)</f>
        <v>0</v>
      </c>
      <c r="I331" s="7">
        <f>Таблица1[[#This Row],[Количество услуг]]*Таблица1[[#This Row],[Стоимость за единицу, руб.]]</f>
        <v>0</v>
      </c>
      <c r="K331" s="8" t="str">
        <f>IFERROR(VLOOKUP($J331,'Журнал договоров физ.лиц'!$A$2:$H$32,2,0),"")</f>
        <v/>
      </c>
      <c r="L331" s="18" t="e">
        <f>IF(MATCH(Таблица1[[#This Row],[Номер договора]],Таблица1[Номер договора],)=ROW()-1,1,)+INDEX(Таблица1[[#All],[0]],ROW()-1)</f>
        <v>#N/A</v>
      </c>
      <c r="M331" s="18" t="str">
        <f>IFERROR(INDEX(Таблица1[Номер договора],MATCH(ROW()-1,Таблица1[0],)),"s\")</f>
        <v>s\</v>
      </c>
    </row>
    <row r="332" spans="1:13" ht="15.75" x14ac:dyDescent="0.25">
      <c r="A332" s="9" t="e">
        <f>INDEX('Журнал договоров физ.лиц'!C:C,MATCH('Реестр физические'!J332,'Журнал договоров физ.лиц'!A:A,))</f>
        <v>#N/A</v>
      </c>
      <c r="B332" s="9" t="e">
        <f>Таблица1[[#This Row],[Наименование юридического лица / ФИО пациента (физического лица)]]</f>
        <v>#N/A</v>
      </c>
      <c r="C332" s="35"/>
      <c r="D332" s="11"/>
      <c r="E332" s="16"/>
      <c r="F332" s="19"/>
      <c r="G332"/>
      <c r="H332" s="17">
        <f>IFERROR(VLOOKUP(Таблица1[[#This Row],[Наименование услуги]],#REF!,2),)</f>
        <v>0</v>
      </c>
      <c r="I332" s="7">
        <f>Таблица1[[#This Row],[Количество услуг]]*Таблица1[[#This Row],[Стоимость за единицу, руб.]]</f>
        <v>0</v>
      </c>
      <c r="K332" s="8" t="str">
        <f>IFERROR(VLOOKUP($J332,'Журнал договоров физ.лиц'!$A$2:$H$32,2,0),"")</f>
        <v/>
      </c>
      <c r="L332" s="18" t="e">
        <f>IF(MATCH(Таблица1[[#This Row],[Номер договора]],Таблица1[Номер договора],)=ROW()-1,1,)+INDEX(Таблица1[[#All],[0]],ROW()-1)</f>
        <v>#N/A</v>
      </c>
      <c r="M332" s="18" t="str">
        <f>IFERROR(INDEX(Таблица1[Номер договора],MATCH(ROW()-1,Таблица1[0],)),"s\")</f>
        <v>s\</v>
      </c>
    </row>
    <row r="333" spans="1:13" ht="15.75" x14ac:dyDescent="0.25">
      <c r="A333" s="9" t="e">
        <f>INDEX('Журнал договоров физ.лиц'!C:C,MATCH('Реестр физические'!J333,'Журнал договоров физ.лиц'!A:A,))</f>
        <v>#N/A</v>
      </c>
      <c r="B333" s="9" t="e">
        <f>Таблица1[[#This Row],[Наименование юридического лица / ФИО пациента (физического лица)]]</f>
        <v>#N/A</v>
      </c>
      <c r="C333" s="35"/>
      <c r="D333" s="11"/>
      <c r="E333" s="16"/>
      <c r="F333" s="19"/>
      <c r="G333"/>
      <c r="H333" s="17">
        <f>IFERROR(VLOOKUP(Таблица1[[#This Row],[Наименование услуги]],#REF!,2),)</f>
        <v>0</v>
      </c>
      <c r="I333" s="7">
        <f>Таблица1[[#This Row],[Количество услуг]]*Таблица1[[#This Row],[Стоимость за единицу, руб.]]</f>
        <v>0</v>
      </c>
      <c r="K333" s="8" t="str">
        <f>IFERROR(VLOOKUP($J333,'Журнал договоров физ.лиц'!$A$2:$H$32,2,0),"")</f>
        <v/>
      </c>
      <c r="L333" s="18" t="e">
        <f>IF(MATCH(Таблица1[[#This Row],[Номер договора]],Таблица1[Номер договора],)=ROW()-1,1,)+INDEX(Таблица1[[#All],[0]],ROW()-1)</f>
        <v>#N/A</v>
      </c>
      <c r="M333" s="18" t="str">
        <f>IFERROR(INDEX(Таблица1[Номер договора],MATCH(ROW()-1,Таблица1[0],)),"s\")</f>
        <v>s\</v>
      </c>
    </row>
    <row r="334" spans="1:13" ht="15.75" x14ac:dyDescent="0.25">
      <c r="A334" s="9" t="e">
        <f>INDEX('Журнал договоров физ.лиц'!C:C,MATCH('Реестр физические'!J334,'Журнал договоров физ.лиц'!A:A,))</f>
        <v>#N/A</v>
      </c>
      <c r="B334" s="9" t="e">
        <f>Таблица1[[#This Row],[Наименование юридического лица / ФИО пациента (физического лица)]]</f>
        <v>#N/A</v>
      </c>
      <c r="C334" s="35"/>
      <c r="D334" s="11"/>
      <c r="E334" s="16"/>
      <c r="F334" s="19"/>
      <c r="G334"/>
      <c r="H334" s="17">
        <f>IFERROR(VLOOKUP(Таблица1[[#This Row],[Наименование услуги]],#REF!,2),)</f>
        <v>0</v>
      </c>
      <c r="I334" s="7">
        <f>Таблица1[[#This Row],[Количество услуг]]*Таблица1[[#This Row],[Стоимость за единицу, руб.]]</f>
        <v>0</v>
      </c>
      <c r="K334" s="8" t="str">
        <f>IFERROR(VLOOKUP($J334,'Журнал договоров физ.лиц'!$A$2:$H$32,2,0),"")</f>
        <v/>
      </c>
      <c r="L334" s="18" t="e">
        <f>IF(MATCH(Таблица1[[#This Row],[Номер договора]],Таблица1[Номер договора],)=ROW()-1,1,)+INDEX(Таблица1[[#All],[0]],ROW()-1)</f>
        <v>#N/A</v>
      </c>
      <c r="M334" s="18" t="str">
        <f>IFERROR(INDEX(Таблица1[Номер договора],MATCH(ROW()-1,Таблица1[0],)),"s\")</f>
        <v>s\</v>
      </c>
    </row>
    <row r="335" spans="1:13" ht="15.75" x14ac:dyDescent="0.25">
      <c r="A335" s="9" t="e">
        <f>INDEX('Журнал договоров физ.лиц'!C:C,MATCH('Реестр физические'!J335,'Журнал договоров физ.лиц'!A:A,))</f>
        <v>#N/A</v>
      </c>
      <c r="B335" s="9" t="e">
        <f>Таблица1[[#This Row],[Наименование юридического лица / ФИО пациента (физического лица)]]</f>
        <v>#N/A</v>
      </c>
      <c r="C335" s="35"/>
      <c r="D335" s="11"/>
      <c r="E335" s="16"/>
      <c r="F335" s="19"/>
      <c r="G335"/>
      <c r="H335" s="17">
        <f>IFERROR(VLOOKUP(Таблица1[[#This Row],[Наименование услуги]],#REF!,2),)</f>
        <v>0</v>
      </c>
      <c r="I335" s="7">
        <f>Таблица1[[#This Row],[Количество услуг]]*Таблица1[[#This Row],[Стоимость за единицу, руб.]]</f>
        <v>0</v>
      </c>
      <c r="K335" s="8" t="str">
        <f>IFERROR(VLOOKUP($J335,'Журнал договоров физ.лиц'!$A$2:$H$32,2,0),"")</f>
        <v/>
      </c>
      <c r="L335" s="18" t="e">
        <f>IF(MATCH(Таблица1[[#This Row],[Номер договора]],Таблица1[Номер договора],)=ROW()-1,1,)+INDEX(Таблица1[[#All],[0]],ROW()-1)</f>
        <v>#N/A</v>
      </c>
      <c r="M335" s="18" t="str">
        <f>IFERROR(INDEX(Таблица1[Номер договора],MATCH(ROW()-1,Таблица1[0],)),"s\")</f>
        <v>s\</v>
      </c>
    </row>
    <row r="336" spans="1:13" ht="15.75" x14ac:dyDescent="0.25">
      <c r="A336" s="9" t="e">
        <f>INDEX('Журнал договоров физ.лиц'!C:C,MATCH('Реестр физические'!J336,'Журнал договоров физ.лиц'!A:A,))</f>
        <v>#N/A</v>
      </c>
      <c r="B336" s="9" t="e">
        <f>Таблица1[[#This Row],[Наименование юридического лица / ФИО пациента (физического лица)]]</f>
        <v>#N/A</v>
      </c>
      <c r="C336" s="35"/>
      <c r="D336" s="11"/>
      <c r="E336" s="16"/>
      <c r="F336" s="19"/>
      <c r="G336"/>
      <c r="H336" s="17">
        <f>IFERROR(VLOOKUP(Таблица1[[#This Row],[Наименование услуги]],#REF!,2),)</f>
        <v>0</v>
      </c>
      <c r="I336" s="7">
        <f>Таблица1[[#This Row],[Количество услуг]]*Таблица1[[#This Row],[Стоимость за единицу, руб.]]</f>
        <v>0</v>
      </c>
      <c r="K336" s="8" t="str">
        <f>IFERROR(VLOOKUP($J336,'Журнал договоров физ.лиц'!$A$2:$H$32,2,0),"")</f>
        <v/>
      </c>
      <c r="L336" s="18" t="e">
        <f>IF(MATCH(Таблица1[[#This Row],[Номер договора]],Таблица1[Номер договора],)=ROW()-1,1,)+INDEX(Таблица1[[#All],[0]],ROW()-1)</f>
        <v>#N/A</v>
      </c>
      <c r="M336" s="18" t="str">
        <f>IFERROR(INDEX(Таблица1[Номер договора],MATCH(ROW()-1,Таблица1[0],)),"s\")</f>
        <v>s\</v>
      </c>
    </row>
    <row r="337" spans="1:13" ht="15.75" x14ac:dyDescent="0.25">
      <c r="A337" s="9" t="e">
        <f>INDEX('Журнал договоров физ.лиц'!C:C,MATCH('Реестр физические'!J337,'Журнал договоров физ.лиц'!A:A,))</f>
        <v>#N/A</v>
      </c>
      <c r="B337" s="9" t="e">
        <f>Таблица1[[#This Row],[Наименование юридического лица / ФИО пациента (физического лица)]]</f>
        <v>#N/A</v>
      </c>
      <c r="C337" s="35"/>
      <c r="D337" s="11"/>
      <c r="E337" s="16"/>
      <c r="F337" s="19"/>
      <c r="G337"/>
      <c r="H337" s="17">
        <f>IFERROR(VLOOKUP(Таблица1[[#This Row],[Наименование услуги]],#REF!,2),)</f>
        <v>0</v>
      </c>
      <c r="I337" s="7">
        <f>Таблица1[[#This Row],[Количество услуг]]*Таблица1[[#This Row],[Стоимость за единицу, руб.]]</f>
        <v>0</v>
      </c>
      <c r="K337" s="8" t="str">
        <f>IFERROR(VLOOKUP($J337,'Журнал договоров физ.лиц'!$A$2:$H$32,2,0),"")</f>
        <v/>
      </c>
      <c r="L337" s="18" t="e">
        <f>IF(MATCH(Таблица1[[#This Row],[Номер договора]],Таблица1[Номер договора],)=ROW()-1,1,)+INDEX(Таблица1[[#All],[0]],ROW()-1)</f>
        <v>#N/A</v>
      </c>
      <c r="M337" s="18" t="str">
        <f>IFERROR(INDEX(Таблица1[Номер договора],MATCH(ROW()-1,Таблица1[0],)),"s\")</f>
        <v>s\</v>
      </c>
    </row>
    <row r="338" spans="1:13" ht="15.75" x14ac:dyDescent="0.25">
      <c r="A338" s="9" t="e">
        <f>INDEX('Журнал договоров физ.лиц'!C:C,MATCH('Реестр физические'!J338,'Журнал договоров физ.лиц'!A:A,))</f>
        <v>#N/A</v>
      </c>
      <c r="B338" s="9" t="e">
        <f>Таблица1[[#This Row],[Наименование юридического лица / ФИО пациента (физического лица)]]</f>
        <v>#N/A</v>
      </c>
      <c r="C338" s="35"/>
      <c r="D338" s="11"/>
      <c r="E338" s="16"/>
      <c r="F338" s="19"/>
      <c r="G338"/>
      <c r="H338" s="17">
        <f>IFERROR(VLOOKUP(Таблица1[[#This Row],[Наименование услуги]],#REF!,2),)</f>
        <v>0</v>
      </c>
      <c r="I338" s="7">
        <f>Таблица1[[#This Row],[Количество услуг]]*Таблица1[[#This Row],[Стоимость за единицу, руб.]]</f>
        <v>0</v>
      </c>
      <c r="K338" s="8" t="str">
        <f>IFERROR(VLOOKUP($J338,'Журнал договоров физ.лиц'!$A$2:$H$32,2,0),"")</f>
        <v/>
      </c>
      <c r="L338" s="18" t="e">
        <f>IF(MATCH(Таблица1[[#This Row],[Номер договора]],Таблица1[Номер договора],)=ROW()-1,1,)+INDEX(Таблица1[[#All],[0]],ROW()-1)</f>
        <v>#N/A</v>
      </c>
      <c r="M338" s="18" t="str">
        <f>IFERROR(INDEX(Таблица1[Номер договора],MATCH(ROW()-1,Таблица1[0],)),"s\")</f>
        <v>s\</v>
      </c>
    </row>
    <row r="339" spans="1:13" ht="15.75" x14ac:dyDescent="0.25">
      <c r="A339" s="9" t="e">
        <f>INDEX('Журнал договоров физ.лиц'!C:C,MATCH('Реестр физические'!J339,'Журнал договоров физ.лиц'!A:A,))</f>
        <v>#N/A</v>
      </c>
      <c r="B339" s="9" t="e">
        <f>Таблица1[[#This Row],[Наименование юридического лица / ФИО пациента (физического лица)]]</f>
        <v>#N/A</v>
      </c>
      <c r="C339" s="35"/>
      <c r="D339" s="11"/>
      <c r="E339" s="16"/>
      <c r="F339" s="19"/>
      <c r="G339"/>
      <c r="H339" s="17">
        <f>IFERROR(VLOOKUP(Таблица1[[#This Row],[Наименование услуги]],#REF!,2),)</f>
        <v>0</v>
      </c>
      <c r="I339" s="7">
        <f>Таблица1[[#This Row],[Количество услуг]]*Таблица1[[#This Row],[Стоимость за единицу, руб.]]</f>
        <v>0</v>
      </c>
      <c r="K339" s="8" t="str">
        <f>IFERROR(VLOOKUP($J339,'Журнал договоров физ.лиц'!$A$2:$H$32,2,0),"")</f>
        <v/>
      </c>
      <c r="L339" s="18" t="e">
        <f>IF(MATCH(Таблица1[[#This Row],[Номер договора]],Таблица1[Номер договора],)=ROW()-1,1,)+INDEX(Таблица1[[#All],[0]],ROW()-1)</f>
        <v>#N/A</v>
      </c>
      <c r="M339" s="18" t="str">
        <f>IFERROR(INDEX(Таблица1[Номер договора],MATCH(ROW()-1,Таблица1[0],)),"s\")</f>
        <v>s\</v>
      </c>
    </row>
    <row r="340" spans="1:13" ht="15.75" x14ac:dyDescent="0.25">
      <c r="A340" s="9" t="e">
        <f>INDEX('Журнал договоров физ.лиц'!C:C,MATCH('Реестр физические'!J340,'Журнал договоров физ.лиц'!A:A,))</f>
        <v>#N/A</v>
      </c>
      <c r="B340" s="9" t="e">
        <f>Таблица1[[#This Row],[Наименование юридического лица / ФИО пациента (физического лица)]]</f>
        <v>#N/A</v>
      </c>
      <c r="C340" s="35"/>
      <c r="D340" s="11"/>
      <c r="E340" s="16"/>
      <c r="F340" s="19"/>
      <c r="G340"/>
      <c r="H340" s="17">
        <f>IFERROR(VLOOKUP(Таблица1[[#This Row],[Наименование услуги]],#REF!,2),)</f>
        <v>0</v>
      </c>
      <c r="I340" s="7">
        <f>Таблица1[[#This Row],[Количество услуг]]*Таблица1[[#This Row],[Стоимость за единицу, руб.]]</f>
        <v>0</v>
      </c>
      <c r="K340" s="8" t="str">
        <f>IFERROR(VLOOKUP($J340,'Журнал договоров физ.лиц'!$A$2:$H$32,2,0),"")</f>
        <v/>
      </c>
      <c r="L340" s="18" t="e">
        <f>IF(MATCH(Таблица1[[#This Row],[Номер договора]],Таблица1[Номер договора],)=ROW()-1,1,)+INDEX(Таблица1[[#All],[0]],ROW()-1)</f>
        <v>#N/A</v>
      </c>
      <c r="M340" s="18" t="str">
        <f>IFERROR(INDEX(Таблица1[Номер договора],MATCH(ROW()-1,Таблица1[0],)),"s\")</f>
        <v>s\</v>
      </c>
    </row>
    <row r="341" spans="1:13" ht="15.75" x14ac:dyDescent="0.25">
      <c r="A341" s="9" t="e">
        <f>INDEX('Журнал договоров физ.лиц'!C:C,MATCH('Реестр физические'!J341,'Журнал договоров физ.лиц'!A:A,))</f>
        <v>#N/A</v>
      </c>
      <c r="B341" s="9" t="e">
        <f>Таблица1[[#This Row],[Наименование юридического лица / ФИО пациента (физического лица)]]</f>
        <v>#N/A</v>
      </c>
      <c r="C341" s="35"/>
      <c r="D341" s="11"/>
      <c r="E341" s="16"/>
      <c r="F341" s="19"/>
      <c r="G341"/>
      <c r="H341" s="17">
        <f>IFERROR(VLOOKUP(Таблица1[[#This Row],[Наименование услуги]],#REF!,2),)</f>
        <v>0</v>
      </c>
      <c r="I341" s="7">
        <f>Таблица1[[#This Row],[Количество услуг]]*Таблица1[[#This Row],[Стоимость за единицу, руб.]]</f>
        <v>0</v>
      </c>
      <c r="K341" s="8" t="str">
        <f>IFERROR(VLOOKUP($J341,'Журнал договоров физ.лиц'!$A$2:$H$32,2,0),"")</f>
        <v/>
      </c>
      <c r="L341" s="18" t="e">
        <f>IF(MATCH(Таблица1[[#This Row],[Номер договора]],Таблица1[Номер договора],)=ROW()-1,1,)+INDEX(Таблица1[[#All],[0]],ROW()-1)</f>
        <v>#N/A</v>
      </c>
      <c r="M341" s="18" t="str">
        <f>IFERROR(INDEX(Таблица1[Номер договора],MATCH(ROW()-1,Таблица1[0],)),"s\")</f>
        <v>s\</v>
      </c>
    </row>
    <row r="342" spans="1:13" ht="15.75" x14ac:dyDescent="0.25">
      <c r="A342" s="9" t="e">
        <f>INDEX('Журнал договоров физ.лиц'!C:C,MATCH('Реестр физические'!J342,'Журнал договоров физ.лиц'!A:A,))</f>
        <v>#N/A</v>
      </c>
      <c r="B342" s="9" t="e">
        <f>Таблица1[[#This Row],[Наименование юридического лица / ФИО пациента (физического лица)]]</f>
        <v>#N/A</v>
      </c>
      <c r="C342" s="35"/>
      <c r="D342" s="11"/>
      <c r="E342" s="16"/>
      <c r="F342" s="19"/>
      <c r="G342"/>
      <c r="H342" s="17">
        <f>IFERROR(VLOOKUP(Таблица1[[#This Row],[Наименование услуги]],#REF!,2),)</f>
        <v>0</v>
      </c>
      <c r="I342" s="7">
        <f>Таблица1[[#This Row],[Количество услуг]]*Таблица1[[#This Row],[Стоимость за единицу, руб.]]</f>
        <v>0</v>
      </c>
      <c r="K342" s="8" t="str">
        <f>IFERROR(VLOOKUP($J342,'Журнал договоров физ.лиц'!$A$2:$H$32,2,0),"")</f>
        <v/>
      </c>
      <c r="L342" s="18" t="e">
        <f>IF(MATCH(Таблица1[[#This Row],[Номер договора]],Таблица1[Номер договора],)=ROW()-1,1,)+INDEX(Таблица1[[#All],[0]],ROW()-1)</f>
        <v>#N/A</v>
      </c>
      <c r="M342" s="18" t="str">
        <f>IFERROR(INDEX(Таблица1[Номер договора],MATCH(ROW()-1,Таблица1[0],)),"s\")</f>
        <v>s\</v>
      </c>
    </row>
    <row r="343" spans="1:13" ht="15.75" x14ac:dyDescent="0.25">
      <c r="A343" s="9" t="e">
        <f>INDEX('Журнал договоров физ.лиц'!C:C,MATCH('Реестр физические'!J343,'Журнал договоров физ.лиц'!A:A,))</f>
        <v>#N/A</v>
      </c>
      <c r="B343" s="9" t="e">
        <f>Таблица1[[#This Row],[Наименование юридического лица / ФИО пациента (физического лица)]]</f>
        <v>#N/A</v>
      </c>
      <c r="C343" s="35"/>
      <c r="D343" s="11"/>
      <c r="E343" s="16"/>
      <c r="F343" s="19"/>
      <c r="G343"/>
      <c r="H343" s="17">
        <f>IFERROR(VLOOKUP(Таблица1[[#This Row],[Наименование услуги]],#REF!,2),)</f>
        <v>0</v>
      </c>
      <c r="I343" s="7">
        <f>Таблица1[[#This Row],[Количество услуг]]*Таблица1[[#This Row],[Стоимость за единицу, руб.]]</f>
        <v>0</v>
      </c>
      <c r="K343" s="8" t="str">
        <f>IFERROR(VLOOKUP($J343,'Журнал договоров физ.лиц'!$A$2:$H$32,2,0),"")</f>
        <v/>
      </c>
      <c r="L343" s="18" t="e">
        <f>IF(MATCH(Таблица1[[#This Row],[Номер договора]],Таблица1[Номер договора],)=ROW()-1,1,)+INDEX(Таблица1[[#All],[0]],ROW()-1)</f>
        <v>#N/A</v>
      </c>
      <c r="M343" s="18" t="str">
        <f>IFERROR(INDEX(Таблица1[Номер договора],MATCH(ROW()-1,Таблица1[0],)),"s\")</f>
        <v>s\</v>
      </c>
    </row>
    <row r="344" spans="1:13" ht="15.75" x14ac:dyDescent="0.25">
      <c r="A344" s="9" t="e">
        <f>INDEX('Журнал договоров физ.лиц'!C:C,MATCH('Реестр физические'!J344,'Журнал договоров физ.лиц'!A:A,))</f>
        <v>#N/A</v>
      </c>
      <c r="B344" s="9" t="e">
        <f>Таблица1[[#This Row],[Наименование юридического лица / ФИО пациента (физического лица)]]</f>
        <v>#N/A</v>
      </c>
      <c r="C344" s="35"/>
      <c r="D344" s="11"/>
      <c r="E344" s="16"/>
      <c r="F344" s="19"/>
      <c r="G344"/>
      <c r="H344" s="17">
        <f>IFERROR(VLOOKUP(Таблица1[[#This Row],[Наименование услуги]],#REF!,2),)</f>
        <v>0</v>
      </c>
      <c r="I344" s="7">
        <f>Таблица1[[#This Row],[Количество услуг]]*Таблица1[[#This Row],[Стоимость за единицу, руб.]]</f>
        <v>0</v>
      </c>
      <c r="K344" s="8" t="str">
        <f>IFERROR(VLOOKUP($J344,'Журнал договоров физ.лиц'!$A$2:$H$32,2,0),"")</f>
        <v/>
      </c>
      <c r="L344" s="18" t="e">
        <f>IF(MATCH(Таблица1[[#This Row],[Номер договора]],Таблица1[Номер договора],)=ROW()-1,1,)+INDEX(Таблица1[[#All],[0]],ROW()-1)</f>
        <v>#N/A</v>
      </c>
      <c r="M344" s="18" t="str">
        <f>IFERROR(INDEX(Таблица1[Номер договора],MATCH(ROW()-1,Таблица1[0],)),"s\")</f>
        <v>s\</v>
      </c>
    </row>
    <row r="345" spans="1:13" ht="15.75" x14ac:dyDescent="0.25">
      <c r="A345" s="9" t="e">
        <f>INDEX('Журнал договоров физ.лиц'!C:C,MATCH('Реестр физические'!J345,'Журнал договоров физ.лиц'!A:A,))</f>
        <v>#N/A</v>
      </c>
      <c r="B345" s="9" t="e">
        <f>Таблица1[[#This Row],[Наименование юридического лица / ФИО пациента (физического лица)]]</f>
        <v>#N/A</v>
      </c>
      <c r="C345" s="35"/>
      <c r="D345" s="11"/>
      <c r="E345" s="16"/>
      <c r="F345" s="19"/>
      <c r="G345"/>
      <c r="H345" s="17">
        <f>IFERROR(VLOOKUP(Таблица1[[#This Row],[Наименование услуги]],#REF!,2),)</f>
        <v>0</v>
      </c>
      <c r="I345" s="7">
        <f>Таблица1[[#This Row],[Количество услуг]]*Таблица1[[#This Row],[Стоимость за единицу, руб.]]</f>
        <v>0</v>
      </c>
      <c r="K345" s="8" t="str">
        <f>IFERROR(VLOOKUP($J345,'Журнал договоров физ.лиц'!$A$2:$H$32,2,0),"")</f>
        <v/>
      </c>
      <c r="L345" s="18" t="e">
        <f>IF(MATCH(Таблица1[[#This Row],[Номер договора]],Таблица1[Номер договора],)=ROW()-1,1,)+INDEX(Таблица1[[#All],[0]],ROW()-1)</f>
        <v>#N/A</v>
      </c>
      <c r="M345" s="18" t="str">
        <f>IFERROR(INDEX(Таблица1[Номер договора],MATCH(ROW()-1,Таблица1[0],)),"s\")</f>
        <v>s\</v>
      </c>
    </row>
    <row r="346" spans="1:13" ht="15.75" x14ac:dyDescent="0.25">
      <c r="A346" s="9" t="e">
        <f>INDEX('Журнал договоров физ.лиц'!C:C,MATCH('Реестр физические'!J346,'Журнал договоров физ.лиц'!A:A,))</f>
        <v>#N/A</v>
      </c>
      <c r="B346" s="9" t="e">
        <f>Таблица1[[#This Row],[Наименование юридического лица / ФИО пациента (физического лица)]]</f>
        <v>#N/A</v>
      </c>
      <c r="C346" s="35"/>
      <c r="D346" s="11"/>
      <c r="E346" s="16"/>
      <c r="F346" s="19"/>
      <c r="G346"/>
      <c r="H346" s="17">
        <f>IFERROR(VLOOKUP(Таблица1[[#This Row],[Наименование услуги]],#REF!,2),)</f>
        <v>0</v>
      </c>
      <c r="I346" s="7">
        <f>Таблица1[[#This Row],[Количество услуг]]*Таблица1[[#This Row],[Стоимость за единицу, руб.]]</f>
        <v>0</v>
      </c>
      <c r="K346" s="8" t="str">
        <f>IFERROR(VLOOKUP($J346,'Журнал договоров физ.лиц'!$A$2:$H$32,2,0),"")</f>
        <v/>
      </c>
      <c r="L346" s="18" t="e">
        <f>IF(MATCH(Таблица1[[#This Row],[Номер договора]],Таблица1[Номер договора],)=ROW()-1,1,)+INDEX(Таблица1[[#All],[0]],ROW()-1)</f>
        <v>#N/A</v>
      </c>
      <c r="M346" s="18" t="str">
        <f>IFERROR(INDEX(Таблица1[Номер договора],MATCH(ROW()-1,Таблица1[0],)),"s\")</f>
        <v>s\</v>
      </c>
    </row>
    <row r="347" spans="1:13" ht="15.75" x14ac:dyDescent="0.25">
      <c r="A347" s="9" t="e">
        <f>INDEX('Журнал договоров физ.лиц'!C:C,MATCH('Реестр физические'!J347,'Журнал договоров физ.лиц'!A:A,))</f>
        <v>#N/A</v>
      </c>
      <c r="B347" s="9" t="e">
        <f>Таблица1[[#This Row],[Наименование юридического лица / ФИО пациента (физического лица)]]</f>
        <v>#N/A</v>
      </c>
      <c r="C347" s="35"/>
      <c r="D347" s="11"/>
      <c r="E347" s="16"/>
      <c r="F347" s="19"/>
      <c r="G347"/>
      <c r="H347" s="17">
        <f>IFERROR(VLOOKUP(Таблица1[[#This Row],[Наименование услуги]],#REF!,2),)</f>
        <v>0</v>
      </c>
      <c r="I347" s="7">
        <f>Таблица1[[#This Row],[Количество услуг]]*Таблица1[[#This Row],[Стоимость за единицу, руб.]]</f>
        <v>0</v>
      </c>
      <c r="K347" s="8" t="str">
        <f>IFERROR(VLOOKUP($J347,'Журнал договоров физ.лиц'!$A$2:$H$32,2,0),"")</f>
        <v/>
      </c>
      <c r="L347" s="18" t="e">
        <f>IF(MATCH(Таблица1[[#This Row],[Номер договора]],Таблица1[Номер договора],)=ROW()-1,1,)+INDEX(Таблица1[[#All],[0]],ROW()-1)</f>
        <v>#N/A</v>
      </c>
      <c r="M347" s="18" t="str">
        <f>IFERROR(INDEX(Таблица1[Номер договора],MATCH(ROW()-1,Таблица1[0],)),"s\")</f>
        <v>s\</v>
      </c>
    </row>
    <row r="348" spans="1:13" ht="15.75" x14ac:dyDescent="0.25">
      <c r="A348" s="9" t="e">
        <f>INDEX('Журнал договоров физ.лиц'!C:C,MATCH('Реестр физические'!J348,'Журнал договоров физ.лиц'!A:A,))</f>
        <v>#N/A</v>
      </c>
      <c r="B348" s="9" t="e">
        <f>Таблица1[[#This Row],[Наименование юридического лица / ФИО пациента (физического лица)]]</f>
        <v>#N/A</v>
      </c>
      <c r="C348" s="35"/>
      <c r="D348" s="11"/>
      <c r="E348" s="16"/>
      <c r="F348" s="19"/>
      <c r="G348"/>
      <c r="H348" s="17">
        <f>IFERROR(VLOOKUP(Таблица1[[#This Row],[Наименование услуги]],#REF!,2),)</f>
        <v>0</v>
      </c>
      <c r="I348" s="7">
        <f>Таблица1[[#This Row],[Количество услуг]]*Таблица1[[#This Row],[Стоимость за единицу, руб.]]</f>
        <v>0</v>
      </c>
      <c r="K348" s="8" t="str">
        <f>IFERROR(VLOOKUP($J348,'Журнал договоров физ.лиц'!$A$2:$H$32,2,0),"")</f>
        <v/>
      </c>
      <c r="L348" s="18" t="e">
        <f>IF(MATCH(Таблица1[[#This Row],[Номер договора]],Таблица1[Номер договора],)=ROW()-1,1,)+INDEX(Таблица1[[#All],[0]],ROW()-1)</f>
        <v>#N/A</v>
      </c>
      <c r="M348" s="18" t="str">
        <f>IFERROR(INDEX(Таблица1[Номер договора],MATCH(ROW()-1,Таблица1[0],)),"s\")</f>
        <v>s\</v>
      </c>
    </row>
    <row r="349" spans="1:13" ht="15.75" x14ac:dyDescent="0.25">
      <c r="A349" s="9" t="e">
        <f>INDEX('Журнал договоров физ.лиц'!C:C,MATCH('Реестр физические'!J349,'Журнал договоров физ.лиц'!A:A,))</f>
        <v>#N/A</v>
      </c>
      <c r="B349" s="9" t="e">
        <f>Таблица1[[#This Row],[Наименование юридического лица / ФИО пациента (физического лица)]]</f>
        <v>#N/A</v>
      </c>
      <c r="C349" s="35"/>
      <c r="D349" s="11"/>
      <c r="E349" s="16"/>
      <c r="F349" s="19"/>
      <c r="G349"/>
      <c r="H349" s="17">
        <f>IFERROR(VLOOKUP(Таблица1[[#This Row],[Наименование услуги]],#REF!,2),)</f>
        <v>0</v>
      </c>
      <c r="I349" s="7">
        <f>Таблица1[[#This Row],[Количество услуг]]*Таблица1[[#This Row],[Стоимость за единицу, руб.]]</f>
        <v>0</v>
      </c>
      <c r="K349" s="8" t="str">
        <f>IFERROR(VLOOKUP($J349,'Журнал договоров физ.лиц'!$A$2:$H$32,2,0),"")</f>
        <v/>
      </c>
      <c r="L349" s="18" t="e">
        <f>IF(MATCH(Таблица1[[#This Row],[Номер договора]],Таблица1[Номер договора],)=ROW()-1,1,)+INDEX(Таблица1[[#All],[0]],ROW()-1)</f>
        <v>#N/A</v>
      </c>
      <c r="M349" s="18" t="str">
        <f>IFERROR(INDEX(Таблица1[Номер договора],MATCH(ROW()-1,Таблица1[0],)),"s\")</f>
        <v>s\</v>
      </c>
    </row>
    <row r="350" spans="1:13" ht="15.75" x14ac:dyDescent="0.25">
      <c r="A350" s="9" t="e">
        <f>INDEX('Журнал договоров физ.лиц'!C:C,MATCH('Реестр физические'!J350,'Журнал договоров физ.лиц'!A:A,))</f>
        <v>#N/A</v>
      </c>
      <c r="B350" s="9" t="e">
        <f>Таблица1[[#This Row],[Наименование юридического лица / ФИО пациента (физического лица)]]</f>
        <v>#N/A</v>
      </c>
      <c r="C350" s="35"/>
      <c r="D350" s="11"/>
      <c r="E350" s="16"/>
      <c r="F350" s="19"/>
      <c r="G350"/>
      <c r="H350" s="17">
        <f>IFERROR(VLOOKUP(Таблица1[[#This Row],[Наименование услуги]],#REF!,2),)</f>
        <v>0</v>
      </c>
      <c r="I350" s="7">
        <f>Таблица1[[#This Row],[Количество услуг]]*Таблица1[[#This Row],[Стоимость за единицу, руб.]]</f>
        <v>0</v>
      </c>
      <c r="K350" s="8" t="str">
        <f>IFERROR(VLOOKUP($J350,'Журнал договоров физ.лиц'!$A$2:$H$32,2,0),"")</f>
        <v/>
      </c>
      <c r="L350" s="18" t="e">
        <f>IF(MATCH(Таблица1[[#This Row],[Номер договора]],Таблица1[Номер договора],)=ROW()-1,1,)+INDEX(Таблица1[[#All],[0]],ROW()-1)</f>
        <v>#N/A</v>
      </c>
      <c r="M350" s="18" t="str">
        <f>IFERROR(INDEX(Таблица1[Номер договора],MATCH(ROW()-1,Таблица1[0],)),"s\")</f>
        <v>s\</v>
      </c>
    </row>
    <row r="351" spans="1:13" ht="15.75" x14ac:dyDescent="0.25">
      <c r="A351" s="9" t="e">
        <f>INDEX('Журнал договоров физ.лиц'!C:C,MATCH('Реестр физические'!J351,'Журнал договоров физ.лиц'!A:A,))</f>
        <v>#N/A</v>
      </c>
      <c r="B351" s="9" t="e">
        <f>Таблица1[[#This Row],[Наименование юридического лица / ФИО пациента (физического лица)]]</f>
        <v>#N/A</v>
      </c>
      <c r="C351" s="35"/>
      <c r="D351" s="11"/>
      <c r="E351" s="16"/>
      <c r="F351" s="19"/>
      <c r="G351"/>
      <c r="H351" s="17">
        <f>IFERROR(VLOOKUP(Таблица1[[#This Row],[Наименование услуги]],#REF!,2),)</f>
        <v>0</v>
      </c>
      <c r="I351" s="7">
        <f>Таблица1[[#This Row],[Количество услуг]]*Таблица1[[#This Row],[Стоимость за единицу, руб.]]</f>
        <v>0</v>
      </c>
      <c r="K351" s="8" t="str">
        <f>IFERROR(VLOOKUP($J351,'Журнал договоров физ.лиц'!$A$2:$H$32,2,0),"")</f>
        <v/>
      </c>
      <c r="L351" s="18" t="e">
        <f>IF(MATCH(Таблица1[[#This Row],[Номер договора]],Таблица1[Номер договора],)=ROW()-1,1,)+INDEX(Таблица1[[#All],[0]],ROW()-1)</f>
        <v>#N/A</v>
      </c>
      <c r="M351" s="18" t="str">
        <f>IFERROR(INDEX(Таблица1[Номер договора],MATCH(ROW()-1,Таблица1[0],)),"s\")</f>
        <v>s\</v>
      </c>
    </row>
    <row r="352" spans="1:13" ht="15.75" x14ac:dyDescent="0.25">
      <c r="A352" s="9" t="e">
        <f>INDEX('Журнал договоров физ.лиц'!C:C,MATCH('Реестр физические'!J352,'Журнал договоров физ.лиц'!A:A,))</f>
        <v>#N/A</v>
      </c>
      <c r="B352" s="9" t="e">
        <f>Таблица1[[#This Row],[Наименование юридического лица / ФИО пациента (физического лица)]]</f>
        <v>#N/A</v>
      </c>
      <c r="C352" s="35"/>
      <c r="D352" s="11"/>
      <c r="E352" s="16"/>
      <c r="F352" s="19"/>
      <c r="G352"/>
      <c r="H352" s="17">
        <f>IFERROR(VLOOKUP(Таблица1[[#This Row],[Наименование услуги]],#REF!,2),)</f>
        <v>0</v>
      </c>
      <c r="I352" s="7">
        <f>Таблица1[[#This Row],[Количество услуг]]*Таблица1[[#This Row],[Стоимость за единицу, руб.]]</f>
        <v>0</v>
      </c>
      <c r="K352" s="8" t="str">
        <f>IFERROR(VLOOKUP($J352,'Журнал договоров физ.лиц'!$A$2:$H$32,2,0),"")</f>
        <v/>
      </c>
      <c r="L352" s="18" t="e">
        <f>IF(MATCH(Таблица1[[#This Row],[Номер договора]],Таблица1[Номер договора],)=ROW()-1,1,)+INDEX(Таблица1[[#All],[0]],ROW()-1)</f>
        <v>#N/A</v>
      </c>
      <c r="M352" s="18" t="str">
        <f>IFERROR(INDEX(Таблица1[Номер договора],MATCH(ROW()-1,Таблица1[0],)),"s\")</f>
        <v>s\</v>
      </c>
    </row>
    <row r="353" spans="1:13" ht="15.75" x14ac:dyDescent="0.25">
      <c r="A353" s="9" t="e">
        <f>INDEX('Журнал договоров физ.лиц'!C:C,MATCH('Реестр физические'!J353,'Журнал договоров физ.лиц'!A:A,))</f>
        <v>#N/A</v>
      </c>
      <c r="B353" s="9" t="e">
        <f>Таблица1[[#This Row],[Наименование юридического лица / ФИО пациента (физического лица)]]</f>
        <v>#N/A</v>
      </c>
      <c r="C353" s="35"/>
      <c r="D353" s="11"/>
      <c r="E353" s="16"/>
      <c r="F353" s="19"/>
      <c r="G353"/>
      <c r="H353" s="17">
        <f>IFERROR(VLOOKUP(Таблица1[[#This Row],[Наименование услуги]],#REF!,2),)</f>
        <v>0</v>
      </c>
      <c r="I353" s="7">
        <f>Таблица1[[#This Row],[Количество услуг]]*Таблица1[[#This Row],[Стоимость за единицу, руб.]]</f>
        <v>0</v>
      </c>
      <c r="K353" s="8" t="str">
        <f>IFERROR(VLOOKUP($J353,'Журнал договоров физ.лиц'!$A$2:$H$32,2,0),"")</f>
        <v/>
      </c>
      <c r="L353" s="18" t="e">
        <f>IF(MATCH(Таблица1[[#This Row],[Номер договора]],Таблица1[Номер договора],)=ROW()-1,1,)+INDEX(Таблица1[[#All],[0]],ROW()-1)</f>
        <v>#N/A</v>
      </c>
      <c r="M353" s="18" t="str">
        <f>IFERROR(INDEX(Таблица1[Номер договора],MATCH(ROW()-1,Таблица1[0],)),"s\")</f>
        <v>s\</v>
      </c>
    </row>
    <row r="354" spans="1:13" ht="15.75" x14ac:dyDescent="0.25">
      <c r="A354" s="9" t="e">
        <f>INDEX('Журнал договоров физ.лиц'!C:C,MATCH('Реестр физические'!J354,'Журнал договоров физ.лиц'!A:A,))</f>
        <v>#N/A</v>
      </c>
      <c r="B354" s="9" t="e">
        <f>Таблица1[[#This Row],[Наименование юридического лица / ФИО пациента (физического лица)]]</f>
        <v>#N/A</v>
      </c>
      <c r="C354" s="35"/>
      <c r="D354" s="11"/>
      <c r="E354" s="16"/>
      <c r="F354" s="19"/>
      <c r="G354"/>
      <c r="H354" s="17">
        <f>IFERROR(VLOOKUP(Таблица1[[#This Row],[Наименование услуги]],#REF!,2),)</f>
        <v>0</v>
      </c>
      <c r="I354" s="7">
        <f>Таблица1[[#This Row],[Количество услуг]]*Таблица1[[#This Row],[Стоимость за единицу, руб.]]</f>
        <v>0</v>
      </c>
      <c r="K354" s="8" t="str">
        <f>IFERROR(VLOOKUP($J354,'Журнал договоров физ.лиц'!$A$2:$H$32,2,0),"")</f>
        <v/>
      </c>
      <c r="L354" s="18" t="e">
        <f>IF(MATCH(Таблица1[[#This Row],[Номер договора]],Таблица1[Номер договора],)=ROW()-1,1,)+INDEX(Таблица1[[#All],[0]],ROW()-1)</f>
        <v>#N/A</v>
      </c>
      <c r="M354" s="18" t="str">
        <f>IFERROR(INDEX(Таблица1[Номер договора],MATCH(ROW()-1,Таблица1[0],)),"s\")</f>
        <v>s\</v>
      </c>
    </row>
    <row r="355" spans="1:13" ht="15.75" x14ac:dyDescent="0.25">
      <c r="A355" s="9" t="e">
        <f>INDEX('Журнал договоров физ.лиц'!C:C,MATCH('Реестр физические'!J355,'Журнал договоров физ.лиц'!A:A,))</f>
        <v>#N/A</v>
      </c>
      <c r="B355" s="9" t="e">
        <f>Таблица1[[#This Row],[Наименование юридического лица / ФИО пациента (физического лица)]]</f>
        <v>#N/A</v>
      </c>
      <c r="C355" s="35"/>
      <c r="D355" s="11"/>
      <c r="E355" s="16"/>
      <c r="F355" s="19"/>
      <c r="G355"/>
      <c r="H355" s="17">
        <f>IFERROR(VLOOKUP(Таблица1[[#This Row],[Наименование услуги]],#REF!,2),)</f>
        <v>0</v>
      </c>
      <c r="I355" s="7">
        <f>Таблица1[[#This Row],[Количество услуг]]*Таблица1[[#This Row],[Стоимость за единицу, руб.]]</f>
        <v>0</v>
      </c>
      <c r="K355" s="8" t="str">
        <f>IFERROR(VLOOKUP($J355,'Журнал договоров физ.лиц'!$A$2:$H$32,2,0),"")</f>
        <v/>
      </c>
      <c r="L355" s="18" t="e">
        <f>IF(MATCH(Таблица1[[#This Row],[Номер договора]],Таблица1[Номер договора],)=ROW()-1,1,)+INDEX(Таблица1[[#All],[0]],ROW()-1)</f>
        <v>#N/A</v>
      </c>
      <c r="M355" s="18" t="str">
        <f>IFERROR(INDEX(Таблица1[Номер договора],MATCH(ROW()-1,Таблица1[0],)),"s\")</f>
        <v>s\</v>
      </c>
    </row>
    <row r="356" spans="1:13" ht="15.75" x14ac:dyDescent="0.25">
      <c r="A356" s="9" t="e">
        <f>INDEX('Журнал договоров физ.лиц'!C:C,MATCH('Реестр физические'!J356,'Журнал договоров физ.лиц'!A:A,))</f>
        <v>#N/A</v>
      </c>
      <c r="B356" s="9" t="e">
        <f>Таблица1[[#This Row],[Наименование юридического лица / ФИО пациента (физического лица)]]</f>
        <v>#N/A</v>
      </c>
      <c r="C356" s="35"/>
      <c r="D356" s="11"/>
      <c r="E356" s="16"/>
      <c r="F356" s="19"/>
      <c r="G356"/>
      <c r="H356" s="17">
        <f>IFERROR(VLOOKUP(Таблица1[[#This Row],[Наименование услуги]],#REF!,2),)</f>
        <v>0</v>
      </c>
      <c r="I356" s="7">
        <f>Таблица1[[#This Row],[Количество услуг]]*Таблица1[[#This Row],[Стоимость за единицу, руб.]]</f>
        <v>0</v>
      </c>
      <c r="K356" s="8" t="str">
        <f>IFERROR(VLOOKUP($J356,'Журнал договоров физ.лиц'!$A$2:$H$32,2,0),"")</f>
        <v/>
      </c>
      <c r="L356" s="18" t="e">
        <f>IF(MATCH(Таблица1[[#This Row],[Номер договора]],Таблица1[Номер договора],)=ROW()-1,1,)+INDEX(Таблица1[[#All],[0]],ROW()-1)</f>
        <v>#N/A</v>
      </c>
      <c r="M356" s="18" t="str">
        <f>IFERROR(INDEX(Таблица1[Номер договора],MATCH(ROW()-1,Таблица1[0],)),"s\")</f>
        <v>s\</v>
      </c>
    </row>
    <row r="357" spans="1:13" ht="15.75" x14ac:dyDescent="0.25">
      <c r="A357" s="9" t="e">
        <f>INDEX('Журнал договоров физ.лиц'!C:C,MATCH('Реестр физические'!J357,'Журнал договоров физ.лиц'!A:A,))</f>
        <v>#N/A</v>
      </c>
      <c r="B357" s="9" t="e">
        <f>Таблица1[[#This Row],[Наименование юридического лица / ФИО пациента (физического лица)]]</f>
        <v>#N/A</v>
      </c>
      <c r="C357" s="35"/>
      <c r="D357" s="11"/>
      <c r="E357" s="16"/>
      <c r="F357" s="19"/>
      <c r="G357"/>
      <c r="H357" s="17">
        <f>IFERROR(VLOOKUP(Таблица1[[#This Row],[Наименование услуги]],#REF!,2),)</f>
        <v>0</v>
      </c>
      <c r="I357" s="7">
        <f>Таблица1[[#This Row],[Количество услуг]]*Таблица1[[#This Row],[Стоимость за единицу, руб.]]</f>
        <v>0</v>
      </c>
      <c r="K357" s="8" t="str">
        <f>IFERROR(VLOOKUP($J357,'Журнал договоров физ.лиц'!$A$2:$H$32,2,0),"")</f>
        <v/>
      </c>
      <c r="L357" s="18" t="e">
        <f>IF(MATCH(Таблица1[[#This Row],[Номер договора]],Таблица1[Номер договора],)=ROW()-1,1,)+INDEX(Таблица1[[#All],[0]],ROW()-1)</f>
        <v>#N/A</v>
      </c>
      <c r="M357" s="18" t="str">
        <f>IFERROR(INDEX(Таблица1[Номер договора],MATCH(ROW()-1,Таблица1[0],)),"s\")</f>
        <v>s\</v>
      </c>
    </row>
    <row r="358" spans="1:13" ht="15.75" x14ac:dyDescent="0.25">
      <c r="A358" s="9" t="e">
        <f>INDEX('Журнал договоров физ.лиц'!C:C,MATCH('Реестр физические'!J358,'Журнал договоров физ.лиц'!A:A,))</f>
        <v>#N/A</v>
      </c>
      <c r="B358" s="9" t="e">
        <f>Таблица1[[#This Row],[Наименование юридического лица / ФИО пациента (физического лица)]]</f>
        <v>#N/A</v>
      </c>
      <c r="C358" s="35"/>
      <c r="D358" s="11"/>
      <c r="E358" s="16"/>
      <c r="F358" s="19"/>
      <c r="G358"/>
      <c r="H358" s="17">
        <f>IFERROR(VLOOKUP(Таблица1[[#This Row],[Наименование услуги]],#REF!,2),)</f>
        <v>0</v>
      </c>
      <c r="I358" s="7">
        <f>Таблица1[[#This Row],[Количество услуг]]*Таблица1[[#This Row],[Стоимость за единицу, руб.]]</f>
        <v>0</v>
      </c>
      <c r="K358" s="8" t="str">
        <f>IFERROR(VLOOKUP($J358,'Журнал договоров физ.лиц'!$A$2:$H$32,2,0),"")</f>
        <v/>
      </c>
      <c r="L358" s="18" t="e">
        <f>IF(MATCH(Таблица1[[#This Row],[Номер договора]],Таблица1[Номер договора],)=ROW()-1,1,)+INDEX(Таблица1[[#All],[0]],ROW()-1)</f>
        <v>#N/A</v>
      </c>
      <c r="M358" s="18" t="str">
        <f>IFERROR(INDEX(Таблица1[Номер договора],MATCH(ROW()-1,Таблица1[0],)),"s\")</f>
        <v>s\</v>
      </c>
    </row>
    <row r="359" spans="1:13" ht="15.75" x14ac:dyDescent="0.25">
      <c r="A359" s="9" t="e">
        <f>INDEX('Журнал договоров физ.лиц'!C:C,MATCH('Реестр физические'!J359,'Журнал договоров физ.лиц'!A:A,))</f>
        <v>#N/A</v>
      </c>
      <c r="B359" s="9" t="e">
        <f>Таблица1[[#This Row],[Наименование юридического лица / ФИО пациента (физического лица)]]</f>
        <v>#N/A</v>
      </c>
      <c r="C359" s="35"/>
      <c r="D359" s="11"/>
      <c r="E359" s="16"/>
      <c r="F359" s="19"/>
      <c r="G359"/>
      <c r="H359" s="17">
        <f>IFERROR(VLOOKUP(Таблица1[[#This Row],[Наименование услуги]],#REF!,2),)</f>
        <v>0</v>
      </c>
      <c r="I359" s="7">
        <f>Таблица1[[#This Row],[Количество услуг]]*Таблица1[[#This Row],[Стоимость за единицу, руб.]]</f>
        <v>0</v>
      </c>
      <c r="K359" s="8" t="str">
        <f>IFERROR(VLOOKUP($J359,'Журнал договоров физ.лиц'!$A$2:$H$32,2,0),"")</f>
        <v/>
      </c>
      <c r="L359" s="18" t="e">
        <f>IF(MATCH(Таблица1[[#This Row],[Номер договора]],Таблица1[Номер договора],)=ROW()-1,1,)+INDEX(Таблица1[[#All],[0]],ROW()-1)</f>
        <v>#N/A</v>
      </c>
      <c r="M359" s="18" t="str">
        <f>IFERROR(INDEX(Таблица1[Номер договора],MATCH(ROW()-1,Таблица1[0],)),"s\")</f>
        <v>s\</v>
      </c>
    </row>
    <row r="360" spans="1:13" ht="15.75" x14ac:dyDescent="0.25">
      <c r="A360" s="9" t="e">
        <f>INDEX('Журнал договоров физ.лиц'!C:C,MATCH('Реестр физические'!J360,'Журнал договоров физ.лиц'!A:A,))</f>
        <v>#N/A</v>
      </c>
      <c r="B360" s="9" t="e">
        <f>Таблица1[[#This Row],[Наименование юридического лица / ФИО пациента (физического лица)]]</f>
        <v>#N/A</v>
      </c>
      <c r="C360" s="35"/>
      <c r="D360" s="11"/>
      <c r="E360" s="16"/>
      <c r="F360" s="19"/>
      <c r="G360"/>
      <c r="H360" s="17">
        <f>IFERROR(VLOOKUP(Таблица1[[#This Row],[Наименование услуги]],#REF!,2),)</f>
        <v>0</v>
      </c>
      <c r="I360" s="7">
        <f>Таблица1[[#This Row],[Количество услуг]]*Таблица1[[#This Row],[Стоимость за единицу, руб.]]</f>
        <v>0</v>
      </c>
      <c r="K360" s="8" t="str">
        <f>IFERROR(VLOOKUP($J360,'Журнал договоров физ.лиц'!$A$2:$H$32,2,0),"")</f>
        <v/>
      </c>
      <c r="L360" s="18" t="e">
        <f>IF(MATCH(Таблица1[[#This Row],[Номер договора]],Таблица1[Номер договора],)=ROW()-1,1,)+INDEX(Таблица1[[#All],[0]],ROW()-1)</f>
        <v>#N/A</v>
      </c>
      <c r="M360" s="18" t="str">
        <f>IFERROR(INDEX(Таблица1[Номер договора],MATCH(ROW()-1,Таблица1[0],)),"s\")</f>
        <v>s\</v>
      </c>
    </row>
    <row r="361" spans="1:13" ht="15.75" x14ac:dyDescent="0.25">
      <c r="A361" s="9" t="e">
        <f>INDEX('Журнал договоров физ.лиц'!C:C,MATCH('Реестр физические'!J361,'Журнал договоров физ.лиц'!A:A,))</f>
        <v>#N/A</v>
      </c>
      <c r="B361" s="9" t="e">
        <f>Таблица1[[#This Row],[Наименование юридического лица / ФИО пациента (физического лица)]]</f>
        <v>#N/A</v>
      </c>
      <c r="C361" s="35"/>
      <c r="D361" s="11"/>
      <c r="E361" s="16"/>
      <c r="F361" s="19"/>
      <c r="G361"/>
      <c r="H361" s="17">
        <f>IFERROR(VLOOKUP(Таблица1[[#This Row],[Наименование услуги]],#REF!,2),)</f>
        <v>0</v>
      </c>
      <c r="I361" s="7">
        <f>Таблица1[[#This Row],[Количество услуг]]*Таблица1[[#This Row],[Стоимость за единицу, руб.]]</f>
        <v>0</v>
      </c>
      <c r="K361" s="8" t="str">
        <f>IFERROR(VLOOKUP($J361,'Журнал договоров физ.лиц'!$A$2:$H$32,2,0),"")</f>
        <v/>
      </c>
      <c r="L361" s="18" t="e">
        <f>IF(MATCH(Таблица1[[#This Row],[Номер договора]],Таблица1[Номер договора],)=ROW()-1,1,)+INDEX(Таблица1[[#All],[0]],ROW()-1)</f>
        <v>#N/A</v>
      </c>
      <c r="M361" s="18" t="str">
        <f>IFERROR(INDEX(Таблица1[Номер договора],MATCH(ROW()-1,Таблица1[0],)),"s\")</f>
        <v>s\</v>
      </c>
    </row>
    <row r="362" spans="1:13" ht="15.75" x14ac:dyDescent="0.25">
      <c r="A362" s="9" t="e">
        <f>INDEX('Журнал договоров физ.лиц'!C:C,MATCH('Реестр физические'!J362,'Журнал договоров физ.лиц'!A:A,))</f>
        <v>#N/A</v>
      </c>
      <c r="B362" s="9" t="e">
        <f>Таблица1[[#This Row],[Наименование юридического лица / ФИО пациента (физического лица)]]</f>
        <v>#N/A</v>
      </c>
      <c r="C362" s="35"/>
      <c r="D362" s="11"/>
      <c r="E362" s="16"/>
      <c r="F362" s="19"/>
      <c r="G362"/>
      <c r="H362" s="17">
        <f>IFERROR(VLOOKUP(Таблица1[[#This Row],[Наименование услуги]],#REF!,2),)</f>
        <v>0</v>
      </c>
      <c r="I362" s="7">
        <f>Таблица1[[#This Row],[Количество услуг]]*Таблица1[[#This Row],[Стоимость за единицу, руб.]]</f>
        <v>0</v>
      </c>
      <c r="K362" s="8" t="str">
        <f>IFERROR(VLOOKUP($J362,'Журнал договоров физ.лиц'!$A$2:$H$32,2,0),"")</f>
        <v/>
      </c>
      <c r="L362" s="18" t="e">
        <f>IF(MATCH(Таблица1[[#This Row],[Номер договора]],Таблица1[Номер договора],)=ROW()-1,1,)+INDEX(Таблица1[[#All],[0]],ROW()-1)</f>
        <v>#N/A</v>
      </c>
      <c r="M362" s="18" t="str">
        <f>IFERROR(INDEX(Таблица1[Номер договора],MATCH(ROW()-1,Таблица1[0],)),"s\")</f>
        <v>s\</v>
      </c>
    </row>
    <row r="363" spans="1:13" ht="15.75" x14ac:dyDescent="0.25">
      <c r="A363" s="9" t="e">
        <f>INDEX('Журнал договоров физ.лиц'!C:C,MATCH('Реестр физические'!J363,'Журнал договоров физ.лиц'!A:A,))</f>
        <v>#N/A</v>
      </c>
      <c r="B363" s="9" t="e">
        <f>Таблица1[[#This Row],[Наименование юридического лица / ФИО пациента (физического лица)]]</f>
        <v>#N/A</v>
      </c>
      <c r="C363" s="35"/>
      <c r="D363" s="11"/>
      <c r="E363" s="16"/>
      <c r="F363" s="19"/>
      <c r="G363"/>
      <c r="H363" s="17">
        <f>IFERROR(VLOOKUP(Таблица1[[#This Row],[Наименование услуги]],#REF!,2),)</f>
        <v>0</v>
      </c>
      <c r="I363" s="7">
        <f>Таблица1[[#This Row],[Количество услуг]]*Таблица1[[#This Row],[Стоимость за единицу, руб.]]</f>
        <v>0</v>
      </c>
      <c r="K363" s="8" t="str">
        <f>IFERROR(VLOOKUP($J363,'Журнал договоров физ.лиц'!$A$2:$H$32,2,0),"")</f>
        <v/>
      </c>
      <c r="L363" s="18" t="e">
        <f>IF(MATCH(Таблица1[[#This Row],[Номер договора]],Таблица1[Номер договора],)=ROW()-1,1,)+INDEX(Таблица1[[#All],[0]],ROW()-1)</f>
        <v>#N/A</v>
      </c>
      <c r="M363" s="18" t="str">
        <f>IFERROR(INDEX(Таблица1[Номер договора],MATCH(ROW()-1,Таблица1[0],)),"s\")</f>
        <v>s\</v>
      </c>
    </row>
    <row r="364" spans="1:13" ht="15.75" x14ac:dyDescent="0.25">
      <c r="A364" s="9" t="e">
        <f>INDEX('Журнал договоров физ.лиц'!C:C,MATCH('Реестр физические'!J364,'Журнал договоров физ.лиц'!A:A,))</f>
        <v>#N/A</v>
      </c>
      <c r="B364" s="9" t="e">
        <f>Таблица1[[#This Row],[Наименование юридического лица / ФИО пациента (физического лица)]]</f>
        <v>#N/A</v>
      </c>
      <c r="C364" s="35"/>
      <c r="D364" s="11"/>
      <c r="E364" s="16"/>
      <c r="F364" s="19"/>
      <c r="G364"/>
      <c r="H364" s="17">
        <f>IFERROR(VLOOKUP(Таблица1[[#This Row],[Наименование услуги]],#REF!,2),)</f>
        <v>0</v>
      </c>
      <c r="I364" s="7">
        <f>Таблица1[[#This Row],[Количество услуг]]*Таблица1[[#This Row],[Стоимость за единицу, руб.]]</f>
        <v>0</v>
      </c>
      <c r="K364" s="8" t="str">
        <f>IFERROR(VLOOKUP($J364,'Журнал договоров физ.лиц'!$A$2:$H$32,2,0),"")</f>
        <v/>
      </c>
      <c r="L364" s="18" t="e">
        <f>IF(MATCH(Таблица1[[#This Row],[Номер договора]],Таблица1[Номер договора],)=ROW()-1,1,)+INDEX(Таблица1[[#All],[0]],ROW()-1)</f>
        <v>#N/A</v>
      </c>
      <c r="M364" s="18" t="str">
        <f>IFERROR(INDEX(Таблица1[Номер договора],MATCH(ROW()-1,Таблица1[0],)),"s\")</f>
        <v>s\</v>
      </c>
    </row>
    <row r="365" spans="1:13" ht="15.75" x14ac:dyDescent="0.25">
      <c r="A365" s="9" t="e">
        <f>INDEX('Журнал договоров физ.лиц'!C:C,MATCH('Реестр физические'!J365,'Журнал договоров физ.лиц'!A:A,))</f>
        <v>#N/A</v>
      </c>
      <c r="B365" s="9" t="e">
        <f>Таблица1[[#This Row],[Наименование юридического лица / ФИО пациента (физического лица)]]</f>
        <v>#N/A</v>
      </c>
      <c r="C365" s="35"/>
      <c r="D365" s="11"/>
      <c r="E365" s="16"/>
      <c r="F365" s="19"/>
      <c r="G365"/>
      <c r="H365" s="17">
        <f>IFERROR(VLOOKUP(Таблица1[[#This Row],[Наименование услуги]],#REF!,2),)</f>
        <v>0</v>
      </c>
      <c r="I365" s="7">
        <f>Таблица1[[#This Row],[Количество услуг]]*Таблица1[[#This Row],[Стоимость за единицу, руб.]]</f>
        <v>0</v>
      </c>
      <c r="K365" s="8" t="str">
        <f>IFERROR(VLOOKUP($J365,'Журнал договоров физ.лиц'!$A$2:$H$32,2,0),"")</f>
        <v/>
      </c>
      <c r="L365" s="18" t="e">
        <f>IF(MATCH(Таблица1[[#This Row],[Номер договора]],Таблица1[Номер договора],)=ROW()-1,1,)+INDEX(Таблица1[[#All],[0]],ROW()-1)</f>
        <v>#N/A</v>
      </c>
      <c r="M365" s="18" t="str">
        <f>IFERROR(INDEX(Таблица1[Номер договора],MATCH(ROW()-1,Таблица1[0],)),"s\")</f>
        <v>s\</v>
      </c>
    </row>
    <row r="366" spans="1:13" ht="15.75" x14ac:dyDescent="0.25">
      <c r="A366" s="9" t="e">
        <f>INDEX('Журнал договоров физ.лиц'!C:C,MATCH('Реестр физические'!J366,'Журнал договоров физ.лиц'!A:A,))</f>
        <v>#N/A</v>
      </c>
      <c r="B366" s="9" t="e">
        <f>Таблица1[[#This Row],[Наименование юридического лица / ФИО пациента (физического лица)]]</f>
        <v>#N/A</v>
      </c>
      <c r="C366" s="35"/>
      <c r="D366" s="11"/>
      <c r="E366" s="16"/>
      <c r="F366" s="19"/>
      <c r="G366"/>
      <c r="H366" s="17">
        <f>IFERROR(VLOOKUP(Таблица1[[#This Row],[Наименование услуги]],#REF!,2),)</f>
        <v>0</v>
      </c>
      <c r="I366" s="7">
        <f>Таблица1[[#This Row],[Количество услуг]]*Таблица1[[#This Row],[Стоимость за единицу, руб.]]</f>
        <v>0</v>
      </c>
      <c r="K366" s="8" t="str">
        <f>IFERROR(VLOOKUP($J366,'Журнал договоров физ.лиц'!$A$2:$H$32,2,0),"")</f>
        <v/>
      </c>
      <c r="L366" s="18" t="e">
        <f>IF(MATCH(Таблица1[[#This Row],[Номер договора]],Таблица1[Номер договора],)=ROW()-1,1,)+INDEX(Таблица1[[#All],[0]],ROW()-1)</f>
        <v>#N/A</v>
      </c>
      <c r="M366" s="18" t="str">
        <f>IFERROR(INDEX(Таблица1[Номер договора],MATCH(ROW()-1,Таблица1[0],)),"s\")</f>
        <v>s\</v>
      </c>
    </row>
    <row r="367" spans="1:13" ht="15.75" x14ac:dyDescent="0.25">
      <c r="A367" s="9" t="e">
        <f>INDEX('Журнал договоров физ.лиц'!C:C,MATCH('Реестр физические'!J367,'Журнал договоров физ.лиц'!A:A,))</f>
        <v>#N/A</v>
      </c>
      <c r="B367" s="9" t="e">
        <f>Таблица1[[#This Row],[Наименование юридического лица / ФИО пациента (физического лица)]]</f>
        <v>#N/A</v>
      </c>
      <c r="C367" s="35"/>
      <c r="D367" s="11"/>
      <c r="E367" s="16"/>
      <c r="F367" s="19"/>
      <c r="G367"/>
      <c r="H367" s="17">
        <f>IFERROR(VLOOKUP(Таблица1[[#This Row],[Наименование услуги]],#REF!,2),)</f>
        <v>0</v>
      </c>
      <c r="I367" s="7">
        <f>Таблица1[[#This Row],[Количество услуг]]*Таблица1[[#This Row],[Стоимость за единицу, руб.]]</f>
        <v>0</v>
      </c>
      <c r="K367" s="8" t="str">
        <f>IFERROR(VLOOKUP($J367,'Журнал договоров физ.лиц'!$A$2:$H$32,2,0),"")</f>
        <v/>
      </c>
      <c r="L367" s="18" t="e">
        <f>IF(MATCH(Таблица1[[#This Row],[Номер договора]],Таблица1[Номер договора],)=ROW()-1,1,)+INDEX(Таблица1[[#All],[0]],ROW()-1)</f>
        <v>#N/A</v>
      </c>
      <c r="M367" s="18" t="str">
        <f>IFERROR(INDEX(Таблица1[Номер договора],MATCH(ROW()-1,Таблица1[0],)),"s\")</f>
        <v>s\</v>
      </c>
    </row>
    <row r="368" spans="1:13" ht="15.75" x14ac:dyDescent="0.25">
      <c r="A368" s="9" t="e">
        <f>INDEX('Журнал договоров физ.лиц'!C:C,MATCH('Реестр физические'!J368,'Журнал договоров физ.лиц'!A:A,))</f>
        <v>#N/A</v>
      </c>
      <c r="B368" s="9" t="e">
        <f>Таблица1[[#This Row],[Наименование юридического лица / ФИО пациента (физического лица)]]</f>
        <v>#N/A</v>
      </c>
      <c r="C368" s="35"/>
      <c r="D368" s="11"/>
      <c r="E368" s="16"/>
      <c r="F368" s="19"/>
      <c r="G368"/>
      <c r="H368" s="17">
        <f>IFERROR(VLOOKUP(Таблица1[[#This Row],[Наименование услуги]],#REF!,2),)</f>
        <v>0</v>
      </c>
      <c r="I368" s="7">
        <f>Таблица1[[#This Row],[Количество услуг]]*Таблица1[[#This Row],[Стоимость за единицу, руб.]]</f>
        <v>0</v>
      </c>
      <c r="K368" s="8" t="str">
        <f>IFERROR(VLOOKUP($J368,'Журнал договоров физ.лиц'!$A$2:$H$32,2,0),"")</f>
        <v/>
      </c>
      <c r="L368" s="18" t="e">
        <f>IF(MATCH(Таблица1[[#This Row],[Номер договора]],Таблица1[Номер договора],)=ROW()-1,1,)+INDEX(Таблица1[[#All],[0]],ROW()-1)</f>
        <v>#N/A</v>
      </c>
      <c r="M368" s="18" t="str">
        <f>IFERROR(INDEX(Таблица1[Номер договора],MATCH(ROW()-1,Таблица1[0],)),"s\")</f>
        <v>s\</v>
      </c>
    </row>
    <row r="369" spans="1:13" ht="15.75" x14ac:dyDescent="0.25">
      <c r="A369" s="9" t="e">
        <f>INDEX('Журнал договоров физ.лиц'!C:C,MATCH('Реестр физические'!J369,'Журнал договоров физ.лиц'!A:A,))</f>
        <v>#N/A</v>
      </c>
      <c r="B369" s="9" t="e">
        <f>Таблица1[[#This Row],[Наименование юридического лица / ФИО пациента (физического лица)]]</f>
        <v>#N/A</v>
      </c>
      <c r="C369" s="35"/>
      <c r="D369" s="11"/>
      <c r="E369" s="16"/>
      <c r="F369" s="19"/>
      <c r="G369"/>
      <c r="H369" s="17">
        <f>IFERROR(VLOOKUP(Таблица1[[#This Row],[Наименование услуги]],#REF!,2),)</f>
        <v>0</v>
      </c>
      <c r="I369" s="7">
        <f>Таблица1[[#This Row],[Количество услуг]]*Таблица1[[#This Row],[Стоимость за единицу, руб.]]</f>
        <v>0</v>
      </c>
      <c r="K369" s="8" t="str">
        <f>IFERROR(VLOOKUP($J369,'Журнал договоров физ.лиц'!$A$2:$H$32,2,0),"")</f>
        <v/>
      </c>
      <c r="L369" s="18" t="e">
        <f>IF(MATCH(Таблица1[[#This Row],[Номер договора]],Таблица1[Номер договора],)=ROW()-1,1,)+INDEX(Таблица1[[#All],[0]],ROW()-1)</f>
        <v>#N/A</v>
      </c>
      <c r="M369" s="18" t="str">
        <f>IFERROR(INDEX(Таблица1[Номер договора],MATCH(ROW()-1,Таблица1[0],)),"s\")</f>
        <v>s\</v>
      </c>
    </row>
    <row r="370" spans="1:13" ht="15.75" x14ac:dyDescent="0.25">
      <c r="A370" s="9" t="e">
        <f>INDEX('Журнал договоров физ.лиц'!C:C,MATCH('Реестр физические'!J370,'Журнал договоров физ.лиц'!A:A,))</f>
        <v>#N/A</v>
      </c>
      <c r="B370" s="9" t="e">
        <f>Таблица1[[#This Row],[Наименование юридического лица / ФИО пациента (физического лица)]]</f>
        <v>#N/A</v>
      </c>
      <c r="C370" s="35"/>
      <c r="D370" s="11"/>
      <c r="E370" s="16"/>
      <c r="F370" s="19"/>
      <c r="G370"/>
      <c r="H370" s="17">
        <f>IFERROR(VLOOKUP(Таблица1[[#This Row],[Наименование услуги]],#REF!,2),)</f>
        <v>0</v>
      </c>
      <c r="I370" s="7">
        <f>Таблица1[[#This Row],[Количество услуг]]*Таблица1[[#This Row],[Стоимость за единицу, руб.]]</f>
        <v>0</v>
      </c>
      <c r="K370" s="8" t="str">
        <f>IFERROR(VLOOKUP($J370,'Журнал договоров физ.лиц'!$A$2:$H$32,2,0),"")</f>
        <v/>
      </c>
      <c r="L370" s="18" t="e">
        <f>IF(MATCH(Таблица1[[#This Row],[Номер договора]],Таблица1[Номер договора],)=ROW()-1,1,)+INDEX(Таблица1[[#All],[0]],ROW()-1)</f>
        <v>#N/A</v>
      </c>
      <c r="M370" s="18" t="str">
        <f>IFERROR(INDEX(Таблица1[Номер договора],MATCH(ROW()-1,Таблица1[0],)),"s\")</f>
        <v>s\</v>
      </c>
    </row>
    <row r="371" spans="1:13" ht="15.75" x14ac:dyDescent="0.25">
      <c r="A371" s="9" t="e">
        <f>INDEX('Журнал договоров физ.лиц'!C:C,MATCH('Реестр физические'!J371,'Журнал договоров физ.лиц'!A:A,))</f>
        <v>#N/A</v>
      </c>
      <c r="B371" s="9" t="e">
        <f>Таблица1[[#This Row],[Наименование юридического лица / ФИО пациента (физического лица)]]</f>
        <v>#N/A</v>
      </c>
      <c r="C371" s="35"/>
      <c r="D371" s="11"/>
      <c r="E371" s="16"/>
      <c r="F371" s="19"/>
      <c r="G371"/>
      <c r="H371" s="17">
        <f>IFERROR(VLOOKUP(Таблица1[[#This Row],[Наименование услуги]],#REF!,2),)</f>
        <v>0</v>
      </c>
      <c r="I371" s="7">
        <f>Таблица1[[#This Row],[Количество услуг]]*Таблица1[[#This Row],[Стоимость за единицу, руб.]]</f>
        <v>0</v>
      </c>
      <c r="K371" s="8" t="str">
        <f>IFERROR(VLOOKUP($J371,'Журнал договоров физ.лиц'!$A$2:$H$32,2,0),"")</f>
        <v/>
      </c>
      <c r="L371" s="18" t="e">
        <f>IF(MATCH(Таблица1[[#This Row],[Номер договора]],Таблица1[Номер договора],)=ROW()-1,1,)+INDEX(Таблица1[[#All],[0]],ROW()-1)</f>
        <v>#N/A</v>
      </c>
      <c r="M371" s="18" t="str">
        <f>IFERROR(INDEX(Таблица1[Номер договора],MATCH(ROW()-1,Таблица1[0],)),"s\")</f>
        <v>s\</v>
      </c>
    </row>
    <row r="372" spans="1:13" ht="15.75" x14ac:dyDescent="0.25">
      <c r="A372" s="9" t="e">
        <f>INDEX('Журнал договоров физ.лиц'!C:C,MATCH('Реестр физические'!J372,'Журнал договоров физ.лиц'!A:A,))</f>
        <v>#N/A</v>
      </c>
      <c r="B372" s="9" t="e">
        <f>Таблица1[[#This Row],[Наименование юридического лица / ФИО пациента (физического лица)]]</f>
        <v>#N/A</v>
      </c>
      <c r="C372" s="35"/>
      <c r="D372" s="11"/>
      <c r="E372" s="16"/>
      <c r="F372" s="19"/>
      <c r="G372"/>
      <c r="H372" s="17">
        <f>IFERROR(VLOOKUP(Таблица1[[#This Row],[Наименование услуги]],#REF!,2),)</f>
        <v>0</v>
      </c>
      <c r="I372" s="7">
        <f>Таблица1[[#This Row],[Количество услуг]]*Таблица1[[#This Row],[Стоимость за единицу, руб.]]</f>
        <v>0</v>
      </c>
      <c r="K372" s="8" t="str">
        <f>IFERROR(VLOOKUP($J372,'Журнал договоров физ.лиц'!$A$2:$H$32,2,0),"")</f>
        <v/>
      </c>
      <c r="L372" s="18" t="e">
        <f>IF(MATCH(Таблица1[[#This Row],[Номер договора]],Таблица1[Номер договора],)=ROW()-1,1,)+INDEX(Таблица1[[#All],[0]],ROW()-1)</f>
        <v>#N/A</v>
      </c>
      <c r="M372" s="18" t="str">
        <f>IFERROR(INDEX(Таблица1[Номер договора],MATCH(ROW()-1,Таблица1[0],)),"s\")</f>
        <v>s\</v>
      </c>
    </row>
    <row r="373" spans="1:13" ht="15.75" x14ac:dyDescent="0.25">
      <c r="A373" s="9" t="e">
        <f>INDEX('Журнал договоров физ.лиц'!C:C,MATCH('Реестр физические'!J373,'Журнал договоров физ.лиц'!A:A,))</f>
        <v>#N/A</v>
      </c>
      <c r="B373" s="9" t="e">
        <f>Таблица1[[#This Row],[Наименование юридического лица / ФИО пациента (физического лица)]]</f>
        <v>#N/A</v>
      </c>
      <c r="C373" s="35"/>
      <c r="D373" s="11"/>
      <c r="E373" s="16"/>
      <c r="F373" s="19"/>
      <c r="G373"/>
      <c r="H373" s="17">
        <f>IFERROR(VLOOKUP(Таблица1[[#This Row],[Наименование услуги]],#REF!,2),)</f>
        <v>0</v>
      </c>
      <c r="I373" s="7">
        <f>Таблица1[[#This Row],[Количество услуг]]*Таблица1[[#This Row],[Стоимость за единицу, руб.]]</f>
        <v>0</v>
      </c>
      <c r="K373" s="8" t="str">
        <f>IFERROR(VLOOKUP($J373,'Журнал договоров физ.лиц'!$A$2:$H$32,2,0),"")</f>
        <v/>
      </c>
      <c r="L373" s="18" t="e">
        <f>IF(MATCH(Таблица1[[#This Row],[Номер договора]],Таблица1[Номер договора],)=ROW()-1,1,)+INDEX(Таблица1[[#All],[0]],ROW()-1)</f>
        <v>#N/A</v>
      </c>
      <c r="M373" s="18" t="str">
        <f>IFERROR(INDEX(Таблица1[Номер договора],MATCH(ROW()-1,Таблица1[0],)),"s\")</f>
        <v>s\</v>
      </c>
    </row>
    <row r="374" spans="1:13" ht="15.75" x14ac:dyDescent="0.25">
      <c r="A374" s="9" t="e">
        <f>INDEX('Журнал договоров физ.лиц'!C:C,MATCH('Реестр физические'!J374,'Журнал договоров физ.лиц'!A:A,))</f>
        <v>#N/A</v>
      </c>
      <c r="B374" s="9" t="e">
        <f>Таблица1[[#This Row],[Наименование юридического лица / ФИО пациента (физического лица)]]</f>
        <v>#N/A</v>
      </c>
      <c r="C374" s="35"/>
      <c r="D374" s="11"/>
      <c r="E374" s="16"/>
      <c r="F374" s="19"/>
      <c r="G374"/>
      <c r="H374" s="17">
        <f>IFERROR(VLOOKUP(Таблица1[[#This Row],[Наименование услуги]],#REF!,2),)</f>
        <v>0</v>
      </c>
      <c r="I374" s="7">
        <f>Таблица1[[#This Row],[Количество услуг]]*Таблица1[[#This Row],[Стоимость за единицу, руб.]]</f>
        <v>0</v>
      </c>
      <c r="K374" s="8" t="str">
        <f>IFERROR(VLOOKUP($J374,'Журнал договоров физ.лиц'!$A$2:$H$32,2,0),"")</f>
        <v/>
      </c>
      <c r="L374" s="18" t="e">
        <f>IF(MATCH(Таблица1[[#This Row],[Номер договора]],Таблица1[Номер договора],)=ROW()-1,1,)+INDEX(Таблица1[[#All],[0]],ROW()-1)</f>
        <v>#N/A</v>
      </c>
      <c r="M374" s="18" t="str">
        <f>IFERROR(INDEX(Таблица1[Номер договора],MATCH(ROW()-1,Таблица1[0],)),"s\")</f>
        <v>s\</v>
      </c>
    </row>
    <row r="375" spans="1:13" ht="15.75" x14ac:dyDescent="0.25">
      <c r="A375" s="9" t="e">
        <f>INDEX('Журнал договоров физ.лиц'!C:C,MATCH('Реестр физические'!J375,'Журнал договоров физ.лиц'!A:A,))</f>
        <v>#N/A</v>
      </c>
      <c r="B375" s="9" t="e">
        <f>Таблица1[[#This Row],[Наименование юридического лица / ФИО пациента (физического лица)]]</f>
        <v>#N/A</v>
      </c>
      <c r="C375" s="35"/>
      <c r="D375" s="11"/>
      <c r="E375" s="16"/>
      <c r="F375" s="19"/>
      <c r="G375"/>
      <c r="H375" s="17">
        <f>IFERROR(VLOOKUP(Таблица1[[#This Row],[Наименование услуги]],#REF!,2),)</f>
        <v>0</v>
      </c>
      <c r="I375" s="7">
        <f>Таблица1[[#This Row],[Количество услуг]]*Таблица1[[#This Row],[Стоимость за единицу, руб.]]</f>
        <v>0</v>
      </c>
      <c r="K375" s="8" t="str">
        <f>IFERROR(VLOOKUP($J375,'Журнал договоров физ.лиц'!$A$2:$H$32,2,0),"")</f>
        <v/>
      </c>
      <c r="L375" s="18" t="e">
        <f>IF(MATCH(Таблица1[[#This Row],[Номер договора]],Таблица1[Номер договора],)=ROW()-1,1,)+INDEX(Таблица1[[#All],[0]],ROW()-1)</f>
        <v>#N/A</v>
      </c>
      <c r="M375" s="18" t="str">
        <f>IFERROR(INDEX(Таблица1[Номер договора],MATCH(ROW()-1,Таблица1[0],)),"s\")</f>
        <v>s\</v>
      </c>
    </row>
    <row r="376" spans="1:13" ht="15.75" x14ac:dyDescent="0.25">
      <c r="A376" s="9" t="e">
        <f>INDEX('Журнал договоров физ.лиц'!C:C,MATCH('Реестр физические'!J376,'Журнал договоров физ.лиц'!A:A,))</f>
        <v>#N/A</v>
      </c>
      <c r="B376" s="9" t="e">
        <f>Таблица1[[#This Row],[Наименование юридического лица / ФИО пациента (физического лица)]]</f>
        <v>#N/A</v>
      </c>
      <c r="C376" s="35"/>
      <c r="D376" s="11"/>
      <c r="E376" s="16"/>
      <c r="F376" s="19"/>
      <c r="G376"/>
      <c r="H376" s="17">
        <f>IFERROR(VLOOKUP(Таблица1[[#This Row],[Наименование услуги]],#REF!,2),)</f>
        <v>0</v>
      </c>
      <c r="I376" s="7">
        <f>Таблица1[[#This Row],[Количество услуг]]*Таблица1[[#This Row],[Стоимость за единицу, руб.]]</f>
        <v>0</v>
      </c>
      <c r="K376" s="8" t="str">
        <f>IFERROR(VLOOKUP($J376,'Журнал договоров физ.лиц'!$A$2:$H$32,2,0),"")</f>
        <v/>
      </c>
      <c r="L376" s="18" t="e">
        <f>IF(MATCH(Таблица1[[#This Row],[Номер договора]],Таблица1[Номер договора],)=ROW()-1,1,)+INDEX(Таблица1[[#All],[0]],ROW()-1)</f>
        <v>#N/A</v>
      </c>
      <c r="M376" s="18" t="str">
        <f>IFERROR(INDEX(Таблица1[Номер договора],MATCH(ROW()-1,Таблица1[0],)),"s\")</f>
        <v>s\</v>
      </c>
    </row>
    <row r="377" spans="1:13" ht="15.75" x14ac:dyDescent="0.25">
      <c r="A377" s="9" t="e">
        <f>INDEX('Журнал договоров физ.лиц'!C:C,MATCH('Реестр физические'!J377,'Журнал договоров физ.лиц'!A:A,))</f>
        <v>#N/A</v>
      </c>
      <c r="B377" s="9" t="e">
        <f>Таблица1[[#This Row],[Наименование юридического лица / ФИО пациента (физического лица)]]</f>
        <v>#N/A</v>
      </c>
      <c r="C377" s="35"/>
      <c r="D377" s="11"/>
      <c r="E377" s="16"/>
      <c r="F377" s="19"/>
      <c r="G377"/>
      <c r="H377" s="17">
        <f>IFERROR(VLOOKUP(Таблица1[[#This Row],[Наименование услуги]],#REF!,2),)</f>
        <v>0</v>
      </c>
      <c r="I377" s="7">
        <f>Таблица1[[#This Row],[Количество услуг]]*Таблица1[[#This Row],[Стоимость за единицу, руб.]]</f>
        <v>0</v>
      </c>
      <c r="K377" s="8" t="str">
        <f>IFERROR(VLOOKUP($J377,'Журнал договоров физ.лиц'!$A$2:$H$32,2,0),"")</f>
        <v/>
      </c>
      <c r="L377" s="18" t="e">
        <f>IF(MATCH(Таблица1[[#This Row],[Номер договора]],Таблица1[Номер договора],)=ROW()-1,1,)+INDEX(Таблица1[[#All],[0]],ROW()-1)</f>
        <v>#N/A</v>
      </c>
      <c r="M377" s="18" t="str">
        <f>IFERROR(INDEX(Таблица1[Номер договора],MATCH(ROW()-1,Таблица1[0],)),"s\")</f>
        <v>s\</v>
      </c>
    </row>
    <row r="378" spans="1:13" ht="15.75" x14ac:dyDescent="0.25">
      <c r="A378" s="9" t="e">
        <f>INDEX('Журнал договоров физ.лиц'!C:C,MATCH('Реестр физические'!J378,'Журнал договоров физ.лиц'!A:A,))</f>
        <v>#N/A</v>
      </c>
      <c r="B378" s="9" t="e">
        <f>Таблица1[[#This Row],[Наименование юридического лица / ФИО пациента (физического лица)]]</f>
        <v>#N/A</v>
      </c>
      <c r="C378" s="35"/>
      <c r="D378" s="11"/>
      <c r="E378" s="16"/>
      <c r="F378" s="19"/>
      <c r="G378"/>
      <c r="H378" s="17">
        <f>IFERROR(VLOOKUP(Таблица1[[#This Row],[Наименование услуги]],#REF!,2),)</f>
        <v>0</v>
      </c>
      <c r="I378" s="7">
        <f>Таблица1[[#This Row],[Количество услуг]]*Таблица1[[#This Row],[Стоимость за единицу, руб.]]</f>
        <v>0</v>
      </c>
      <c r="K378" s="8" t="str">
        <f>IFERROR(VLOOKUP($J378,'Журнал договоров физ.лиц'!$A$2:$H$32,2,0),"")</f>
        <v/>
      </c>
      <c r="L378" s="18" t="e">
        <f>IF(MATCH(Таблица1[[#This Row],[Номер договора]],Таблица1[Номер договора],)=ROW()-1,1,)+INDEX(Таблица1[[#All],[0]],ROW()-1)</f>
        <v>#N/A</v>
      </c>
      <c r="M378" s="18" t="str">
        <f>IFERROR(INDEX(Таблица1[Номер договора],MATCH(ROW()-1,Таблица1[0],)),"s\")</f>
        <v>s\</v>
      </c>
    </row>
    <row r="379" spans="1:13" ht="15.75" x14ac:dyDescent="0.25">
      <c r="A379" s="9" t="e">
        <f>INDEX('Журнал договоров физ.лиц'!C:C,MATCH('Реестр физические'!J379,'Журнал договоров физ.лиц'!A:A,))</f>
        <v>#N/A</v>
      </c>
      <c r="B379" s="9" t="e">
        <f>Таблица1[[#This Row],[Наименование юридического лица / ФИО пациента (физического лица)]]</f>
        <v>#N/A</v>
      </c>
      <c r="C379" s="35"/>
      <c r="D379" s="11"/>
      <c r="E379" s="16"/>
      <c r="F379" s="19"/>
      <c r="G379"/>
      <c r="H379" s="17">
        <f>IFERROR(VLOOKUP(Таблица1[[#This Row],[Наименование услуги]],#REF!,2),)</f>
        <v>0</v>
      </c>
      <c r="I379" s="7">
        <f>Таблица1[[#This Row],[Количество услуг]]*Таблица1[[#This Row],[Стоимость за единицу, руб.]]</f>
        <v>0</v>
      </c>
      <c r="K379" s="8" t="str">
        <f>IFERROR(VLOOKUP($J379,'Журнал договоров физ.лиц'!$A$2:$H$32,2,0),"")</f>
        <v/>
      </c>
      <c r="L379" s="18" t="e">
        <f>IF(MATCH(Таблица1[[#This Row],[Номер договора]],Таблица1[Номер договора],)=ROW()-1,1,)+INDEX(Таблица1[[#All],[0]],ROW()-1)</f>
        <v>#N/A</v>
      </c>
      <c r="M379" s="18" t="str">
        <f>IFERROR(INDEX(Таблица1[Номер договора],MATCH(ROW()-1,Таблица1[0],)),"s\")</f>
        <v>s\</v>
      </c>
    </row>
    <row r="380" spans="1:13" ht="15.75" x14ac:dyDescent="0.25">
      <c r="A380" s="9" t="e">
        <f>INDEX('Журнал договоров физ.лиц'!C:C,MATCH('Реестр физические'!J380,'Журнал договоров физ.лиц'!A:A,))</f>
        <v>#N/A</v>
      </c>
      <c r="B380" s="9" t="e">
        <f>Таблица1[[#This Row],[Наименование юридического лица / ФИО пациента (физического лица)]]</f>
        <v>#N/A</v>
      </c>
      <c r="C380" s="35"/>
      <c r="D380" s="11"/>
      <c r="E380" s="16"/>
      <c r="F380" s="19"/>
      <c r="G380"/>
      <c r="H380" s="17">
        <f>IFERROR(VLOOKUP(Таблица1[[#This Row],[Наименование услуги]],#REF!,2),)</f>
        <v>0</v>
      </c>
      <c r="I380" s="7">
        <f>Таблица1[[#This Row],[Количество услуг]]*Таблица1[[#This Row],[Стоимость за единицу, руб.]]</f>
        <v>0</v>
      </c>
      <c r="K380" s="8" t="str">
        <f>IFERROR(VLOOKUP($J380,'Журнал договоров физ.лиц'!$A$2:$H$32,2,0),"")</f>
        <v/>
      </c>
      <c r="L380" s="18" t="e">
        <f>IF(MATCH(Таблица1[[#This Row],[Номер договора]],Таблица1[Номер договора],)=ROW()-1,1,)+INDEX(Таблица1[[#All],[0]],ROW()-1)</f>
        <v>#N/A</v>
      </c>
      <c r="M380" s="18" t="str">
        <f>IFERROR(INDEX(Таблица1[Номер договора],MATCH(ROW()-1,Таблица1[0],)),"s\")</f>
        <v>s\</v>
      </c>
    </row>
    <row r="381" spans="1:13" ht="15.75" x14ac:dyDescent="0.25">
      <c r="A381" s="9" t="e">
        <f>INDEX('Журнал договоров физ.лиц'!C:C,MATCH('Реестр физические'!J381,'Журнал договоров физ.лиц'!A:A,))</f>
        <v>#N/A</v>
      </c>
      <c r="B381" s="9" t="e">
        <f>Таблица1[[#This Row],[Наименование юридического лица / ФИО пациента (физического лица)]]</f>
        <v>#N/A</v>
      </c>
      <c r="C381" s="35"/>
      <c r="D381" s="11"/>
      <c r="E381" s="16"/>
      <c r="F381" s="19"/>
      <c r="G381"/>
      <c r="H381" s="17">
        <f>IFERROR(VLOOKUP(Таблица1[[#This Row],[Наименование услуги]],#REF!,2),)</f>
        <v>0</v>
      </c>
      <c r="I381" s="7">
        <f>Таблица1[[#This Row],[Количество услуг]]*Таблица1[[#This Row],[Стоимость за единицу, руб.]]</f>
        <v>0</v>
      </c>
      <c r="K381" s="8" t="str">
        <f>IFERROR(VLOOKUP($J381,'Журнал договоров физ.лиц'!$A$2:$H$32,2,0),"")</f>
        <v/>
      </c>
      <c r="L381" s="18" t="e">
        <f>IF(MATCH(Таблица1[[#This Row],[Номер договора]],Таблица1[Номер договора],)=ROW()-1,1,)+INDEX(Таблица1[[#All],[0]],ROW()-1)</f>
        <v>#N/A</v>
      </c>
      <c r="M381" s="18" t="str">
        <f>IFERROR(INDEX(Таблица1[Номер договора],MATCH(ROW()-1,Таблица1[0],)),"s\")</f>
        <v>s\</v>
      </c>
    </row>
    <row r="382" spans="1:13" ht="15.75" x14ac:dyDescent="0.25">
      <c r="A382" s="9" t="e">
        <f>INDEX('Журнал договоров физ.лиц'!C:C,MATCH('Реестр физические'!J382,'Журнал договоров физ.лиц'!A:A,))</f>
        <v>#N/A</v>
      </c>
      <c r="B382" s="9" t="e">
        <f>Таблица1[[#This Row],[Наименование юридического лица / ФИО пациента (физического лица)]]</f>
        <v>#N/A</v>
      </c>
      <c r="C382" s="35"/>
      <c r="D382" s="11"/>
      <c r="E382" s="16"/>
      <c r="F382" s="19"/>
      <c r="G382"/>
      <c r="H382" s="17">
        <f>IFERROR(VLOOKUP(Таблица1[[#This Row],[Наименование услуги]],#REF!,2),)</f>
        <v>0</v>
      </c>
      <c r="I382" s="7">
        <f>Таблица1[[#This Row],[Количество услуг]]*Таблица1[[#This Row],[Стоимость за единицу, руб.]]</f>
        <v>0</v>
      </c>
      <c r="K382" s="8" t="str">
        <f>IFERROR(VLOOKUP($J382,'Журнал договоров физ.лиц'!$A$2:$H$32,2,0),"")</f>
        <v/>
      </c>
      <c r="L382" s="18" t="e">
        <f>IF(MATCH(Таблица1[[#This Row],[Номер договора]],Таблица1[Номер договора],)=ROW()-1,1,)+INDEX(Таблица1[[#All],[0]],ROW()-1)</f>
        <v>#N/A</v>
      </c>
      <c r="M382" s="18" t="str">
        <f>IFERROR(INDEX(Таблица1[Номер договора],MATCH(ROW()-1,Таблица1[0],)),"s\")</f>
        <v>s\</v>
      </c>
    </row>
    <row r="383" spans="1:13" ht="15.75" x14ac:dyDescent="0.25">
      <c r="A383" s="9" t="e">
        <f>INDEX('Журнал договоров физ.лиц'!C:C,MATCH('Реестр физические'!J383,'Журнал договоров физ.лиц'!A:A,))</f>
        <v>#N/A</v>
      </c>
      <c r="B383" s="9" t="e">
        <f>Таблица1[[#This Row],[Наименование юридического лица / ФИО пациента (физического лица)]]</f>
        <v>#N/A</v>
      </c>
      <c r="C383" s="35"/>
      <c r="D383" s="11"/>
      <c r="E383" s="16"/>
      <c r="F383" s="19"/>
      <c r="G383"/>
      <c r="H383" s="17">
        <f>IFERROR(VLOOKUP(Таблица1[[#This Row],[Наименование услуги]],#REF!,2),)</f>
        <v>0</v>
      </c>
      <c r="I383" s="7">
        <f>Таблица1[[#This Row],[Количество услуг]]*Таблица1[[#This Row],[Стоимость за единицу, руб.]]</f>
        <v>0</v>
      </c>
      <c r="K383" s="8" t="str">
        <f>IFERROR(VLOOKUP($J383,'Журнал договоров физ.лиц'!$A$2:$H$32,2,0),"")</f>
        <v/>
      </c>
      <c r="L383" s="18" t="e">
        <f>IF(MATCH(Таблица1[[#This Row],[Номер договора]],Таблица1[Номер договора],)=ROW()-1,1,)+INDEX(Таблица1[[#All],[0]],ROW()-1)</f>
        <v>#N/A</v>
      </c>
      <c r="M383" s="18" t="str">
        <f>IFERROR(INDEX(Таблица1[Номер договора],MATCH(ROW()-1,Таблица1[0],)),"s\")</f>
        <v>s\</v>
      </c>
    </row>
    <row r="384" spans="1:13" ht="15.75" x14ac:dyDescent="0.25">
      <c r="A384" s="9" t="e">
        <f>INDEX('Журнал договоров физ.лиц'!C:C,MATCH('Реестр физические'!J384,'Журнал договоров физ.лиц'!A:A,))</f>
        <v>#N/A</v>
      </c>
      <c r="B384" s="9" t="e">
        <f>Таблица1[[#This Row],[Наименование юридического лица / ФИО пациента (физического лица)]]</f>
        <v>#N/A</v>
      </c>
      <c r="C384" s="35"/>
      <c r="D384" s="11"/>
      <c r="E384" s="16"/>
      <c r="F384" s="19"/>
      <c r="G384"/>
      <c r="H384" s="17">
        <f>IFERROR(VLOOKUP(Таблица1[[#This Row],[Наименование услуги]],#REF!,2),)</f>
        <v>0</v>
      </c>
      <c r="I384" s="7">
        <f>Таблица1[[#This Row],[Количество услуг]]*Таблица1[[#This Row],[Стоимость за единицу, руб.]]</f>
        <v>0</v>
      </c>
      <c r="K384" s="8" t="str">
        <f>IFERROR(VLOOKUP($J384,'Журнал договоров физ.лиц'!$A$2:$H$32,2,0),"")</f>
        <v/>
      </c>
      <c r="L384" s="18" t="e">
        <f>IF(MATCH(Таблица1[[#This Row],[Номер договора]],Таблица1[Номер договора],)=ROW()-1,1,)+INDEX(Таблица1[[#All],[0]],ROW()-1)</f>
        <v>#N/A</v>
      </c>
      <c r="M384" s="18" t="str">
        <f>IFERROR(INDEX(Таблица1[Номер договора],MATCH(ROW()-1,Таблица1[0],)),"s\")</f>
        <v>s\</v>
      </c>
    </row>
    <row r="385" spans="1:13" ht="15.75" x14ac:dyDescent="0.25">
      <c r="A385" s="9" t="e">
        <f>INDEX('Журнал договоров физ.лиц'!C:C,MATCH('Реестр физические'!J385,'Журнал договоров физ.лиц'!A:A,))</f>
        <v>#N/A</v>
      </c>
      <c r="B385" s="9" t="e">
        <f>Таблица1[[#This Row],[Наименование юридического лица / ФИО пациента (физического лица)]]</f>
        <v>#N/A</v>
      </c>
      <c r="C385" s="35"/>
      <c r="D385" s="11"/>
      <c r="E385" s="16"/>
      <c r="F385" s="19"/>
      <c r="G385"/>
      <c r="H385" s="17">
        <f>IFERROR(VLOOKUP(Таблица1[[#This Row],[Наименование услуги]],#REF!,2),)</f>
        <v>0</v>
      </c>
      <c r="I385" s="7">
        <f>Таблица1[[#This Row],[Количество услуг]]*Таблица1[[#This Row],[Стоимость за единицу, руб.]]</f>
        <v>0</v>
      </c>
      <c r="K385" s="8" t="str">
        <f>IFERROR(VLOOKUP($J385,'Журнал договоров физ.лиц'!$A$2:$H$32,2,0),"")</f>
        <v/>
      </c>
      <c r="L385" s="18" t="e">
        <f>IF(MATCH(Таблица1[[#This Row],[Номер договора]],Таблица1[Номер договора],)=ROW()-1,1,)+INDEX(Таблица1[[#All],[0]],ROW()-1)</f>
        <v>#N/A</v>
      </c>
      <c r="M385" s="18" t="str">
        <f>IFERROR(INDEX(Таблица1[Номер договора],MATCH(ROW()-1,Таблица1[0],)),"s\")</f>
        <v>s\</v>
      </c>
    </row>
    <row r="386" spans="1:13" ht="15.75" x14ac:dyDescent="0.25">
      <c r="A386" s="9" t="e">
        <f>INDEX('Журнал договоров физ.лиц'!C:C,MATCH('Реестр физические'!J386,'Журнал договоров физ.лиц'!A:A,))</f>
        <v>#N/A</v>
      </c>
      <c r="B386" s="9" t="e">
        <f>Таблица1[[#This Row],[Наименование юридического лица / ФИО пациента (физического лица)]]</f>
        <v>#N/A</v>
      </c>
      <c r="C386" s="35"/>
      <c r="D386" s="11"/>
      <c r="E386" s="16"/>
      <c r="F386" s="19"/>
      <c r="G386"/>
      <c r="H386" s="17">
        <f>IFERROR(VLOOKUP(Таблица1[[#This Row],[Наименование услуги]],#REF!,2),)</f>
        <v>0</v>
      </c>
      <c r="I386" s="7">
        <f>Таблица1[[#This Row],[Количество услуг]]*Таблица1[[#This Row],[Стоимость за единицу, руб.]]</f>
        <v>0</v>
      </c>
      <c r="K386" s="8" t="str">
        <f>IFERROR(VLOOKUP($J386,'Журнал договоров физ.лиц'!$A$2:$H$32,2,0),"")</f>
        <v/>
      </c>
      <c r="L386" s="18" t="e">
        <f>IF(MATCH(Таблица1[[#This Row],[Номер договора]],Таблица1[Номер договора],)=ROW()-1,1,)+INDEX(Таблица1[[#All],[0]],ROW()-1)</f>
        <v>#N/A</v>
      </c>
      <c r="M386" s="18" t="str">
        <f>IFERROR(INDEX(Таблица1[Номер договора],MATCH(ROW()-1,Таблица1[0],)),"s\")</f>
        <v>s\</v>
      </c>
    </row>
    <row r="387" spans="1:13" ht="15.75" x14ac:dyDescent="0.25">
      <c r="A387" s="9" t="e">
        <f>INDEX('Журнал договоров физ.лиц'!C:C,MATCH('Реестр физические'!J387,'Журнал договоров физ.лиц'!A:A,))</f>
        <v>#N/A</v>
      </c>
      <c r="B387" s="9" t="e">
        <f>Таблица1[[#This Row],[Наименование юридического лица / ФИО пациента (физического лица)]]</f>
        <v>#N/A</v>
      </c>
      <c r="C387" s="35"/>
      <c r="D387" s="11"/>
      <c r="E387" s="16"/>
      <c r="F387" s="19"/>
      <c r="G387"/>
      <c r="H387" s="17">
        <f>IFERROR(VLOOKUP(Таблица1[[#This Row],[Наименование услуги]],#REF!,2),)</f>
        <v>0</v>
      </c>
      <c r="I387" s="7">
        <f>Таблица1[[#This Row],[Количество услуг]]*Таблица1[[#This Row],[Стоимость за единицу, руб.]]</f>
        <v>0</v>
      </c>
      <c r="K387" s="8" t="str">
        <f>IFERROR(VLOOKUP($J387,'Журнал договоров физ.лиц'!$A$2:$H$32,2,0),"")</f>
        <v/>
      </c>
      <c r="L387" s="18" t="e">
        <f>IF(MATCH(Таблица1[[#This Row],[Номер договора]],Таблица1[Номер договора],)=ROW()-1,1,)+INDEX(Таблица1[[#All],[0]],ROW()-1)</f>
        <v>#N/A</v>
      </c>
      <c r="M387" s="18" t="str">
        <f>IFERROR(INDEX(Таблица1[Номер договора],MATCH(ROW()-1,Таблица1[0],)),"s\")</f>
        <v>s\</v>
      </c>
    </row>
    <row r="388" spans="1:13" ht="15.75" x14ac:dyDescent="0.25">
      <c r="A388" s="9" t="e">
        <f>INDEX('Журнал договоров физ.лиц'!C:C,MATCH('Реестр физические'!J388,'Журнал договоров физ.лиц'!A:A,))</f>
        <v>#N/A</v>
      </c>
      <c r="B388" s="9" t="e">
        <f>Таблица1[[#This Row],[Наименование юридического лица / ФИО пациента (физического лица)]]</f>
        <v>#N/A</v>
      </c>
      <c r="C388" s="35"/>
      <c r="D388" s="11"/>
      <c r="E388" s="16"/>
      <c r="F388" s="19"/>
      <c r="G388"/>
      <c r="H388" s="17">
        <f>IFERROR(VLOOKUP(Таблица1[[#This Row],[Наименование услуги]],#REF!,2),)</f>
        <v>0</v>
      </c>
      <c r="I388" s="7">
        <f>Таблица1[[#This Row],[Количество услуг]]*Таблица1[[#This Row],[Стоимость за единицу, руб.]]</f>
        <v>0</v>
      </c>
      <c r="K388" s="8" t="str">
        <f>IFERROR(VLOOKUP($J388,'Журнал договоров физ.лиц'!$A$2:$H$32,2,0),"")</f>
        <v/>
      </c>
      <c r="L388" s="18" t="e">
        <f>IF(MATCH(Таблица1[[#This Row],[Номер договора]],Таблица1[Номер договора],)=ROW()-1,1,)+INDEX(Таблица1[[#All],[0]],ROW()-1)</f>
        <v>#N/A</v>
      </c>
      <c r="M388" s="18" t="str">
        <f>IFERROR(INDEX(Таблица1[Номер договора],MATCH(ROW()-1,Таблица1[0],)),"s\")</f>
        <v>s\</v>
      </c>
    </row>
    <row r="389" spans="1:13" ht="15.75" x14ac:dyDescent="0.25">
      <c r="A389" s="9" t="e">
        <f>INDEX('Журнал договоров физ.лиц'!C:C,MATCH('Реестр физические'!J389,'Журнал договоров физ.лиц'!A:A,))</f>
        <v>#N/A</v>
      </c>
      <c r="B389" s="9" t="e">
        <f>Таблица1[[#This Row],[Наименование юридического лица / ФИО пациента (физического лица)]]</f>
        <v>#N/A</v>
      </c>
      <c r="C389" s="35"/>
      <c r="D389" s="11"/>
      <c r="E389" s="16"/>
      <c r="F389" s="19"/>
      <c r="G389"/>
      <c r="H389" s="17">
        <f>IFERROR(VLOOKUP(Таблица1[[#This Row],[Наименование услуги]],#REF!,2),)</f>
        <v>0</v>
      </c>
      <c r="I389" s="7">
        <f>Таблица1[[#This Row],[Количество услуг]]*Таблица1[[#This Row],[Стоимость за единицу, руб.]]</f>
        <v>0</v>
      </c>
      <c r="K389" s="8" t="str">
        <f>IFERROR(VLOOKUP($J389,'Журнал договоров физ.лиц'!$A$2:$H$32,2,0),"")</f>
        <v/>
      </c>
      <c r="L389" s="18" t="e">
        <f>IF(MATCH(Таблица1[[#This Row],[Номер договора]],Таблица1[Номер договора],)=ROW()-1,1,)+INDEX(Таблица1[[#All],[0]],ROW()-1)</f>
        <v>#N/A</v>
      </c>
      <c r="M389" s="18" t="str">
        <f>IFERROR(INDEX(Таблица1[Номер договора],MATCH(ROW()-1,Таблица1[0],)),"s\")</f>
        <v>s\</v>
      </c>
    </row>
    <row r="390" spans="1:13" ht="15.75" x14ac:dyDescent="0.25">
      <c r="A390" s="9" t="e">
        <f>INDEX('Журнал договоров физ.лиц'!C:C,MATCH('Реестр физические'!J390,'Журнал договоров физ.лиц'!A:A,))</f>
        <v>#N/A</v>
      </c>
      <c r="B390" s="9" t="e">
        <f>Таблица1[[#This Row],[Наименование юридического лица / ФИО пациента (физического лица)]]</f>
        <v>#N/A</v>
      </c>
      <c r="C390" s="35"/>
      <c r="D390" s="11"/>
      <c r="E390" s="16"/>
      <c r="F390" s="19"/>
      <c r="G390"/>
      <c r="H390" s="17">
        <f>IFERROR(VLOOKUP(Таблица1[[#This Row],[Наименование услуги]],#REF!,2),)</f>
        <v>0</v>
      </c>
      <c r="I390" s="7">
        <f>Таблица1[[#This Row],[Количество услуг]]*Таблица1[[#This Row],[Стоимость за единицу, руб.]]</f>
        <v>0</v>
      </c>
      <c r="K390" s="8" t="str">
        <f>IFERROR(VLOOKUP($J390,'Журнал договоров физ.лиц'!$A$2:$H$32,2,0),"")</f>
        <v/>
      </c>
      <c r="L390" s="18" t="e">
        <f>IF(MATCH(Таблица1[[#This Row],[Номер договора]],Таблица1[Номер договора],)=ROW()-1,1,)+INDEX(Таблица1[[#All],[0]],ROW()-1)</f>
        <v>#N/A</v>
      </c>
      <c r="M390" s="18" t="str">
        <f>IFERROR(INDEX(Таблица1[Номер договора],MATCH(ROW()-1,Таблица1[0],)),"s\")</f>
        <v>s\</v>
      </c>
    </row>
    <row r="391" spans="1:13" ht="15.75" x14ac:dyDescent="0.25">
      <c r="A391" s="9" t="e">
        <f>INDEX('Журнал договоров физ.лиц'!C:C,MATCH('Реестр физические'!J391,'Журнал договоров физ.лиц'!A:A,))</f>
        <v>#N/A</v>
      </c>
      <c r="B391" s="9" t="e">
        <f>Таблица1[[#This Row],[Наименование юридического лица / ФИО пациента (физического лица)]]</f>
        <v>#N/A</v>
      </c>
      <c r="C391" s="35"/>
      <c r="D391" s="11"/>
      <c r="E391" s="16"/>
      <c r="F391" s="19"/>
      <c r="G391"/>
      <c r="H391" s="17">
        <f>IFERROR(VLOOKUP(Таблица1[[#This Row],[Наименование услуги]],#REF!,2),)</f>
        <v>0</v>
      </c>
      <c r="I391" s="7">
        <f>Таблица1[[#This Row],[Количество услуг]]*Таблица1[[#This Row],[Стоимость за единицу, руб.]]</f>
        <v>0</v>
      </c>
      <c r="K391" s="8" t="str">
        <f>IFERROR(VLOOKUP($J391,'Журнал договоров физ.лиц'!$A$2:$H$32,2,0),"")</f>
        <v/>
      </c>
      <c r="L391" s="18" t="e">
        <f>IF(MATCH(Таблица1[[#This Row],[Номер договора]],Таблица1[Номер договора],)=ROW()-1,1,)+INDEX(Таблица1[[#All],[0]],ROW()-1)</f>
        <v>#N/A</v>
      </c>
      <c r="M391" s="18" t="str">
        <f>IFERROR(INDEX(Таблица1[Номер договора],MATCH(ROW()-1,Таблица1[0],)),"s\")</f>
        <v>s\</v>
      </c>
    </row>
    <row r="392" spans="1:13" ht="15.75" x14ac:dyDescent="0.25">
      <c r="A392" s="9" t="e">
        <f>INDEX('Журнал договоров физ.лиц'!C:C,MATCH('Реестр физические'!J392,'Журнал договоров физ.лиц'!A:A,))</f>
        <v>#N/A</v>
      </c>
      <c r="B392" s="9" t="e">
        <f>Таблица1[[#This Row],[Наименование юридического лица / ФИО пациента (физического лица)]]</f>
        <v>#N/A</v>
      </c>
      <c r="C392" s="35"/>
      <c r="D392" s="11"/>
      <c r="E392" s="16"/>
      <c r="F392" s="19"/>
      <c r="G392"/>
      <c r="H392" s="17">
        <f>IFERROR(VLOOKUP(Таблица1[[#This Row],[Наименование услуги]],#REF!,2),)</f>
        <v>0</v>
      </c>
      <c r="I392" s="7">
        <f>Таблица1[[#This Row],[Количество услуг]]*Таблица1[[#This Row],[Стоимость за единицу, руб.]]</f>
        <v>0</v>
      </c>
      <c r="K392" s="8" t="str">
        <f>IFERROR(VLOOKUP($J392,'Журнал договоров физ.лиц'!$A$2:$H$32,2,0),"")</f>
        <v/>
      </c>
      <c r="L392" s="18" t="e">
        <f>IF(MATCH(Таблица1[[#This Row],[Номер договора]],Таблица1[Номер договора],)=ROW()-1,1,)+INDEX(Таблица1[[#All],[0]],ROW()-1)</f>
        <v>#N/A</v>
      </c>
      <c r="M392" s="18" t="str">
        <f>IFERROR(INDEX(Таблица1[Номер договора],MATCH(ROW()-1,Таблица1[0],)),"s\")</f>
        <v>s\</v>
      </c>
    </row>
    <row r="393" spans="1:13" ht="15.75" x14ac:dyDescent="0.25">
      <c r="A393" s="9" t="e">
        <f>INDEX('Журнал договоров физ.лиц'!C:C,MATCH('Реестр физические'!J393,'Журнал договоров физ.лиц'!A:A,))</f>
        <v>#N/A</v>
      </c>
      <c r="B393" s="9" t="e">
        <f>Таблица1[[#This Row],[Наименование юридического лица / ФИО пациента (физического лица)]]</f>
        <v>#N/A</v>
      </c>
      <c r="C393" s="35"/>
      <c r="D393" s="11"/>
      <c r="E393" s="16"/>
      <c r="F393" s="19"/>
      <c r="G393"/>
      <c r="H393" s="17">
        <f>IFERROR(VLOOKUP(Таблица1[[#This Row],[Наименование услуги]],#REF!,2),)</f>
        <v>0</v>
      </c>
      <c r="I393" s="7">
        <f>Таблица1[[#This Row],[Количество услуг]]*Таблица1[[#This Row],[Стоимость за единицу, руб.]]</f>
        <v>0</v>
      </c>
      <c r="K393" s="8" t="str">
        <f>IFERROR(VLOOKUP($J393,'Журнал договоров физ.лиц'!$A$2:$H$32,2,0),"")</f>
        <v/>
      </c>
      <c r="L393" s="18" t="e">
        <f>IF(MATCH(Таблица1[[#This Row],[Номер договора]],Таблица1[Номер договора],)=ROW()-1,1,)+INDEX(Таблица1[[#All],[0]],ROW()-1)</f>
        <v>#N/A</v>
      </c>
      <c r="M393" s="18" t="str">
        <f>IFERROR(INDEX(Таблица1[Номер договора],MATCH(ROW()-1,Таблица1[0],)),"s\")</f>
        <v>s\</v>
      </c>
    </row>
    <row r="394" spans="1:13" ht="15.75" x14ac:dyDescent="0.25">
      <c r="A394" s="9" t="e">
        <f>INDEX('Журнал договоров физ.лиц'!C:C,MATCH('Реестр физические'!J394,'Журнал договоров физ.лиц'!A:A,))</f>
        <v>#N/A</v>
      </c>
      <c r="B394" s="9" t="e">
        <f>Таблица1[[#This Row],[Наименование юридического лица / ФИО пациента (физического лица)]]</f>
        <v>#N/A</v>
      </c>
      <c r="C394" s="35"/>
      <c r="D394" s="11"/>
      <c r="E394" s="16"/>
      <c r="F394" s="19"/>
      <c r="G394"/>
      <c r="H394" s="17">
        <f>IFERROR(VLOOKUP(Таблица1[[#This Row],[Наименование услуги]],#REF!,2),)</f>
        <v>0</v>
      </c>
      <c r="I394" s="7">
        <f>Таблица1[[#This Row],[Количество услуг]]*Таблица1[[#This Row],[Стоимость за единицу, руб.]]</f>
        <v>0</v>
      </c>
      <c r="K394" s="8" t="str">
        <f>IFERROR(VLOOKUP($J394,'Журнал договоров физ.лиц'!$A$2:$H$32,2,0),"")</f>
        <v/>
      </c>
      <c r="L394" s="18" t="e">
        <f>IF(MATCH(Таблица1[[#This Row],[Номер договора]],Таблица1[Номер договора],)=ROW()-1,1,)+INDEX(Таблица1[[#All],[0]],ROW()-1)</f>
        <v>#N/A</v>
      </c>
      <c r="M394" s="18" t="str">
        <f>IFERROR(INDEX(Таблица1[Номер договора],MATCH(ROW()-1,Таблица1[0],)),"s\")</f>
        <v>s\</v>
      </c>
    </row>
    <row r="395" spans="1:13" ht="15.75" x14ac:dyDescent="0.25">
      <c r="A395" s="9" t="e">
        <f>INDEX('Журнал договоров физ.лиц'!C:C,MATCH('Реестр физические'!J395,'Журнал договоров физ.лиц'!A:A,))</f>
        <v>#N/A</v>
      </c>
      <c r="B395" s="9" t="e">
        <f>Таблица1[[#This Row],[Наименование юридического лица / ФИО пациента (физического лица)]]</f>
        <v>#N/A</v>
      </c>
      <c r="C395" s="35"/>
      <c r="D395" s="11"/>
      <c r="E395" s="16"/>
      <c r="F395" s="19"/>
      <c r="G395"/>
      <c r="H395" s="17">
        <f>IFERROR(VLOOKUP(Таблица1[[#This Row],[Наименование услуги]],#REF!,2),)</f>
        <v>0</v>
      </c>
      <c r="I395" s="7">
        <f>Таблица1[[#This Row],[Количество услуг]]*Таблица1[[#This Row],[Стоимость за единицу, руб.]]</f>
        <v>0</v>
      </c>
      <c r="K395" s="8" t="str">
        <f>IFERROR(VLOOKUP($J395,'Журнал договоров физ.лиц'!$A$2:$H$32,2,0),"")</f>
        <v/>
      </c>
      <c r="L395" s="18" t="e">
        <f>IF(MATCH(Таблица1[[#This Row],[Номер договора]],Таблица1[Номер договора],)=ROW()-1,1,)+INDEX(Таблица1[[#All],[0]],ROW()-1)</f>
        <v>#N/A</v>
      </c>
      <c r="M395" s="18" t="str">
        <f>IFERROR(INDEX(Таблица1[Номер договора],MATCH(ROW()-1,Таблица1[0],)),"s\")</f>
        <v>s\</v>
      </c>
    </row>
    <row r="396" spans="1:13" ht="15.75" x14ac:dyDescent="0.25">
      <c r="A396" s="9" t="e">
        <f>INDEX('Журнал договоров физ.лиц'!C:C,MATCH('Реестр физические'!J396,'Журнал договоров физ.лиц'!A:A,))</f>
        <v>#N/A</v>
      </c>
      <c r="B396" s="9" t="e">
        <f>Таблица1[[#This Row],[Наименование юридического лица / ФИО пациента (физического лица)]]</f>
        <v>#N/A</v>
      </c>
      <c r="C396" s="35"/>
      <c r="D396" s="11"/>
      <c r="E396" s="16"/>
      <c r="F396" s="19"/>
      <c r="G396"/>
      <c r="H396" s="17">
        <f>IFERROR(VLOOKUP(Таблица1[[#This Row],[Наименование услуги]],#REF!,2),)</f>
        <v>0</v>
      </c>
      <c r="I396" s="7">
        <f>Таблица1[[#This Row],[Количество услуг]]*Таблица1[[#This Row],[Стоимость за единицу, руб.]]</f>
        <v>0</v>
      </c>
      <c r="K396" s="8" t="str">
        <f>IFERROR(VLOOKUP($J396,'Журнал договоров физ.лиц'!$A$2:$H$32,2,0),"")</f>
        <v/>
      </c>
      <c r="L396" s="18" t="e">
        <f>IF(MATCH(Таблица1[[#This Row],[Номер договора]],Таблица1[Номер договора],)=ROW()-1,1,)+INDEX(Таблица1[[#All],[0]],ROW()-1)</f>
        <v>#N/A</v>
      </c>
      <c r="M396" s="18" t="str">
        <f>IFERROR(INDEX(Таблица1[Номер договора],MATCH(ROW()-1,Таблица1[0],)),"s\")</f>
        <v>s\</v>
      </c>
    </row>
    <row r="397" spans="1:13" ht="15.75" x14ac:dyDescent="0.25">
      <c r="A397" s="9" t="e">
        <f>INDEX('Журнал договоров физ.лиц'!C:C,MATCH('Реестр физические'!J397,'Журнал договоров физ.лиц'!A:A,))</f>
        <v>#N/A</v>
      </c>
      <c r="B397" s="9" t="e">
        <f>Таблица1[[#This Row],[Наименование юридического лица / ФИО пациента (физического лица)]]</f>
        <v>#N/A</v>
      </c>
      <c r="C397" s="35"/>
      <c r="D397" s="11"/>
      <c r="E397" s="16"/>
      <c r="F397" s="19"/>
      <c r="G397"/>
      <c r="H397" s="17">
        <f>IFERROR(VLOOKUP(Таблица1[[#This Row],[Наименование услуги]],#REF!,2),)</f>
        <v>0</v>
      </c>
      <c r="I397" s="7">
        <f>Таблица1[[#This Row],[Количество услуг]]*Таблица1[[#This Row],[Стоимость за единицу, руб.]]</f>
        <v>0</v>
      </c>
      <c r="K397" s="8" t="str">
        <f>IFERROR(VLOOKUP($J397,'Журнал договоров физ.лиц'!$A$2:$H$32,2,0),"")</f>
        <v/>
      </c>
      <c r="L397" s="18" t="e">
        <f>IF(MATCH(Таблица1[[#This Row],[Номер договора]],Таблица1[Номер договора],)=ROW()-1,1,)+INDEX(Таблица1[[#All],[0]],ROW()-1)</f>
        <v>#N/A</v>
      </c>
      <c r="M397" s="18" t="str">
        <f>IFERROR(INDEX(Таблица1[Номер договора],MATCH(ROW()-1,Таблица1[0],)),"s\")</f>
        <v>s\</v>
      </c>
    </row>
    <row r="398" spans="1:13" ht="15.75" x14ac:dyDescent="0.25">
      <c r="A398" s="9" t="e">
        <f>INDEX('Журнал договоров физ.лиц'!C:C,MATCH('Реестр физические'!J398,'Журнал договоров физ.лиц'!A:A,))</f>
        <v>#N/A</v>
      </c>
      <c r="B398" s="9" t="e">
        <f>Таблица1[[#This Row],[Наименование юридического лица / ФИО пациента (физического лица)]]</f>
        <v>#N/A</v>
      </c>
      <c r="C398" s="35"/>
      <c r="D398" s="11"/>
      <c r="E398" s="16"/>
      <c r="F398" s="19"/>
      <c r="G398"/>
      <c r="H398" s="17">
        <f>IFERROR(VLOOKUP(Таблица1[[#This Row],[Наименование услуги]],#REF!,2),)</f>
        <v>0</v>
      </c>
      <c r="I398" s="7">
        <f>Таблица1[[#This Row],[Количество услуг]]*Таблица1[[#This Row],[Стоимость за единицу, руб.]]</f>
        <v>0</v>
      </c>
      <c r="K398" s="8" t="str">
        <f>IFERROR(VLOOKUP($J398,'Журнал договоров физ.лиц'!$A$2:$H$32,2,0),"")</f>
        <v/>
      </c>
      <c r="L398" s="18" t="e">
        <f>IF(MATCH(Таблица1[[#This Row],[Номер договора]],Таблица1[Номер договора],)=ROW()-1,1,)+INDEX(Таблица1[[#All],[0]],ROW()-1)</f>
        <v>#N/A</v>
      </c>
      <c r="M398" s="18" t="str">
        <f>IFERROR(INDEX(Таблица1[Номер договора],MATCH(ROW()-1,Таблица1[0],)),"s\")</f>
        <v>s\</v>
      </c>
    </row>
    <row r="399" spans="1:13" ht="15.75" x14ac:dyDescent="0.25">
      <c r="A399" s="9" t="e">
        <f>INDEX('Журнал договоров физ.лиц'!C:C,MATCH('Реестр физические'!J399,'Журнал договоров физ.лиц'!A:A,))</f>
        <v>#N/A</v>
      </c>
      <c r="B399" s="9" t="e">
        <f>Таблица1[[#This Row],[Наименование юридического лица / ФИО пациента (физического лица)]]</f>
        <v>#N/A</v>
      </c>
      <c r="C399" s="35"/>
      <c r="D399" s="11"/>
      <c r="E399" s="16"/>
      <c r="F399" s="19"/>
      <c r="G399"/>
      <c r="H399" s="17">
        <f>IFERROR(VLOOKUP(Таблица1[[#This Row],[Наименование услуги]],#REF!,2),)</f>
        <v>0</v>
      </c>
      <c r="I399" s="7">
        <f>Таблица1[[#This Row],[Количество услуг]]*Таблица1[[#This Row],[Стоимость за единицу, руб.]]</f>
        <v>0</v>
      </c>
      <c r="K399" s="8" t="str">
        <f>IFERROR(VLOOKUP($J399,'Журнал договоров физ.лиц'!$A$2:$H$32,2,0),"")</f>
        <v/>
      </c>
      <c r="L399" s="18" t="e">
        <f>IF(MATCH(Таблица1[[#This Row],[Номер договора]],Таблица1[Номер договора],)=ROW()-1,1,)+INDEX(Таблица1[[#All],[0]],ROW()-1)</f>
        <v>#N/A</v>
      </c>
      <c r="M399" s="18" t="str">
        <f>IFERROR(INDEX(Таблица1[Номер договора],MATCH(ROW()-1,Таблица1[0],)),"s\")</f>
        <v>s\</v>
      </c>
    </row>
    <row r="400" spans="1:13" ht="15.75" x14ac:dyDescent="0.25">
      <c r="A400" s="9" t="e">
        <f>INDEX('Журнал договоров физ.лиц'!C:C,MATCH('Реестр физические'!J400,'Журнал договоров физ.лиц'!A:A,))</f>
        <v>#N/A</v>
      </c>
      <c r="B400" s="9" t="e">
        <f>Таблица1[[#This Row],[Наименование юридического лица / ФИО пациента (физического лица)]]</f>
        <v>#N/A</v>
      </c>
      <c r="C400" s="35"/>
      <c r="D400" s="11"/>
      <c r="E400" s="16"/>
      <c r="F400" s="19"/>
      <c r="G400"/>
      <c r="H400" s="17">
        <f>IFERROR(VLOOKUP(Таблица1[[#This Row],[Наименование услуги]],#REF!,2),)</f>
        <v>0</v>
      </c>
      <c r="I400" s="7">
        <f>Таблица1[[#This Row],[Количество услуг]]*Таблица1[[#This Row],[Стоимость за единицу, руб.]]</f>
        <v>0</v>
      </c>
      <c r="K400" s="8" t="str">
        <f>IFERROR(VLOOKUP($J400,'Журнал договоров физ.лиц'!$A$2:$H$32,2,0),"")</f>
        <v/>
      </c>
      <c r="L400" s="18" t="e">
        <f>IF(MATCH(Таблица1[[#This Row],[Номер договора]],Таблица1[Номер договора],)=ROW()-1,1,)+INDEX(Таблица1[[#All],[0]],ROW()-1)</f>
        <v>#N/A</v>
      </c>
      <c r="M400" s="18" t="str">
        <f>IFERROR(INDEX(Таблица1[Номер договора],MATCH(ROW()-1,Таблица1[0],)),"s\")</f>
        <v>s\</v>
      </c>
    </row>
    <row r="401" spans="1:13" ht="15.75" x14ac:dyDescent="0.25">
      <c r="A401" s="9" t="e">
        <f>INDEX('Журнал договоров физ.лиц'!C:C,MATCH('Реестр физические'!J401,'Журнал договоров физ.лиц'!A:A,))</f>
        <v>#N/A</v>
      </c>
      <c r="B401" s="9" t="e">
        <f>Таблица1[[#This Row],[Наименование юридического лица / ФИО пациента (физического лица)]]</f>
        <v>#N/A</v>
      </c>
      <c r="C401" s="35"/>
      <c r="D401" s="11"/>
      <c r="E401" s="16"/>
      <c r="F401" s="19"/>
      <c r="G401"/>
      <c r="H401" s="17">
        <f>IFERROR(VLOOKUP(Таблица1[[#This Row],[Наименование услуги]],#REF!,2),)</f>
        <v>0</v>
      </c>
      <c r="I401" s="7">
        <f>Таблица1[[#This Row],[Количество услуг]]*Таблица1[[#This Row],[Стоимость за единицу, руб.]]</f>
        <v>0</v>
      </c>
      <c r="K401" s="8" t="str">
        <f>IFERROR(VLOOKUP($J401,'Журнал договоров физ.лиц'!$A$2:$H$32,2,0),"")</f>
        <v/>
      </c>
      <c r="L401" s="18" t="e">
        <f>IF(MATCH(Таблица1[[#This Row],[Номер договора]],Таблица1[Номер договора],)=ROW()-1,1,)+INDEX(Таблица1[[#All],[0]],ROW()-1)</f>
        <v>#N/A</v>
      </c>
      <c r="M401" s="18" t="str">
        <f>IFERROR(INDEX(Таблица1[Номер договора],MATCH(ROW()-1,Таблица1[0],)),"s\")</f>
        <v>s\</v>
      </c>
    </row>
    <row r="402" spans="1:13" ht="15.75" x14ac:dyDescent="0.25">
      <c r="A402" s="9" t="e">
        <f>INDEX('Журнал договоров физ.лиц'!C:C,MATCH('Реестр физические'!J402,'Журнал договоров физ.лиц'!A:A,))</f>
        <v>#N/A</v>
      </c>
      <c r="B402" s="9" t="e">
        <f>Таблица1[[#This Row],[Наименование юридического лица / ФИО пациента (физического лица)]]</f>
        <v>#N/A</v>
      </c>
      <c r="C402" s="35"/>
      <c r="D402" s="11"/>
      <c r="E402" s="16"/>
      <c r="F402" s="19"/>
      <c r="G402"/>
      <c r="H402" s="17">
        <f>IFERROR(VLOOKUP(Таблица1[[#This Row],[Наименование услуги]],#REF!,2),)</f>
        <v>0</v>
      </c>
      <c r="I402" s="7">
        <f>Таблица1[[#This Row],[Количество услуг]]*Таблица1[[#This Row],[Стоимость за единицу, руб.]]</f>
        <v>0</v>
      </c>
      <c r="K402" s="8" t="str">
        <f>IFERROR(VLOOKUP($J402,'Журнал договоров физ.лиц'!$A$2:$H$32,2,0),"")</f>
        <v/>
      </c>
      <c r="L402" s="18" t="e">
        <f>IF(MATCH(Таблица1[[#This Row],[Номер договора]],Таблица1[Номер договора],)=ROW()-1,1,)+INDEX(Таблица1[[#All],[0]],ROW()-1)</f>
        <v>#N/A</v>
      </c>
      <c r="M402" s="18" t="str">
        <f>IFERROR(INDEX(Таблица1[Номер договора],MATCH(ROW()-1,Таблица1[0],)),"s\")</f>
        <v>s\</v>
      </c>
    </row>
    <row r="403" spans="1:13" ht="15.75" x14ac:dyDescent="0.25">
      <c r="A403" s="9" t="e">
        <f>INDEX('Журнал договоров физ.лиц'!C:C,MATCH('Реестр физические'!J403,'Журнал договоров физ.лиц'!A:A,))</f>
        <v>#N/A</v>
      </c>
      <c r="B403" s="9" t="e">
        <f>Таблица1[[#This Row],[Наименование юридического лица / ФИО пациента (физического лица)]]</f>
        <v>#N/A</v>
      </c>
      <c r="C403" s="35"/>
      <c r="D403" s="11"/>
      <c r="E403" s="16"/>
      <c r="F403" s="19"/>
      <c r="G403"/>
      <c r="H403" s="17">
        <f>IFERROR(VLOOKUP(Таблица1[[#This Row],[Наименование услуги]],#REF!,2),)</f>
        <v>0</v>
      </c>
      <c r="I403" s="7">
        <f>Таблица1[[#This Row],[Количество услуг]]*Таблица1[[#This Row],[Стоимость за единицу, руб.]]</f>
        <v>0</v>
      </c>
      <c r="K403" s="8" t="str">
        <f>IFERROR(VLOOKUP($J403,'Журнал договоров физ.лиц'!$A$2:$H$32,2,0),"")</f>
        <v/>
      </c>
      <c r="L403" s="18" t="e">
        <f>IF(MATCH(Таблица1[[#This Row],[Номер договора]],Таблица1[Номер договора],)=ROW()-1,1,)+INDEX(Таблица1[[#All],[0]],ROW()-1)</f>
        <v>#N/A</v>
      </c>
      <c r="M403" s="18" t="str">
        <f>IFERROR(INDEX(Таблица1[Номер договора],MATCH(ROW()-1,Таблица1[0],)),"s\")</f>
        <v>s\</v>
      </c>
    </row>
    <row r="404" spans="1:13" ht="15.75" x14ac:dyDescent="0.25">
      <c r="A404" s="9" t="e">
        <f>INDEX('Журнал договоров физ.лиц'!C:C,MATCH('Реестр физические'!J404,'Журнал договоров физ.лиц'!A:A,))</f>
        <v>#N/A</v>
      </c>
      <c r="B404" s="9" t="e">
        <f>Таблица1[[#This Row],[Наименование юридического лица / ФИО пациента (физического лица)]]</f>
        <v>#N/A</v>
      </c>
      <c r="C404" s="35"/>
      <c r="D404" s="11"/>
      <c r="E404" s="16"/>
      <c r="F404" s="19"/>
      <c r="G404"/>
      <c r="H404" s="17">
        <f>IFERROR(VLOOKUP(Таблица1[[#This Row],[Наименование услуги]],#REF!,2),)</f>
        <v>0</v>
      </c>
      <c r="I404" s="7">
        <f>Таблица1[[#This Row],[Количество услуг]]*Таблица1[[#This Row],[Стоимость за единицу, руб.]]</f>
        <v>0</v>
      </c>
      <c r="K404" s="8" t="str">
        <f>IFERROR(VLOOKUP($J404,'Журнал договоров физ.лиц'!$A$2:$H$32,2,0),"")</f>
        <v/>
      </c>
      <c r="L404" s="18" t="e">
        <f>IF(MATCH(Таблица1[[#This Row],[Номер договора]],Таблица1[Номер договора],)=ROW()-1,1,)+INDEX(Таблица1[[#All],[0]],ROW()-1)</f>
        <v>#N/A</v>
      </c>
      <c r="M404" s="18" t="str">
        <f>IFERROR(INDEX(Таблица1[Номер договора],MATCH(ROW()-1,Таблица1[0],)),"s\")</f>
        <v>s\</v>
      </c>
    </row>
    <row r="405" spans="1:13" ht="15.75" x14ac:dyDescent="0.25">
      <c r="A405" s="9" t="e">
        <f>INDEX('Журнал договоров физ.лиц'!C:C,MATCH('Реестр физические'!J405,'Журнал договоров физ.лиц'!A:A,))</f>
        <v>#N/A</v>
      </c>
      <c r="B405" s="9" t="e">
        <f>Таблица1[[#This Row],[Наименование юридического лица / ФИО пациента (физического лица)]]</f>
        <v>#N/A</v>
      </c>
      <c r="C405" s="35"/>
      <c r="D405" s="11"/>
      <c r="E405" s="16"/>
      <c r="F405" s="19"/>
      <c r="G405"/>
      <c r="H405" s="17">
        <f>IFERROR(VLOOKUP(Таблица1[[#This Row],[Наименование услуги]],#REF!,2),)</f>
        <v>0</v>
      </c>
      <c r="I405" s="7">
        <f>Таблица1[[#This Row],[Количество услуг]]*Таблица1[[#This Row],[Стоимость за единицу, руб.]]</f>
        <v>0</v>
      </c>
      <c r="K405" s="8" t="str">
        <f>IFERROR(VLOOKUP($J405,'Журнал договоров физ.лиц'!$A$2:$H$32,2,0),"")</f>
        <v/>
      </c>
      <c r="L405" s="18" t="e">
        <f>IF(MATCH(Таблица1[[#This Row],[Номер договора]],Таблица1[Номер договора],)=ROW()-1,1,)+INDEX(Таблица1[[#All],[0]],ROW()-1)</f>
        <v>#N/A</v>
      </c>
      <c r="M405" s="18" t="str">
        <f>IFERROR(INDEX(Таблица1[Номер договора],MATCH(ROW()-1,Таблица1[0],)),"s\")</f>
        <v>s\</v>
      </c>
    </row>
    <row r="406" spans="1:13" ht="15.75" x14ac:dyDescent="0.25">
      <c r="A406" s="9" t="e">
        <f>INDEX('Журнал договоров физ.лиц'!C:C,MATCH('Реестр физические'!J406,'Журнал договоров физ.лиц'!A:A,))</f>
        <v>#N/A</v>
      </c>
      <c r="B406" s="9" t="e">
        <f>Таблица1[[#This Row],[Наименование юридического лица / ФИО пациента (физического лица)]]</f>
        <v>#N/A</v>
      </c>
      <c r="C406" s="35"/>
      <c r="D406" s="11"/>
      <c r="E406" s="16"/>
      <c r="F406" s="19"/>
      <c r="G406"/>
      <c r="H406" s="17">
        <f>IFERROR(VLOOKUP(Таблица1[[#This Row],[Наименование услуги]],#REF!,2),)</f>
        <v>0</v>
      </c>
      <c r="I406" s="7">
        <f>Таблица1[[#This Row],[Количество услуг]]*Таблица1[[#This Row],[Стоимость за единицу, руб.]]</f>
        <v>0</v>
      </c>
      <c r="K406" s="8" t="str">
        <f>IFERROR(VLOOKUP($J406,'Журнал договоров физ.лиц'!$A$2:$H$32,2,0),"")</f>
        <v/>
      </c>
      <c r="L406" s="18" t="e">
        <f>IF(MATCH(Таблица1[[#This Row],[Номер договора]],Таблица1[Номер договора],)=ROW()-1,1,)+INDEX(Таблица1[[#All],[0]],ROW()-1)</f>
        <v>#N/A</v>
      </c>
      <c r="M406" s="18" t="str">
        <f>IFERROR(INDEX(Таблица1[Номер договора],MATCH(ROW()-1,Таблица1[0],)),"s\")</f>
        <v>s\</v>
      </c>
    </row>
    <row r="407" spans="1:13" ht="15.75" x14ac:dyDescent="0.25">
      <c r="A407" s="9" t="e">
        <f>INDEX('Журнал договоров физ.лиц'!C:C,MATCH('Реестр физические'!J407,'Журнал договоров физ.лиц'!A:A,))</f>
        <v>#N/A</v>
      </c>
      <c r="B407" s="9" t="e">
        <f>Таблица1[[#This Row],[Наименование юридического лица / ФИО пациента (физического лица)]]</f>
        <v>#N/A</v>
      </c>
      <c r="C407" s="35"/>
      <c r="D407" s="11"/>
      <c r="E407" s="16"/>
      <c r="F407" s="19"/>
      <c r="G407"/>
      <c r="H407" s="17">
        <f>IFERROR(VLOOKUP(Таблица1[[#This Row],[Наименование услуги]],#REF!,2),)</f>
        <v>0</v>
      </c>
      <c r="I407" s="7">
        <f>Таблица1[[#This Row],[Количество услуг]]*Таблица1[[#This Row],[Стоимость за единицу, руб.]]</f>
        <v>0</v>
      </c>
      <c r="K407" s="8" t="str">
        <f>IFERROR(VLOOKUP($J407,'Журнал договоров физ.лиц'!$A$2:$H$32,2,0),"")</f>
        <v/>
      </c>
      <c r="L407" s="18" t="e">
        <f>IF(MATCH(Таблица1[[#This Row],[Номер договора]],Таблица1[Номер договора],)=ROW()-1,1,)+INDEX(Таблица1[[#All],[0]],ROW()-1)</f>
        <v>#N/A</v>
      </c>
      <c r="M407" s="18" t="str">
        <f>IFERROR(INDEX(Таблица1[Номер договора],MATCH(ROW()-1,Таблица1[0],)),"s\")</f>
        <v>s\</v>
      </c>
    </row>
    <row r="408" spans="1:13" ht="15.75" x14ac:dyDescent="0.25">
      <c r="A408" s="9" t="e">
        <f>INDEX('Журнал договоров физ.лиц'!C:C,MATCH('Реестр физические'!J408,'Журнал договоров физ.лиц'!A:A,))</f>
        <v>#N/A</v>
      </c>
      <c r="B408" s="9" t="e">
        <f>Таблица1[[#This Row],[Наименование юридического лица / ФИО пациента (физического лица)]]</f>
        <v>#N/A</v>
      </c>
      <c r="C408" s="35"/>
      <c r="D408" s="11"/>
      <c r="E408" s="16"/>
      <c r="F408" s="19"/>
      <c r="G408"/>
      <c r="H408" s="17">
        <f>IFERROR(VLOOKUP(Таблица1[[#This Row],[Наименование услуги]],#REF!,2),)</f>
        <v>0</v>
      </c>
      <c r="I408" s="7">
        <f>Таблица1[[#This Row],[Количество услуг]]*Таблица1[[#This Row],[Стоимость за единицу, руб.]]</f>
        <v>0</v>
      </c>
      <c r="K408" s="8" t="str">
        <f>IFERROR(VLOOKUP($J408,'Журнал договоров физ.лиц'!$A$2:$H$32,2,0),"")</f>
        <v/>
      </c>
      <c r="L408" s="18" t="e">
        <f>IF(MATCH(Таблица1[[#This Row],[Номер договора]],Таблица1[Номер договора],)=ROW()-1,1,)+INDEX(Таблица1[[#All],[0]],ROW()-1)</f>
        <v>#N/A</v>
      </c>
      <c r="M408" s="18" t="str">
        <f>IFERROR(INDEX(Таблица1[Номер договора],MATCH(ROW()-1,Таблица1[0],)),"s\")</f>
        <v>s\</v>
      </c>
    </row>
    <row r="409" spans="1:13" ht="15.75" x14ac:dyDescent="0.25">
      <c r="A409" s="9" t="e">
        <f>INDEX('Журнал договоров физ.лиц'!C:C,MATCH('Реестр физические'!J409,'Журнал договоров физ.лиц'!A:A,))</f>
        <v>#N/A</v>
      </c>
      <c r="B409" s="9" t="e">
        <f>Таблица1[[#This Row],[Наименование юридического лица / ФИО пациента (физического лица)]]</f>
        <v>#N/A</v>
      </c>
      <c r="C409" s="35"/>
      <c r="D409" s="11"/>
      <c r="E409" s="16"/>
      <c r="F409" s="19"/>
      <c r="G409"/>
      <c r="H409" s="17">
        <f>IFERROR(VLOOKUP(Таблица1[[#This Row],[Наименование услуги]],#REF!,2),)</f>
        <v>0</v>
      </c>
      <c r="I409" s="7">
        <f>Таблица1[[#This Row],[Количество услуг]]*Таблица1[[#This Row],[Стоимость за единицу, руб.]]</f>
        <v>0</v>
      </c>
      <c r="K409" s="8" t="str">
        <f>IFERROR(VLOOKUP($J409,'Журнал договоров физ.лиц'!$A$2:$H$32,2,0),"")</f>
        <v/>
      </c>
      <c r="L409" s="18" t="e">
        <f>IF(MATCH(Таблица1[[#This Row],[Номер договора]],Таблица1[Номер договора],)=ROW()-1,1,)+INDEX(Таблица1[[#All],[0]],ROW()-1)</f>
        <v>#N/A</v>
      </c>
      <c r="M409" s="18" t="str">
        <f>IFERROR(INDEX(Таблица1[Номер договора],MATCH(ROW()-1,Таблица1[0],)),"s\")</f>
        <v>s\</v>
      </c>
    </row>
    <row r="410" spans="1:13" ht="15.75" x14ac:dyDescent="0.25">
      <c r="A410" s="9" t="e">
        <f>INDEX('Журнал договоров физ.лиц'!C:C,MATCH('Реестр физические'!J410,'Журнал договоров физ.лиц'!A:A,))</f>
        <v>#N/A</v>
      </c>
      <c r="B410" s="9" t="e">
        <f>Таблица1[[#This Row],[Наименование юридического лица / ФИО пациента (физического лица)]]</f>
        <v>#N/A</v>
      </c>
      <c r="C410" s="35"/>
      <c r="D410" s="11"/>
      <c r="E410" s="16"/>
      <c r="F410" s="19"/>
      <c r="G410"/>
      <c r="H410" s="17">
        <f>IFERROR(VLOOKUP(Таблица1[[#This Row],[Наименование услуги]],#REF!,2),)</f>
        <v>0</v>
      </c>
      <c r="I410" s="7">
        <f>Таблица1[[#This Row],[Количество услуг]]*Таблица1[[#This Row],[Стоимость за единицу, руб.]]</f>
        <v>0</v>
      </c>
      <c r="K410" s="8" t="str">
        <f>IFERROR(VLOOKUP($J410,'Журнал договоров физ.лиц'!$A$2:$H$32,2,0),"")</f>
        <v/>
      </c>
      <c r="L410" s="18" t="e">
        <f>IF(MATCH(Таблица1[[#This Row],[Номер договора]],Таблица1[Номер договора],)=ROW()-1,1,)+INDEX(Таблица1[[#All],[0]],ROW()-1)</f>
        <v>#N/A</v>
      </c>
      <c r="M410" s="18" t="str">
        <f>IFERROR(INDEX(Таблица1[Номер договора],MATCH(ROW()-1,Таблица1[0],)),"s\")</f>
        <v>s\</v>
      </c>
    </row>
    <row r="411" spans="1:13" ht="15.75" x14ac:dyDescent="0.25">
      <c r="A411" s="9" t="e">
        <f>INDEX('Журнал договоров физ.лиц'!C:C,MATCH('Реестр физические'!J411,'Журнал договоров физ.лиц'!A:A,))</f>
        <v>#N/A</v>
      </c>
      <c r="B411" s="9" t="e">
        <f>Таблица1[[#This Row],[Наименование юридического лица / ФИО пациента (физического лица)]]</f>
        <v>#N/A</v>
      </c>
      <c r="C411" s="35"/>
      <c r="D411" s="11"/>
      <c r="E411" s="16"/>
      <c r="F411" s="19"/>
      <c r="G411"/>
      <c r="H411" s="17">
        <f>IFERROR(VLOOKUP(Таблица1[[#This Row],[Наименование услуги]],#REF!,2),)</f>
        <v>0</v>
      </c>
      <c r="I411" s="7">
        <f>Таблица1[[#This Row],[Количество услуг]]*Таблица1[[#This Row],[Стоимость за единицу, руб.]]</f>
        <v>0</v>
      </c>
      <c r="K411" s="8" t="str">
        <f>IFERROR(VLOOKUP($J411,'Журнал договоров физ.лиц'!$A$2:$H$32,2,0),"")</f>
        <v/>
      </c>
      <c r="L411" s="18" t="e">
        <f>IF(MATCH(Таблица1[[#This Row],[Номер договора]],Таблица1[Номер договора],)=ROW()-1,1,)+INDEX(Таблица1[[#All],[0]],ROW()-1)</f>
        <v>#N/A</v>
      </c>
      <c r="M411" s="18" t="str">
        <f>IFERROR(INDEX(Таблица1[Номер договора],MATCH(ROW()-1,Таблица1[0],)),"s\")</f>
        <v>s\</v>
      </c>
    </row>
    <row r="412" spans="1:13" ht="15.75" x14ac:dyDescent="0.25">
      <c r="A412" s="9" t="e">
        <f>INDEX('Журнал договоров физ.лиц'!C:C,MATCH('Реестр физические'!J412,'Журнал договоров физ.лиц'!A:A,))</f>
        <v>#N/A</v>
      </c>
      <c r="B412" s="9" t="e">
        <f>Таблица1[[#This Row],[Наименование юридического лица / ФИО пациента (физического лица)]]</f>
        <v>#N/A</v>
      </c>
      <c r="C412" s="35"/>
      <c r="D412" s="11"/>
      <c r="E412" s="16"/>
      <c r="F412" s="19"/>
      <c r="G412"/>
      <c r="H412" s="17">
        <f>IFERROR(VLOOKUP(Таблица1[[#This Row],[Наименование услуги]],#REF!,2),)</f>
        <v>0</v>
      </c>
      <c r="I412" s="7">
        <f>Таблица1[[#This Row],[Количество услуг]]*Таблица1[[#This Row],[Стоимость за единицу, руб.]]</f>
        <v>0</v>
      </c>
      <c r="K412" s="8" t="str">
        <f>IFERROR(VLOOKUP($J412,'Журнал договоров физ.лиц'!$A$2:$H$32,2,0),"")</f>
        <v/>
      </c>
      <c r="L412" s="18" t="e">
        <f>IF(MATCH(Таблица1[[#This Row],[Номер договора]],Таблица1[Номер договора],)=ROW()-1,1,)+INDEX(Таблица1[[#All],[0]],ROW()-1)</f>
        <v>#N/A</v>
      </c>
      <c r="M412" s="18" t="str">
        <f>IFERROR(INDEX(Таблица1[Номер договора],MATCH(ROW()-1,Таблица1[0],)),"s\")</f>
        <v>s\</v>
      </c>
    </row>
    <row r="413" spans="1:13" ht="15.75" x14ac:dyDescent="0.25">
      <c r="A413" s="9" t="e">
        <f>INDEX('Журнал договоров физ.лиц'!C:C,MATCH('Реестр физические'!J413,'Журнал договоров физ.лиц'!A:A,))</f>
        <v>#N/A</v>
      </c>
      <c r="B413" s="9" t="e">
        <f>Таблица1[[#This Row],[Наименование юридического лица / ФИО пациента (физического лица)]]</f>
        <v>#N/A</v>
      </c>
      <c r="C413" s="35"/>
      <c r="D413" s="11"/>
      <c r="E413" s="16"/>
      <c r="F413" s="19"/>
      <c r="G413"/>
      <c r="H413" s="17">
        <f>IFERROR(VLOOKUP(Таблица1[[#This Row],[Наименование услуги]],#REF!,2),)</f>
        <v>0</v>
      </c>
      <c r="I413" s="7">
        <f>Таблица1[[#This Row],[Количество услуг]]*Таблица1[[#This Row],[Стоимость за единицу, руб.]]</f>
        <v>0</v>
      </c>
      <c r="K413" s="8" t="str">
        <f>IFERROR(VLOOKUP($J413,'Журнал договоров физ.лиц'!$A$2:$H$32,2,0),"")</f>
        <v/>
      </c>
      <c r="L413" s="18" t="e">
        <f>IF(MATCH(Таблица1[[#This Row],[Номер договора]],Таблица1[Номер договора],)=ROW()-1,1,)+INDEX(Таблица1[[#All],[0]],ROW()-1)</f>
        <v>#N/A</v>
      </c>
      <c r="M413" s="18" t="str">
        <f>IFERROR(INDEX(Таблица1[Номер договора],MATCH(ROW()-1,Таблица1[0],)),"s\")</f>
        <v>s\</v>
      </c>
    </row>
    <row r="414" spans="1:13" ht="15.75" x14ac:dyDescent="0.25">
      <c r="A414" s="9" t="e">
        <f>INDEX('Журнал договоров физ.лиц'!C:C,MATCH('Реестр физические'!J414,'Журнал договоров физ.лиц'!A:A,))</f>
        <v>#N/A</v>
      </c>
      <c r="B414" s="9" t="e">
        <f>Таблица1[[#This Row],[Наименование юридического лица / ФИО пациента (физического лица)]]</f>
        <v>#N/A</v>
      </c>
      <c r="C414" s="35"/>
      <c r="D414" s="11"/>
      <c r="E414" s="16"/>
      <c r="F414" s="19"/>
      <c r="G414"/>
      <c r="H414" s="17">
        <f>IFERROR(VLOOKUP(Таблица1[[#This Row],[Наименование услуги]],#REF!,2),)</f>
        <v>0</v>
      </c>
      <c r="I414" s="7">
        <f>Таблица1[[#This Row],[Количество услуг]]*Таблица1[[#This Row],[Стоимость за единицу, руб.]]</f>
        <v>0</v>
      </c>
      <c r="K414" s="8" t="str">
        <f>IFERROR(VLOOKUP($J414,'Журнал договоров физ.лиц'!$A$2:$H$32,2,0),"")</f>
        <v/>
      </c>
      <c r="L414" s="18" t="e">
        <f>IF(MATCH(Таблица1[[#This Row],[Номер договора]],Таблица1[Номер договора],)=ROW()-1,1,)+INDEX(Таблица1[[#All],[0]],ROW()-1)</f>
        <v>#N/A</v>
      </c>
      <c r="M414" s="18" t="str">
        <f>IFERROR(INDEX(Таблица1[Номер договора],MATCH(ROW()-1,Таблица1[0],)),"s\")</f>
        <v>s\</v>
      </c>
    </row>
    <row r="415" spans="1:13" ht="15.75" x14ac:dyDescent="0.25">
      <c r="A415" s="9" t="e">
        <f>INDEX('Журнал договоров физ.лиц'!C:C,MATCH('Реестр физические'!J415,'Журнал договоров физ.лиц'!A:A,))</f>
        <v>#N/A</v>
      </c>
      <c r="B415" s="9" t="e">
        <f>Таблица1[[#This Row],[Наименование юридического лица / ФИО пациента (физического лица)]]</f>
        <v>#N/A</v>
      </c>
      <c r="C415" s="35"/>
      <c r="D415" s="11"/>
      <c r="E415" s="16"/>
      <c r="F415" s="19"/>
      <c r="G415"/>
      <c r="H415" s="17">
        <f>IFERROR(VLOOKUP(Таблица1[[#This Row],[Наименование услуги]],#REF!,2),)</f>
        <v>0</v>
      </c>
      <c r="I415" s="7">
        <f>Таблица1[[#This Row],[Количество услуг]]*Таблица1[[#This Row],[Стоимость за единицу, руб.]]</f>
        <v>0</v>
      </c>
      <c r="K415" s="8" t="str">
        <f>IFERROR(VLOOKUP($J415,'Журнал договоров физ.лиц'!$A$2:$H$32,2,0),"")</f>
        <v/>
      </c>
      <c r="L415" s="18" t="e">
        <f>IF(MATCH(Таблица1[[#This Row],[Номер договора]],Таблица1[Номер договора],)=ROW()-1,1,)+INDEX(Таблица1[[#All],[0]],ROW()-1)</f>
        <v>#N/A</v>
      </c>
      <c r="M415" s="18" t="str">
        <f>IFERROR(INDEX(Таблица1[Номер договора],MATCH(ROW()-1,Таблица1[0],)),"s\")</f>
        <v>s\</v>
      </c>
    </row>
    <row r="416" spans="1:13" ht="15.75" x14ac:dyDescent="0.25">
      <c r="A416" s="9" t="e">
        <f>INDEX('Журнал договоров физ.лиц'!C:C,MATCH('Реестр физические'!J416,'Журнал договоров физ.лиц'!A:A,))</f>
        <v>#N/A</v>
      </c>
      <c r="B416" s="9" t="e">
        <f>Таблица1[[#This Row],[Наименование юридического лица / ФИО пациента (физического лица)]]</f>
        <v>#N/A</v>
      </c>
      <c r="C416" s="35"/>
      <c r="D416" s="11"/>
      <c r="E416" s="16"/>
      <c r="F416" s="19"/>
      <c r="G416"/>
      <c r="H416" s="17">
        <f>IFERROR(VLOOKUP(Таблица1[[#This Row],[Наименование услуги]],#REF!,2),)</f>
        <v>0</v>
      </c>
      <c r="I416" s="7">
        <f>Таблица1[[#This Row],[Количество услуг]]*Таблица1[[#This Row],[Стоимость за единицу, руб.]]</f>
        <v>0</v>
      </c>
      <c r="K416" s="8" t="str">
        <f>IFERROR(VLOOKUP($J416,'Журнал договоров физ.лиц'!$A$2:$H$32,2,0),"")</f>
        <v/>
      </c>
      <c r="L416" s="18" t="e">
        <f>IF(MATCH(Таблица1[[#This Row],[Номер договора]],Таблица1[Номер договора],)=ROW()-1,1,)+INDEX(Таблица1[[#All],[0]],ROW()-1)</f>
        <v>#N/A</v>
      </c>
      <c r="M416" s="18" t="str">
        <f>IFERROR(INDEX(Таблица1[Номер договора],MATCH(ROW()-1,Таблица1[0],)),"s\")</f>
        <v>s\</v>
      </c>
    </row>
    <row r="417" spans="1:13" ht="15.75" x14ac:dyDescent="0.25">
      <c r="A417" s="9" t="e">
        <f>INDEX('Журнал договоров физ.лиц'!C:C,MATCH('Реестр физические'!J417,'Журнал договоров физ.лиц'!A:A,))</f>
        <v>#N/A</v>
      </c>
      <c r="B417" s="9" t="e">
        <f>Таблица1[[#This Row],[Наименование юридического лица / ФИО пациента (физического лица)]]</f>
        <v>#N/A</v>
      </c>
      <c r="C417" s="35"/>
      <c r="D417" s="11"/>
      <c r="E417" s="16"/>
      <c r="F417" s="19"/>
      <c r="G417"/>
      <c r="H417" s="17">
        <f>IFERROR(VLOOKUP(Таблица1[[#This Row],[Наименование услуги]],#REF!,2),)</f>
        <v>0</v>
      </c>
      <c r="I417" s="7">
        <f>Таблица1[[#This Row],[Количество услуг]]*Таблица1[[#This Row],[Стоимость за единицу, руб.]]</f>
        <v>0</v>
      </c>
      <c r="K417" s="8" t="str">
        <f>IFERROR(VLOOKUP($J417,'Журнал договоров физ.лиц'!$A$2:$H$32,2,0),"")</f>
        <v/>
      </c>
      <c r="L417" s="18" t="e">
        <f>IF(MATCH(Таблица1[[#This Row],[Номер договора]],Таблица1[Номер договора],)=ROW()-1,1,)+INDEX(Таблица1[[#All],[0]],ROW()-1)</f>
        <v>#N/A</v>
      </c>
      <c r="M417" s="18" t="str">
        <f>IFERROR(INDEX(Таблица1[Номер договора],MATCH(ROW()-1,Таблица1[0],)),"s\")</f>
        <v>s\</v>
      </c>
    </row>
    <row r="418" spans="1:13" ht="15.75" x14ac:dyDescent="0.25">
      <c r="A418" s="9" t="e">
        <f>INDEX('Журнал договоров физ.лиц'!C:C,MATCH('Реестр физические'!J418,'Журнал договоров физ.лиц'!A:A,))</f>
        <v>#N/A</v>
      </c>
      <c r="B418" s="9" t="e">
        <f>Таблица1[[#This Row],[Наименование юридического лица / ФИО пациента (физического лица)]]</f>
        <v>#N/A</v>
      </c>
      <c r="C418" s="35"/>
      <c r="D418" s="11"/>
      <c r="E418" s="16"/>
      <c r="F418" s="19"/>
      <c r="G418"/>
      <c r="H418" s="17">
        <f>IFERROR(VLOOKUP(Таблица1[[#This Row],[Наименование услуги]],#REF!,2),)</f>
        <v>0</v>
      </c>
      <c r="I418" s="7">
        <f>Таблица1[[#This Row],[Количество услуг]]*Таблица1[[#This Row],[Стоимость за единицу, руб.]]</f>
        <v>0</v>
      </c>
      <c r="K418" s="8" t="str">
        <f>IFERROR(VLOOKUP($J418,'Журнал договоров физ.лиц'!$A$2:$H$32,2,0),"")</f>
        <v/>
      </c>
      <c r="L418" s="18" t="e">
        <f>IF(MATCH(Таблица1[[#This Row],[Номер договора]],Таблица1[Номер договора],)=ROW()-1,1,)+INDEX(Таблица1[[#All],[0]],ROW()-1)</f>
        <v>#N/A</v>
      </c>
      <c r="M418" s="18" t="str">
        <f>IFERROR(INDEX(Таблица1[Номер договора],MATCH(ROW()-1,Таблица1[0],)),"s\")</f>
        <v>s\</v>
      </c>
    </row>
    <row r="419" spans="1:13" ht="15.75" x14ac:dyDescent="0.25">
      <c r="A419" s="9" t="e">
        <f>INDEX('Журнал договоров физ.лиц'!C:C,MATCH('Реестр физические'!J419,'Журнал договоров физ.лиц'!A:A,))</f>
        <v>#N/A</v>
      </c>
      <c r="B419" s="9" t="e">
        <f>Таблица1[[#This Row],[Наименование юридического лица / ФИО пациента (физического лица)]]</f>
        <v>#N/A</v>
      </c>
      <c r="C419" s="35"/>
      <c r="D419" s="11"/>
      <c r="E419" s="16"/>
      <c r="F419" s="19"/>
      <c r="G419"/>
      <c r="H419" s="17">
        <f>IFERROR(VLOOKUP(Таблица1[[#This Row],[Наименование услуги]],#REF!,2),)</f>
        <v>0</v>
      </c>
      <c r="I419" s="7">
        <f>Таблица1[[#This Row],[Количество услуг]]*Таблица1[[#This Row],[Стоимость за единицу, руб.]]</f>
        <v>0</v>
      </c>
      <c r="K419" s="8" t="str">
        <f>IFERROR(VLOOKUP($J419,'Журнал договоров физ.лиц'!$A$2:$H$32,2,0),"")</f>
        <v/>
      </c>
      <c r="L419" s="18" t="e">
        <f>IF(MATCH(Таблица1[[#This Row],[Номер договора]],Таблица1[Номер договора],)=ROW()-1,1,)+INDEX(Таблица1[[#All],[0]],ROW()-1)</f>
        <v>#N/A</v>
      </c>
      <c r="M419" s="18" t="str">
        <f>IFERROR(INDEX(Таблица1[Номер договора],MATCH(ROW()-1,Таблица1[0],)),"s\")</f>
        <v>s\</v>
      </c>
    </row>
    <row r="420" spans="1:13" ht="15.75" x14ac:dyDescent="0.25">
      <c r="A420" s="9" t="e">
        <f>INDEX('Журнал договоров физ.лиц'!C:C,MATCH('Реестр физические'!J420,'Журнал договоров физ.лиц'!A:A,))</f>
        <v>#N/A</v>
      </c>
      <c r="B420" s="9" t="e">
        <f>Таблица1[[#This Row],[Наименование юридического лица / ФИО пациента (физического лица)]]</f>
        <v>#N/A</v>
      </c>
      <c r="C420" s="35"/>
      <c r="D420" s="11"/>
      <c r="E420" s="16"/>
      <c r="F420" s="19"/>
      <c r="G420"/>
      <c r="H420" s="17">
        <f>IFERROR(VLOOKUP(Таблица1[[#This Row],[Наименование услуги]],#REF!,2),)</f>
        <v>0</v>
      </c>
      <c r="I420" s="7">
        <f>Таблица1[[#This Row],[Количество услуг]]*Таблица1[[#This Row],[Стоимость за единицу, руб.]]</f>
        <v>0</v>
      </c>
      <c r="K420" s="8" t="str">
        <f>IFERROR(VLOOKUP($J420,'Журнал договоров физ.лиц'!$A$2:$H$32,2,0),"")</f>
        <v/>
      </c>
      <c r="L420" s="18" t="e">
        <f>IF(MATCH(Таблица1[[#This Row],[Номер договора]],Таблица1[Номер договора],)=ROW()-1,1,)+INDEX(Таблица1[[#All],[0]],ROW()-1)</f>
        <v>#N/A</v>
      </c>
      <c r="M420" s="18" t="str">
        <f>IFERROR(INDEX(Таблица1[Номер договора],MATCH(ROW()-1,Таблица1[0],)),"s\")</f>
        <v>s\</v>
      </c>
    </row>
    <row r="421" spans="1:13" ht="15.75" x14ac:dyDescent="0.25">
      <c r="A421" s="9" t="e">
        <f>INDEX('Журнал договоров физ.лиц'!C:C,MATCH('Реестр физические'!J421,'Журнал договоров физ.лиц'!A:A,))</f>
        <v>#N/A</v>
      </c>
      <c r="B421" s="9" t="e">
        <f>Таблица1[[#This Row],[Наименование юридического лица / ФИО пациента (физического лица)]]</f>
        <v>#N/A</v>
      </c>
      <c r="C421" s="35"/>
      <c r="D421" s="11"/>
      <c r="E421" s="16"/>
      <c r="F421" s="19"/>
      <c r="G421"/>
      <c r="H421" s="17">
        <f>IFERROR(VLOOKUP(Таблица1[[#This Row],[Наименование услуги]],#REF!,2),)</f>
        <v>0</v>
      </c>
      <c r="I421" s="7">
        <f>Таблица1[[#This Row],[Количество услуг]]*Таблица1[[#This Row],[Стоимость за единицу, руб.]]</f>
        <v>0</v>
      </c>
      <c r="K421" s="8" t="str">
        <f>IFERROR(VLOOKUP($J421,'Журнал договоров физ.лиц'!$A$2:$H$32,2,0),"")</f>
        <v/>
      </c>
      <c r="L421" s="18" t="e">
        <f>IF(MATCH(Таблица1[[#This Row],[Номер договора]],Таблица1[Номер договора],)=ROW()-1,1,)+INDEX(Таблица1[[#All],[0]],ROW()-1)</f>
        <v>#N/A</v>
      </c>
      <c r="M421" s="18" t="str">
        <f>IFERROR(INDEX(Таблица1[Номер договора],MATCH(ROW()-1,Таблица1[0],)),"s\")</f>
        <v>s\</v>
      </c>
    </row>
    <row r="422" spans="1:13" ht="15.75" x14ac:dyDescent="0.25">
      <c r="A422" s="9" t="e">
        <f>INDEX('Журнал договоров физ.лиц'!C:C,MATCH('Реестр физические'!J422,'Журнал договоров физ.лиц'!A:A,))</f>
        <v>#N/A</v>
      </c>
      <c r="B422" s="9" t="e">
        <f>Таблица1[[#This Row],[Наименование юридического лица / ФИО пациента (физического лица)]]</f>
        <v>#N/A</v>
      </c>
      <c r="C422" s="35"/>
      <c r="D422" s="11"/>
      <c r="E422" s="16"/>
      <c r="F422" s="19"/>
      <c r="G422"/>
      <c r="H422" s="17">
        <f>IFERROR(VLOOKUP(Таблица1[[#This Row],[Наименование услуги]],#REF!,2),)</f>
        <v>0</v>
      </c>
      <c r="I422" s="7">
        <f>Таблица1[[#This Row],[Количество услуг]]*Таблица1[[#This Row],[Стоимость за единицу, руб.]]</f>
        <v>0</v>
      </c>
      <c r="K422" s="8" t="str">
        <f>IFERROR(VLOOKUP($J422,'Журнал договоров физ.лиц'!$A$2:$H$32,2,0),"")</f>
        <v/>
      </c>
      <c r="L422" s="18" t="e">
        <f>IF(MATCH(Таблица1[[#This Row],[Номер договора]],Таблица1[Номер договора],)=ROW()-1,1,)+INDEX(Таблица1[[#All],[0]],ROW()-1)</f>
        <v>#N/A</v>
      </c>
      <c r="M422" s="18" t="str">
        <f>IFERROR(INDEX(Таблица1[Номер договора],MATCH(ROW()-1,Таблица1[0],)),"s\")</f>
        <v>s\</v>
      </c>
    </row>
    <row r="423" spans="1:13" ht="15.75" x14ac:dyDescent="0.25">
      <c r="A423" s="9" t="e">
        <f>INDEX('Журнал договоров физ.лиц'!C:C,MATCH('Реестр физические'!J423,'Журнал договоров физ.лиц'!A:A,))</f>
        <v>#N/A</v>
      </c>
      <c r="B423" s="9" t="e">
        <f>Таблица1[[#This Row],[Наименование юридического лица / ФИО пациента (физического лица)]]</f>
        <v>#N/A</v>
      </c>
      <c r="C423" s="35"/>
      <c r="D423" s="11"/>
      <c r="E423" s="16"/>
      <c r="F423" s="19"/>
      <c r="G423"/>
      <c r="H423" s="17">
        <f>IFERROR(VLOOKUP(Таблица1[[#This Row],[Наименование услуги]],#REF!,2),)</f>
        <v>0</v>
      </c>
      <c r="I423" s="7">
        <f>Таблица1[[#This Row],[Количество услуг]]*Таблица1[[#This Row],[Стоимость за единицу, руб.]]</f>
        <v>0</v>
      </c>
      <c r="K423" s="8" t="str">
        <f>IFERROR(VLOOKUP($J423,'Журнал договоров физ.лиц'!$A$2:$H$32,2,0),"")</f>
        <v/>
      </c>
      <c r="L423" s="18" t="e">
        <f>IF(MATCH(Таблица1[[#This Row],[Номер договора]],Таблица1[Номер договора],)=ROW()-1,1,)+INDEX(Таблица1[[#All],[0]],ROW()-1)</f>
        <v>#N/A</v>
      </c>
      <c r="M423" s="18" t="str">
        <f>IFERROR(INDEX(Таблица1[Номер договора],MATCH(ROW()-1,Таблица1[0],)),"s\")</f>
        <v>s\</v>
      </c>
    </row>
    <row r="424" spans="1:13" ht="15.75" x14ac:dyDescent="0.25">
      <c r="A424" s="9" t="e">
        <f>INDEX('Журнал договоров физ.лиц'!C:C,MATCH('Реестр физические'!J424,'Журнал договоров физ.лиц'!A:A,))</f>
        <v>#N/A</v>
      </c>
      <c r="B424" s="9" t="e">
        <f>Таблица1[[#This Row],[Наименование юридического лица / ФИО пациента (физического лица)]]</f>
        <v>#N/A</v>
      </c>
      <c r="C424" s="35"/>
      <c r="D424" s="11"/>
      <c r="E424" s="16"/>
      <c r="F424" s="19"/>
      <c r="G424"/>
      <c r="H424" s="17">
        <f>IFERROR(VLOOKUP(Таблица1[[#This Row],[Наименование услуги]],#REF!,2),)</f>
        <v>0</v>
      </c>
      <c r="I424" s="7">
        <f>Таблица1[[#This Row],[Количество услуг]]*Таблица1[[#This Row],[Стоимость за единицу, руб.]]</f>
        <v>0</v>
      </c>
      <c r="K424" s="8" t="str">
        <f>IFERROR(VLOOKUP($J424,'Журнал договоров физ.лиц'!$A$2:$H$32,2,0),"")</f>
        <v/>
      </c>
      <c r="L424" s="18" t="e">
        <f>IF(MATCH(Таблица1[[#This Row],[Номер договора]],Таблица1[Номер договора],)=ROW()-1,1,)+INDEX(Таблица1[[#All],[0]],ROW()-1)</f>
        <v>#N/A</v>
      </c>
      <c r="M424" s="18" t="str">
        <f>IFERROR(INDEX(Таблица1[Номер договора],MATCH(ROW()-1,Таблица1[0],)),"s\")</f>
        <v>s\</v>
      </c>
    </row>
    <row r="425" spans="1:13" ht="15.75" x14ac:dyDescent="0.25">
      <c r="A425" s="9" t="e">
        <f>INDEX('Журнал договоров физ.лиц'!C:C,MATCH('Реестр физические'!J425,'Журнал договоров физ.лиц'!A:A,))</f>
        <v>#N/A</v>
      </c>
      <c r="B425" s="9" t="e">
        <f>Таблица1[[#This Row],[Наименование юридического лица / ФИО пациента (физического лица)]]</f>
        <v>#N/A</v>
      </c>
      <c r="C425" s="35"/>
      <c r="D425" s="11"/>
      <c r="E425" s="16"/>
      <c r="F425" s="19"/>
      <c r="G425"/>
      <c r="H425" s="17">
        <f>IFERROR(VLOOKUP(Таблица1[[#This Row],[Наименование услуги]],#REF!,2),)</f>
        <v>0</v>
      </c>
      <c r="I425" s="7">
        <f>Таблица1[[#This Row],[Количество услуг]]*Таблица1[[#This Row],[Стоимость за единицу, руб.]]</f>
        <v>0</v>
      </c>
      <c r="K425" s="8" t="str">
        <f>IFERROR(VLOOKUP($J425,'Журнал договоров физ.лиц'!$A$2:$H$32,2,0),"")</f>
        <v/>
      </c>
      <c r="L425" s="18" t="e">
        <f>IF(MATCH(Таблица1[[#This Row],[Номер договора]],Таблица1[Номер договора],)=ROW()-1,1,)+INDEX(Таблица1[[#All],[0]],ROW()-1)</f>
        <v>#N/A</v>
      </c>
      <c r="M425" s="18" t="str">
        <f>IFERROR(INDEX(Таблица1[Номер договора],MATCH(ROW()-1,Таблица1[0],)),"s\")</f>
        <v>s\</v>
      </c>
    </row>
    <row r="426" spans="1:13" ht="15.75" x14ac:dyDescent="0.25">
      <c r="A426" s="9" t="e">
        <f>INDEX('Журнал договоров физ.лиц'!C:C,MATCH('Реестр физические'!J426,'Журнал договоров физ.лиц'!A:A,))</f>
        <v>#N/A</v>
      </c>
      <c r="B426" s="9" t="e">
        <f>Таблица1[[#This Row],[Наименование юридического лица / ФИО пациента (физического лица)]]</f>
        <v>#N/A</v>
      </c>
      <c r="C426" s="35"/>
      <c r="D426" s="11"/>
      <c r="E426" s="16"/>
      <c r="F426" s="19"/>
      <c r="G426"/>
      <c r="H426" s="17">
        <f>IFERROR(VLOOKUP(Таблица1[[#This Row],[Наименование услуги]],#REF!,2),)</f>
        <v>0</v>
      </c>
      <c r="I426" s="7">
        <f>Таблица1[[#This Row],[Количество услуг]]*Таблица1[[#This Row],[Стоимость за единицу, руб.]]</f>
        <v>0</v>
      </c>
      <c r="K426" s="8" t="str">
        <f>IFERROR(VLOOKUP($J426,'Журнал договоров физ.лиц'!$A$2:$H$32,2,0),"")</f>
        <v/>
      </c>
      <c r="L426" s="18" t="e">
        <f>IF(MATCH(Таблица1[[#This Row],[Номер договора]],Таблица1[Номер договора],)=ROW()-1,1,)+INDEX(Таблица1[[#All],[0]],ROW()-1)</f>
        <v>#N/A</v>
      </c>
      <c r="M426" s="18" t="str">
        <f>IFERROR(INDEX(Таблица1[Номер договора],MATCH(ROW()-1,Таблица1[0],)),"s\")</f>
        <v>s\</v>
      </c>
    </row>
    <row r="427" spans="1:13" ht="15.75" x14ac:dyDescent="0.25">
      <c r="A427" s="9" t="e">
        <f>INDEX('Журнал договоров физ.лиц'!C:C,MATCH('Реестр физические'!J427,'Журнал договоров физ.лиц'!A:A,))</f>
        <v>#N/A</v>
      </c>
      <c r="B427" s="9" t="e">
        <f>Таблица1[[#This Row],[Наименование юридического лица / ФИО пациента (физического лица)]]</f>
        <v>#N/A</v>
      </c>
      <c r="C427" s="35"/>
      <c r="D427" s="11"/>
      <c r="E427" s="16"/>
      <c r="F427" s="19"/>
      <c r="G427"/>
      <c r="H427" s="17">
        <f>IFERROR(VLOOKUP(Таблица1[[#This Row],[Наименование услуги]],#REF!,2),)</f>
        <v>0</v>
      </c>
      <c r="I427" s="7">
        <f>Таблица1[[#This Row],[Количество услуг]]*Таблица1[[#This Row],[Стоимость за единицу, руб.]]</f>
        <v>0</v>
      </c>
      <c r="K427" s="8" t="str">
        <f>IFERROR(VLOOKUP($J427,'Журнал договоров физ.лиц'!$A$2:$H$32,2,0),"")</f>
        <v/>
      </c>
      <c r="L427" s="18" t="e">
        <f>IF(MATCH(Таблица1[[#This Row],[Номер договора]],Таблица1[Номер договора],)=ROW()-1,1,)+INDEX(Таблица1[[#All],[0]],ROW()-1)</f>
        <v>#N/A</v>
      </c>
      <c r="M427" s="18" t="str">
        <f>IFERROR(INDEX(Таблица1[Номер договора],MATCH(ROW()-1,Таблица1[0],)),"s\")</f>
        <v>s\</v>
      </c>
    </row>
    <row r="428" spans="1:13" ht="15.75" x14ac:dyDescent="0.25">
      <c r="A428" s="9" t="e">
        <f>INDEX('Журнал договоров физ.лиц'!C:C,MATCH('Реестр физические'!J428,'Журнал договоров физ.лиц'!A:A,))</f>
        <v>#N/A</v>
      </c>
      <c r="B428" s="9" t="e">
        <f>Таблица1[[#This Row],[Наименование юридического лица / ФИО пациента (физического лица)]]</f>
        <v>#N/A</v>
      </c>
      <c r="C428" s="35"/>
      <c r="D428" s="11"/>
      <c r="E428" s="16"/>
      <c r="F428" s="19"/>
      <c r="G428"/>
      <c r="H428" s="17">
        <f>IFERROR(VLOOKUP(Таблица1[[#This Row],[Наименование услуги]],#REF!,2),)</f>
        <v>0</v>
      </c>
      <c r="I428" s="7">
        <f>Таблица1[[#This Row],[Количество услуг]]*Таблица1[[#This Row],[Стоимость за единицу, руб.]]</f>
        <v>0</v>
      </c>
      <c r="K428" s="8" t="str">
        <f>IFERROR(VLOOKUP($J428,'Журнал договоров физ.лиц'!$A$2:$H$32,2,0),"")</f>
        <v/>
      </c>
      <c r="L428" s="18" t="e">
        <f>IF(MATCH(Таблица1[[#This Row],[Номер договора]],Таблица1[Номер договора],)=ROW()-1,1,)+INDEX(Таблица1[[#All],[0]],ROW()-1)</f>
        <v>#N/A</v>
      </c>
      <c r="M428" s="18" t="str">
        <f>IFERROR(INDEX(Таблица1[Номер договора],MATCH(ROW()-1,Таблица1[0],)),"s\")</f>
        <v>s\</v>
      </c>
    </row>
    <row r="429" spans="1:13" ht="15.75" x14ac:dyDescent="0.25">
      <c r="A429" s="9" t="e">
        <f>INDEX('Журнал договоров физ.лиц'!C:C,MATCH('Реестр физические'!J429,'Журнал договоров физ.лиц'!A:A,))</f>
        <v>#N/A</v>
      </c>
      <c r="B429" s="9" t="e">
        <f>Таблица1[[#This Row],[Наименование юридического лица / ФИО пациента (физического лица)]]</f>
        <v>#N/A</v>
      </c>
      <c r="C429" s="35"/>
      <c r="D429" s="11"/>
      <c r="E429" s="16"/>
      <c r="F429" s="19"/>
      <c r="G429"/>
      <c r="H429" s="17">
        <f>IFERROR(VLOOKUP(Таблица1[[#This Row],[Наименование услуги]],#REF!,2),)</f>
        <v>0</v>
      </c>
      <c r="I429" s="7">
        <f>Таблица1[[#This Row],[Количество услуг]]*Таблица1[[#This Row],[Стоимость за единицу, руб.]]</f>
        <v>0</v>
      </c>
      <c r="K429" s="8" t="str">
        <f>IFERROR(VLOOKUP($J429,'Журнал договоров физ.лиц'!$A$2:$H$32,2,0),"")</f>
        <v/>
      </c>
      <c r="L429" s="18" t="e">
        <f>IF(MATCH(Таблица1[[#This Row],[Номер договора]],Таблица1[Номер договора],)=ROW()-1,1,)+INDEX(Таблица1[[#All],[0]],ROW()-1)</f>
        <v>#N/A</v>
      </c>
      <c r="M429" s="18" t="str">
        <f>IFERROR(INDEX(Таблица1[Номер договора],MATCH(ROW()-1,Таблица1[0],)),"s\")</f>
        <v>s\</v>
      </c>
    </row>
    <row r="430" spans="1:13" ht="15.75" x14ac:dyDescent="0.25">
      <c r="A430" s="9" t="e">
        <f>INDEX('Журнал договоров физ.лиц'!C:C,MATCH('Реестр физические'!J430,'Журнал договоров физ.лиц'!A:A,))</f>
        <v>#N/A</v>
      </c>
      <c r="B430" s="9" t="e">
        <f>Таблица1[[#This Row],[Наименование юридического лица / ФИО пациента (физического лица)]]</f>
        <v>#N/A</v>
      </c>
      <c r="C430" s="35"/>
      <c r="D430" s="11"/>
      <c r="E430" s="16"/>
      <c r="F430" s="19"/>
      <c r="G430"/>
      <c r="H430" s="17">
        <f>IFERROR(VLOOKUP(Таблица1[[#This Row],[Наименование услуги]],#REF!,2),)</f>
        <v>0</v>
      </c>
      <c r="I430" s="7">
        <f>Таблица1[[#This Row],[Количество услуг]]*Таблица1[[#This Row],[Стоимость за единицу, руб.]]</f>
        <v>0</v>
      </c>
      <c r="K430" s="8" t="str">
        <f>IFERROR(VLOOKUP($J430,'Журнал договоров физ.лиц'!$A$2:$H$32,2,0),"")</f>
        <v/>
      </c>
      <c r="L430" s="18" t="e">
        <f>IF(MATCH(Таблица1[[#This Row],[Номер договора]],Таблица1[Номер договора],)=ROW()-1,1,)+INDEX(Таблица1[[#All],[0]],ROW()-1)</f>
        <v>#N/A</v>
      </c>
      <c r="M430" s="18" t="str">
        <f>IFERROR(INDEX(Таблица1[Номер договора],MATCH(ROW()-1,Таблица1[0],)),"s\")</f>
        <v>s\</v>
      </c>
    </row>
    <row r="431" spans="1:13" ht="15.75" x14ac:dyDescent="0.25">
      <c r="A431" s="9" t="e">
        <f>INDEX('Журнал договоров физ.лиц'!C:C,MATCH('Реестр физические'!J431,'Журнал договоров физ.лиц'!A:A,))</f>
        <v>#N/A</v>
      </c>
      <c r="B431" s="9" t="e">
        <f>Таблица1[[#This Row],[Наименование юридического лица / ФИО пациента (физического лица)]]</f>
        <v>#N/A</v>
      </c>
      <c r="C431" s="35"/>
      <c r="D431" s="11"/>
      <c r="E431" s="16"/>
      <c r="F431" s="19"/>
      <c r="G431"/>
      <c r="H431" s="17">
        <f>IFERROR(VLOOKUP(Таблица1[[#This Row],[Наименование услуги]],#REF!,2),)</f>
        <v>0</v>
      </c>
      <c r="I431" s="7">
        <f>Таблица1[[#This Row],[Количество услуг]]*Таблица1[[#This Row],[Стоимость за единицу, руб.]]</f>
        <v>0</v>
      </c>
      <c r="K431" s="8" t="str">
        <f>IFERROR(VLOOKUP($J431,'Журнал договоров физ.лиц'!$A$2:$H$32,2,0),"")</f>
        <v/>
      </c>
      <c r="L431" s="18" t="e">
        <f>IF(MATCH(Таблица1[[#This Row],[Номер договора]],Таблица1[Номер договора],)=ROW()-1,1,)+INDEX(Таблица1[[#All],[0]],ROW()-1)</f>
        <v>#N/A</v>
      </c>
      <c r="M431" s="18" t="str">
        <f>IFERROR(INDEX(Таблица1[Номер договора],MATCH(ROW()-1,Таблица1[0],)),"s\")</f>
        <v>s\</v>
      </c>
    </row>
    <row r="432" spans="1:13" ht="15.75" x14ac:dyDescent="0.25">
      <c r="A432" s="9" t="e">
        <f>INDEX('Журнал договоров физ.лиц'!C:C,MATCH('Реестр физические'!J432,'Журнал договоров физ.лиц'!A:A,))</f>
        <v>#N/A</v>
      </c>
      <c r="B432" s="9" t="e">
        <f>Таблица1[[#This Row],[Наименование юридического лица / ФИО пациента (физического лица)]]</f>
        <v>#N/A</v>
      </c>
      <c r="C432" s="35"/>
      <c r="D432" s="11"/>
      <c r="E432" s="16"/>
      <c r="F432" s="19"/>
      <c r="G432"/>
      <c r="H432" s="17">
        <f>IFERROR(VLOOKUP(Таблица1[[#This Row],[Наименование услуги]],#REF!,2),)</f>
        <v>0</v>
      </c>
      <c r="I432" s="7">
        <f>Таблица1[[#This Row],[Количество услуг]]*Таблица1[[#This Row],[Стоимость за единицу, руб.]]</f>
        <v>0</v>
      </c>
      <c r="K432" s="8" t="str">
        <f>IFERROR(VLOOKUP($J432,'Журнал договоров физ.лиц'!$A$2:$H$32,2,0),"")</f>
        <v/>
      </c>
      <c r="L432" s="18" t="e">
        <f>IF(MATCH(Таблица1[[#This Row],[Номер договора]],Таблица1[Номер договора],)=ROW()-1,1,)+INDEX(Таблица1[[#All],[0]],ROW()-1)</f>
        <v>#N/A</v>
      </c>
      <c r="M432" s="18" t="str">
        <f>IFERROR(INDEX(Таблица1[Номер договора],MATCH(ROW()-1,Таблица1[0],)),"s\")</f>
        <v>s\</v>
      </c>
    </row>
    <row r="433" spans="1:13" ht="15.75" x14ac:dyDescent="0.25">
      <c r="A433" s="9" t="e">
        <f>INDEX('Журнал договоров физ.лиц'!C:C,MATCH('Реестр физические'!J433,'Журнал договоров физ.лиц'!A:A,))</f>
        <v>#N/A</v>
      </c>
      <c r="B433" s="9" t="e">
        <f>Таблица1[[#This Row],[Наименование юридического лица / ФИО пациента (физического лица)]]</f>
        <v>#N/A</v>
      </c>
      <c r="C433" s="35"/>
      <c r="D433" s="11"/>
      <c r="E433" s="16"/>
      <c r="F433" s="19"/>
      <c r="G433"/>
      <c r="H433" s="17">
        <f>IFERROR(VLOOKUP(Таблица1[[#This Row],[Наименование услуги]],#REF!,2),)</f>
        <v>0</v>
      </c>
      <c r="I433" s="7">
        <f>Таблица1[[#This Row],[Количество услуг]]*Таблица1[[#This Row],[Стоимость за единицу, руб.]]</f>
        <v>0</v>
      </c>
      <c r="K433" s="8" t="str">
        <f>IFERROR(VLOOKUP($J433,'Журнал договоров физ.лиц'!$A$2:$H$32,2,0),"")</f>
        <v/>
      </c>
      <c r="L433" s="18" t="e">
        <f>IF(MATCH(Таблица1[[#This Row],[Номер договора]],Таблица1[Номер договора],)=ROW()-1,1,)+INDEX(Таблица1[[#All],[0]],ROW()-1)</f>
        <v>#N/A</v>
      </c>
      <c r="M433" s="18" t="str">
        <f>IFERROR(INDEX(Таблица1[Номер договора],MATCH(ROW()-1,Таблица1[0],)),"s\")</f>
        <v>s\</v>
      </c>
    </row>
    <row r="434" spans="1:13" ht="15.75" x14ac:dyDescent="0.25">
      <c r="A434" s="9" t="e">
        <f>INDEX('Журнал договоров физ.лиц'!C:C,MATCH('Реестр физические'!J434,'Журнал договоров физ.лиц'!A:A,))</f>
        <v>#N/A</v>
      </c>
      <c r="B434" s="9" t="e">
        <f>Таблица1[[#This Row],[Наименование юридического лица / ФИО пациента (физического лица)]]</f>
        <v>#N/A</v>
      </c>
      <c r="C434" s="35"/>
      <c r="D434" s="11"/>
      <c r="E434" s="16"/>
      <c r="F434" s="19"/>
      <c r="G434"/>
      <c r="H434" s="17">
        <f>IFERROR(VLOOKUP(Таблица1[[#This Row],[Наименование услуги]],#REF!,2),)</f>
        <v>0</v>
      </c>
      <c r="I434" s="7">
        <f>Таблица1[[#This Row],[Количество услуг]]*Таблица1[[#This Row],[Стоимость за единицу, руб.]]</f>
        <v>0</v>
      </c>
      <c r="K434" s="8" t="str">
        <f>IFERROR(VLOOKUP($J434,'Журнал договоров физ.лиц'!$A$2:$H$32,2,0),"")</f>
        <v/>
      </c>
      <c r="L434" s="18" t="e">
        <f>IF(MATCH(Таблица1[[#This Row],[Номер договора]],Таблица1[Номер договора],)=ROW()-1,1,)+INDEX(Таблица1[[#All],[0]],ROW()-1)</f>
        <v>#N/A</v>
      </c>
      <c r="M434" s="18" t="str">
        <f>IFERROR(INDEX(Таблица1[Номер договора],MATCH(ROW()-1,Таблица1[0],)),"s\")</f>
        <v>s\</v>
      </c>
    </row>
    <row r="435" spans="1:13" ht="15.75" x14ac:dyDescent="0.25">
      <c r="A435" s="9" t="e">
        <f>INDEX('Журнал договоров физ.лиц'!C:C,MATCH('Реестр физические'!J435,'Журнал договоров физ.лиц'!A:A,))</f>
        <v>#N/A</v>
      </c>
      <c r="B435" s="9" t="e">
        <f>Таблица1[[#This Row],[Наименование юридического лица / ФИО пациента (физического лица)]]</f>
        <v>#N/A</v>
      </c>
      <c r="C435" s="35"/>
      <c r="D435" s="11"/>
      <c r="E435" s="16"/>
      <c r="F435" s="19"/>
      <c r="G435"/>
      <c r="H435" s="17">
        <f>IFERROR(VLOOKUP(Таблица1[[#This Row],[Наименование услуги]],#REF!,2),)</f>
        <v>0</v>
      </c>
      <c r="I435" s="7">
        <f>Таблица1[[#This Row],[Количество услуг]]*Таблица1[[#This Row],[Стоимость за единицу, руб.]]</f>
        <v>0</v>
      </c>
      <c r="K435" s="8" t="str">
        <f>IFERROR(VLOOKUP($J435,'Журнал договоров физ.лиц'!$A$2:$H$32,2,0),"")</f>
        <v/>
      </c>
      <c r="L435" s="18" t="e">
        <f>IF(MATCH(Таблица1[[#This Row],[Номер договора]],Таблица1[Номер договора],)=ROW()-1,1,)+INDEX(Таблица1[[#All],[0]],ROW()-1)</f>
        <v>#N/A</v>
      </c>
      <c r="M435" s="18" t="str">
        <f>IFERROR(INDEX(Таблица1[Номер договора],MATCH(ROW()-1,Таблица1[0],)),"s\")</f>
        <v>s\</v>
      </c>
    </row>
    <row r="436" spans="1:13" ht="15.75" x14ac:dyDescent="0.25">
      <c r="A436" s="9" t="e">
        <f>INDEX('Журнал договоров физ.лиц'!C:C,MATCH('Реестр физические'!J436,'Журнал договоров физ.лиц'!A:A,))</f>
        <v>#N/A</v>
      </c>
      <c r="B436" s="9" t="e">
        <f>Таблица1[[#This Row],[Наименование юридического лица / ФИО пациента (физического лица)]]</f>
        <v>#N/A</v>
      </c>
      <c r="C436" s="35"/>
      <c r="D436" s="11"/>
      <c r="E436" s="16"/>
      <c r="F436" s="19"/>
      <c r="G436"/>
      <c r="H436" s="17">
        <f>IFERROR(VLOOKUP(Таблица1[[#This Row],[Наименование услуги]],#REF!,2),)</f>
        <v>0</v>
      </c>
      <c r="I436" s="7">
        <f>Таблица1[[#This Row],[Количество услуг]]*Таблица1[[#This Row],[Стоимость за единицу, руб.]]</f>
        <v>0</v>
      </c>
      <c r="K436" s="8" t="str">
        <f>IFERROR(VLOOKUP($J436,'Журнал договоров физ.лиц'!$A$2:$H$32,2,0),"")</f>
        <v/>
      </c>
      <c r="L436" s="18" t="e">
        <f>IF(MATCH(Таблица1[[#This Row],[Номер договора]],Таблица1[Номер договора],)=ROW()-1,1,)+INDEX(Таблица1[[#All],[0]],ROW()-1)</f>
        <v>#N/A</v>
      </c>
      <c r="M436" s="18" t="str">
        <f>IFERROR(INDEX(Таблица1[Номер договора],MATCH(ROW()-1,Таблица1[0],)),"s\")</f>
        <v>s\</v>
      </c>
    </row>
    <row r="437" spans="1:13" ht="15.75" x14ac:dyDescent="0.25">
      <c r="A437" s="9" t="e">
        <f>INDEX('Журнал договоров физ.лиц'!C:C,MATCH('Реестр физические'!J437,'Журнал договоров физ.лиц'!A:A,))</f>
        <v>#N/A</v>
      </c>
      <c r="B437" s="9" t="e">
        <f>Таблица1[[#This Row],[Наименование юридического лица / ФИО пациента (физического лица)]]</f>
        <v>#N/A</v>
      </c>
      <c r="C437" s="35"/>
      <c r="D437" s="11"/>
      <c r="E437" s="16"/>
      <c r="F437" s="19"/>
      <c r="G437"/>
      <c r="H437" s="17">
        <f>IFERROR(VLOOKUP(Таблица1[[#This Row],[Наименование услуги]],#REF!,2),)</f>
        <v>0</v>
      </c>
      <c r="I437" s="7">
        <f>Таблица1[[#This Row],[Количество услуг]]*Таблица1[[#This Row],[Стоимость за единицу, руб.]]</f>
        <v>0</v>
      </c>
      <c r="K437" s="8" t="str">
        <f>IFERROR(VLOOKUP($J437,'Журнал договоров физ.лиц'!$A$2:$H$32,2,0),"")</f>
        <v/>
      </c>
      <c r="L437" s="18" t="e">
        <f>IF(MATCH(Таблица1[[#This Row],[Номер договора]],Таблица1[Номер договора],)=ROW()-1,1,)+INDEX(Таблица1[[#All],[0]],ROW()-1)</f>
        <v>#N/A</v>
      </c>
      <c r="M437" s="18" t="str">
        <f>IFERROR(INDEX(Таблица1[Номер договора],MATCH(ROW()-1,Таблица1[0],)),"s\")</f>
        <v>s\</v>
      </c>
    </row>
    <row r="438" spans="1:13" ht="15.75" x14ac:dyDescent="0.25">
      <c r="A438" s="9" t="e">
        <f>INDEX('Журнал договоров физ.лиц'!C:C,MATCH('Реестр физические'!J438,'Журнал договоров физ.лиц'!A:A,))</f>
        <v>#N/A</v>
      </c>
      <c r="B438" s="9" t="e">
        <f>Таблица1[[#This Row],[Наименование юридического лица / ФИО пациента (физического лица)]]</f>
        <v>#N/A</v>
      </c>
      <c r="C438" s="35"/>
      <c r="D438" s="11"/>
      <c r="E438" s="16"/>
      <c r="F438" s="19"/>
      <c r="G438"/>
      <c r="H438" s="17">
        <f>IFERROR(VLOOKUP(Таблица1[[#This Row],[Наименование услуги]],#REF!,2),)</f>
        <v>0</v>
      </c>
      <c r="I438" s="7">
        <f>Таблица1[[#This Row],[Количество услуг]]*Таблица1[[#This Row],[Стоимость за единицу, руб.]]</f>
        <v>0</v>
      </c>
      <c r="K438" s="8" t="str">
        <f>IFERROR(VLOOKUP($J438,'Журнал договоров физ.лиц'!$A$2:$H$32,2,0),"")</f>
        <v/>
      </c>
      <c r="L438" s="18" t="e">
        <f>IF(MATCH(Таблица1[[#This Row],[Номер договора]],Таблица1[Номер договора],)=ROW()-1,1,)+INDEX(Таблица1[[#All],[0]],ROW()-1)</f>
        <v>#N/A</v>
      </c>
      <c r="M438" s="18" t="str">
        <f>IFERROR(INDEX(Таблица1[Номер договора],MATCH(ROW()-1,Таблица1[0],)),"s\")</f>
        <v>s\</v>
      </c>
    </row>
    <row r="439" spans="1:13" ht="15.75" x14ac:dyDescent="0.25">
      <c r="A439" s="9" t="e">
        <f>INDEX('Журнал договоров физ.лиц'!C:C,MATCH('Реестр физические'!J439,'Журнал договоров физ.лиц'!A:A,))</f>
        <v>#N/A</v>
      </c>
      <c r="B439" s="9" t="e">
        <f>Таблица1[[#This Row],[Наименование юридического лица / ФИО пациента (физического лица)]]</f>
        <v>#N/A</v>
      </c>
      <c r="C439" s="35"/>
      <c r="D439" s="11"/>
      <c r="E439" s="16"/>
      <c r="F439" s="19"/>
      <c r="G439"/>
      <c r="H439" s="17">
        <f>IFERROR(VLOOKUP(Таблица1[[#This Row],[Наименование услуги]],#REF!,2),)</f>
        <v>0</v>
      </c>
      <c r="I439" s="7">
        <f>Таблица1[[#This Row],[Количество услуг]]*Таблица1[[#This Row],[Стоимость за единицу, руб.]]</f>
        <v>0</v>
      </c>
      <c r="K439" s="8" t="str">
        <f>IFERROR(VLOOKUP($J439,'Журнал договоров физ.лиц'!$A$2:$H$32,2,0),"")</f>
        <v/>
      </c>
      <c r="L439" s="18" t="e">
        <f>IF(MATCH(Таблица1[[#This Row],[Номер договора]],Таблица1[Номер договора],)=ROW()-1,1,)+INDEX(Таблица1[[#All],[0]],ROW()-1)</f>
        <v>#N/A</v>
      </c>
      <c r="M439" s="18" t="str">
        <f>IFERROR(INDEX(Таблица1[Номер договора],MATCH(ROW()-1,Таблица1[0],)),"s\")</f>
        <v>s\</v>
      </c>
    </row>
    <row r="440" spans="1:13" ht="15.75" x14ac:dyDescent="0.25">
      <c r="A440" s="9" t="e">
        <f>INDEX('Журнал договоров физ.лиц'!C:C,MATCH('Реестр физические'!J440,'Журнал договоров физ.лиц'!A:A,))</f>
        <v>#N/A</v>
      </c>
      <c r="B440" s="9" t="e">
        <f>Таблица1[[#This Row],[Наименование юридического лица / ФИО пациента (физического лица)]]</f>
        <v>#N/A</v>
      </c>
      <c r="C440" s="35"/>
      <c r="D440" s="11"/>
      <c r="E440" s="16"/>
      <c r="F440" s="19"/>
      <c r="G440"/>
      <c r="H440" s="17">
        <f>IFERROR(VLOOKUP(Таблица1[[#This Row],[Наименование услуги]],#REF!,2),)</f>
        <v>0</v>
      </c>
      <c r="I440" s="7">
        <f>Таблица1[[#This Row],[Количество услуг]]*Таблица1[[#This Row],[Стоимость за единицу, руб.]]</f>
        <v>0</v>
      </c>
      <c r="K440" s="8" t="str">
        <f>IFERROR(VLOOKUP($J440,'Журнал договоров физ.лиц'!$A$2:$H$32,2,0),"")</f>
        <v/>
      </c>
      <c r="L440" s="18" t="e">
        <f>IF(MATCH(Таблица1[[#This Row],[Номер договора]],Таблица1[Номер договора],)=ROW()-1,1,)+INDEX(Таблица1[[#All],[0]],ROW()-1)</f>
        <v>#N/A</v>
      </c>
      <c r="M440" s="18" t="str">
        <f>IFERROR(INDEX(Таблица1[Номер договора],MATCH(ROW()-1,Таблица1[0],)),"s\")</f>
        <v>s\</v>
      </c>
    </row>
    <row r="441" spans="1:13" ht="15.75" x14ac:dyDescent="0.25">
      <c r="A441" s="9" t="e">
        <f>INDEX('Журнал договоров физ.лиц'!C:C,MATCH('Реестр физические'!J441,'Журнал договоров физ.лиц'!A:A,))</f>
        <v>#N/A</v>
      </c>
      <c r="B441" s="9" t="e">
        <f>Таблица1[[#This Row],[Наименование юридического лица / ФИО пациента (физического лица)]]</f>
        <v>#N/A</v>
      </c>
      <c r="C441" s="35"/>
      <c r="D441" s="11"/>
      <c r="E441" s="16"/>
      <c r="F441" s="19"/>
      <c r="G441"/>
      <c r="H441" s="17">
        <f>IFERROR(VLOOKUP(Таблица1[[#This Row],[Наименование услуги]],#REF!,2),)</f>
        <v>0</v>
      </c>
      <c r="I441" s="7">
        <f>Таблица1[[#This Row],[Количество услуг]]*Таблица1[[#This Row],[Стоимость за единицу, руб.]]</f>
        <v>0</v>
      </c>
      <c r="K441" s="8" t="str">
        <f>IFERROR(VLOOKUP($J441,'Журнал договоров физ.лиц'!$A$2:$H$32,2,0),"")</f>
        <v/>
      </c>
      <c r="L441" s="18" t="e">
        <f>IF(MATCH(Таблица1[[#This Row],[Номер договора]],Таблица1[Номер договора],)=ROW()-1,1,)+INDEX(Таблица1[[#All],[0]],ROW()-1)</f>
        <v>#N/A</v>
      </c>
      <c r="M441" s="18" t="str">
        <f>IFERROR(INDEX(Таблица1[Номер договора],MATCH(ROW()-1,Таблица1[0],)),"s\")</f>
        <v>s\</v>
      </c>
    </row>
    <row r="442" spans="1:13" ht="15.75" x14ac:dyDescent="0.25">
      <c r="A442" s="9" t="e">
        <f>INDEX('Журнал договоров физ.лиц'!C:C,MATCH('Реестр физические'!J442,'Журнал договоров физ.лиц'!A:A,))</f>
        <v>#N/A</v>
      </c>
      <c r="B442" s="9" t="e">
        <f>Таблица1[[#This Row],[Наименование юридического лица / ФИО пациента (физического лица)]]</f>
        <v>#N/A</v>
      </c>
      <c r="C442" s="35"/>
      <c r="D442" s="11"/>
      <c r="E442" s="16"/>
      <c r="F442" s="19"/>
      <c r="G442"/>
      <c r="H442" s="17">
        <f>IFERROR(VLOOKUP(Таблица1[[#This Row],[Наименование услуги]],#REF!,2),)</f>
        <v>0</v>
      </c>
      <c r="I442" s="7">
        <f>Таблица1[[#This Row],[Количество услуг]]*Таблица1[[#This Row],[Стоимость за единицу, руб.]]</f>
        <v>0</v>
      </c>
      <c r="K442" s="8" t="str">
        <f>IFERROR(VLOOKUP($J442,'Журнал договоров физ.лиц'!$A$2:$H$32,2,0),"")</f>
        <v/>
      </c>
      <c r="L442" s="18" t="e">
        <f>IF(MATCH(Таблица1[[#This Row],[Номер договора]],Таблица1[Номер договора],)=ROW()-1,1,)+INDEX(Таблица1[[#All],[0]],ROW()-1)</f>
        <v>#N/A</v>
      </c>
      <c r="M442" s="18" t="str">
        <f>IFERROR(INDEX(Таблица1[Номер договора],MATCH(ROW()-1,Таблица1[0],)),"s\")</f>
        <v>s\</v>
      </c>
    </row>
    <row r="443" spans="1:13" ht="15.75" x14ac:dyDescent="0.25">
      <c r="A443" s="9" t="e">
        <f>INDEX('Журнал договоров физ.лиц'!C:C,MATCH('Реестр физические'!J443,'Журнал договоров физ.лиц'!A:A,))</f>
        <v>#N/A</v>
      </c>
      <c r="B443" s="9" t="e">
        <f>Таблица1[[#This Row],[Наименование юридического лица / ФИО пациента (физического лица)]]</f>
        <v>#N/A</v>
      </c>
      <c r="C443" s="35"/>
      <c r="D443" s="11"/>
      <c r="E443" s="16"/>
      <c r="F443" s="19"/>
      <c r="G443"/>
      <c r="H443" s="17">
        <f>IFERROR(VLOOKUP(Таблица1[[#This Row],[Наименование услуги]],#REF!,2),)</f>
        <v>0</v>
      </c>
      <c r="I443" s="7">
        <f>Таблица1[[#This Row],[Количество услуг]]*Таблица1[[#This Row],[Стоимость за единицу, руб.]]</f>
        <v>0</v>
      </c>
      <c r="K443" s="8" t="str">
        <f>IFERROR(VLOOKUP($J443,'Журнал договоров физ.лиц'!$A$2:$H$32,2,0),"")</f>
        <v/>
      </c>
      <c r="L443" s="18" t="e">
        <f>IF(MATCH(Таблица1[[#This Row],[Номер договора]],Таблица1[Номер договора],)=ROW()-1,1,)+INDEX(Таблица1[[#All],[0]],ROW()-1)</f>
        <v>#N/A</v>
      </c>
      <c r="M443" s="18" t="str">
        <f>IFERROR(INDEX(Таблица1[Номер договора],MATCH(ROW()-1,Таблица1[0],)),"s\")</f>
        <v>s\</v>
      </c>
    </row>
    <row r="444" spans="1:13" ht="15.75" x14ac:dyDescent="0.25">
      <c r="A444" s="9" t="e">
        <f>INDEX('Журнал договоров физ.лиц'!C:C,MATCH('Реестр физические'!J444,'Журнал договоров физ.лиц'!A:A,))</f>
        <v>#N/A</v>
      </c>
      <c r="B444" s="9" t="e">
        <f>Таблица1[[#This Row],[Наименование юридического лица / ФИО пациента (физического лица)]]</f>
        <v>#N/A</v>
      </c>
      <c r="C444" s="35"/>
      <c r="D444" s="11"/>
      <c r="E444" s="16"/>
      <c r="F444" s="19"/>
      <c r="G444"/>
      <c r="H444" s="17">
        <f>IFERROR(VLOOKUP(Таблица1[[#This Row],[Наименование услуги]],#REF!,2),)</f>
        <v>0</v>
      </c>
      <c r="I444" s="7">
        <f>Таблица1[[#This Row],[Количество услуг]]*Таблица1[[#This Row],[Стоимость за единицу, руб.]]</f>
        <v>0</v>
      </c>
      <c r="K444" s="8" t="str">
        <f>IFERROR(VLOOKUP($J444,'Журнал договоров физ.лиц'!$A$2:$H$32,2,0),"")</f>
        <v/>
      </c>
      <c r="L444" s="18" t="e">
        <f>IF(MATCH(Таблица1[[#This Row],[Номер договора]],Таблица1[Номер договора],)=ROW()-1,1,)+INDEX(Таблица1[[#All],[0]],ROW()-1)</f>
        <v>#N/A</v>
      </c>
      <c r="M444" s="18" t="str">
        <f>IFERROR(INDEX(Таблица1[Номер договора],MATCH(ROW()-1,Таблица1[0],)),"s\")</f>
        <v>s\</v>
      </c>
    </row>
    <row r="445" spans="1:13" ht="15.75" x14ac:dyDescent="0.25">
      <c r="A445" s="9" t="e">
        <f>INDEX('Журнал договоров физ.лиц'!C:C,MATCH('Реестр физические'!J445,'Журнал договоров физ.лиц'!A:A,))</f>
        <v>#N/A</v>
      </c>
      <c r="B445" s="9" t="e">
        <f>Таблица1[[#This Row],[Наименование юридического лица / ФИО пациента (физического лица)]]</f>
        <v>#N/A</v>
      </c>
      <c r="C445" s="35"/>
      <c r="D445" s="11"/>
      <c r="E445" s="16"/>
      <c r="F445" s="19"/>
      <c r="G445"/>
      <c r="H445" s="17">
        <f>IFERROR(VLOOKUP(Таблица1[[#This Row],[Наименование услуги]],#REF!,2),)</f>
        <v>0</v>
      </c>
      <c r="I445" s="7">
        <f>Таблица1[[#This Row],[Количество услуг]]*Таблица1[[#This Row],[Стоимость за единицу, руб.]]</f>
        <v>0</v>
      </c>
      <c r="K445" s="8" t="str">
        <f>IFERROR(VLOOKUP($J445,'Журнал договоров физ.лиц'!$A$2:$H$32,2,0),"")</f>
        <v/>
      </c>
      <c r="L445" s="18" t="e">
        <f>IF(MATCH(Таблица1[[#This Row],[Номер договора]],Таблица1[Номер договора],)=ROW()-1,1,)+INDEX(Таблица1[[#All],[0]],ROW()-1)</f>
        <v>#N/A</v>
      </c>
      <c r="M445" s="18" t="str">
        <f>IFERROR(INDEX(Таблица1[Номер договора],MATCH(ROW()-1,Таблица1[0],)),"s\")</f>
        <v>s\</v>
      </c>
    </row>
    <row r="446" spans="1:13" ht="15.75" x14ac:dyDescent="0.25">
      <c r="A446" s="9" t="e">
        <f>INDEX('Журнал договоров физ.лиц'!C:C,MATCH('Реестр физические'!J446,'Журнал договоров физ.лиц'!A:A,))</f>
        <v>#N/A</v>
      </c>
      <c r="B446" s="9" t="e">
        <f>Таблица1[[#This Row],[Наименование юридического лица / ФИО пациента (физического лица)]]</f>
        <v>#N/A</v>
      </c>
      <c r="C446" s="35"/>
      <c r="D446" s="11"/>
      <c r="E446" s="16"/>
      <c r="F446" s="19"/>
      <c r="G446"/>
      <c r="H446" s="17">
        <f>IFERROR(VLOOKUP(Таблица1[[#This Row],[Наименование услуги]],#REF!,2),)</f>
        <v>0</v>
      </c>
      <c r="I446" s="7">
        <f>Таблица1[[#This Row],[Количество услуг]]*Таблица1[[#This Row],[Стоимость за единицу, руб.]]</f>
        <v>0</v>
      </c>
      <c r="K446" s="8" t="str">
        <f>IFERROR(VLOOKUP($J446,'Журнал договоров физ.лиц'!$A$2:$H$32,2,0),"")</f>
        <v/>
      </c>
      <c r="L446" s="18" t="e">
        <f>IF(MATCH(Таблица1[[#This Row],[Номер договора]],Таблица1[Номер договора],)=ROW()-1,1,)+INDEX(Таблица1[[#All],[0]],ROW()-1)</f>
        <v>#N/A</v>
      </c>
      <c r="M446" s="18" t="str">
        <f>IFERROR(INDEX(Таблица1[Номер договора],MATCH(ROW()-1,Таблица1[0],)),"s\")</f>
        <v>s\</v>
      </c>
    </row>
    <row r="447" spans="1:13" ht="15.75" x14ac:dyDescent="0.25">
      <c r="A447" s="9" t="e">
        <f>INDEX('Журнал договоров физ.лиц'!C:C,MATCH('Реестр физические'!J447,'Журнал договоров физ.лиц'!A:A,))</f>
        <v>#N/A</v>
      </c>
      <c r="B447" s="9" t="e">
        <f>Таблица1[[#This Row],[Наименование юридического лица / ФИО пациента (физического лица)]]</f>
        <v>#N/A</v>
      </c>
      <c r="C447" s="35"/>
      <c r="D447" s="11"/>
      <c r="E447" s="16"/>
      <c r="F447" s="19"/>
      <c r="G447"/>
      <c r="H447" s="17">
        <f>IFERROR(VLOOKUP(Таблица1[[#This Row],[Наименование услуги]],#REF!,2),)</f>
        <v>0</v>
      </c>
      <c r="I447" s="7">
        <f>Таблица1[[#This Row],[Количество услуг]]*Таблица1[[#This Row],[Стоимость за единицу, руб.]]</f>
        <v>0</v>
      </c>
      <c r="K447" s="8" t="str">
        <f>IFERROR(VLOOKUP($J447,'Журнал договоров физ.лиц'!$A$2:$H$32,2,0),"")</f>
        <v/>
      </c>
      <c r="L447" s="18" t="e">
        <f>IF(MATCH(Таблица1[[#This Row],[Номер договора]],Таблица1[Номер договора],)=ROW()-1,1,)+INDEX(Таблица1[[#All],[0]],ROW()-1)</f>
        <v>#N/A</v>
      </c>
      <c r="M447" s="18" t="str">
        <f>IFERROR(INDEX(Таблица1[Номер договора],MATCH(ROW()-1,Таблица1[0],)),"s\")</f>
        <v>s\</v>
      </c>
    </row>
    <row r="448" spans="1:13" ht="15.75" x14ac:dyDescent="0.25">
      <c r="A448" s="9" t="e">
        <f>INDEX('Журнал договоров физ.лиц'!C:C,MATCH('Реестр физические'!J448,'Журнал договоров физ.лиц'!A:A,))</f>
        <v>#N/A</v>
      </c>
      <c r="B448" s="9" t="e">
        <f>Таблица1[[#This Row],[Наименование юридического лица / ФИО пациента (физического лица)]]</f>
        <v>#N/A</v>
      </c>
      <c r="C448" s="35"/>
      <c r="D448" s="11"/>
      <c r="E448" s="16"/>
      <c r="F448" s="19"/>
      <c r="G448"/>
      <c r="H448" s="17">
        <f>IFERROR(VLOOKUP(Таблица1[[#This Row],[Наименование услуги]],#REF!,2),)</f>
        <v>0</v>
      </c>
      <c r="I448" s="7">
        <f>Таблица1[[#This Row],[Количество услуг]]*Таблица1[[#This Row],[Стоимость за единицу, руб.]]</f>
        <v>0</v>
      </c>
      <c r="K448" s="8" t="str">
        <f>IFERROR(VLOOKUP($J448,'Журнал договоров физ.лиц'!$A$2:$H$32,2,0),"")</f>
        <v/>
      </c>
      <c r="L448" s="18" t="e">
        <f>IF(MATCH(Таблица1[[#This Row],[Номер договора]],Таблица1[Номер договора],)=ROW()-1,1,)+INDEX(Таблица1[[#All],[0]],ROW()-1)</f>
        <v>#N/A</v>
      </c>
      <c r="M448" s="18" t="str">
        <f>IFERROR(INDEX(Таблица1[Номер договора],MATCH(ROW()-1,Таблица1[0],)),"s\")</f>
        <v>s\</v>
      </c>
    </row>
    <row r="449" spans="1:13" ht="15.75" x14ac:dyDescent="0.25">
      <c r="A449" s="9" t="e">
        <f>INDEX('Журнал договоров физ.лиц'!C:C,MATCH('Реестр физические'!J449,'Журнал договоров физ.лиц'!A:A,))</f>
        <v>#N/A</v>
      </c>
      <c r="B449" s="9" t="e">
        <f>Таблица1[[#This Row],[Наименование юридического лица / ФИО пациента (физического лица)]]</f>
        <v>#N/A</v>
      </c>
      <c r="C449" s="35"/>
      <c r="D449" s="11"/>
      <c r="E449" s="16"/>
      <c r="F449" s="19"/>
      <c r="G449"/>
      <c r="H449" s="17">
        <f>IFERROR(VLOOKUP(Таблица1[[#This Row],[Наименование услуги]],#REF!,2),)</f>
        <v>0</v>
      </c>
      <c r="I449" s="7">
        <f>Таблица1[[#This Row],[Количество услуг]]*Таблица1[[#This Row],[Стоимость за единицу, руб.]]</f>
        <v>0</v>
      </c>
      <c r="K449" s="8" t="str">
        <f>IFERROR(VLOOKUP($J449,'Журнал договоров физ.лиц'!$A$2:$H$32,2,0),"")</f>
        <v/>
      </c>
      <c r="L449" s="18" t="e">
        <f>IF(MATCH(Таблица1[[#This Row],[Номер договора]],Таблица1[Номер договора],)=ROW()-1,1,)+INDEX(Таблица1[[#All],[0]],ROW()-1)</f>
        <v>#N/A</v>
      </c>
      <c r="M449" s="18" t="str">
        <f>IFERROR(INDEX(Таблица1[Номер договора],MATCH(ROW()-1,Таблица1[0],)),"s\")</f>
        <v>s\</v>
      </c>
    </row>
    <row r="450" spans="1:13" ht="15.75" x14ac:dyDescent="0.25">
      <c r="A450" s="9" t="e">
        <f>INDEX('Журнал договоров физ.лиц'!C:C,MATCH('Реестр физические'!J450,'Журнал договоров физ.лиц'!A:A,))</f>
        <v>#N/A</v>
      </c>
      <c r="B450" s="9" t="e">
        <f>Таблица1[[#This Row],[Наименование юридического лица / ФИО пациента (физического лица)]]</f>
        <v>#N/A</v>
      </c>
      <c r="C450" s="35"/>
      <c r="D450" s="11"/>
      <c r="E450" s="16"/>
      <c r="F450" s="19"/>
      <c r="G450"/>
      <c r="H450" s="17">
        <f>IFERROR(VLOOKUP(Таблица1[[#This Row],[Наименование услуги]],#REF!,2),)</f>
        <v>0</v>
      </c>
      <c r="I450" s="7">
        <f>Таблица1[[#This Row],[Количество услуг]]*Таблица1[[#This Row],[Стоимость за единицу, руб.]]</f>
        <v>0</v>
      </c>
      <c r="K450" s="8" t="str">
        <f>IFERROR(VLOOKUP($J450,'Журнал договоров физ.лиц'!$A$2:$H$32,2,0),"")</f>
        <v/>
      </c>
      <c r="L450" s="18" t="e">
        <f>IF(MATCH(Таблица1[[#This Row],[Номер договора]],Таблица1[Номер договора],)=ROW()-1,1,)+INDEX(Таблица1[[#All],[0]],ROW()-1)</f>
        <v>#N/A</v>
      </c>
      <c r="M450" s="18" t="str">
        <f>IFERROR(INDEX(Таблица1[Номер договора],MATCH(ROW()-1,Таблица1[0],)),"s\")</f>
        <v>s\</v>
      </c>
    </row>
    <row r="451" spans="1:13" ht="15.75" x14ac:dyDescent="0.25">
      <c r="A451" s="9" t="e">
        <f>INDEX('Журнал договоров физ.лиц'!C:C,MATCH('Реестр физические'!J451,'Журнал договоров физ.лиц'!A:A,))</f>
        <v>#N/A</v>
      </c>
      <c r="B451" s="9" t="e">
        <f>Таблица1[[#This Row],[Наименование юридического лица / ФИО пациента (физического лица)]]</f>
        <v>#N/A</v>
      </c>
      <c r="C451" s="35"/>
      <c r="D451" s="11"/>
      <c r="E451" s="16"/>
      <c r="F451" s="19"/>
      <c r="G451"/>
      <c r="H451" s="17">
        <f>IFERROR(VLOOKUP(Таблица1[[#This Row],[Наименование услуги]],#REF!,2),)</f>
        <v>0</v>
      </c>
      <c r="I451" s="7">
        <f>Таблица1[[#This Row],[Количество услуг]]*Таблица1[[#This Row],[Стоимость за единицу, руб.]]</f>
        <v>0</v>
      </c>
      <c r="K451" s="8" t="str">
        <f>IFERROR(VLOOKUP($J451,'Журнал договоров физ.лиц'!$A$2:$H$32,2,0),"")</f>
        <v/>
      </c>
      <c r="L451" s="18" t="e">
        <f>IF(MATCH(Таблица1[[#This Row],[Номер договора]],Таблица1[Номер договора],)=ROW()-1,1,)+INDEX(Таблица1[[#All],[0]],ROW()-1)</f>
        <v>#N/A</v>
      </c>
      <c r="M451" s="18" t="str">
        <f>IFERROR(INDEX(Таблица1[Номер договора],MATCH(ROW()-1,Таблица1[0],)),"s\")</f>
        <v>s\</v>
      </c>
    </row>
    <row r="452" spans="1:13" ht="15.75" x14ac:dyDescent="0.25">
      <c r="A452" s="9" t="e">
        <f>INDEX('Журнал договоров физ.лиц'!C:C,MATCH('Реестр физические'!J452,'Журнал договоров физ.лиц'!A:A,))</f>
        <v>#N/A</v>
      </c>
      <c r="B452" s="9" t="e">
        <f>Таблица1[[#This Row],[Наименование юридического лица / ФИО пациента (физического лица)]]</f>
        <v>#N/A</v>
      </c>
      <c r="C452" s="35"/>
      <c r="D452" s="11"/>
      <c r="E452" s="16"/>
      <c r="F452" s="19"/>
      <c r="G452"/>
      <c r="H452" s="17">
        <f>IFERROR(VLOOKUP(Таблица1[[#This Row],[Наименование услуги]],#REF!,2),)</f>
        <v>0</v>
      </c>
      <c r="I452" s="7">
        <f>Таблица1[[#This Row],[Количество услуг]]*Таблица1[[#This Row],[Стоимость за единицу, руб.]]</f>
        <v>0</v>
      </c>
      <c r="K452" s="8" t="str">
        <f>IFERROR(VLOOKUP($J452,'Журнал договоров физ.лиц'!$A$2:$H$32,2,0),"")</f>
        <v/>
      </c>
      <c r="L452" s="18" t="e">
        <f>IF(MATCH(Таблица1[[#This Row],[Номер договора]],Таблица1[Номер договора],)=ROW()-1,1,)+INDEX(Таблица1[[#All],[0]],ROW()-1)</f>
        <v>#N/A</v>
      </c>
      <c r="M452" s="18" t="str">
        <f>IFERROR(INDEX(Таблица1[Номер договора],MATCH(ROW()-1,Таблица1[0],)),"s\")</f>
        <v>s\</v>
      </c>
    </row>
    <row r="453" spans="1:13" ht="15.75" x14ac:dyDescent="0.25">
      <c r="A453" s="9" t="e">
        <f>INDEX('Журнал договоров физ.лиц'!C:C,MATCH('Реестр физические'!J453,'Журнал договоров физ.лиц'!A:A,))</f>
        <v>#N/A</v>
      </c>
      <c r="B453" s="9" t="e">
        <f>Таблица1[[#This Row],[Наименование юридического лица / ФИО пациента (физического лица)]]</f>
        <v>#N/A</v>
      </c>
      <c r="C453" s="35"/>
      <c r="D453" s="11"/>
      <c r="E453" s="16"/>
      <c r="F453" s="19"/>
      <c r="G453"/>
      <c r="H453" s="17">
        <f>IFERROR(VLOOKUP(Таблица1[[#This Row],[Наименование услуги]],#REF!,2),)</f>
        <v>0</v>
      </c>
      <c r="I453" s="7">
        <f>Таблица1[[#This Row],[Количество услуг]]*Таблица1[[#This Row],[Стоимость за единицу, руб.]]</f>
        <v>0</v>
      </c>
      <c r="K453" s="8" t="str">
        <f>IFERROR(VLOOKUP($J453,'Журнал договоров физ.лиц'!$A$2:$H$32,2,0),"")</f>
        <v/>
      </c>
      <c r="L453" s="18" t="e">
        <f>IF(MATCH(Таблица1[[#This Row],[Номер договора]],Таблица1[Номер договора],)=ROW()-1,1,)+INDEX(Таблица1[[#All],[0]],ROW()-1)</f>
        <v>#N/A</v>
      </c>
      <c r="M453" s="18" t="str">
        <f>IFERROR(INDEX(Таблица1[Номер договора],MATCH(ROW()-1,Таблица1[0],)),"s\")</f>
        <v>s\</v>
      </c>
    </row>
    <row r="454" spans="1:13" ht="15.75" x14ac:dyDescent="0.25">
      <c r="A454" s="9" t="e">
        <f>INDEX('Журнал договоров физ.лиц'!C:C,MATCH('Реестр физические'!J454,'Журнал договоров физ.лиц'!A:A,))</f>
        <v>#N/A</v>
      </c>
      <c r="B454" s="9" t="e">
        <f>Таблица1[[#This Row],[Наименование юридического лица / ФИО пациента (физического лица)]]</f>
        <v>#N/A</v>
      </c>
      <c r="C454" s="35"/>
      <c r="D454" s="11"/>
      <c r="E454" s="16"/>
      <c r="F454" s="19"/>
      <c r="G454"/>
      <c r="H454" s="17">
        <f>IFERROR(VLOOKUP(Таблица1[[#This Row],[Наименование услуги]],#REF!,2),)</f>
        <v>0</v>
      </c>
      <c r="I454" s="7">
        <f>Таблица1[[#This Row],[Количество услуг]]*Таблица1[[#This Row],[Стоимость за единицу, руб.]]</f>
        <v>0</v>
      </c>
      <c r="K454" s="8" t="str">
        <f>IFERROR(VLOOKUP($J454,'Журнал договоров физ.лиц'!$A$2:$H$32,2,0),"")</f>
        <v/>
      </c>
      <c r="L454" s="18" t="e">
        <f>IF(MATCH(Таблица1[[#This Row],[Номер договора]],Таблица1[Номер договора],)=ROW()-1,1,)+INDEX(Таблица1[[#All],[0]],ROW()-1)</f>
        <v>#N/A</v>
      </c>
      <c r="M454" s="18" t="str">
        <f>IFERROR(INDEX(Таблица1[Номер договора],MATCH(ROW()-1,Таблица1[0],)),"s\")</f>
        <v>s\</v>
      </c>
    </row>
    <row r="455" spans="1:13" ht="15.75" x14ac:dyDescent="0.25">
      <c r="A455" s="9" t="e">
        <f>INDEX('Журнал договоров физ.лиц'!C:C,MATCH('Реестр физические'!J455,'Журнал договоров физ.лиц'!A:A,))</f>
        <v>#N/A</v>
      </c>
      <c r="B455" s="9" t="e">
        <f>Таблица1[[#This Row],[Наименование юридического лица / ФИО пациента (физического лица)]]</f>
        <v>#N/A</v>
      </c>
      <c r="C455" s="35"/>
      <c r="D455" s="11"/>
      <c r="E455" s="16"/>
      <c r="F455" s="19"/>
      <c r="G455"/>
      <c r="H455" s="17">
        <f>IFERROR(VLOOKUP(Таблица1[[#This Row],[Наименование услуги]],#REF!,2),)</f>
        <v>0</v>
      </c>
      <c r="I455" s="7">
        <f>Таблица1[[#This Row],[Количество услуг]]*Таблица1[[#This Row],[Стоимость за единицу, руб.]]</f>
        <v>0</v>
      </c>
      <c r="K455" s="8" t="str">
        <f>IFERROR(VLOOKUP($J455,'Журнал договоров физ.лиц'!$A$2:$H$32,2,0),"")</f>
        <v/>
      </c>
      <c r="L455" s="18" t="e">
        <f>IF(MATCH(Таблица1[[#This Row],[Номер договора]],Таблица1[Номер договора],)=ROW()-1,1,)+INDEX(Таблица1[[#All],[0]],ROW()-1)</f>
        <v>#N/A</v>
      </c>
      <c r="M455" s="18" t="str">
        <f>IFERROR(INDEX(Таблица1[Номер договора],MATCH(ROW()-1,Таблица1[0],)),"s\")</f>
        <v>s\</v>
      </c>
    </row>
    <row r="456" spans="1:13" ht="15.75" x14ac:dyDescent="0.25">
      <c r="A456" s="9" t="e">
        <f>INDEX('Журнал договоров физ.лиц'!C:C,MATCH('Реестр физические'!J456,'Журнал договоров физ.лиц'!A:A,))</f>
        <v>#N/A</v>
      </c>
      <c r="B456" s="9" t="e">
        <f>Таблица1[[#This Row],[Наименование юридического лица / ФИО пациента (физического лица)]]</f>
        <v>#N/A</v>
      </c>
      <c r="C456" s="35"/>
      <c r="D456" s="11"/>
      <c r="E456" s="16"/>
      <c r="F456" s="19"/>
      <c r="G456"/>
      <c r="H456" s="17">
        <f>IFERROR(VLOOKUP(Таблица1[[#This Row],[Наименование услуги]],#REF!,2),)</f>
        <v>0</v>
      </c>
      <c r="I456" s="7">
        <f>Таблица1[[#This Row],[Количество услуг]]*Таблица1[[#This Row],[Стоимость за единицу, руб.]]</f>
        <v>0</v>
      </c>
      <c r="K456" s="8" t="str">
        <f>IFERROR(VLOOKUP($J456,'Журнал договоров физ.лиц'!$A$2:$H$32,2,0),"")</f>
        <v/>
      </c>
      <c r="L456" s="18" t="e">
        <f>IF(MATCH(Таблица1[[#This Row],[Номер договора]],Таблица1[Номер договора],)=ROW()-1,1,)+INDEX(Таблица1[[#All],[0]],ROW()-1)</f>
        <v>#N/A</v>
      </c>
      <c r="M456" s="18" t="str">
        <f>IFERROR(INDEX(Таблица1[Номер договора],MATCH(ROW()-1,Таблица1[0],)),"s\")</f>
        <v>s\</v>
      </c>
    </row>
    <row r="457" spans="1:13" ht="15.75" x14ac:dyDescent="0.25">
      <c r="A457" s="9" t="e">
        <f>INDEX('Журнал договоров физ.лиц'!C:C,MATCH('Реестр физические'!J457,'Журнал договоров физ.лиц'!A:A,))</f>
        <v>#N/A</v>
      </c>
      <c r="B457" s="9" t="e">
        <f>Таблица1[[#This Row],[Наименование юридического лица / ФИО пациента (физического лица)]]</f>
        <v>#N/A</v>
      </c>
      <c r="C457" s="35"/>
      <c r="D457" s="11"/>
      <c r="E457" s="16"/>
      <c r="F457" s="19"/>
      <c r="G457"/>
      <c r="H457" s="17">
        <f>IFERROR(VLOOKUP(Таблица1[[#This Row],[Наименование услуги]],#REF!,2),)</f>
        <v>0</v>
      </c>
      <c r="I457" s="7">
        <f>Таблица1[[#This Row],[Количество услуг]]*Таблица1[[#This Row],[Стоимость за единицу, руб.]]</f>
        <v>0</v>
      </c>
      <c r="K457" s="8" t="str">
        <f>IFERROR(VLOOKUP($J457,'Журнал договоров физ.лиц'!$A$2:$H$32,2,0),"")</f>
        <v/>
      </c>
      <c r="L457" s="18" t="e">
        <f>IF(MATCH(Таблица1[[#This Row],[Номер договора]],Таблица1[Номер договора],)=ROW()-1,1,)+INDEX(Таблица1[[#All],[0]],ROW()-1)</f>
        <v>#N/A</v>
      </c>
      <c r="M457" s="18" t="str">
        <f>IFERROR(INDEX(Таблица1[Номер договора],MATCH(ROW()-1,Таблица1[0],)),"s\")</f>
        <v>s\</v>
      </c>
    </row>
    <row r="458" spans="1:13" ht="15.75" x14ac:dyDescent="0.25">
      <c r="A458" s="9" t="e">
        <f>INDEX('Журнал договоров физ.лиц'!C:C,MATCH('Реестр физические'!J458,'Журнал договоров физ.лиц'!A:A,))</f>
        <v>#N/A</v>
      </c>
      <c r="B458" s="9" t="e">
        <f>Таблица1[[#This Row],[Наименование юридического лица / ФИО пациента (физического лица)]]</f>
        <v>#N/A</v>
      </c>
      <c r="C458" s="35"/>
      <c r="D458" s="11"/>
      <c r="E458" s="16"/>
      <c r="F458" s="19"/>
      <c r="G458"/>
      <c r="H458" s="17">
        <f>IFERROR(VLOOKUP(Таблица1[[#This Row],[Наименование услуги]],#REF!,2),)</f>
        <v>0</v>
      </c>
      <c r="I458" s="7">
        <f>Таблица1[[#This Row],[Количество услуг]]*Таблица1[[#This Row],[Стоимость за единицу, руб.]]</f>
        <v>0</v>
      </c>
      <c r="K458" s="8" t="str">
        <f>IFERROR(VLOOKUP($J458,'Журнал договоров физ.лиц'!$A$2:$H$32,2,0),"")</f>
        <v/>
      </c>
      <c r="L458" s="18" t="e">
        <f>IF(MATCH(Таблица1[[#This Row],[Номер договора]],Таблица1[Номер договора],)=ROW()-1,1,)+INDEX(Таблица1[[#All],[0]],ROW()-1)</f>
        <v>#N/A</v>
      </c>
      <c r="M458" s="18" t="str">
        <f>IFERROR(INDEX(Таблица1[Номер договора],MATCH(ROW()-1,Таблица1[0],)),"s\")</f>
        <v>s\</v>
      </c>
    </row>
    <row r="459" spans="1:13" ht="15.75" x14ac:dyDescent="0.25">
      <c r="A459" s="9" t="e">
        <f>INDEX('Журнал договоров физ.лиц'!C:C,MATCH('Реестр физические'!J459,'Журнал договоров физ.лиц'!A:A,))</f>
        <v>#N/A</v>
      </c>
      <c r="B459" s="9" t="e">
        <f>Таблица1[[#This Row],[Наименование юридического лица / ФИО пациента (физического лица)]]</f>
        <v>#N/A</v>
      </c>
      <c r="C459" s="35"/>
      <c r="D459" s="11"/>
      <c r="E459" s="16"/>
      <c r="F459" s="19"/>
      <c r="G459"/>
      <c r="H459" s="17">
        <f>IFERROR(VLOOKUP(Таблица1[[#This Row],[Наименование услуги]],#REF!,2),)</f>
        <v>0</v>
      </c>
      <c r="I459" s="7">
        <f>Таблица1[[#This Row],[Количество услуг]]*Таблица1[[#This Row],[Стоимость за единицу, руб.]]</f>
        <v>0</v>
      </c>
      <c r="K459" s="8" t="str">
        <f>IFERROR(VLOOKUP($J459,'Журнал договоров физ.лиц'!$A$2:$H$32,2,0),"")</f>
        <v/>
      </c>
      <c r="L459" s="18" t="e">
        <f>IF(MATCH(Таблица1[[#This Row],[Номер договора]],Таблица1[Номер договора],)=ROW()-1,1,)+INDEX(Таблица1[[#All],[0]],ROW()-1)</f>
        <v>#N/A</v>
      </c>
      <c r="M459" s="18" t="str">
        <f>IFERROR(INDEX(Таблица1[Номер договора],MATCH(ROW()-1,Таблица1[0],)),"s\")</f>
        <v>s\</v>
      </c>
    </row>
    <row r="460" spans="1:13" ht="15.75" x14ac:dyDescent="0.25">
      <c r="A460" s="9" t="e">
        <f>INDEX('Журнал договоров физ.лиц'!C:C,MATCH('Реестр физические'!J460,'Журнал договоров физ.лиц'!A:A,))</f>
        <v>#N/A</v>
      </c>
      <c r="B460" s="9" t="e">
        <f>Таблица1[[#This Row],[Наименование юридического лица / ФИО пациента (физического лица)]]</f>
        <v>#N/A</v>
      </c>
      <c r="C460" s="35"/>
      <c r="D460" s="11"/>
      <c r="E460" s="16"/>
      <c r="F460" s="19"/>
      <c r="G460"/>
      <c r="H460" s="17">
        <f>IFERROR(VLOOKUP(Таблица1[[#This Row],[Наименование услуги]],#REF!,2),)</f>
        <v>0</v>
      </c>
      <c r="I460" s="7">
        <f>Таблица1[[#This Row],[Количество услуг]]*Таблица1[[#This Row],[Стоимость за единицу, руб.]]</f>
        <v>0</v>
      </c>
      <c r="K460" s="8" t="str">
        <f>IFERROR(VLOOKUP($J460,'Журнал договоров физ.лиц'!$A$2:$H$32,2,0),"")</f>
        <v/>
      </c>
      <c r="L460" s="18" t="e">
        <f>IF(MATCH(Таблица1[[#This Row],[Номер договора]],Таблица1[Номер договора],)=ROW()-1,1,)+INDEX(Таблица1[[#All],[0]],ROW()-1)</f>
        <v>#N/A</v>
      </c>
      <c r="M460" s="18" t="str">
        <f>IFERROR(INDEX(Таблица1[Номер договора],MATCH(ROW()-1,Таблица1[0],)),"s\")</f>
        <v>s\</v>
      </c>
    </row>
    <row r="461" spans="1:13" ht="15.75" x14ac:dyDescent="0.25">
      <c r="A461" s="9" t="e">
        <f>INDEX('Журнал договоров физ.лиц'!C:C,MATCH('Реестр физические'!J461,'Журнал договоров физ.лиц'!A:A,))</f>
        <v>#N/A</v>
      </c>
      <c r="B461" s="9" t="e">
        <f>Таблица1[[#This Row],[Наименование юридического лица / ФИО пациента (физического лица)]]</f>
        <v>#N/A</v>
      </c>
      <c r="C461" s="35"/>
      <c r="D461" s="11"/>
      <c r="E461" s="16"/>
      <c r="F461" s="19"/>
      <c r="G461"/>
      <c r="H461" s="17">
        <f>IFERROR(VLOOKUP(Таблица1[[#This Row],[Наименование услуги]],#REF!,2),)</f>
        <v>0</v>
      </c>
      <c r="I461" s="7">
        <f>Таблица1[[#This Row],[Количество услуг]]*Таблица1[[#This Row],[Стоимость за единицу, руб.]]</f>
        <v>0</v>
      </c>
      <c r="K461" s="8" t="str">
        <f>IFERROR(VLOOKUP($J461,'Журнал договоров физ.лиц'!$A$2:$H$32,2,0),"")</f>
        <v/>
      </c>
      <c r="L461" s="18" t="e">
        <f>IF(MATCH(Таблица1[[#This Row],[Номер договора]],Таблица1[Номер договора],)=ROW()-1,1,)+INDEX(Таблица1[[#All],[0]],ROW()-1)</f>
        <v>#N/A</v>
      </c>
      <c r="M461" s="18" t="str">
        <f>IFERROR(INDEX(Таблица1[Номер договора],MATCH(ROW()-1,Таблица1[0],)),"s\")</f>
        <v>s\</v>
      </c>
    </row>
    <row r="462" spans="1:13" ht="15.75" x14ac:dyDescent="0.25">
      <c r="A462" s="9" t="e">
        <f>INDEX('Журнал договоров физ.лиц'!C:C,MATCH('Реестр физические'!J462,'Журнал договоров физ.лиц'!A:A,))</f>
        <v>#N/A</v>
      </c>
      <c r="B462" s="9" t="e">
        <f>Таблица1[[#This Row],[Наименование юридического лица / ФИО пациента (физического лица)]]</f>
        <v>#N/A</v>
      </c>
      <c r="C462" s="35"/>
      <c r="D462" s="11"/>
      <c r="E462" s="16"/>
      <c r="F462" s="19"/>
      <c r="G462"/>
      <c r="H462" s="17">
        <f>IFERROR(VLOOKUP(Таблица1[[#This Row],[Наименование услуги]],#REF!,2),)</f>
        <v>0</v>
      </c>
      <c r="I462" s="7">
        <f>Таблица1[[#This Row],[Количество услуг]]*Таблица1[[#This Row],[Стоимость за единицу, руб.]]</f>
        <v>0</v>
      </c>
      <c r="K462" s="8" t="str">
        <f>IFERROR(VLOOKUP($J462,'Журнал договоров физ.лиц'!$A$2:$H$32,2,0),"")</f>
        <v/>
      </c>
      <c r="L462" s="18" t="e">
        <f>IF(MATCH(Таблица1[[#This Row],[Номер договора]],Таблица1[Номер договора],)=ROW()-1,1,)+INDEX(Таблица1[[#All],[0]],ROW()-1)</f>
        <v>#N/A</v>
      </c>
      <c r="M462" s="18" t="str">
        <f>IFERROR(INDEX(Таблица1[Номер договора],MATCH(ROW()-1,Таблица1[0],)),"s\")</f>
        <v>s\</v>
      </c>
    </row>
    <row r="463" spans="1:13" ht="15.75" x14ac:dyDescent="0.25">
      <c r="A463" s="9" t="e">
        <f>INDEX('Журнал договоров физ.лиц'!C:C,MATCH('Реестр физические'!J463,'Журнал договоров физ.лиц'!A:A,))</f>
        <v>#N/A</v>
      </c>
      <c r="B463" s="9" t="e">
        <f>Таблица1[[#This Row],[Наименование юридического лица / ФИО пациента (физического лица)]]</f>
        <v>#N/A</v>
      </c>
      <c r="C463" s="35"/>
      <c r="D463" s="11"/>
      <c r="E463" s="16"/>
      <c r="F463" s="19"/>
      <c r="G463"/>
      <c r="H463" s="17">
        <f>IFERROR(VLOOKUP(Таблица1[[#This Row],[Наименование услуги]],#REF!,2),)</f>
        <v>0</v>
      </c>
      <c r="I463" s="7">
        <f>Таблица1[[#This Row],[Количество услуг]]*Таблица1[[#This Row],[Стоимость за единицу, руб.]]</f>
        <v>0</v>
      </c>
      <c r="K463" s="8" t="str">
        <f>IFERROR(VLOOKUP($J463,'Журнал договоров физ.лиц'!$A$2:$H$32,2,0),"")</f>
        <v/>
      </c>
      <c r="L463" s="18" t="e">
        <f>IF(MATCH(Таблица1[[#This Row],[Номер договора]],Таблица1[Номер договора],)=ROW()-1,1,)+INDEX(Таблица1[[#All],[0]],ROW()-1)</f>
        <v>#N/A</v>
      </c>
      <c r="M463" s="18" t="str">
        <f>IFERROR(INDEX(Таблица1[Номер договора],MATCH(ROW()-1,Таблица1[0],)),"s\")</f>
        <v>s\</v>
      </c>
    </row>
    <row r="464" spans="1:13" ht="15.75" x14ac:dyDescent="0.25">
      <c r="A464" s="9" t="e">
        <f>INDEX('Журнал договоров физ.лиц'!C:C,MATCH('Реестр физические'!J464,'Журнал договоров физ.лиц'!A:A,))</f>
        <v>#N/A</v>
      </c>
      <c r="B464" s="9" t="e">
        <f>Таблица1[[#This Row],[Наименование юридического лица / ФИО пациента (физического лица)]]</f>
        <v>#N/A</v>
      </c>
      <c r="C464" s="35"/>
      <c r="D464" s="11"/>
      <c r="E464" s="16"/>
      <c r="F464" s="19"/>
      <c r="G464"/>
      <c r="H464" s="17">
        <f>IFERROR(VLOOKUP(Таблица1[[#This Row],[Наименование услуги]],#REF!,2),)</f>
        <v>0</v>
      </c>
      <c r="I464" s="7">
        <f>Таблица1[[#This Row],[Количество услуг]]*Таблица1[[#This Row],[Стоимость за единицу, руб.]]</f>
        <v>0</v>
      </c>
      <c r="K464" s="8" t="str">
        <f>IFERROR(VLOOKUP($J464,'Журнал договоров физ.лиц'!$A$2:$H$32,2,0),"")</f>
        <v/>
      </c>
      <c r="L464" s="18" t="e">
        <f>IF(MATCH(Таблица1[[#This Row],[Номер договора]],Таблица1[Номер договора],)=ROW()-1,1,)+INDEX(Таблица1[[#All],[0]],ROW()-1)</f>
        <v>#N/A</v>
      </c>
      <c r="M464" s="18" t="str">
        <f>IFERROR(INDEX(Таблица1[Номер договора],MATCH(ROW()-1,Таблица1[0],)),"s\")</f>
        <v>s\</v>
      </c>
    </row>
    <row r="465" spans="1:13" ht="15.75" x14ac:dyDescent="0.25">
      <c r="A465" s="9" t="e">
        <f>INDEX('Журнал договоров физ.лиц'!C:C,MATCH('Реестр физические'!J465,'Журнал договоров физ.лиц'!A:A,))</f>
        <v>#N/A</v>
      </c>
      <c r="B465" s="9" t="e">
        <f>Таблица1[[#This Row],[Наименование юридического лица / ФИО пациента (физического лица)]]</f>
        <v>#N/A</v>
      </c>
      <c r="C465" s="35"/>
      <c r="D465" s="11"/>
      <c r="E465" s="16"/>
      <c r="F465" s="19"/>
      <c r="G465"/>
      <c r="H465" s="17">
        <f>IFERROR(VLOOKUP(Таблица1[[#This Row],[Наименование услуги]],#REF!,2),)</f>
        <v>0</v>
      </c>
      <c r="I465" s="7">
        <f>Таблица1[[#This Row],[Количество услуг]]*Таблица1[[#This Row],[Стоимость за единицу, руб.]]</f>
        <v>0</v>
      </c>
      <c r="K465" s="8" t="str">
        <f>IFERROR(VLOOKUP($J465,'Журнал договоров физ.лиц'!$A$2:$H$32,2,0),"")</f>
        <v/>
      </c>
      <c r="L465" s="18" t="e">
        <f>IF(MATCH(Таблица1[[#This Row],[Номер договора]],Таблица1[Номер договора],)=ROW()-1,1,)+INDEX(Таблица1[[#All],[0]],ROW()-1)</f>
        <v>#N/A</v>
      </c>
      <c r="M465" s="18" t="str">
        <f>IFERROR(INDEX(Таблица1[Номер договора],MATCH(ROW()-1,Таблица1[0],)),"s\")</f>
        <v>s\</v>
      </c>
    </row>
    <row r="466" spans="1:13" ht="15.75" x14ac:dyDescent="0.25">
      <c r="A466" s="9" t="e">
        <f>INDEX('Журнал договоров физ.лиц'!C:C,MATCH('Реестр физические'!J466,'Журнал договоров физ.лиц'!A:A,))</f>
        <v>#N/A</v>
      </c>
      <c r="B466" s="9" t="e">
        <f>Таблица1[[#This Row],[Наименование юридического лица / ФИО пациента (физического лица)]]</f>
        <v>#N/A</v>
      </c>
      <c r="C466" s="35"/>
      <c r="D466" s="11"/>
      <c r="E466" s="16"/>
      <c r="F466" s="19"/>
      <c r="G466"/>
      <c r="H466" s="17">
        <f>IFERROR(VLOOKUP(Таблица1[[#This Row],[Наименование услуги]],#REF!,2),)</f>
        <v>0</v>
      </c>
      <c r="I466" s="7">
        <f>Таблица1[[#This Row],[Количество услуг]]*Таблица1[[#This Row],[Стоимость за единицу, руб.]]</f>
        <v>0</v>
      </c>
      <c r="K466" s="8" t="str">
        <f>IFERROR(VLOOKUP($J466,'Журнал договоров физ.лиц'!$A$2:$H$32,2,0),"")</f>
        <v/>
      </c>
      <c r="L466" s="18" t="e">
        <f>IF(MATCH(Таблица1[[#This Row],[Номер договора]],Таблица1[Номер договора],)=ROW()-1,1,)+INDEX(Таблица1[[#All],[0]],ROW()-1)</f>
        <v>#N/A</v>
      </c>
      <c r="M466" s="18" t="str">
        <f>IFERROR(INDEX(Таблица1[Номер договора],MATCH(ROW()-1,Таблица1[0],)),"s\")</f>
        <v>s\</v>
      </c>
    </row>
    <row r="467" spans="1:13" ht="15.75" x14ac:dyDescent="0.25">
      <c r="A467" s="9" t="e">
        <f>INDEX('Журнал договоров физ.лиц'!C:C,MATCH('Реестр физические'!J467,'Журнал договоров физ.лиц'!A:A,))</f>
        <v>#N/A</v>
      </c>
      <c r="B467" s="9" t="e">
        <f>Таблица1[[#This Row],[Наименование юридического лица / ФИО пациента (физического лица)]]</f>
        <v>#N/A</v>
      </c>
      <c r="C467" s="35"/>
      <c r="D467" s="11"/>
      <c r="E467" s="16"/>
      <c r="F467" s="19"/>
      <c r="G467"/>
      <c r="H467" s="17">
        <f>IFERROR(VLOOKUP(Таблица1[[#This Row],[Наименование услуги]],#REF!,2),)</f>
        <v>0</v>
      </c>
      <c r="I467" s="7">
        <f>Таблица1[[#This Row],[Количество услуг]]*Таблица1[[#This Row],[Стоимость за единицу, руб.]]</f>
        <v>0</v>
      </c>
      <c r="K467" s="8" t="str">
        <f>IFERROR(VLOOKUP($J467,'Журнал договоров физ.лиц'!$A$2:$H$32,2,0),"")</f>
        <v/>
      </c>
      <c r="L467" s="18" t="e">
        <f>IF(MATCH(Таблица1[[#This Row],[Номер договора]],Таблица1[Номер договора],)=ROW()-1,1,)+INDEX(Таблица1[[#All],[0]],ROW()-1)</f>
        <v>#N/A</v>
      </c>
      <c r="M467" s="18" t="str">
        <f>IFERROR(INDEX(Таблица1[Номер договора],MATCH(ROW()-1,Таблица1[0],)),"s\")</f>
        <v>s\</v>
      </c>
    </row>
    <row r="468" spans="1:13" ht="15.75" x14ac:dyDescent="0.25">
      <c r="A468" s="9" t="e">
        <f>INDEX('Журнал договоров физ.лиц'!C:C,MATCH('Реестр физические'!J468,'Журнал договоров физ.лиц'!A:A,))</f>
        <v>#N/A</v>
      </c>
      <c r="B468" s="9" t="e">
        <f>Таблица1[[#This Row],[Наименование юридического лица / ФИО пациента (физического лица)]]</f>
        <v>#N/A</v>
      </c>
      <c r="C468" s="35"/>
      <c r="D468" s="11"/>
      <c r="E468" s="16"/>
      <c r="F468" s="19"/>
      <c r="G468"/>
      <c r="H468" s="17">
        <f>IFERROR(VLOOKUP(Таблица1[[#This Row],[Наименование услуги]],#REF!,2),)</f>
        <v>0</v>
      </c>
      <c r="I468" s="7">
        <f>Таблица1[[#This Row],[Количество услуг]]*Таблица1[[#This Row],[Стоимость за единицу, руб.]]</f>
        <v>0</v>
      </c>
      <c r="K468" s="8" t="str">
        <f>IFERROR(VLOOKUP($J468,'Журнал договоров физ.лиц'!$A$2:$H$32,2,0),"")</f>
        <v/>
      </c>
      <c r="L468" s="18" t="e">
        <f>IF(MATCH(Таблица1[[#This Row],[Номер договора]],Таблица1[Номер договора],)=ROW()-1,1,)+INDEX(Таблица1[[#All],[0]],ROW()-1)</f>
        <v>#N/A</v>
      </c>
      <c r="M468" s="18" t="str">
        <f>IFERROR(INDEX(Таблица1[Номер договора],MATCH(ROW()-1,Таблица1[0],)),"s\")</f>
        <v>s\</v>
      </c>
    </row>
    <row r="469" spans="1:13" ht="15.75" x14ac:dyDescent="0.25">
      <c r="A469" s="9" t="e">
        <f>INDEX('Журнал договоров физ.лиц'!C:C,MATCH('Реестр физические'!J469,'Журнал договоров физ.лиц'!A:A,))</f>
        <v>#N/A</v>
      </c>
      <c r="B469" s="9" t="e">
        <f>Таблица1[[#This Row],[Наименование юридического лица / ФИО пациента (физического лица)]]</f>
        <v>#N/A</v>
      </c>
      <c r="C469" s="35"/>
      <c r="D469" s="11"/>
      <c r="E469" s="16"/>
      <c r="F469" s="19"/>
      <c r="G469"/>
      <c r="H469" s="17">
        <f>IFERROR(VLOOKUP(Таблица1[[#This Row],[Наименование услуги]],#REF!,2),)</f>
        <v>0</v>
      </c>
      <c r="I469" s="7">
        <f>Таблица1[[#This Row],[Количество услуг]]*Таблица1[[#This Row],[Стоимость за единицу, руб.]]</f>
        <v>0</v>
      </c>
      <c r="K469" s="8" t="str">
        <f>IFERROR(VLOOKUP($J469,'Журнал договоров физ.лиц'!$A$2:$H$32,2,0),"")</f>
        <v/>
      </c>
      <c r="L469" s="18" t="e">
        <f>IF(MATCH(Таблица1[[#This Row],[Номер договора]],Таблица1[Номер договора],)=ROW()-1,1,)+INDEX(Таблица1[[#All],[0]],ROW()-1)</f>
        <v>#N/A</v>
      </c>
      <c r="M469" s="18" t="str">
        <f>IFERROR(INDEX(Таблица1[Номер договора],MATCH(ROW()-1,Таблица1[0],)),"s\")</f>
        <v>s\</v>
      </c>
    </row>
    <row r="470" spans="1:13" ht="15.75" x14ac:dyDescent="0.25">
      <c r="A470" s="9" t="e">
        <f>INDEX('Журнал договоров физ.лиц'!C:C,MATCH('Реестр физические'!J470,'Журнал договоров физ.лиц'!A:A,))</f>
        <v>#N/A</v>
      </c>
      <c r="B470" s="9" t="e">
        <f>Таблица1[[#This Row],[Наименование юридического лица / ФИО пациента (физического лица)]]</f>
        <v>#N/A</v>
      </c>
      <c r="C470" s="35"/>
      <c r="D470" s="11"/>
      <c r="E470" s="16"/>
      <c r="F470" s="19"/>
      <c r="G470"/>
      <c r="H470" s="17">
        <f>IFERROR(VLOOKUP(Таблица1[[#This Row],[Наименование услуги]],#REF!,2),)</f>
        <v>0</v>
      </c>
      <c r="I470" s="7">
        <f>Таблица1[[#This Row],[Количество услуг]]*Таблица1[[#This Row],[Стоимость за единицу, руб.]]</f>
        <v>0</v>
      </c>
      <c r="K470" s="8" t="str">
        <f>IFERROR(VLOOKUP($J470,'Журнал договоров физ.лиц'!$A$2:$H$32,2,0),"")</f>
        <v/>
      </c>
      <c r="L470" s="18" t="e">
        <f>IF(MATCH(Таблица1[[#This Row],[Номер договора]],Таблица1[Номер договора],)=ROW()-1,1,)+INDEX(Таблица1[[#All],[0]],ROW()-1)</f>
        <v>#N/A</v>
      </c>
      <c r="M470" s="18" t="str">
        <f>IFERROR(INDEX(Таблица1[Номер договора],MATCH(ROW()-1,Таблица1[0],)),"s\")</f>
        <v>s\</v>
      </c>
    </row>
    <row r="471" spans="1:13" ht="15.75" x14ac:dyDescent="0.25">
      <c r="A471" s="9" t="e">
        <f>INDEX('Журнал договоров физ.лиц'!C:C,MATCH('Реестр физические'!J471,'Журнал договоров физ.лиц'!A:A,))</f>
        <v>#N/A</v>
      </c>
      <c r="B471" s="9" t="e">
        <f>Таблица1[[#This Row],[Наименование юридического лица / ФИО пациента (физического лица)]]</f>
        <v>#N/A</v>
      </c>
      <c r="C471" s="35"/>
      <c r="D471" s="11"/>
      <c r="E471" s="16"/>
      <c r="F471" s="19"/>
      <c r="G471"/>
      <c r="H471" s="17">
        <f>IFERROR(VLOOKUP(Таблица1[[#This Row],[Наименование услуги]],#REF!,2),)</f>
        <v>0</v>
      </c>
      <c r="I471" s="7">
        <f>Таблица1[[#This Row],[Количество услуг]]*Таблица1[[#This Row],[Стоимость за единицу, руб.]]</f>
        <v>0</v>
      </c>
      <c r="K471" s="8" t="str">
        <f>IFERROR(VLOOKUP($J471,'Журнал договоров физ.лиц'!$A$2:$H$32,2,0),"")</f>
        <v/>
      </c>
      <c r="L471" s="18" t="e">
        <f>IF(MATCH(Таблица1[[#This Row],[Номер договора]],Таблица1[Номер договора],)=ROW()-1,1,)+INDEX(Таблица1[[#All],[0]],ROW()-1)</f>
        <v>#N/A</v>
      </c>
      <c r="M471" s="18" t="str">
        <f>IFERROR(INDEX(Таблица1[Номер договора],MATCH(ROW()-1,Таблица1[0],)),"s\")</f>
        <v>s\</v>
      </c>
    </row>
    <row r="472" spans="1:13" ht="15.75" x14ac:dyDescent="0.25">
      <c r="A472" s="9" t="e">
        <f>INDEX('Журнал договоров физ.лиц'!C:C,MATCH('Реестр физические'!J472,'Журнал договоров физ.лиц'!A:A,))</f>
        <v>#N/A</v>
      </c>
      <c r="B472" s="9" t="e">
        <f>Таблица1[[#This Row],[Наименование юридического лица / ФИО пациента (физического лица)]]</f>
        <v>#N/A</v>
      </c>
      <c r="C472" s="35"/>
      <c r="D472" s="11"/>
      <c r="E472" s="16"/>
      <c r="F472" s="19"/>
      <c r="G472"/>
      <c r="H472" s="17">
        <f>IFERROR(VLOOKUP(Таблица1[[#This Row],[Наименование услуги]],#REF!,2),)</f>
        <v>0</v>
      </c>
      <c r="I472" s="7">
        <f>Таблица1[[#This Row],[Количество услуг]]*Таблица1[[#This Row],[Стоимость за единицу, руб.]]</f>
        <v>0</v>
      </c>
      <c r="K472" s="8" t="str">
        <f>IFERROR(VLOOKUP($J472,'Журнал договоров физ.лиц'!$A$2:$H$32,2,0),"")</f>
        <v/>
      </c>
      <c r="L472" s="18" t="e">
        <f>IF(MATCH(Таблица1[[#This Row],[Номер договора]],Таблица1[Номер договора],)=ROW()-1,1,)+INDEX(Таблица1[[#All],[0]],ROW()-1)</f>
        <v>#N/A</v>
      </c>
      <c r="M472" s="18" t="str">
        <f>IFERROR(INDEX(Таблица1[Номер договора],MATCH(ROW()-1,Таблица1[0],)),"s\")</f>
        <v>s\</v>
      </c>
    </row>
    <row r="473" spans="1:13" ht="15.75" x14ac:dyDescent="0.25">
      <c r="A473" s="9" t="e">
        <f>INDEX('Журнал договоров физ.лиц'!C:C,MATCH('Реестр физические'!J473,'Журнал договоров физ.лиц'!A:A,))</f>
        <v>#N/A</v>
      </c>
      <c r="B473" s="9" t="e">
        <f>Таблица1[[#This Row],[Наименование юридического лица / ФИО пациента (физического лица)]]</f>
        <v>#N/A</v>
      </c>
      <c r="C473" s="35"/>
      <c r="D473" s="11"/>
      <c r="E473" s="16"/>
      <c r="F473" s="19"/>
      <c r="G473"/>
      <c r="H473" s="17">
        <f>IFERROR(VLOOKUP(Таблица1[[#This Row],[Наименование услуги]],#REF!,2),)</f>
        <v>0</v>
      </c>
      <c r="I473" s="7">
        <f>Таблица1[[#This Row],[Количество услуг]]*Таблица1[[#This Row],[Стоимость за единицу, руб.]]</f>
        <v>0</v>
      </c>
      <c r="K473" s="8" t="str">
        <f>IFERROR(VLOOKUP($J473,'Журнал договоров физ.лиц'!$A$2:$H$32,2,0),"")</f>
        <v/>
      </c>
      <c r="L473" s="18" t="e">
        <f>IF(MATCH(Таблица1[[#This Row],[Номер договора]],Таблица1[Номер договора],)=ROW()-1,1,)+INDEX(Таблица1[[#All],[0]],ROW()-1)</f>
        <v>#N/A</v>
      </c>
      <c r="M473" s="18" t="str">
        <f>IFERROR(INDEX(Таблица1[Номер договора],MATCH(ROW()-1,Таблица1[0],)),"s\")</f>
        <v>s\</v>
      </c>
    </row>
    <row r="474" spans="1:13" ht="15.75" x14ac:dyDescent="0.25">
      <c r="A474" s="9" t="e">
        <f>INDEX('Журнал договоров физ.лиц'!C:C,MATCH('Реестр физические'!J474,'Журнал договоров физ.лиц'!A:A,))</f>
        <v>#N/A</v>
      </c>
      <c r="B474" s="9" t="e">
        <f>Таблица1[[#This Row],[Наименование юридического лица / ФИО пациента (физического лица)]]</f>
        <v>#N/A</v>
      </c>
      <c r="C474" s="35"/>
      <c r="D474" s="11"/>
      <c r="E474" s="16"/>
      <c r="F474" s="19"/>
      <c r="G474"/>
      <c r="H474" s="17">
        <f>IFERROR(VLOOKUP(Таблица1[[#This Row],[Наименование услуги]],#REF!,2),)</f>
        <v>0</v>
      </c>
      <c r="I474" s="7">
        <f>Таблица1[[#This Row],[Количество услуг]]*Таблица1[[#This Row],[Стоимость за единицу, руб.]]</f>
        <v>0</v>
      </c>
      <c r="K474" s="8" t="str">
        <f>IFERROR(VLOOKUP($J474,'Журнал договоров физ.лиц'!$A$2:$H$32,2,0),"")</f>
        <v/>
      </c>
      <c r="L474" s="18" t="e">
        <f>IF(MATCH(Таблица1[[#This Row],[Номер договора]],Таблица1[Номер договора],)=ROW()-1,1,)+INDEX(Таблица1[[#All],[0]],ROW()-1)</f>
        <v>#N/A</v>
      </c>
      <c r="M474" s="18" t="str">
        <f>IFERROR(INDEX(Таблица1[Номер договора],MATCH(ROW()-1,Таблица1[0],)),"s\")</f>
        <v>s\</v>
      </c>
    </row>
    <row r="475" spans="1:13" ht="15.75" x14ac:dyDescent="0.25">
      <c r="A475" s="9" t="e">
        <f>INDEX('Журнал договоров физ.лиц'!C:C,MATCH('Реестр физические'!J475,'Журнал договоров физ.лиц'!A:A,))</f>
        <v>#N/A</v>
      </c>
      <c r="B475" s="9" t="e">
        <f>Таблица1[[#This Row],[Наименование юридического лица / ФИО пациента (физического лица)]]</f>
        <v>#N/A</v>
      </c>
      <c r="C475" s="35"/>
      <c r="D475" s="11"/>
      <c r="E475" s="16"/>
      <c r="F475" s="19"/>
      <c r="G475"/>
      <c r="H475" s="17">
        <f>IFERROR(VLOOKUP(Таблица1[[#This Row],[Наименование услуги]],#REF!,2),)</f>
        <v>0</v>
      </c>
      <c r="I475" s="7">
        <f>Таблица1[[#This Row],[Количество услуг]]*Таблица1[[#This Row],[Стоимость за единицу, руб.]]</f>
        <v>0</v>
      </c>
      <c r="K475" s="8" t="str">
        <f>IFERROR(VLOOKUP($J475,'Журнал договоров физ.лиц'!$A$2:$H$32,2,0),"")</f>
        <v/>
      </c>
      <c r="L475" s="18" t="e">
        <f>IF(MATCH(Таблица1[[#This Row],[Номер договора]],Таблица1[Номер договора],)=ROW()-1,1,)+INDEX(Таблица1[[#All],[0]],ROW()-1)</f>
        <v>#N/A</v>
      </c>
      <c r="M475" s="18" t="str">
        <f>IFERROR(INDEX(Таблица1[Номер договора],MATCH(ROW()-1,Таблица1[0],)),"s\")</f>
        <v>s\</v>
      </c>
    </row>
    <row r="476" spans="1:13" ht="15.75" x14ac:dyDescent="0.25">
      <c r="A476" s="9" t="e">
        <f>INDEX('Журнал договоров физ.лиц'!C:C,MATCH('Реестр физические'!J476,'Журнал договоров физ.лиц'!A:A,))</f>
        <v>#N/A</v>
      </c>
      <c r="B476" s="9" t="e">
        <f>Таблица1[[#This Row],[Наименование юридического лица / ФИО пациента (физического лица)]]</f>
        <v>#N/A</v>
      </c>
      <c r="C476" s="35"/>
      <c r="D476" s="11"/>
      <c r="E476" s="16"/>
      <c r="F476" s="19"/>
      <c r="G476"/>
      <c r="H476" s="17">
        <f>IFERROR(VLOOKUP(Таблица1[[#This Row],[Наименование услуги]],#REF!,2),)</f>
        <v>0</v>
      </c>
      <c r="I476" s="7">
        <f>Таблица1[[#This Row],[Количество услуг]]*Таблица1[[#This Row],[Стоимость за единицу, руб.]]</f>
        <v>0</v>
      </c>
      <c r="K476" s="8" t="str">
        <f>IFERROR(VLOOKUP($J476,'Журнал договоров физ.лиц'!$A$2:$H$32,2,0),"")</f>
        <v/>
      </c>
      <c r="L476" s="18" t="e">
        <f>IF(MATCH(Таблица1[[#This Row],[Номер договора]],Таблица1[Номер договора],)=ROW()-1,1,)+INDEX(Таблица1[[#All],[0]],ROW()-1)</f>
        <v>#N/A</v>
      </c>
      <c r="M476" s="18" t="str">
        <f>IFERROR(INDEX(Таблица1[Номер договора],MATCH(ROW()-1,Таблица1[0],)),"s\")</f>
        <v>s\</v>
      </c>
    </row>
    <row r="477" spans="1:13" ht="15.75" x14ac:dyDescent="0.25">
      <c r="A477" s="9" t="e">
        <f>INDEX('Журнал договоров физ.лиц'!C:C,MATCH('Реестр физические'!J477,'Журнал договоров физ.лиц'!A:A,))</f>
        <v>#N/A</v>
      </c>
      <c r="B477" s="9" t="e">
        <f>Таблица1[[#This Row],[Наименование юридического лица / ФИО пациента (физического лица)]]</f>
        <v>#N/A</v>
      </c>
      <c r="C477" s="35"/>
      <c r="D477" s="11"/>
      <c r="E477" s="16"/>
      <c r="F477" s="19"/>
      <c r="G477"/>
      <c r="H477" s="17">
        <f>IFERROR(VLOOKUP(Таблица1[[#This Row],[Наименование услуги]],#REF!,2),)</f>
        <v>0</v>
      </c>
      <c r="I477" s="7">
        <f>Таблица1[[#This Row],[Количество услуг]]*Таблица1[[#This Row],[Стоимость за единицу, руб.]]</f>
        <v>0</v>
      </c>
      <c r="K477" s="8" t="str">
        <f>IFERROR(VLOOKUP($J477,'Журнал договоров физ.лиц'!$A$2:$H$32,2,0),"")</f>
        <v/>
      </c>
      <c r="L477" s="18" t="e">
        <f>IF(MATCH(Таблица1[[#This Row],[Номер договора]],Таблица1[Номер договора],)=ROW()-1,1,)+INDEX(Таблица1[[#All],[0]],ROW()-1)</f>
        <v>#N/A</v>
      </c>
      <c r="M477" s="18" t="str">
        <f>IFERROR(INDEX(Таблица1[Номер договора],MATCH(ROW()-1,Таблица1[0],)),"s\")</f>
        <v>s\</v>
      </c>
    </row>
    <row r="478" spans="1:13" ht="15.75" x14ac:dyDescent="0.25">
      <c r="A478" s="9" t="e">
        <f>INDEX('Журнал договоров физ.лиц'!C:C,MATCH('Реестр физические'!J478,'Журнал договоров физ.лиц'!A:A,))</f>
        <v>#N/A</v>
      </c>
      <c r="B478" s="9" t="e">
        <f>Таблица1[[#This Row],[Наименование юридического лица / ФИО пациента (физического лица)]]</f>
        <v>#N/A</v>
      </c>
      <c r="C478" s="35"/>
      <c r="D478" s="11"/>
      <c r="E478" s="16"/>
      <c r="F478" s="19"/>
      <c r="G478"/>
      <c r="H478" s="17">
        <f>IFERROR(VLOOKUP(Таблица1[[#This Row],[Наименование услуги]],#REF!,2),)</f>
        <v>0</v>
      </c>
      <c r="I478" s="7">
        <f>Таблица1[[#This Row],[Количество услуг]]*Таблица1[[#This Row],[Стоимость за единицу, руб.]]</f>
        <v>0</v>
      </c>
      <c r="K478" s="8" t="str">
        <f>IFERROR(VLOOKUP($J478,'Журнал договоров физ.лиц'!$A$2:$H$32,2,0),"")</f>
        <v/>
      </c>
      <c r="L478" s="18" t="e">
        <f>IF(MATCH(Таблица1[[#This Row],[Номер договора]],Таблица1[Номер договора],)=ROW()-1,1,)+INDEX(Таблица1[[#All],[0]],ROW()-1)</f>
        <v>#N/A</v>
      </c>
      <c r="M478" s="18" t="str">
        <f>IFERROR(INDEX(Таблица1[Номер договора],MATCH(ROW()-1,Таблица1[0],)),"s\")</f>
        <v>s\</v>
      </c>
    </row>
    <row r="479" spans="1:13" ht="15.75" x14ac:dyDescent="0.25">
      <c r="A479" s="9" t="e">
        <f>INDEX('Журнал договоров физ.лиц'!C:C,MATCH('Реестр физические'!J479,'Журнал договоров физ.лиц'!A:A,))</f>
        <v>#N/A</v>
      </c>
      <c r="B479" s="9" t="e">
        <f>Таблица1[[#This Row],[Наименование юридического лица / ФИО пациента (физического лица)]]</f>
        <v>#N/A</v>
      </c>
      <c r="C479" s="35"/>
      <c r="D479" s="11"/>
      <c r="E479" s="16"/>
      <c r="F479" s="19"/>
      <c r="G479"/>
      <c r="H479" s="17">
        <f>IFERROR(VLOOKUP(Таблица1[[#This Row],[Наименование услуги]],#REF!,2),)</f>
        <v>0</v>
      </c>
      <c r="I479" s="7">
        <f>Таблица1[[#This Row],[Количество услуг]]*Таблица1[[#This Row],[Стоимость за единицу, руб.]]</f>
        <v>0</v>
      </c>
      <c r="K479" s="8" t="str">
        <f>IFERROR(VLOOKUP($J479,'Журнал договоров физ.лиц'!$A$2:$H$32,2,0),"")</f>
        <v/>
      </c>
      <c r="L479" s="18" t="e">
        <f>IF(MATCH(Таблица1[[#This Row],[Номер договора]],Таблица1[Номер договора],)=ROW()-1,1,)+INDEX(Таблица1[[#All],[0]],ROW()-1)</f>
        <v>#N/A</v>
      </c>
      <c r="M479" s="18" t="str">
        <f>IFERROR(INDEX(Таблица1[Номер договора],MATCH(ROW()-1,Таблица1[0],)),"s\")</f>
        <v>s\</v>
      </c>
    </row>
    <row r="480" spans="1:13" ht="15.75" x14ac:dyDescent="0.25">
      <c r="A480" s="9" t="e">
        <f>INDEX('Журнал договоров физ.лиц'!C:C,MATCH('Реестр физические'!J480,'Журнал договоров физ.лиц'!A:A,))</f>
        <v>#N/A</v>
      </c>
      <c r="B480" s="9" t="e">
        <f>Таблица1[[#This Row],[Наименование юридического лица / ФИО пациента (физического лица)]]</f>
        <v>#N/A</v>
      </c>
      <c r="C480" s="35"/>
      <c r="D480" s="11"/>
      <c r="E480" s="16"/>
      <c r="F480" s="19"/>
      <c r="G480"/>
      <c r="H480" s="17">
        <f>IFERROR(VLOOKUP(Таблица1[[#This Row],[Наименование услуги]],#REF!,2),)</f>
        <v>0</v>
      </c>
      <c r="I480" s="7">
        <f>Таблица1[[#This Row],[Количество услуг]]*Таблица1[[#This Row],[Стоимость за единицу, руб.]]</f>
        <v>0</v>
      </c>
      <c r="K480" s="8" t="str">
        <f>IFERROR(VLOOKUP($J480,'Журнал договоров физ.лиц'!$A$2:$H$32,2,0),"")</f>
        <v/>
      </c>
      <c r="L480" s="18" t="e">
        <f>IF(MATCH(Таблица1[[#This Row],[Номер договора]],Таблица1[Номер договора],)=ROW()-1,1,)+INDEX(Таблица1[[#All],[0]],ROW()-1)</f>
        <v>#N/A</v>
      </c>
      <c r="M480" s="18" t="str">
        <f>IFERROR(INDEX(Таблица1[Номер договора],MATCH(ROW()-1,Таблица1[0],)),"s\")</f>
        <v>s\</v>
      </c>
    </row>
    <row r="481" spans="1:13" ht="15.75" x14ac:dyDescent="0.25">
      <c r="A481" s="9" t="e">
        <f>INDEX('Журнал договоров физ.лиц'!C:C,MATCH('Реестр физические'!J481,'Журнал договоров физ.лиц'!A:A,))</f>
        <v>#N/A</v>
      </c>
      <c r="B481" s="9" t="e">
        <f>Таблица1[[#This Row],[Наименование юридического лица / ФИО пациента (физического лица)]]</f>
        <v>#N/A</v>
      </c>
      <c r="C481" s="35"/>
      <c r="D481" s="11"/>
      <c r="E481" s="16"/>
      <c r="F481" s="19"/>
      <c r="G481"/>
      <c r="H481" s="17">
        <f>IFERROR(VLOOKUP(Таблица1[[#This Row],[Наименование услуги]],#REF!,2),)</f>
        <v>0</v>
      </c>
      <c r="I481" s="7">
        <f>Таблица1[[#This Row],[Количество услуг]]*Таблица1[[#This Row],[Стоимость за единицу, руб.]]</f>
        <v>0</v>
      </c>
      <c r="K481" s="8" t="str">
        <f>IFERROR(VLOOKUP($J481,'Журнал договоров физ.лиц'!$A$2:$H$32,2,0),"")</f>
        <v/>
      </c>
      <c r="L481" s="18" t="e">
        <f>IF(MATCH(Таблица1[[#This Row],[Номер договора]],Таблица1[Номер договора],)=ROW()-1,1,)+INDEX(Таблица1[[#All],[0]],ROW()-1)</f>
        <v>#N/A</v>
      </c>
      <c r="M481" s="18" t="str">
        <f>IFERROR(INDEX(Таблица1[Номер договора],MATCH(ROW()-1,Таблица1[0],)),"s\")</f>
        <v>s\</v>
      </c>
    </row>
    <row r="482" spans="1:13" ht="15.75" x14ac:dyDescent="0.25">
      <c r="A482" s="9" t="e">
        <f>INDEX('Журнал договоров физ.лиц'!C:C,MATCH('Реестр физические'!J482,'Журнал договоров физ.лиц'!A:A,))</f>
        <v>#N/A</v>
      </c>
      <c r="B482" s="9" t="e">
        <f>Таблица1[[#This Row],[Наименование юридического лица / ФИО пациента (физического лица)]]</f>
        <v>#N/A</v>
      </c>
      <c r="C482" s="35"/>
      <c r="D482" s="11"/>
      <c r="E482" s="16"/>
      <c r="F482" s="19"/>
      <c r="G482"/>
      <c r="H482" s="17">
        <f>IFERROR(VLOOKUP(Таблица1[[#This Row],[Наименование услуги]],#REF!,2),)</f>
        <v>0</v>
      </c>
      <c r="I482" s="7">
        <f>Таблица1[[#This Row],[Количество услуг]]*Таблица1[[#This Row],[Стоимость за единицу, руб.]]</f>
        <v>0</v>
      </c>
      <c r="K482" s="8" t="str">
        <f>IFERROR(VLOOKUP($J482,'Журнал договоров физ.лиц'!$A$2:$H$32,2,0),"")</f>
        <v/>
      </c>
      <c r="L482" s="18" t="e">
        <f>IF(MATCH(Таблица1[[#This Row],[Номер договора]],Таблица1[Номер договора],)=ROW()-1,1,)+INDEX(Таблица1[[#All],[0]],ROW()-1)</f>
        <v>#N/A</v>
      </c>
      <c r="M482" s="18" t="str">
        <f>IFERROR(INDEX(Таблица1[Номер договора],MATCH(ROW()-1,Таблица1[0],)),"s\")</f>
        <v>s\</v>
      </c>
    </row>
    <row r="483" spans="1:13" ht="15.75" x14ac:dyDescent="0.25">
      <c r="A483" s="9" t="e">
        <f>INDEX('Журнал договоров физ.лиц'!C:C,MATCH('Реестр физические'!J483,'Журнал договоров физ.лиц'!A:A,))</f>
        <v>#N/A</v>
      </c>
      <c r="B483" s="9" t="e">
        <f>Таблица1[[#This Row],[Наименование юридического лица / ФИО пациента (физического лица)]]</f>
        <v>#N/A</v>
      </c>
      <c r="C483" s="35"/>
      <c r="D483" s="11"/>
      <c r="E483" s="16"/>
      <c r="F483" s="19"/>
      <c r="G483"/>
      <c r="H483" s="17">
        <f>IFERROR(VLOOKUP(Таблица1[[#This Row],[Наименование услуги]],#REF!,2),)</f>
        <v>0</v>
      </c>
      <c r="I483" s="7">
        <f>Таблица1[[#This Row],[Количество услуг]]*Таблица1[[#This Row],[Стоимость за единицу, руб.]]</f>
        <v>0</v>
      </c>
      <c r="K483" s="8" t="str">
        <f>IFERROR(VLOOKUP($J483,'Журнал договоров физ.лиц'!$A$2:$H$32,2,0),"")</f>
        <v/>
      </c>
      <c r="L483" s="18" t="e">
        <f>IF(MATCH(Таблица1[[#This Row],[Номер договора]],Таблица1[Номер договора],)=ROW()-1,1,)+INDEX(Таблица1[[#All],[0]],ROW()-1)</f>
        <v>#N/A</v>
      </c>
      <c r="M483" s="18" t="str">
        <f>IFERROR(INDEX(Таблица1[Номер договора],MATCH(ROW()-1,Таблица1[0],)),"s\")</f>
        <v>s\</v>
      </c>
    </row>
    <row r="484" spans="1:13" ht="15.75" x14ac:dyDescent="0.25">
      <c r="A484" s="9" t="e">
        <f>INDEX('Журнал договоров физ.лиц'!C:C,MATCH('Реестр физические'!J484,'Журнал договоров физ.лиц'!A:A,))</f>
        <v>#N/A</v>
      </c>
      <c r="B484" s="9" t="e">
        <f>Таблица1[[#This Row],[Наименование юридического лица / ФИО пациента (физического лица)]]</f>
        <v>#N/A</v>
      </c>
      <c r="C484" s="35"/>
      <c r="D484" s="11"/>
      <c r="E484" s="16"/>
      <c r="F484" s="19"/>
      <c r="G484"/>
      <c r="H484" s="17">
        <f>IFERROR(VLOOKUP(Таблица1[[#This Row],[Наименование услуги]],#REF!,2),)</f>
        <v>0</v>
      </c>
      <c r="I484" s="7">
        <f>Таблица1[[#This Row],[Количество услуг]]*Таблица1[[#This Row],[Стоимость за единицу, руб.]]</f>
        <v>0</v>
      </c>
      <c r="K484" s="8" t="str">
        <f>IFERROR(VLOOKUP($J484,'Журнал договоров физ.лиц'!$A$2:$H$32,2,0),"")</f>
        <v/>
      </c>
      <c r="L484" s="18" t="e">
        <f>IF(MATCH(Таблица1[[#This Row],[Номер договора]],Таблица1[Номер договора],)=ROW()-1,1,)+INDEX(Таблица1[[#All],[0]],ROW()-1)</f>
        <v>#N/A</v>
      </c>
      <c r="M484" s="18" t="str">
        <f>IFERROR(INDEX(Таблица1[Номер договора],MATCH(ROW()-1,Таблица1[0],)),"s\")</f>
        <v>s\</v>
      </c>
    </row>
    <row r="485" spans="1:13" ht="15.75" x14ac:dyDescent="0.25">
      <c r="A485" s="9" t="e">
        <f>INDEX('Журнал договоров физ.лиц'!C:C,MATCH('Реестр физические'!J485,'Журнал договоров физ.лиц'!A:A,))</f>
        <v>#N/A</v>
      </c>
      <c r="B485" s="9" t="e">
        <f>Таблица1[[#This Row],[Наименование юридического лица / ФИО пациента (физического лица)]]</f>
        <v>#N/A</v>
      </c>
      <c r="C485" s="35"/>
      <c r="D485" s="11"/>
      <c r="E485" s="16"/>
      <c r="F485" s="19"/>
      <c r="G485"/>
      <c r="H485" s="17">
        <f>IFERROR(VLOOKUP(Таблица1[[#This Row],[Наименование услуги]],#REF!,2),)</f>
        <v>0</v>
      </c>
      <c r="I485" s="7">
        <f>Таблица1[[#This Row],[Количество услуг]]*Таблица1[[#This Row],[Стоимость за единицу, руб.]]</f>
        <v>0</v>
      </c>
      <c r="K485" s="8" t="str">
        <f>IFERROR(VLOOKUP($J485,'Журнал договоров физ.лиц'!$A$2:$H$32,2,0),"")</f>
        <v/>
      </c>
      <c r="L485" s="18" t="e">
        <f>IF(MATCH(Таблица1[[#This Row],[Номер договора]],Таблица1[Номер договора],)=ROW()-1,1,)+INDEX(Таблица1[[#All],[0]],ROW()-1)</f>
        <v>#N/A</v>
      </c>
      <c r="M485" s="18" t="str">
        <f>IFERROR(INDEX(Таблица1[Номер договора],MATCH(ROW()-1,Таблица1[0],)),"s\")</f>
        <v>s\</v>
      </c>
    </row>
    <row r="486" spans="1:13" ht="15.75" x14ac:dyDescent="0.25">
      <c r="A486" s="9" t="e">
        <f>INDEX('Журнал договоров физ.лиц'!C:C,MATCH('Реестр физические'!J486,'Журнал договоров физ.лиц'!A:A,))</f>
        <v>#N/A</v>
      </c>
      <c r="B486" s="9" t="e">
        <f>Таблица1[[#This Row],[Наименование юридического лица / ФИО пациента (физического лица)]]</f>
        <v>#N/A</v>
      </c>
      <c r="C486" s="35"/>
      <c r="D486" s="11"/>
      <c r="E486" s="16"/>
      <c r="F486" s="19"/>
      <c r="G486"/>
      <c r="H486" s="17">
        <f>IFERROR(VLOOKUP(Таблица1[[#This Row],[Наименование услуги]],#REF!,2),)</f>
        <v>0</v>
      </c>
      <c r="I486" s="7">
        <f>Таблица1[[#This Row],[Количество услуг]]*Таблица1[[#This Row],[Стоимость за единицу, руб.]]</f>
        <v>0</v>
      </c>
      <c r="K486" s="8" t="str">
        <f>IFERROR(VLOOKUP($J486,'Журнал договоров физ.лиц'!$A$2:$H$32,2,0),"")</f>
        <v/>
      </c>
      <c r="L486" s="18" t="e">
        <f>IF(MATCH(Таблица1[[#This Row],[Номер договора]],Таблица1[Номер договора],)=ROW()-1,1,)+INDEX(Таблица1[[#All],[0]],ROW()-1)</f>
        <v>#N/A</v>
      </c>
      <c r="M486" s="18" t="str">
        <f>IFERROR(INDEX(Таблица1[Номер договора],MATCH(ROW()-1,Таблица1[0],)),"s\")</f>
        <v>s\</v>
      </c>
    </row>
    <row r="487" spans="1:13" ht="15.75" x14ac:dyDescent="0.25">
      <c r="A487" s="9" t="e">
        <f>INDEX('Журнал договоров физ.лиц'!C:C,MATCH('Реестр физические'!J487,'Журнал договоров физ.лиц'!A:A,))</f>
        <v>#N/A</v>
      </c>
      <c r="B487" s="9" t="e">
        <f>Таблица1[[#This Row],[Наименование юридического лица / ФИО пациента (физического лица)]]</f>
        <v>#N/A</v>
      </c>
      <c r="C487" s="35"/>
      <c r="D487" s="11"/>
      <c r="E487" s="16"/>
      <c r="F487" s="19"/>
      <c r="G487"/>
      <c r="H487" s="17">
        <f>IFERROR(VLOOKUP(Таблица1[[#This Row],[Наименование услуги]],#REF!,2),)</f>
        <v>0</v>
      </c>
      <c r="I487" s="7">
        <f>Таблица1[[#This Row],[Количество услуг]]*Таблица1[[#This Row],[Стоимость за единицу, руб.]]</f>
        <v>0</v>
      </c>
      <c r="K487" s="8" t="str">
        <f>IFERROR(VLOOKUP($J487,'Журнал договоров физ.лиц'!$A$2:$H$32,2,0),"")</f>
        <v/>
      </c>
      <c r="L487" s="18" t="e">
        <f>IF(MATCH(Таблица1[[#This Row],[Номер договора]],Таблица1[Номер договора],)=ROW()-1,1,)+INDEX(Таблица1[[#All],[0]],ROW()-1)</f>
        <v>#N/A</v>
      </c>
      <c r="M487" s="18" t="str">
        <f>IFERROR(INDEX(Таблица1[Номер договора],MATCH(ROW()-1,Таблица1[0],)),"s\")</f>
        <v>s\</v>
      </c>
    </row>
    <row r="488" spans="1:13" ht="15.75" x14ac:dyDescent="0.25">
      <c r="A488" s="9" t="e">
        <f>INDEX('Журнал договоров физ.лиц'!C:C,MATCH('Реестр физические'!J488,'Журнал договоров физ.лиц'!A:A,))</f>
        <v>#N/A</v>
      </c>
      <c r="B488" s="9" t="e">
        <f>Таблица1[[#This Row],[Наименование юридического лица / ФИО пациента (физического лица)]]</f>
        <v>#N/A</v>
      </c>
      <c r="C488" s="35"/>
      <c r="D488" s="11"/>
      <c r="E488" s="16"/>
      <c r="F488" s="19"/>
      <c r="G488"/>
      <c r="H488" s="17">
        <f>IFERROR(VLOOKUP(Таблица1[[#This Row],[Наименование услуги]],#REF!,2),)</f>
        <v>0</v>
      </c>
      <c r="I488" s="7">
        <f>Таблица1[[#This Row],[Количество услуг]]*Таблица1[[#This Row],[Стоимость за единицу, руб.]]</f>
        <v>0</v>
      </c>
      <c r="K488" s="8" t="str">
        <f>IFERROR(VLOOKUP($J488,'Журнал договоров физ.лиц'!$A$2:$H$32,2,0),"")</f>
        <v/>
      </c>
      <c r="L488" s="18" t="e">
        <f>IF(MATCH(Таблица1[[#This Row],[Номер договора]],Таблица1[Номер договора],)=ROW()-1,1,)+INDEX(Таблица1[[#All],[0]],ROW()-1)</f>
        <v>#N/A</v>
      </c>
      <c r="M488" s="18" t="str">
        <f>IFERROR(INDEX(Таблица1[Номер договора],MATCH(ROW()-1,Таблица1[0],)),"s\")</f>
        <v>s\</v>
      </c>
    </row>
    <row r="489" spans="1:13" ht="15.75" x14ac:dyDescent="0.25">
      <c r="A489" s="9" t="e">
        <f>INDEX('Журнал договоров физ.лиц'!C:C,MATCH('Реестр физические'!J489,'Журнал договоров физ.лиц'!A:A,))</f>
        <v>#N/A</v>
      </c>
      <c r="B489" s="9" t="e">
        <f>Таблица1[[#This Row],[Наименование юридического лица / ФИО пациента (физического лица)]]</f>
        <v>#N/A</v>
      </c>
      <c r="C489" s="35"/>
      <c r="D489" s="11"/>
      <c r="E489" s="16"/>
      <c r="F489" s="19"/>
      <c r="G489"/>
      <c r="H489" s="17">
        <f>IFERROR(VLOOKUP(Таблица1[[#This Row],[Наименование услуги]],#REF!,2),)</f>
        <v>0</v>
      </c>
      <c r="I489" s="7">
        <f>Таблица1[[#This Row],[Количество услуг]]*Таблица1[[#This Row],[Стоимость за единицу, руб.]]</f>
        <v>0</v>
      </c>
      <c r="K489" s="8" t="str">
        <f>IFERROR(VLOOKUP($J489,'Журнал договоров физ.лиц'!$A$2:$H$32,2,0),"")</f>
        <v/>
      </c>
      <c r="L489" s="18" t="e">
        <f>IF(MATCH(Таблица1[[#This Row],[Номер договора]],Таблица1[Номер договора],)=ROW()-1,1,)+INDEX(Таблица1[[#All],[0]],ROW()-1)</f>
        <v>#N/A</v>
      </c>
      <c r="M489" s="18" t="str">
        <f>IFERROR(INDEX(Таблица1[Номер договора],MATCH(ROW()-1,Таблица1[0],)),"s\")</f>
        <v>s\</v>
      </c>
    </row>
    <row r="490" spans="1:13" ht="15.75" x14ac:dyDescent="0.25">
      <c r="A490" s="9" t="e">
        <f>INDEX('Журнал договоров физ.лиц'!C:C,MATCH('Реестр физические'!J490,'Журнал договоров физ.лиц'!A:A,))</f>
        <v>#N/A</v>
      </c>
      <c r="B490" s="9" t="e">
        <f>Таблица1[[#This Row],[Наименование юридического лица / ФИО пациента (физического лица)]]</f>
        <v>#N/A</v>
      </c>
      <c r="C490" s="35"/>
      <c r="D490" s="11"/>
      <c r="E490" s="16"/>
      <c r="F490" s="19"/>
      <c r="G490"/>
      <c r="H490" s="17">
        <f>IFERROR(VLOOKUP(Таблица1[[#This Row],[Наименование услуги]],#REF!,2),)</f>
        <v>0</v>
      </c>
      <c r="I490" s="7">
        <f>Таблица1[[#This Row],[Количество услуг]]*Таблица1[[#This Row],[Стоимость за единицу, руб.]]</f>
        <v>0</v>
      </c>
      <c r="K490" s="8" t="str">
        <f>IFERROR(VLOOKUP($J490,'Журнал договоров физ.лиц'!$A$2:$H$32,2,0),"")</f>
        <v/>
      </c>
      <c r="L490" s="18" t="e">
        <f>IF(MATCH(Таблица1[[#This Row],[Номер договора]],Таблица1[Номер договора],)=ROW()-1,1,)+INDEX(Таблица1[[#All],[0]],ROW()-1)</f>
        <v>#N/A</v>
      </c>
      <c r="M490" s="18" t="str">
        <f>IFERROR(INDEX(Таблица1[Номер договора],MATCH(ROW()-1,Таблица1[0],)),"s\")</f>
        <v>s\</v>
      </c>
    </row>
    <row r="491" spans="1:13" ht="15.75" x14ac:dyDescent="0.25">
      <c r="A491" s="9" t="e">
        <f>INDEX('Журнал договоров физ.лиц'!C:C,MATCH('Реестр физические'!J491,'Журнал договоров физ.лиц'!A:A,))</f>
        <v>#N/A</v>
      </c>
      <c r="B491" s="9" t="e">
        <f>Таблица1[[#This Row],[Наименование юридического лица / ФИО пациента (физического лица)]]</f>
        <v>#N/A</v>
      </c>
      <c r="C491" s="35"/>
      <c r="D491" s="11"/>
      <c r="E491" s="16"/>
      <c r="F491" s="19"/>
      <c r="G491"/>
      <c r="H491" s="17">
        <f>IFERROR(VLOOKUP(Таблица1[[#This Row],[Наименование услуги]],#REF!,2),)</f>
        <v>0</v>
      </c>
      <c r="I491" s="7">
        <f>Таблица1[[#This Row],[Количество услуг]]*Таблица1[[#This Row],[Стоимость за единицу, руб.]]</f>
        <v>0</v>
      </c>
      <c r="K491" s="8" t="str">
        <f>IFERROR(VLOOKUP($J491,'Журнал договоров физ.лиц'!$A$2:$H$32,2,0),"")</f>
        <v/>
      </c>
      <c r="L491" s="18" t="e">
        <f>IF(MATCH(Таблица1[[#This Row],[Номер договора]],Таблица1[Номер договора],)=ROW()-1,1,)+INDEX(Таблица1[[#All],[0]],ROW()-1)</f>
        <v>#N/A</v>
      </c>
      <c r="M491" s="18" t="str">
        <f>IFERROR(INDEX(Таблица1[Номер договора],MATCH(ROW()-1,Таблица1[0],)),"s\")</f>
        <v>s\</v>
      </c>
    </row>
    <row r="492" spans="1:13" ht="15.75" x14ac:dyDescent="0.25">
      <c r="A492" s="9" t="e">
        <f>INDEX('Журнал договоров физ.лиц'!C:C,MATCH('Реестр физические'!J492,'Журнал договоров физ.лиц'!A:A,))</f>
        <v>#N/A</v>
      </c>
      <c r="B492" s="9" t="e">
        <f>Таблица1[[#This Row],[Наименование юридического лица / ФИО пациента (физического лица)]]</f>
        <v>#N/A</v>
      </c>
      <c r="C492" s="35"/>
      <c r="D492" s="11"/>
      <c r="E492" s="16"/>
      <c r="F492" s="19"/>
      <c r="G492"/>
      <c r="H492" s="17">
        <f>IFERROR(VLOOKUP(Таблица1[[#This Row],[Наименование услуги]],#REF!,2),)</f>
        <v>0</v>
      </c>
      <c r="I492" s="7">
        <f>Таблица1[[#This Row],[Количество услуг]]*Таблица1[[#This Row],[Стоимость за единицу, руб.]]</f>
        <v>0</v>
      </c>
      <c r="K492" s="8" t="str">
        <f>IFERROR(VLOOKUP($J492,'Журнал договоров физ.лиц'!$A$2:$H$32,2,0),"")</f>
        <v/>
      </c>
      <c r="L492" s="18" t="e">
        <f>IF(MATCH(Таблица1[[#This Row],[Номер договора]],Таблица1[Номер договора],)=ROW()-1,1,)+INDEX(Таблица1[[#All],[0]],ROW()-1)</f>
        <v>#N/A</v>
      </c>
      <c r="M492" s="18" t="str">
        <f>IFERROR(INDEX(Таблица1[Номер договора],MATCH(ROW()-1,Таблица1[0],)),"s\")</f>
        <v>s\</v>
      </c>
    </row>
    <row r="493" spans="1:13" ht="15.75" x14ac:dyDescent="0.25">
      <c r="A493" s="9" t="e">
        <f>INDEX('Журнал договоров физ.лиц'!C:C,MATCH('Реестр физические'!J493,'Журнал договоров физ.лиц'!A:A,))</f>
        <v>#N/A</v>
      </c>
      <c r="B493" s="9" t="e">
        <f>Таблица1[[#This Row],[Наименование юридического лица / ФИО пациента (физического лица)]]</f>
        <v>#N/A</v>
      </c>
      <c r="C493" s="35"/>
      <c r="D493" s="11"/>
      <c r="E493" s="16"/>
      <c r="F493" s="19"/>
      <c r="G493"/>
      <c r="H493" s="17">
        <f>IFERROR(VLOOKUP(Таблица1[[#This Row],[Наименование услуги]],#REF!,2),)</f>
        <v>0</v>
      </c>
      <c r="I493" s="7">
        <f>Таблица1[[#This Row],[Количество услуг]]*Таблица1[[#This Row],[Стоимость за единицу, руб.]]</f>
        <v>0</v>
      </c>
      <c r="K493" s="8" t="str">
        <f>IFERROR(VLOOKUP($J493,'Журнал договоров физ.лиц'!$A$2:$H$32,2,0),"")</f>
        <v/>
      </c>
      <c r="L493" s="18" t="e">
        <f>IF(MATCH(Таблица1[[#This Row],[Номер договора]],Таблица1[Номер договора],)=ROW()-1,1,)+INDEX(Таблица1[[#All],[0]],ROW()-1)</f>
        <v>#N/A</v>
      </c>
      <c r="M493" s="18" t="str">
        <f>IFERROR(INDEX(Таблица1[Номер договора],MATCH(ROW()-1,Таблица1[0],)),"s\")</f>
        <v>s\</v>
      </c>
    </row>
    <row r="494" spans="1:13" ht="15.75" x14ac:dyDescent="0.25">
      <c r="A494" s="9" t="e">
        <f>INDEX('Журнал договоров физ.лиц'!C:C,MATCH('Реестр физические'!J494,'Журнал договоров физ.лиц'!A:A,))</f>
        <v>#N/A</v>
      </c>
      <c r="B494" s="9" t="e">
        <f>Таблица1[[#This Row],[Наименование юридического лица / ФИО пациента (физического лица)]]</f>
        <v>#N/A</v>
      </c>
      <c r="C494" s="35"/>
      <c r="D494" s="11"/>
      <c r="E494" s="16"/>
      <c r="F494" s="19"/>
      <c r="G494"/>
      <c r="H494" s="17">
        <f>IFERROR(VLOOKUP(Таблица1[[#This Row],[Наименование услуги]],#REF!,2),)</f>
        <v>0</v>
      </c>
      <c r="I494" s="7">
        <f>Таблица1[[#This Row],[Количество услуг]]*Таблица1[[#This Row],[Стоимость за единицу, руб.]]</f>
        <v>0</v>
      </c>
      <c r="K494" s="8" t="str">
        <f>IFERROR(VLOOKUP($J494,'Журнал договоров физ.лиц'!$A$2:$H$32,2,0),"")</f>
        <v/>
      </c>
      <c r="L494" s="18" t="e">
        <f>IF(MATCH(Таблица1[[#This Row],[Номер договора]],Таблица1[Номер договора],)=ROW()-1,1,)+INDEX(Таблица1[[#All],[0]],ROW()-1)</f>
        <v>#N/A</v>
      </c>
      <c r="M494" s="18" t="str">
        <f>IFERROR(INDEX(Таблица1[Номер договора],MATCH(ROW()-1,Таблица1[0],)),"s\")</f>
        <v>s\</v>
      </c>
    </row>
    <row r="495" spans="1:13" ht="15.75" x14ac:dyDescent="0.25">
      <c r="A495" s="9" t="e">
        <f>INDEX('Журнал договоров физ.лиц'!C:C,MATCH('Реестр физические'!J495,'Журнал договоров физ.лиц'!A:A,))</f>
        <v>#N/A</v>
      </c>
      <c r="B495" s="9" t="e">
        <f>Таблица1[[#This Row],[Наименование юридического лица / ФИО пациента (физического лица)]]</f>
        <v>#N/A</v>
      </c>
      <c r="C495" s="35"/>
      <c r="D495" s="11"/>
      <c r="E495" s="16"/>
      <c r="F495" s="19"/>
      <c r="G495"/>
      <c r="H495" s="17">
        <f>IFERROR(VLOOKUP(Таблица1[[#This Row],[Наименование услуги]],#REF!,2),)</f>
        <v>0</v>
      </c>
      <c r="I495" s="7">
        <f>Таблица1[[#This Row],[Количество услуг]]*Таблица1[[#This Row],[Стоимость за единицу, руб.]]</f>
        <v>0</v>
      </c>
      <c r="K495" s="8" t="str">
        <f>IFERROR(VLOOKUP($J495,'Журнал договоров физ.лиц'!$A$2:$H$32,2,0),"")</f>
        <v/>
      </c>
      <c r="L495" s="18" t="e">
        <f>IF(MATCH(Таблица1[[#This Row],[Номер договора]],Таблица1[Номер договора],)=ROW()-1,1,)+INDEX(Таблица1[[#All],[0]],ROW()-1)</f>
        <v>#N/A</v>
      </c>
      <c r="M495" s="18" t="str">
        <f>IFERROR(INDEX(Таблица1[Номер договора],MATCH(ROW()-1,Таблица1[0],)),"s\")</f>
        <v>s\</v>
      </c>
    </row>
    <row r="496" spans="1:13" ht="15.75" x14ac:dyDescent="0.25">
      <c r="A496" s="9" t="e">
        <f>INDEX('Журнал договоров физ.лиц'!C:C,MATCH('Реестр физические'!J496,'Журнал договоров физ.лиц'!A:A,))</f>
        <v>#N/A</v>
      </c>
      <c r="B496" s="9" t="e">
        <f>Таблица1[[#This Row],[Наименование юридического лица / ФИО пациента (физического лица)]]</f>
        <v>#N/A</v>
      </c>
      <c r="C496" s="35"/>
      <c r="D496" s="11"/>
      <c r="E496" s="16"/>
      <c r="F496" s="19"/>
      <c r="G496"/>
      <c r="H496" s="17">
        <f>IFERROR(VLOOKUP(Таблица1[[#This Row],[Наименование услуги]],#REF!,2),)</f>
        <v>0</v>
      </c>
      <c r="I496" s="7">
        <f>Таблица1[[#This Row],[Количество услуг]]*Таблица1[[#This Row],[Стоимость за единицу, руб.]]</f>
        <v>0</v>
      </c>
      <c r="K496" s="8" t="str">
        <f>IFERROR(VLOOKUP($J496,'Журнал договоров физ.лиц'!$A$2:$H$32,2,0),"")</f>
        <v/>
      </c>
      <c r="L496" s="18" t="e">
        <f>IF(MATCH(Таблица1[[#This Row],[Номер договора]],Таблица1[Номер договора],)=ROW()-1,1,)+INDEX(Таблица1[[#All],[0]],ROW()-1)</f>
        <v>#N/A</v>
      </c>
      <c r="M496" s="18" t="str">
        <f>IFERROR(INDEX(Таблица1[Номер договора],MATCH(ROW()-1,Таблица1[0],)),"s\")</f>
        <v>s\</v>
      </c>
    </row>
    <row r="497" spans="1:13" ht="15.75" x14ac:dyDescent="0.25">
      <c r="A497" s="9" t="e">
        <f>INDEX('Журнал договоров физ.лиц'!C:C,MATCH('Реестр физические'!J497,'Журнал договоров физ.лиц'!A:A,))</f>
        <v>#N/A</v>
      </c>
      <c r="B497" s="9" t="e">
        <f>Таблица1[[#This Row],[Наименование юридического лица / ФИО пациента (физического лица)]]</f>
        <v>#N/A</v>
      </c>
      <c r="C497" s="35"/>
      <c r="D497" s="11"/>
      <c r="E497" s="16"/>
      <c r="F497" s="19"/>
      <c r="G497"/>
      <c r="H497" s="17">
        <f>IFERROR(VLOOKUP(Таблица1[[#This Row],[Наименование услуги]],#REF!,2),)</f>
        <v>0</v>
      </c>
      <c r="I497" s="7">
        <f>Таблица1[[#This Row],[Количество услуг]]*Таблица1[[#This Row],[Стоимость за единицу, руб.]]</f>
        <v>0</v>
      </c>
      <c r="K497" s="8" t="str">
        <f>IFERROR(VLOOKUP($J497,'Журнал договоров физ.лиц'!$A$2:$H$32,2,0),"")</f>
        <v/>
      </c>
      <c r="L497" s="18" t="e">
        <f>IF(MATCH(Таблица1[[#This Row],[Номер договора]],Таблица1[Номер договора],)=ROW()-1,1,)+INDEX(Таблица1[[#All],[0]],ROW()-1)</f>
        <v>#N/A</v>
      </c>
      <c r="M497" s="18" t="str">
        <f>IFERROR(INDEX(Таблица1[Номер договора],MATCH(ROW()-1,Таблица1[0],)),"s\")</f>
        <v>s\</v>
      </c>
    </row>
    <row r="498" spans="1:13" ht="15.75" x14ac:dyDescent="0.25">
      <c r="A498" s="9" t="e">
        <f>INDEX('Журнал договоров физ.лиц'!C:C,MATCH('Реестр физические'!J498,'Журнал договоров физ.лиц'!A:A,))</f>
        <v>#N/A</v>
      </c>
      <c r="B498" s="9" t="e">
        <f>Таблица1[[#This Row],[Наименование юридического лица / ФИО пациента (физического лица)]]</f>
        <v>#N/A</v>
      </c>
      <c r="C498" s="35"/>
      <c r="D498" s="11"/>
      <c r="E498" s="16"/>
      <c r="F498" s="19"/>
      <c r="G498"/>
      <c r="H498" s="17">
        <f>IFERROR(VLOOKUP(Таблица1[[#This Row],[Наименование услуги]],#REF!,2),)</f>
        <v>0</v>
      </c>
      <c r="I498" s="7">
        <f>Таблица1[[#This Row],[Количество услуг]]*Таблица1[[#This Row],[Стоимость за единицу, руб.]]</f>
        <v>0</v>
      </c>
      <c r="K498" s="8" t="str">
        <f>IFERROR(VLOOKUP($J498,'Журнал договоров физ.лиц'!$A$2:$H$32,2,0),"")</f>
        <v/>
      </c>
      <c r="L498" s="18" t="e">
        <f>IF(MATCH(Таблица1[[#This Row],[Номер договора]],Таблица1[Номер договора],)=ROW()-1,1,)+INDEX(Таблица1[[#All],[0]],ROW()-1)</f>
        <v>#N/A</v>
      </c>
      <c r="M498" s="18" t="str">
        <f>IFERROR(INDEX(Таблица1[Номер договора],MATCH(ROW()-1,Таблица1[0],)),"s\")</f>
        <v>s\</v>
      </c>
    </row>
    <row r="499" spans="1:13" ht="15.75" x14ac:dyDescent="0.25">
      <c r="A499" s="9" t="e">
        <f>INDEX('Журнал договоров физ.лиц'!C:C,MATCH('Реестр физические'!J499,'Журнал договоров физ.лиц'!A:A,))</f>
        <v>#N/A</v>
      </c>
      <c r="B499" s="9" t="e">
        <f>Таблица1[[#This Row],[Наименование юридического лица / ФИО пациента (физического лица)]]</f>
        <v>#N/A</v>
      </c>
      <c r="C499" s="35"/>
      <c r="D499" s="11"/>
      <c r="E499" s="16"/>
      <c r="F499" s="19"/>
      <c r="G499"/>
      <c r="H499" s="17">
        <f>IFERROR(VLOOKUP(Таблица1[[#This Row],[Наименование услуги]],#REF!,2),)</f>
        <v>0</v>
      </c>
      <c r="I499" s="7">
        <f>Таблица1[[#This Row],[Количество услуг]]*Таблица1[[#This Row],[Стоимость за единицу, руб.]]</f>
        <v>0</v>
      </c>
      <c r="K499" s="8" t="str">
        <f>IFERROR(VLOOKUP($J499,'Журнал договоров физ.лиц'!$A$2:$H$32,2,0),"")</f>
        <v/>
      </c>
      <c r="L499" s="18" t="e">
        <f>IF(MATCH(Таблица1[[#This Row],[Номер договора]],Таблица1[Номер договора],)=ROW()-1,1,)+INDEX(Таблица1[[#All],[0]],ROW()-1)</f>
        <v>#N/A</v>
      </c>
      <c r="M499" s="18" t="str">
        <f>IFERROR(INDEX(Таблица1[Номер договора],MATCH(ROW()-1,Таблица1[0],)),"s\")</f>
        <v>s\</v>
      </c>
    </row>
    <row r="500" spans="1:13" ht="15.75" x14ac:dyDescent="0.25">
      <c r="A500" s="9" t="e">
        <f>INDEX('Журнал договоров физ.лиц'!C:C,MATCH('Реестр физические'!J500,'Журнал договоров физ.лиц'!A:A,))</f>
        <v>#N/A</v>
      </c>
      <c r="B500" s="9" t="e">
        <f>Таблица1[[#This Row],[Наименование юридического лица / ФИО пациента (физического лица)]]</f>
        <v>#N/A</v>
      </c>
      <c r="C500" s="35"/>
      <c r="D500" s="11"/>
      <c r="E500" s="16"/>
      <c r="F500" s="19"/>
      <c r="G500"/>
      <c r="H500" s="17">
        <f>IFERROR(VLOOKUP(Таблица1[[#This Row],[Наименование услуги]],#REF!,2),)</f>
        <v>0</v>
      </c>
      <c r="I500" s="7">
        <f>Таблица1[[#This Row],[Количество услуг]]*Таблица1[[#This Row],[Стоимость за единицу, руб.]]</f>
        <v>0</v>
      </c>
      <c r="K500" s="8" t="str">
        <f>IFERROR(VLOOKUP($J500,'Журнал договоров физ.лиц'!$A$2:$H$32,2,0),"")</f>
        <v/>
      </c>
      <c r="L500" s="18" t="e">
        <f>IF(MATCH(Таблица1[[#This Row],[Номер договора]],Таблица1[Номер договора],)=ROW()-1,1,)+INDEX(Таблица1[[#All],[0]],ROW()-1)</f>
        <v>#N/A</v>
      </c>
      <c r="M500" s="18" t="str">
        <f>IFERROR(INDEX(Таблица1[Номер договора],MATCH(ROW()-1,Таблица1[0],)),"s\")</f>
        <v>s\</v>
      </c>
    </row>
    <row r="501" spans="1:13" ht="15.75" x14ac:dyDescent="0.25">
      <c r="A501" s="9" t="e">
        <f>INDEX('Журнал договоров физ.лиц'!C:C,MATCH('Реестр физические'!J501,'Журнал договоров физ.лиц'!A:A,))</f>
        <v>#N/A</v>
      </c>
      <c r="B501" s="9" t="e">
        <f>Таблица1[[#This Row],[Наименование юридического лица / ФИО пациента (физического лица)]]</f>
        <v>#N/A</v>
      </c>
      <c r="C501" s="35"/>
      <c r="D501" s="11"/>
      <c r="E501" s="16"/>
      <c r="F501" s="19"/>
      <c r="G501"/>
      <c r="H501" s="17">
        <f>IFERROR(VLOOKUP(Таблица1[[#This Row],[Наименование услуги]],#REF!,2),)</f>
        <v>0</v>
      </c>
      <c r="I501" s="7">
        <f>Таблица1[[#This Row],[Количество услуг]]*Таблица1[[#This Row],[Стоимость за единицу, руб.]]</f>
        <v>0</v>
      </c>
      <c r="K501" s="8" t="str">
        <f>IFERROR(VLOOKUP($J501,'Журнал договоров физ.лиц'!$A$2:$H$32,2,0),"")</f>
        <v/>
      </c>
      <c r="L501" s="18" t="e">
        <f>IF(MATCH(Таблица1[[#This Row],[Номер договора]],Таблица1[Номер договора],)=ROW()-1,1,)+INDEX(Таблица1[[#All],[0]],ROW()-1)</f>
        <v>#N/A</v>
      </c>
      <c r="M501" s="18" t="str">
        <f>IFERROR(INDEX(Таблица1[Номер договора],MATCH(ROW()-1,Таблица1[0],)),"s\")</f>
        <v>s\</v>
      </c>
    </row>
    <row r="502" spans="1:13" ht="15.75" x14ac:dyDescent="0.25">
      <c r="A502" s="9" t="e">
        <f>INDEX('Журнал договоров физ.лиц'!C:C,MATCH('Реестр физические'!J502,'Журнал договоров физ.лиц'!A:A,))</f>
        <v>#N/A</v>
      </c>
      <c r="B502" s="9" t="e">
        <f>Таблица1[[#This Row],[Наименование юридического лица / ФИО пациента (физического лица)]]</f>
        <v>#N/A</v>
      </c>
      <c r="C502" s="35"/>
      <c r="D502" s="11"/>
      <c r="E502" s="16"/>
      <c r="F502" s="19"/>
      <c r="G502"/>
      <c r="H502" s="17">
        <f>IFERROR(VLOOKUP(Таблица1[[#This Row],[Наименование услуги]],#REF!,2),)</f>
        <v>0</v>
      </c>
      <c r="I502" s="7">
        <f>Таблица1[[#This Row],[Количество услуг]]*Таблица1[[#This Row],[Стоимость за единицу, руб.]]</f>
        <v>0</v>
      </c>
      <c r="K502" s="8" t="str">
        <f>IFERROR(VLOOKUP($J502,'Журнал договоров физ.лиц'!$A$2:$H$32,2,0),"")</f>
        <v/>
      </c>
      <c r="L502" s="18" t="e">
        <f>IF(MATCH(Таблица1[[#This Row],[Номер договора]],Таблица1[Номер договора],)=ROW()-1,1,)+INDEX(Таблица1[[#All],[0]],ROW()-1)</f>
        <v>#N/A</v>
      </c>
      <c r="M502" s="18" t="str">
        <f>IFERROR(INDEX(Таблица1[Номер договора],MATCH(ROW()-1,Таблица1[0],)),"s\")</f>
        <v>s\</v>
      </c>
    </row>
    <row r="503" spans="1:13" ht="15.75" x14ac:dyDescent="0.25">
      <c r="A503" s="9" t="e">
        <f>INDEX('Журнал договоров физ.лиц'!C:C,MATCH('Реестр физические'!J503,'Журнал договоров физ.лиц'!A:A,))</f>
        <v>#N/A</v>
      </c>
      <c r="B503" s="9" t="e">
        <f>Таблица1[[#This Row],[Наименование юридического лица / ФИО пациента (физического лица)]]</f>
        <v>#N/A</v>
      </c>
      <c r="C503" s="35"/>
      <c r="D503" s="11"/>
      <c r="E503" s="16"/>
      <c r="F503" s="19"/>
      <c r="G503"/>
      <c r="H503" s="17">
        <f>IFERROR(VLOOKUP(Таблица1[[#This Row],[Наименование услуги]],#REF!,2),)</f>
        <v>0</v>
      </c>
      <c r="I503" s="7">
        <f>Таблица1[[#This Row],[Количество услуг]]*Таблица1[[#This Row],[Стоимость за единицу, руб.]]</f>
        <v>0</v>
      </c>
      <c r="K503" s="8" t="str">
        <f>IFERROR(VLOOKUP($J503,'Журнал договоров физ.лиц'!$A$2:$H$32,2,0),"")</f>
        <v/>
      </c>
      <c r="L503" s="18" t="e">
        <f>IF(MATCH(Таблица1[[#This Row],[Номер договора]],Таблица1[Номер договора],)=ROW()-1,1,)+INDEX(Таблица1[[#All],[0]],ROW()-1)</f>
        <v>#N/A</v>
      </c>
      <c r="M503" s="18" t="str">
        <f>IFERROR(INDEX(Таблица1[Номер договора],MATCH(ROW()-1,Таблица1[0],)),"s\")</f>
        <v>s\</v>
      </c>
    </row>
    <row r="504" spans="1:13" ht="15.75" x14ac:dyDescent="0.25">
      <c r="A504" s="9" t="e">
        <f>INDEX('Журнал договоров физ.лиц'!C:C,MATCH('Реестр физические'!J504,'Журнал договоров физ.лиц'!A:A,))</f>
        <v>#N/A</v>
      </c>
      <c r="B504" s="9" t="e">
        <f>Таблица1[[#This Row],[Наименование юридического лица / ФИО пациента (физического лица)]]</f>
        <v>#N/A</v>
      </c>
      <c r="C504" s="35"/>
      <c r="D504" s="11"/>
      <c r="E504" s="16"/>
      <c r="F504" s="19"/>
      <c r="G504"/>
      <c r="H504" s="17">
        <f>IFERROR(VLOOKUP(Таблица1[[#This Row],[Наименование услуги]],#REF!,2),)</f>
        <v>0</v>
      </c>
      <c r="I504" s="7">
        <f>Таблица1[[#This Row],[Количество услуг]]*Таблица1[[#This Row],[Стоимость за единицу, руб.]]</f>
        <v>0</v>
      </c>
      <c r="K504" s="8" t="str">
        <f>IFERROR(VLOOKUP($J504,'Журнал договоров физ.лиц'!$A$2:$H$32,2,0),"")</f>
        <v/>
      </c>
      <c r="L504" s="18" t="e">
        <f>IF(MATCH(Таблица1[[#This Row],[Номер договора]],Таблица1[Номер договора],)=ROW()-1,1,)+INDEX(Таблица1[[#All],[0]],ROW()-1)</f>
        <v>#N/A</v>
      </c>
      <c r="M504" s="18" t="str">
        <f>IFERROR(INDEX(Таблица1[Номер договора],MATCH(ROW()-1,Таблица1[0],)),"s\")</f>
        <v>s\</v>
      </c>
    </row>
    <row r="505" spans="1:13" ht="15.75" x14ac:dyDescent="0.25">
      <c r="A505" s="9" t="e">
        <f>INDEX('Журнал договоров физ.лиц'!C:C,MATCH('Реестр физические'!J505,'Журнал договоров физ.лиц'!A:A,))</f>
        <v>#N/A</v>
      </c>
      <c r="B505" s="9" t="e">
        <f>Таблица1[[#This Row],[Наименование юридического лица / ФИО пациента (физического лица)]]</f>
        <v>#N/A</v>
      </c>
      <c r="C505" s="35"/>
      <c r="D505" s="11"/>
      <c r="E505" s="16"/>
      <c r="F505" s="19"/>
      <c r="G505"/>
      <c r="H505" s="17">
        <f>IFERROR(VLOOKUP(Таблица1[[#This Row],[Наименование услуги]],#REF!,2),)</f>
        <v>0</v>
      </c>
      <c r="I505" s="7">
        <f>Таблица1[[#This Row],[Количество услуг]]*Таблица1[[#This Row],[Стоимость за единицу, руб.]]</f>
        <v>0</v>
      </c>
      <c r="K505" s="8" t="str">
        <f>IFERROR(VLOOKUP($J505,'Журнал договоров физ.лиц'!$A$2:$H$32,2,0),"")</f>
        <v/>
      </c>
      <c r="L505" s="18" t="e">
        <f>IF(MATCH(Таблица1[[#This Row],[Номер договора]],Таблица1[Номер договора],)=ROW()-1,1,)+INDEX(Таблица1[[#All],[0]],ROW()-1)</f>
        <v>#N/A</v>
      </c>
      <c r="M505" s="18" t="str">
        <f>IFERROR(INDEX(Таблица1[Номер договора],MATCH(ROW()-1,Таблица1[0],)),"s\")</f>
        <v>s\</v>
      </c>
    </row>
    <row r="506" spans="1:13" ht="15.75" x14ac:dyDescent="0.25">
      <c r="A506" s="9" t="e">
        <f>INDEX('Журнал договоров физ.лиц'!C:C,MATCH('Реестр физические'!J506,'Журнал договоров физ.лиц'!A:A,))</f>
        <v>#N/A</v>
      </c>
      <c r="B506" s="9" t="e">
        <f>Таблица1[[#This Row],[Наименование юридического лица / ФИО пациента (физического лица)]]</f>
        <v>#N/A</v>
      </c>
      <c r="C506" s="35"/>
      <c r="D506" s="11"/>
      <c r="E506" s="16"/>
      <c r="F506" s="19"/>
      <c r="G506"/>
      <c r="H506" s="17">
        <f>IFERROR(VLOOKUP(Таблица1[[#This Row],[Наименование услуги]],#REF!,2),)</f>
        <v>0</v>
      </c>
      <c r="I506" s="7">
        <f>Таблица1[[#This Row],[Количество услуг]]*Таблица1[[#This Row],[Стоимость за единицу, руб.]]</f>
        <v>0</v>
      </c>
      <c r="K506" s="8" t="str">
        <f>IFERROR(VLOOKUP($J506,'Журнал договоров физ.лиц'!$A$2:$H$32,2,0),"")</f>
        <v/>
      </c>
      <c r="L506" s="18" t="e">
        <f>IF(MATCH(Таблица1[[#This Row],[Номер договора]],Таблица1[Номер договора],)=ROW()-1,1,)+INDEX(Таблица1[[#All],[0]],ROW()-1)</f>
        <v>#N/A</v>
      </c>
      <c r="M506" s="18" t="str">
        <f>IFERROR(INDEX(Таблица1[Номер договора],MATCH(ROW()-1,Таблица1[0],)),"s\")</f>
        <v>s\</v>
      </c>
    </row>
    <row r="507" spans="1:13" ht="15.75" x14ac:dyDescent="0.25">
      <c r="A507" s="9" t="e">
        <f>INDEX('Журнал договоров физ.лиц'!C:C,MATCH('Реестр физические'!J507,'Журнал договоров физ.лиц'!A:A,))</f>
        <v>#N/A</v>
      </c>
      <c r="B507" s="9" t="e">
        <f>Таблица1[[#This Row],[Наименование юридического лица / ФИО пациента (физического лица)]]</f>
        <v>#N/A</v>
      </c>
      <c r="C507" s="35"/>
      <c r="D507" s="11"/>
      <c r="E507" s="16"/>
      <c r="F507" s="19"/>
      <c r="G507"/>
      <c r="H507" s="17">
        <f>IFERROR(VLOOKUP(Таблица1[[#This Row],[Наименование услуги]],#REF!,2),)</f>
        <v>0</v>
      </c>
      <c r="I507" s="7">
        <f>Таблица1[[#This Row],[Количество услуг]]*Таблица1[[#This Row],[Стоимость за единицу, руб.]]</f>
        <v>0</v>
      </c>
      <c r="K507" s="8" t="str">
        <f>IFERROR(VLOOKUP($J507,'Журнал договоров физ.лиц'!$A$2:$H$32,2,0),"")</f>
        <v/>
      </c>
      <c r="L507" s="18" t="e">
        <f>IF(MATCH(Таблица1[[#This Row],[Номер договора]],Таблица1[Номер договора],)=ROW()-1,1,)+INDEX(Таблица1[[#All],[0]],ROW()-1)</f>
        <v>#N/A</v>
      </c>
      <c r="M507" s="18" t="str">
        <f>IFERROR(INDEX(Таблица1[Номер договора],MATCH(ROW()-1,Таблица1[0],)),"s\")</f>
        <v>s\</v>
      </c>
    </row>
    <row r="508" spans="1:13" ht="15.75" x14ac:dyDescent="0.25">
      <c r="A508" s="9" t="e">
        <f>INDEX('Журнал договоров физ.лиц'!C:C,MATCH('Реестр физические'!J508,'Журнал договоров физ.лиц'!A:A,))</f>
        <v>#N/A</v>
      </c>
      <c r="B508" s="9" t="e">
        <f>Таблица1[[#This Row],[Наименование юридического лица / ФИО пациента (физического лица)]]</f>
        <v>#N/A</v>
      </c>
      <c r="C508" s="35"/>
      <c r="D508" s="11"/>
      <c r="E508" s="16"/>
      <c r="F508" s="19"/>
      <c r="G508"/>
      <c r="H508" s="17">
        <f>IFERROR(VLOOKUP(Таблица1[[#This Row],[Наименование услуги]],#REF!,2),)</f>
        <v>0</v>
      </c>
      <c r="I508" s="7">
        <f>Таблица1[[#This Row],[Количество услуг]]*Таблица1[[#This Row],[Стоимость за единицу, руб.]]</f>
        <v>0</v>
      </c>
      <c r="K508" s="8" t="str">
        <f>IFERROR(VLOOKUP($J508,'Журнал договоров физ.лиц'!$A$2:$H$32,2,0),"")</f>
        <v/>
      </c>
      <c r="L508" s="18" t="e">
        <f>IF(MATCH(Таблица1[[#This Row],[Номер договора]],Таблица1[Номер договора],)=ROW()-1,1,)+INDEX(Таблица1[[#All],[0]],ROW()-1)</f>
        <v>#N/A</v>
      </c>
      <c r="M508" s="18" t="str">
        <f>IFERROR(INDEX(Таблица1[Номер договора],MATCH(ROW()-1,Таблица1[0],)),"s\")</f>
        <v>s\</v>
      </c>
    </row>
    <row r="509" spans="1:13" ht="15.75" x14ac:dyDescent="0.25">
      <c r="A509" s="9" t="e">
        <f>INDEX('Журнал договоров физ.лиц'!C:C,MATCH('Реестр физические'!J509,'Журнал договоров физ.лиц'!A:A,))</f>
        <v>#N/A</v>
      </c>
      <c r="B509" s="9" t="e">
        <f>Таблица1[[#This Row],[Наименование юридического лица / ФИО пациента (физического лица)]]</f>
        <v>#N/A</v>
      </c>
      <c r="C509" s="35"/>
      <c r="D509" s="11"/>
      <c r="E509" s="16"/>
      <c r="F509" s="19"/>
      <c r="G509"/>
      <c r="H509" s="17">
        <f>IFERROR(VLOOKUP(Таблица1[[#This Row],[Наименование услуги]],#REF!,2),)</f>
        <v>0</v>
      </c>
      <c r="I509" s="7">
        <f>Таблица1[[#This Row],[Количество услуг]]*Таблица1[[#This Row],[Стоимость за единицу, руб.]]</f>
        <v>0</v>
      </c>
      <c r="K509" s="8" t="str">
        <f>IFERROR(VLOOKUP($J509,'Журнал договоров физ.лиц'!$A$2:$H$32,2,0),"")</f>
        <v/>
      </c>
      <c r="L509" s="18" t="e">
        <f>IF(MATCH(Таблица1[[#This Row],[Номер договора]],Таблица1[Номер договора],)=ROW()-1,1,)+INDEX(Таблица1[[#All],[0]],ROW()-1)</f>
        <v>#N/A</v>
      </c>
      <c r="M509" s="18" t="str">
        <f>IFERROR(INDEX(Таблица1[Номер договора],MATCH(ROW()-1,Таблица1[0],)),"s\")</f>
        <v>s\</v>
      </c>
    </row>
    <row r="510" spans="1:13" ht="15.75" x14ac:dyDescent="0.25">
      <c r="A510" s="9" t="e">
        <f>INDEX('Журнал договоров физ.лиц'!C:C,MATCH('Реестр физические'!J510,'Журнал договоров физ.лиц'!A:A,))</f>
        <v>#N/A</v>
      </c>
      <c r="B510" s="9" t="e">
        <f>Таблица1[[#This Row],[Наименование юридического лица / ФИО пациента (физического лица)]]</f>
        <v>#N/A</v>
      </c>
      <c r="C510" s="35"/>
      <c r="D510" s="11"/>
      <c r="E510" s="16"/>
      <c r="F510" s="19"/>
      <c r="G510"/>
      <c r="H510" s="17">
        <f>IFERROR(VLOOKUP(Таблица1[[#This Row],[Наименование услуги]],#REF!,2),)</f>
        <v>0</v>
      </c>
      <c r="I510" s="7">
        <f>Таблица1[[#This Row],[Количество услуг]]*Таблица1[[#This Row],[Стоимость за единицу, руб.]]</f>
        <v>0</v>
      </c>
      <c r="K510" s="8" t="str">
        <f>IFERROR(VLOOKUP($J510,'Журнал договоров физ.лиц'!$A$2:$H$32,2,0),"")</f>
        <v/>
      </c>
      <c r="L510" s="18" t="e">
        <f>IF(MATCH(Таблица1[[#This Row],[Номер договора]],Таблица1[Номер договора],)=ROW()-1,1,)+INDEX(Таблица1[[#All],[0]],ROW()-1)</f>
        <v>#N/A</v>
      </c>
      <c r="M510" s="18" t="str">
        <f>IFERROR(INDEX(Таблица1[Номер договора],MATCH(ROW()-1,Таблица1[0],)),"s\")</f>
        <v>s\</v>
      </c>
    </row>
    <row r="511" spans="1:13" ht="15.75" x14ac:dyDescent="0.25">
      <c r="A511" s="9" t="e">
        <f>INDEX('Журнал договоров физ.лиц'!C:C,MATCH('Реестр физические'!J511,'Журнал договоров физ.лиц'!A:A,))</f>
        <v>#N/A</v>
      </c>
      <c r="B511" s="9" t="e">
        <f>Таблица1[[#This Row],[Наименование юридического лица / ФИО пациента (физического лица)]]</f>
        <v>#N/A</v>
      </c>
      <c r="C511" s="35"/>
      <c r="D511" s="11"/>
      <c r="E511" s="16"/>
      <c r="F511" s="19"/>
      <c r="G511"/>
      <c r="H511" s="17">
        <f>IFERROR(VLOOKUP(Таблица1[[#This Row],[Наименование услуги]],#REF!,2),)</f>
        <v>0</v>
      </c>
      <c r="I511" s="7">
        <f>Таблица1[[#This Row],[Количество услуг]]*Таблица1[[#This Row],[Стоимость за единицу, руб.]]</f>
        <v>0</v>
      </c>
      <c r="K511" s="8" t="str">
        <f>IFERROR(VLOOKUP($J511,'Журнал договоров физ.лиц'!$A$2:$H$32,2,0),"")</f>
        <v/>
      </c>
      <c r="L511" s="18" t="e">
        <f>IF(MATCH(Таблица1[[#This Row],[Номер договора]],Таблица1[Номер договора],)=ROW()-1,1,)+INDEX(Таблица1[[#All],[0]],ROW()-1)</f>
        <v>#N/A</v>
      </c>
      <c r="M511" s="18" t="str">
        <f>IFERROR(INDEX(Таблица1[Номер договора],MATCH(ROW()-1,Таблица1[0],)),"s\")</f>
        <v>s\</v>
      </c>
    </row>
    <row r="512" spans="1:13" ht="15.75" x14ac:dyDescent="0.25">
      <c r="A512" s="9" t="e">
        <f>INDEX('Журнал договоров физ.лиц'!C:C,MATCH('Реестр физические'!J512,'Журнал договоров физ.лиц'!A:A,))</f>
        <v>#N/A</v>
      </c>
      <c r="B512" s="9" t="e">
        <f>Таблица1[[#This Row],[Наименование юридического лица / ФИО пациента (физического лица)]]</f>
        <v>#N/A</v>
      </c>
      <c r="C512" s="35"/>
      <c r="D512" s="11"/>
      <c r="E512" s="16"/>
      <c r="F512" s="19"/>
      <c r="G512"/>
      <c r="H512" s="17">
        <f>IFERROR(VLOOKUP(Таблица1[[#This Row],[Наименование услуги]],#REF!,2),)</f>
        <v>0</v>
      </c>
      <c r="I512" s="7">
        <f>Таблица1[[#This Row],[Количество услуг]]*Таблица1[[#This Row],[Стоимость за единицу, руб.]]</f>
        <v>0</v>
      </c>
      <c r="K512" s="8" t="str">
        <f>IFERROR(VLOOKUP($J512,'Журнал договоров физ.лиц'!$A$2:$H$32,2,0),"")</f>
        <v/>
      </c>
      <c r="L512" s="18" t="e">
        <f>IF(MATCH(Таблица1[[#This Row],[Номер договора]],Таблица1[Номер договора],)=ROW()-1,1,)+INDEX(Таблица1[[#All],[0]],ROW()-1)</f>
        <v>#N/A</v>
      </c>
      <c r="M512" s="18" t="str">
        <f>IFERROR(INDEX(Таблица1[Номер договора],MATCH(ROW()-1,Таблица1[0],)),"s\")</f>
        <v>s\</v>
      </c>
    </row>
    <row r="513" spans="1:13" ht="15.75" x14ac:dyDescent="0.25">
      <c r="A513" s="9" t="e">
        <f>INDEX('Журнал договоров физ.лиц'!C:C,MATCH('Реестр физические'!J513,'Журнал договоров физ.лиц'!A:A,))</f>
        <v>#N/A</v>
      </c>
      <c r="B513" s="9" t="e">
        <f>Таблица1[[#This Row],[Наименование юридического лица / ФИО пациента (физического лица)]]</f>
        <v>#N/A</v>
      </c>
      <c r="C513" s="35"/>
      <c r="D513" s="11"/>
      <c r="E513" s="16"/>
      <c r="F513" s="19"/>
      <c r="G513"/>
      <c r="H513" s="17">
        <f>IFERROR(VLOOKUP(Таблица1[[#This Row],[Наименование услуги]],#REF!,2),)</f>
        <v>0</v>
      </c>
      <c r="I513" s="7">
        <f>Таблица1[[#This Row],[Количество услуг]]*Таблица1[[#This Row],[Стоимость за единицу, руб.]]</f>
        <v>0</v>
      </c>
      <c r="K513" s="8" t="str">
        <f>IFERROR(VLOOKUP($J513,'Журнал договоров физ.лиц'!$A$2:$H$32,2,0),"")</f>
        <v/>
      </c>
      <c r="L513" s="18" t="e">
        <f>IF(MATCH(Таблица1[[#This Row],[Номер договора]],Таблица1[Номер договора],)=ROW()-1,1,)+INDEX(Таблица1[[#All],[0]],ROW()-1)</f>
        <v>#N/A</v>
      </c>
      <c r="M513" s="18" t="str">
        <f>IFERROR(INDEX(Таблица1[Номер договора],MATCH(ROW()-1,Таблица1[0],)),"s\")</f>
        <v>s\</v>
      </c>
    </row>
    <row r="514" spans="1:13" ht="15.75" x14ac:dyDescent="0.25">
      <c r="A514" s="9" t="e">
        <f>INDEX('Журнал договоров физ.лиц'!C:C,MATCH('Реестр физические'!J514,'Журнал договоров физ.лиц'!A:A,))</f>
        <v>#N/A</v>
      </c>
      <c r="B514" s="9" t="e">
        <f>Таблица1[[#This Row],[Наименование юридического лица / ФИО пациента (физического лица)]]</f>
        <v>#N/A</v>
      </c>
      <c r="C514" s="35"/>
      <c r="D514" s="11"/>
      <c r="E514" s="16"/>
      <c r="F514" s="19"/>
      <c r="G514"/>
      <c r="H514" s="17">
        <f>IFERROR(VLOOKUP(Таблица1[[#This Row],[Наименование услуги]],#REF!,2),)</f>
        <v>0</v>
      </c>
      <c r="I514" s="7">
        <f>Таблица1[[#This Row],[Количество услуг]]*Таблица1[[#This Row],[Стоимость за единицу, руб.]]</f>
        <v>0</v>
      </c>
      <c r="K514" s="8" t="str">
        <f>IFERROR(VLOOKUP($J514,'Журнал договоров физ.лиц'!$A$2:$H$32,2,0),"")</f>
        <v/>
      </c>
      <c r="L514" s="18" t="e">
        <f>IF(MATCH(Таблица1[[#This Row],[Номер договора]],Таблица1[Номер договора],)=ROW()-1,1,)+INDEX(Таблица1[[#All],[0]],ROW()-1)</f>
        <v>#N/A</v>
      </c>
      <c r="M514" s="18" t="str">
        <f>IFERROR(INDEX(Таблица1[Номер договора],MATCH(ROW()-1,Таблица1[0],)),"s\")</f>
        <v>s\</v>
      </c>
    </row>
    <row r="515" spans="1:13" ht="15.75" x14ac:dyDescent="0.25">
      <c r="A515" s="9" t="e">
        <f>INDEX('Журнал договоров физ.лиц'!C:C,MATCH('Реестр физические'!J515,'Журнал договоров физ.лиц'!A:A,))</f>
        <v>#N/A</v>
      </c>
      <c r="B515" s="9" t="e">
        <f>Таблица1[[#This Row],[Наименование юридического лица / ФИО пациента (физического лица)]]</f>
        <v>#N/A</v>
      </c>
      <c r="C515" s="35"/>
      <c r="D515" s="11"/>
      <c r="E515" s="16"/>
      <c r="F515" s="19"/>
      <c r="G515"/>
      <c r="H515" s="17">
        <f>IFERROR(VLOOKUP(Таблица1[[#This Row],[Наименование услуги]],#REF!,2),)</f>
        <v>0</v>
      </c>
      <c r="I515" s="7">
        <f>Таблица1[[#This Row],[Количество услуг]]*Таблица1[[#This Row],[Стоимость за единицу, руб.]]</f>
        <v>0</v>
      </c>
      <c r="K515" s="8" t="str">
        <f>IFERROR(VLOOKUP($J515,'Журнал договоров физ.лиц'!$A$2:$H$32,2,0),"")</f>
        <v/>
      </c>
      <c r="L515" s="18" t="e">
        <f>IF(MATCH(Таблица1[[#This Row],[Номер договора]],Таблица1[Номер договора],)=ROW()-1,1,)+INDEX(Таблица1[[#All],[0]],ROW()-1)</f>
        <v>#N/A</v>
      </c>
      <c r="M515" s="18" t="str">
        <f>IFERROR(INDEX(Таблица1[Номер договора],MATCH(ROW()-1,Таблица1[0],)),"s\")</f>
        <v>s\</v>
      </c>
    </row>
    <row r="516" spans="1:13" ht="15.75" x14ac:dyDescent="0.25">
      <c r="A516" s="9" t="e">
        <f>INDEX('Журнал договоров физ.лиц'!C:C,MATCH('Реестр физические'!J516,'Журнал договоров физ.лиц'!A:A,))</f>
        <v>#N/A</v>
      </c>
      <c r="B516" s="9" t="e">
        <f>Таблица1[[#This Row],[Наименование юридического лица / ФИО пациента (физического лица)]]</f>
        <v>#N/A</v>
      </c>
      <c r="C516" s="35"/>
      <c r="D516" s="11"/>
      <c r="E516" s="16"/>
      <c r="F516" s="19"/>
      <c r="G516"/>
      <c r="H516" s="17">
        <f>IFERROR(VLOOKUP(Таблица1[[#This Row],[Наименование услуги]],#REF!,2),)</f>
        <v>0</v>
      </c>
      <c r="I516" s="7">
        <f>Таблица1[[#This Row],[Количество услуг]]*Таблица1[[#This Row],[Стоимость за единицу, руб.]]</f>
        <v>0</v>
      </c>
      <c r="K516" s="8" t="str">
        <f>IFERROR(VLOOKUP($J516,'Журнал договоров физ.лиц'!$A$2:$H$32,2,0),"")</f>
        <v/>
      </c>
      <c r="L516" s="18" t="e">
        <f>IF(MATCH(Таблица1[[#This Row],[Номер договора]],Таблица1[Номер договора],)=ROW()-1,1,)+INDEX(Таблица1[[#All],[0]],ROW()-1)</f>
        <v>#N/A</v>
      </c>
      <c r="M516" s="18" t="str">
        <f>IFERROR(INDEX(Таблица1[Номер договора],MATCH(ROW()-1,Таблица1[0],)),"s\")</f>
        <v>s\</v>
      </c>
    </row>
    <row r="517" spans="1:13" ht="15.75" x14ac:dyDescent="0.25">
      <c r="A517" s="9" t="e">
        <f>INDEX('Журнал договоров физ.лиц'!C:C,MATCH('Реестр физические'!J517,'Журнал договоров физ.лиц'!A:A,))</f>
        <v>#N/A</v>
      </c>
      <c r="B517" s="9" t="e">
        <f>Таблица1[[#This Row],[Наименование юридического лица / ФИО пациента (физического лица)]]</f>
        <v>#N/A</v>
      </c>
      <c r="C517" s="35"/>
      <c r="D517" s="11"/>
      <c r="E517" s="16"/>
      <c r="F517" s="19"/>
      <c r="G517"/>
      <c r="H517" s="17">
        <f>IFERROR(VLOOKUP(Таблица1[[#This Row],[Наименование услуги]],#REF!,2),)</f>
        <v>0</v>
      </c>
      <c r="I517" s="7">
        <f>Таблица1[[#This Row],[Количество услуг]]*Таблица1[[#This Row],[Стоимость за единицу, руб.]]</f>
        <v>0</v>
      </c>
      <c r="K517" s="8" t="str">
        <f>IFERROR(VLOOKUP($J517,'Журнал договоров физ.лиц'!$A$2:$H$32,2,0),"")</f>
        <v/>
      </c>
      <c r="L517" s="18" t="e">
        <f>IF(MATCH(Таблица1[[#This Row],[Номер договора]],Таблица1[Номер договора],)=ROW()-1,1,)+INDEX(Таблица1[[#All],[0]],ROW()-1)</f>
        <v>#N/A</v>
      </c>
      <c r="M517" s="18" t="str">
        <f>IFERROR(INDEX(Таблица1[Номер договора],MATCH(ROW()-1,Таблица1[0],)),"s\")</f>
        <v>s\</v>
      </c>
    </row>
    <row r="518" spans="1:13" ht="15.75" x14ac:dyDescent="0.25">
      <c r="A518" s="9" t="e">
        <f>INDEX('Журнал договоров физ.лиц'!C:C,MATCH('Реестр физические'!J518,'Журнал договоров физ.лиц'!A:A,))</f>
        <v>#N/A</v>
      </c>
      <c r="B518" s="9" t="e">
        <f>Таблица1[[#This Row],[Наименование юридического лица / ФИО пациента (физического лица)]]</f>
        <v>#N/A</v>
      </c>
      <c r="C518" s="35"/>
      <c r="D518" s="11"/>
      <c r="E518" s="16"/>
      <c r="F518" s="19"/>
      <c r="G518"/>
      <c r="H518" s="17">
        <f>IFERROR(VLOOKUP(Таблица1[[#This Row],[Наименование услуги]],#REF!,2),)</f>
        <v>0</v>
      </c>
      <c r="I518" s="7">
        <f>Таблица1[[#This Row],[Количество услуг]]*Таблица1[[#This Row],[Стоимость за единицу, руб.]]</f>
        <v>0</v>
      </c>
      <c r="K518" s="8" t="str">
        <f>IFERROR(VLOOKUP($J518,'Журнал договоров физ.лиц'!$A$2:$H$32,2,0),"")</f>
        <v/>
      </c>
      <c r="L518" s="18" t="e">
        <f>IF(MATCH(Таблица1[[#This Row],[Номер договора]],Таблица1[Номер договора],)=ROW()-1,1,)+INDEX(Таблица1[[#All],[0]],ROW()-1)</f>
        <v>#N/A</v>
      </c>
      <c r="M518" s="18" t="str">
        <f>IFERROR(INDEX(Таблица1[Номер договора],MATCH(ROW()-1,Таблица1[0],)),"s\")</f>
        <v>s\</v>
      </c>
    </row>
    <row r="519" spans="1:13" ht="15.75" x14ac:dyDescent="0.25">
      <c r="A519" s="9" t="e">
        <f>INDEX('Журнал договоров физ.лиц'!C:C,MATCH('Реестр физические'!J519,'Журнал договоров физ.лиц'!A:A,))</f>
        <v>#N/A</v>
      </c>
      <c r="B519" s="9" t="e">
        <f>Таблица1[[#This Row],[Наименование юридического лица / ФИО пациента (физического лица)]]</f>
        <v>#N/A</v>
      </c>
      <c r="C519" s="35"/>
      <c r="D519" s="11"/>
      <c r="E519" s="16"/>
      <c r="F519" s="19"/>
      <c r="G519"/>
      <c r="H519" s="17">
        <f>IFERROR(VLOOKUP(Таблица1[[#This Row],[Наименование услуги]],#REF!,2),)</f>
        <v>0</v>
      </c>
      <c r="I519" s="7">
        <f>Таблица1[[#This Row],[Количество услуг]]*Таблица1[[#This Row],[Стоимость за единицу, руб.]]</f>
        <v>0</v>
      </c>
      <c r="K519" s="8" t="str">
        <f>IFERROR(VLOOKUP($J519,'Журнал договоров физ.лиц'!$A$2:$H$32,2,0),"")</f>
        <v/>
      </c>
      <c r="L519" s="18" t="e">
        <f>IF(MATCH(Таблица1[[#This Row],[Номер договора]],Таблица1[Номер договора],)=ROW()-1,1,)+INDEX(Таблица1[[#All],[0]],ROW()-1)</f>
        <v>#N/A</v>
      </c>
      <c r="M519" s="18" t="str">
        <f>IFERROR(INDEX(Таблица1[Номер договора],MATCH(ROW()-1,Таблица1[0],)),"s\")</f>
        <v>s\</v>
      </c>
    </row>
    <row r="520" spans="1:13" ht="15.75" x14ac:dyDescent="0.25">
      <c r="A520" s="9" t="e">
        <f>INDEX('Журнал договоров физ.лиц'!C:C,MATCH('Реестр физические'!J520,'Журнал договоров физ.лиц'!A:A,))</f>
        <v>#N/A</v>
      </c>
      <c r="B520" s="9" t="e">
        <f>Таблица1[[#This Row],[Наименование юридического лица / ФИО пациента (физического лица)]]</f>
        <v>#N/A</v>
      </c>
      <c r="C520" s="35"/>
      <c r="D520" s="11"/>
      <c r="E520" s="16"/>
      <c r="F520" s="19"/>
      <c r="G520"/>
      <c r="H520" s="17">
        <f>IFERROR(VLOOKUP(Таблица1[[#This Row],[Наименование услуги]],#REF!,2),)</f>
        <v>0</v>
      </c>
      <c r="I520" s="7">
        <f>Таблица1[[#This Row],[Количество услуг]]*Таблица1[[#This Row],[Стоимость за единицу, руб.]]</f>
        <v>0</v>
      </c>
      <c r="K520" s="8" t="str">
        <f>IFERROR(VLOOKUP($J520,'Журнал договоров физ.лиц'!$A$2:$H$32,2,0),"")</f>
        <v/>
      </c>
      <c r="L520" s="18" t="e">
        <f>IF(MATCH(Таблица1[[#This Row],[Номер договора]],Таблица1[Номер договора],)=ROW()-1,1,)+INDEX(Таблица1[[#All],[0]],ROW()-1)</f>
        <v>#N/A</v>
      </c>
      <c r="M520" s="18" t="str">
        <f>IFERROR(INDEX(Таблица1[Номер договора],MATCH(ROW()-1,Таблица1[0],)),"s\")</f>
        <v>s\</v>
      </c>
    </row>
    <row r="521" spans="1:13" ht="15.75" x14ac:dyDescent="0.25">
      <c r="A521" s="9" t="e">
        <f>INDEX('Журнал договоров физ.лиц'!C:C,MATCH('Реестр физические'!J521,'Журнал договоров физ.лиц'!A:A,))</f>
        <v>#N/A</v>
      </c>
      <c r="B521" s="9" t="e">
        <f>Таблица1[[#This Row],[Наименование юридического лица / ФИО пациента (физического лица)]]</f>
        <v>#N/A</v>
      </c>
      <c r="C521" s="35"/>
      <c r="D521" s="11"/>
      <c r="E521" s="16"/>
      <c r="F521" s="19"/>
      <c r="G521"/>
      <c r="H521" s="17">
        <f>IFERROR(VLOOKUP(Таблица1[[#This Row],[Наименование услуги]],#REF!,2),)</f>
        <v>0</v>
      </c>
      <c r="I521" s="7">
        <f>Таблица1[[#This Row],[Количество услуг]]*Таблица1[[#This Row],[Стоимость за единицу, руб.]]</f>
        <v>0</v>
      </c>
      <c r="K521" s="8" t="str">
        <f>IFERROR(VLOOKUP($J521,'Журнал договоров физ.лиц'!$A$2:$H$32,2,0),"")</f>
        <v/>
      </c>
      <c r="L521" s="18" t="e">
        <f>IF(MATCH(Таблица1[[#This Row],[Номер договора]],Таблица1[Номер договора],)=ROW()-1,1,)+INDEX(Таблица1[[#All],[0]],ROW()-1)</f>
        <v>#N/A</v>
      </c>
      <c r="M521" s="18" t="str">
        <f>IFERROR(INDEX(Таблица1[Номер договора],MATCH(ROW()-1,Таблица1[0],)),"s\")</f>
        <v>s\</v>
      </c>
    </row>
    <row r="522" spans="1:13" ht="15.75" x14ac:dyDescent="0.25">
      <c r="A522" s="9" t="e">
        <f>INDEX('Журнал договоров физ.лиц'!C:C,MATCH('Реестр физические'!J522,'Журнал договоров физ.лиц'!A:A,))</f>
        <v>#N/A</v>
      </c>
      <c r="B522" s="9" t="e">
        <f>Таблица1[[#This Row],[Наименование юридического лица / ФИО пациента (физического лица)]]</f>
        <v>#N/A</v>
      </c>
      <c r="C522" s="35"/>
      <c r="D522" s="11"/>
      <c r="E522" s="16"/>
      <c r="F522" s="19"/>
      <c r="G522"/>
      <c r="H522" s="17">
        <f>IFERROR(VLOOKUP(Таблица1[[#This Row],[Наименование услуги]],#REF!,2),)</f>
        <v>0</v>
      </c>
      <c r="I522" s="7">
        <f>Таблица1[[#This Row],[Количество услуг]]*Таблица1[[#This Row],[Стоимость за единицу, руб.]]</f>
        <v>0</v>
      </c>
      <c r="K522" s="8" t="str">
        <f>IFERROR(VLOOKUP($J522,'Журнал договоров физ.лиц'!$A$2:$H$32,2,0),"")</f>
        <v/>
      </c>
      <c r="L522" s="18" t="e">
        <f>IF(MATCH(Таблица1[[#This Row],[Номер договора]],Таблица1[Номер договора],)=ROW()-1,1,)+INDEX(Таблица1[[#All],[0]],ROW()-1)</f>
        <v>#N/A</v>
      </c>
      <c r="M522" s="18" t="str">
        <f>IFERROR(INDEX(Таблица1[Номер договора],MATCH(ROW()-1,Таблица1[0],)),"s\")</f>
        <v>s\</v>
      </c>
    </row>
    <row r="523" spans="1:13" ht="15.75" x14ac:dyDescent="0.25">
      <c r="A523" s="9" t="e">
        <f>INDEX('Журнал договоров физ.лиц'!C:C,MATCH('Реестр физические'!J523,'Журнал договоров физ.лиц'!A:A,))</f>
        <v>#N/A</v>
      </c>
      <c r="B523" s="9" t="e">
        <f>Таблица1[[#This Row],[Наименование юридического лица / ФИО пациента (физического лица)]]</f>
        <v>#N/A</v>
      </c>
      <c r="C523" s="35"/>
      <c r="D523" s="11"/>
      <c r="E523" s="16"/>
      <c r="F523" s="19"/>
      <c r="G523"/>
      <c r="H523" s="17">
        <f>IFERROR(VLOOKUP(Таблица1[[#This Row],[Наименование услуги]],#REF!,2),)</f>
        <v>0</v>
      </c>
      <c r="I523" s="7">
        <f>Таблица1[[#This Row],[Количество услуг]]*Таблица1[[#This Row],[Стоимость за единицу, руб.]]</f>
        <v>0</v>
      </c>
      <c r="K523" s="8" t="str">
        <f>IFERROR(VLOOKUP($J523,'Журнал договоров физ.лиц'!$A$2:$H$32,2,0),"")</f>
        <v/>
      </c>
      <c r="L523" s="18" t="e">
        <f>IF(MATCH(Таблица1[[#This Row],[Номер договора]],Таблица1[Номер договора],)=ROW()-1,1,)+INDEX(Таблица1[[#All],[0]],ROW()-1)</f>
        <v>#N/A</v>
      </c>
      <c r="M523" s="18" t="str">
        <f>IFERROR(INDEX(Таблица1[Номер договора],MATCH(ROW()-1,Таблица1[0],)),"s\")</f>
        <v>s\</v>
      </c>
    </row>
    <row r="524" spans="1:13" ht="15.75" x14ac:dyDescent="0.25">
      <c r="A524" s="9" t="e">
        <f>INDEX('Журнал договоров физ.лиц'!C:C,MATCH('Реестр физические'!J524,'Журнал договоров физ.лиц'!A:A,))</f>
        <v>#N/A</v>
      </c>
      <c r="B524" s="9" t="e">
        <f>Таблица1[[#This Row],[Наименование юридического лица / ФИО пациента (физического лица)]]</f>
        <v>#N/A</v>
      </c>
      <c r="C524" s="35"/>
      <c r="D524" s="11"/>
      <c r="E524" s="16"/>
      <c r="F524" s="19"/>
      <c r="G524"/>
      <c r="H524" s="17">
        <f>IFERROR(VLOOKUP(Таблица1[[#This Row],[Наименование услуги]],#REF!,2),)</f>
        <v>0</v>
      </c>
      <c r="I524" s="7">
        <f>Таблица1[[#This Row],[Количество услуг]]*Таблица1[[#This Row],[Стоимость за единицу, руб.]]</f>
        <v>0</v>
      </c>
      <c r="K524" s="8" t="str">
        <f>IFERROR(VLOOKUP($J524,'Журнал договоров физ.лиц'!$A$2:$H$32,2,0),"")</f>
        <v/>
      </c>
      <c r="L524" s="18" t="e">
        <f>IF(MATCH(Таблица1[[#This Row],[Номер договора]],Таблица1[Номер договора],)=ROW()-1,1,)+INDEX(Таблица1[[#All],[0]],ROW()-1)</f>
        <v>#N/A</v>
      </c>
      <c r="M524" s="18" t="str">
        <f>IFERROR(INDEX(Таблица1[Номер договора],MATCH(ROW()-1,Таблица1[0],)),"s\")</f>
        <v>s\</v>
      </c>
    </row>
    <row r="525" spans="1:13" ht="15.75" x14ac:dyDescent="0.25">
      <c r="A525" s="9" t="e">
        <f>INDEX('Журнал договоров физ.лиц'!C:C,MATCH('Реестр физические'!J525,'Журнал договоров физ.лиц'!A:A,))</f>
        <v>#N/A</v>
      </c>
      <c r="B525" s="9" t="e">
        <f>Таблица1[[#This Row],[Наименование юридического лица / ФИО пациента (физического лица)]]</f>
        <v>#N/A</v>
      </c>
      <c r="C525" s="35"/>
      <c r="D525" s="11"/>
      <c r="E525" s="16"/>
      <c r="F525" s="19"/>
      <c r="G525"/>
      <c r="H525" s="17">
        <f>IFERROR(VLOOKUP(Таблица1[[#This Row],[Наименование услуги]],#REF!,2),)</f>
        <v>0</v>
      </c>
      <c r="I525" s="7">
        <f>Таблица1[[#This Row],[Количество услуг]]*Таблица1[[#This Row],[Стоимость за единицу, руб.]]</f>
        <v>0</v>
      </c>
      <c r="K525" s="8" t="str">
        <f>IFERROR(VLOOKUP($J525,'Журнал договоров физ.лиц'!$A$2:$H$32,2,0),"")</f>
        <v/>
      </c>
      <c r="L525" s="18" t="e">
        <f>IF(MATCH(Таблица1[[#This Row],[Номер договора]],Таблица1[Номер договора],)=ROW()-1,1,)+INDEX(Таблица1[[#All],[0]],ROW()-1)</f>
        <v>#N/A</v>
      </c>
      <c r="M525" s="18" t="str">
        <f>IFERROR(INDEX(Таблица1[Номер договора],MATCH(ROW()-1,Таблица1[0],)),"s\")</f>
        <v>s\</v>
      </c>
    </row>
    <row r="526" spans="1:13" ht="15.75" x14ac:dyDescent="0.25">
      <c r="A526" s="9" t="e">
        <f>INDEX('Журнал договоров физ.лиц'!C:C,MATCH('Реестр физические'!J526,'Журнал договоров физ.лиц'!A:A,))</f>
        <v>#N/A</v>
      </c>
      <c r="B526" s="9" t="e">
        <f>Таблица1[[#This Row],[Наименование юридического лица / ФИО пациента (физического лица)]]</f>
        <v>#N/A</v>
      </c>
      <c r="C526" s="35"/>
      <c r="D526" s="11"/>
      <c r="E526" s="16"/>
      <c r="F526" s="19"/>
      <c r="G526"/>
      <c r="H526" s="17">
        <f>IFERROR(VLOOKUP(Таблица1[[#This Row],[Наименование услуги]],#REF!,2),)</f>
        <v>0</v>
      </c>
      <c r="I526" s="7">
        <f>Таблица1[[#This Row],[Количество услуг]]*Таблица1[[#This Row],[Стоимость за единицу, руб.]]</f>
        <v>0</v>
      </c>
      <c r="K526" s="8" t="str">
        <f>IFERROR(VLOOKUP($J526,'Журнал договоров физ.лиц'!$A$2:$H$32,2,0),"")</f>
        <v/>
      </c>
      <c r="L526" s="18" t="e">
        <f>IF(MATCH(Таблица1[[#This Row],[Номер договора]],Таблица1[Номер договора],)=ROW()-1,1,)+INDEX(Таблица1[[#All],[0]],ROW()-1)</f>
        <v>#N/A</v>
      </c>
      <c r="M526" s="18" t="str">
        <f>IFERROR(INDEX(Таблица1[Номер договора],MATCH(ROW()-1,Таблица1[0],)),"s\")</f>
        <v>s\</v>
      </c>
    </row>
    <row r="527" spans="1:13" ht="15.75" x14ac:dyDescent="0.25">
      <c r="A527" s="9" t="e">
        <f>INDEX('Журнал договоров физ.лиц'!C:C,MATCH('Реестр физические'!J527,'Журнал договоров физ.лиц'!A:A,))</f>
        <v>#N/A</v>
      </c>
      <c r="B527" s="9" t="e">
        <f>Таблица1[[#This Row],[Наименование юридического лица / ФИО пациента (физического лица)]]</f>
        <v>#N/A</v>
      </c>
      <c r="C527" s="35"/>
      <c r="D527" s="11"/>
      <c r="E527" s="16"/>
      <c r="F527" s="19"/>
      <c r="G527"/>
      <c r="H527" s="17">
        <f>IFERROR(VLOOKUP(Таблица1[[#This Row],[Наименование услуги]],#REF!,2),)</f>
        <v>0</v>
      </c>
      <c r="I527" s="7">
        <f>Таблица1[[#This Row],[Количество услуг]]*Таблица1[[#This Row],[Стоимость за единицу, руб.]]</f>
        <v>0</v>
      </c>
      <c r="K527" s="8" t="str">
        <f>IFERROR(VLOOKUP($J527,'Журнал договоров физ.лиц'!$A$2:$H$32,2,0),"")</f>
        <v/>
      </c>
      <c r="L527" s="18" t="e">
        <f>IF(MATCH(Таблица1[[#This Row],[Номер договора]],Таблица1[Номер договора],)=ROW()-1,1,)+INDEX(Таблица1[[#All],[0]],ROW()-1)</f>
        <v>#N/A</v>
      </c>
      <c r="M527" s="18" t="str">
        <f>IFERROR(INDEX(Таблица1[Номер договора],MATCH(ROW()-1,Таблица1[0],)),"s\")</f>
        <v>s\</v>
      </c>
    </row>
    <row r="528" spans="1:13" ht="15.75" x14ac:dyDescent="0.25">
      <c r="A528" s="9" t="e">
        <f>INDEX('Журнал договоров физ.лиц'!C:C,MATCH('Реестр физические'!J528,'Журнал договоров физ.лиц'!A:A,))</f>
        <v>#N/A</v>
      </c>
      <c r="B528" s="9" t="e">
        <f>Таблица1[[#This Row],[Наименование юридического лица / ФИО пациента (физического лица)]]</f>
        <v>#N/A</v>
      </c>
      <c r="C528" s="35"/>
      <c r="D528" s="11"/>
      <c r="E528" s="16"/>
      <c r="F528" s="19"/>
      <c r="G528"/>
      <c r="H528" s="17">
        <f>IFERROR(VLOOKUP(Таблица1[[#This Row],[Наименование услуги]],#REF!,2),)</f>
        <v>0</v>
      </c>
      <c r="I528" s="7">
        <f>Таблица1[[#This Row],[Количество услуг]]*Таблица1[[#This Row],[Стоимость за единицу, руб.]]</f>
        <v>0</v>
      </c>
      <c r="K528" s="8" t="str">
        <f>IFERROR(VLOOKUP($J528,'Журнал договоров физ.лиц'!$A$2:$H$32,2,0),"")</f>
        <v/>
      </c>
      <c r="L528" s="18" t="e">
        <f>IF(MATCH(Таблица1[[#This Row],[Номер договора]],Таблица1[Номер договора],)=ROW()-1,1,)+INDEX(Таблица1[[#All],[0]],ROW()-1)</f>
        <v>#N/A</v>
      </c>
      <c r="M528" s="18" t="str">
        <f>IFERROR(INDEX(Таблица1[Номер договора],MATCH(ROW()-1,Таблица1[0],)),"s\")</f>
        <v>s\</v>
      </c>
    </row>
    <row r="529" spans="1:13" ht="15.75" x14ac:dyDescent="0.25">
      <c r="A529" s="9" t="e">
        <f>INDEX('Журнал договоров физ.лиц'!C:C,MATCH('Реестр физические'!J529,'Журнал договоров физ.лиц'!A:A,))</f>
        <v>#N/A</v>
      </c>
      <c r="B529" s="9" t="e">
        <f>Таблица1[[#This Row],[Наименование юридического лица / ФИО пациента (физического лица)]]</f>
        <v>#N/A</v>
      </c>
      <c r="C529" s="35"/>
      <c r="D529" s="11"/>
      <c r="E529" s="16"/>
      <c r="F529" s="19"/>
      <c r="G529"/>
      <c r="H529" s="17">
        <f>IFERROR(VLOOKUP(Таблица1[[#This Row],[Наименование услуги]],#REF!,2),)</f>
        <v>0</v>
      </c>
      <c r="I529" s="7">
        <f>Таблица1[[#This Row],[Количество услуг]]*Таблица1[[#This Row],[Стоимость за единицу, руб.]]</f>
        <v>0</v>
      </c>
      <c r="K529" s="8" t="str">
        <f>IFERROR(VLOOKUP($J529,'Журнал договоров физ.лиц'!$A$2:$H$32,2,0),"")</f>
        <v/>
      </c>
      <c r="L529" s="18" t="e">
        <f>IF(MATCH(Таблица1[[#This Row],[Номер договора]],Таблица1[Номер договора],)=ROW()-1,1,)+INDEX(Таблица1[[#All],[0]],ROW()-1)</f>
        <v>#N/A</v>
      </c>
      <c r="M529" s="18" t="str">
        <f>IFERROR(INDEX(Таблица1[Номер договора],MATCH(ROW()-1,Таблица1[0],)),"s\")</f>
        <v>s\</v>
      </c>
    </row>
    <row r="530" spans="1:13" ht="15.75" x14ac:dyDescent="0.25">
      <c r="A530" s="9" t="e">
        <f>INDEX('Журнал договоров физ.лиц'!C:C,MATCH('Реестр физические'!J530,'Журнал договоров физ.лиц'!A:A,))</f>
        <v>#N/A</v>
      </c>
      <c r="B530" s="9" t="e">
        <f>Таблица1[[#This Row],[Наименование юридического лица / ФИО пациента (физического лица)]]</f>
        <v>#N/A</v>
      </c>
      <c r="C530" s="35"/>
      <c r="D530" s="11"/>
      <c r="E530" s="16"/>
      <c r="F530" s="19"/>
      <c r="G530"/>
      <c r="H530" s="17">
        <f>IFERROR(VLOOKUP(Таблица1[[#This Row],[Наименование услуги]],#REF!,2),)</f>
        <v>0</v>
      </c>
      <c r="I530" s="7">
        <f>Таблица1[[#This Row],[Количество услуг]]*Таблица1[[#This Row],[Стоимость за единицу, руб.]]</f>
        <v>0</v>
      </c>
      <c r="K530" s="8" t="str">
        <f>IFERROR(VLOOKUP($J530,'Журнал договоров физ.лиц'!$A$2:$H$32,2,0),"")</f>
        <v/>
      </c>
      <c r="L530" s="18" t="e">
        <f>IF(MATCH(Таблица1[[#This Row],[Номер договора]],Таблица1[Номер договора],)=ROW()-1,1,)+INDEX(Таблица1[[#All],[0]],ROW()-1)</f>
        <v>#N/A</v>
      </c>
      <c r="M530" s="18" t="str">
        <f>IFERROR(INDEX(Таблица1[Номер договора],MATCH(ROW()-1,Таблица1[0],)),"s\")</f>
        <v>s\</v>
      </c>
    </row>
    <row r="531" spans="1:13" ht="15.75" x14ac:dyDescent="0.25">
      <c r="A531" s="9" t="e">
        <f>INDEX('Журнал договоров физ.лиц'!C:C,MATCH('Реестр физические'!J531,'Журнал договоров физ.лиц'!A:A,))</f>
        <v>#N/A</v>
      </c>
      <c r="B531" s="9" t="e">
        <f>Таблица1[[#This Row],[Наименование юридического лица / ФИО пациента (физического лица)]]</f>
        <v>#N/A</v>
      </c>
      <c r="C531" s="35"/>
      <c r="D531" s="11"/>
      <c r="E531" s="16"/>
      <c r="F531" s="19"/>
      <c r="G531"/>
      <c r="H531" s="17">
        <f>IFERROR(VLOOKUP(Таблица1[[#This Row],[Наименование услуги]],#REF!,2),)</f>
        <v>0</v>
      </c>
      <c r="I531" s="7">
        <f>Таблица1[[#This Row],[Количество услуг]]*Таблица1[[#This Row],[Стоимость за единицу, руб.]]</f>
        <v>0</v>
      </c>
      <c r="K531" s="8" t="str">
        <f>IFERROR(VLOOKUP($J531,'Журнал договоров физ.лиц'!$A$2:$H$32,2,0),"")</f>
        <v/>
      </c>
      <c r="L531" s="18" t="e">
        <f>IF(MATCH(Таблица1[[#This Row],[Номер договора]],Таблица1[Номер договора],)=ROW()-1,1,)+INDEX(Таблица1[[#All],[0]],ROW()-1)</f>
        <v>#N/A</v>
      </c>
      <c r="M531" s="18" t="str">
        <f>IFERROR(INDEX(Таблица1[Номер договора],MATCH(ROW()-1,Таблица1[0],)),"s\")</f>
        <v>s\</v>
      </c>
    </row>
    <row r="532" spans="1:13" ht="15.75" x14ac:dyDescent="0.25">
      <c r="A532" s="9" t="e">
        <f>INDEX('Журнал договоров физ.лиц'!C:C,MATCH('Реестр физические'!J532,'Журнал договоров физ.лиц'!A:A,))</f>
        <v>#N/A</v>
      </c>
      <c r="B532" s="9" t="e">
        <f>Таблица1[[#This Row],[Наименование юридического лица / ФИО пациента (физического лица)]]</f>
        <v>#N/A</v>
      </c>
      <c r="C532" s="35"/>
      <c r="D532" s="11"/>
      <c r="E532" s="16"/>
      <c r="F532" s="19"/>
      <c r="G532"/>
      <c r="H532" s="17">
        <f>IFERROR(VLOOKUP(Таблица1[[#This Row],[Наименование услуги]],#REF!,2),)</f>
        <v>0</v>
      </c>
      <c r="I532" s="7">
        <f>Таблица1[[#This Row],[Количество услуг]]*Таблица1[[#This Row],[Стоимость за единицу, руб.]]</f>
        <v>0</v>
      </c>
      <c r="K532" s="8" t="str">
        <f>IFERROR(VLOOKUP($J532,'Журнал договоров физ.лиц'!$A$2:$H$32,2,0),"")</f>
        <v/>
      </c>
      <c r="L532" s="18" t="e">
        <f>IF(MATCH(Таблица1[[#This Row],[Номер договора]],Таблица1[Номер договора],)=ROW()-1,1,)+INDEX(Таблица1[[#All],[0]],ROW()-1)</f>
        <v>#N/A</v>
      </c>
      <c r="M532" s="18" t="str">
        <f>IFERROR(INDEX(Таблица1[Номер договора],MATCH(ROW()-1,Таблица1[0],)),"s\")</f>
        <v>s\</v>
      </c>
    </row>
    <row r="533" spans="1:13" ht="15.75" x14ac:dyDescent="0.25">
      <c r="A533" s="9" t="e">
        <f>INDEX('Журнал договоров физ.лиц'!C:C,MATCH('Реестр физические'!J533,'Журнал договоров физ.лиц'!A:A,))</f>
        <v>#N/A</v>
      </c>
      <c r="B533" s="9" t="e">
        <f>Таблица1[[#This Row],[Наименование юридического лица / ФИО пациента (физического лица)]]</f>
        <v>#N/A</v>
      </c>
      <c r="C533" s="35"/>
      <c r="D533" s="11"/>
      <c r="E533" s="16"/>
      <c r="F533" s="19"/>
      <c r="G533"/>
      <c r="H533" s="17">
        <f>IFERROR(VLOOKUP(Таблица1[[#This Row],[Наименование услуги]],#REF!,2),)</f>
        <v>0</v>
      </c>
      <c r="I533" s="7">
        <f>Таблица1[[#This Row],[Количество услуг]]*Таблица1[[#This Row],[Стоимость за единицу, руб.]]</f>
        <v>0</v>
      </c>
      <c r="K533" s="8" t="str">
        <f>IFERROR(VLOOKUP($J533,'Журнал договоров физ.лиц'!$A$2:$H$32,2,0),"")</f>
        <v/>
      </c>
      <c r="L533" s="18" t="e">
        <f>IF(MATCH(Таблица1[[#This Row],[Номер договора]],Таблица1[Номер договора],)=ROW()-1,1,)+INDEX(Таблица1[[#All],[0]],ROW()-1)</f>
        <v>#N/A</v>
      </c>
      <c r="M533" s="18" t="str">
        <f>IFERROR(INDEX(Таблица1[Номер договора],MATCH(ROW()-1,Таблица1[0],)),"s\")</f>
        <v>s\</v>
      </c>
    </row>
    <row r="534" spans="1:13" ht="15.75" x14ac:dyDescent="0.25">
      <c r="A534" s="9" t="e">
        <f>INDEX('Журнал договоров физ.лиц'!C:C,MATCH('Реестр физические'!J534,'Журнал договоров физ.лиц'!A:A,))</f>
        <v>#N/A</v>
      </c>
      <c r="B534" s="9" t="e">
        <f>Таблица1[[#This Row],[Наименование юридического лица / ФИО пациента (физического лица)]]</f>
        <v>#N/A</v>
      </c>
      <c r="C534" s="35"/>
      <c r="D534" s="11"/>
      <c r="E534" s="16"/>
      <c r="F534" s="19"/>
      <c r="G534"/>
      <c r="H534" s="17">
        <f>IFERROR(VLOOKUP(Таблица1[[#This Row],[Наименование услуги]],#REF!,2),)</f>
        <v>0</v>
      </c>
      <c r="I534" s="7">
        <f>Таблица1[[#This Row],[Количество услуг]]*Таблица1[[#This Row],[Стоимость за единицу, руб.]]</f>
        <v>0</v>
      </c>
      <c r="K534" s="8" t="str">
        <f>IFERROR(VLOOKUP($J534,'Журнал договоров физ.лиц'!$A$2:$H$32,2,0),"")</f>
        <v/>
      </c>
      <c r="L534" s="18" t="e">
        <f>IF(MATCH(Таблица1[[#This Row],[Номер договора]],Таблица1[Номер договора],)=ROW()-1,1,)+INDEX(Таблица1[[#All],[0]],ROW()-1)</f>
        <v>#N/A</v>
      </c>
      <c r="M534" s="18" t="str">
        <f>IFERROR(INDEX(Таблица1[Номер договора],MATCH(ROW()-1,Таблица1[0],)),"s\")</f>
        <v>s\</v>
      </c>
    </row>
    <row r="535" spans="1:13" ht="15.75" x14ac:dyDescent="0.25">
      <c r="A535" s="9" t="e">
        <f>INDEX('Журнал договоров физ.лиц'!C:C,MATCH('Реестр физические'!J535,'Журнал договоров физ.лиц'!A:A,))</f>
        <v>#N/A</v>
      </c>
      <c r="B535" s="9" t="e">
        <f>Таблица1[[#This Row],[Наименование юридического лица / ФИО пациента (физического лица)]]</f>
        <v>#N/A</v>
      </c>
      <c r="C535" s="35"/>
      <c r="D535" s="11"/>
      <c r="E535" s="16"/>
      <c r="F535" s="19"/>
      <c r="G535"/>
      <c r="H535" s="17">
        <f>IFERROR(VLOOKUP(Таблица1[[#This Row],[Наименование услуги]],#REF!,2),)</f>
        <v>0</v>
      </c>
      <c r="I535" s="7">
        <f>Таблица1[[#This Row],[Количество услуг]]*Таблица1[[#This Row],[Стоимость за единицу, руб.]]</f>
        <v>0</v>
      </c>
      <c r="K535" s="8" t="str">
        <f>IFERROR(VLOOKUP($J535,'Журнал договоров физ.лиц'!$A$2:$H$32,2,0),"")</f>
        <v/>
      </c>
      <c r="L535" s="18" t="e">
        <f>IF(MATCH(Таблица1[[#This Row],[Номер договора]],Таблица1[Номер договора],)=ROW()-1,1,)+INDEX(Таблица1[[#All],[0]],ROW()-1)</f>
        <v>#N/A</v>
      </c>
      <c r="M535" s="18" t="str">
        <f>IFERROR(INDEX(Таблица1[Номер договора],MATCH(ROW()-1,Таблица1[0],)),"s\")</f>
        <v>s\</v>
      </c>
    </row>
    <row r="536" spans="1:13" ht="15.75" x14ac:dyDescent="0.25">
      <c r="A536" s="9" t="e">
        <f>INDEX('Журнал договоров физ.лиц'!C:C,MATCH('Реестр физические'!J536,'Журнал договоров физ.лиц'!A:A,))</f>
        <v>#N/A</v>
      </c>
      <c r="B536" s="9" t="e">
        <f>Таблица1[[#This Row],[Наименование юридического лица / ФИО пациента (физического лица)]]</f>
        <v>#N/A</v>
      </c>
      <c r="C536" s="35"/>
      <c r="D536" s="11"/>
      <c r="E536" s="16"/>
      <c r="F536" s="19"/>
      <c r="G536"/>
      <c r="H536" s="17">
        <f>IFERROR(VLOOKUP(Таблица1[[#This Row],[Наименование услуги]],#REF!,2),)</f>
        <v>0</v>
      </c>
      <c r="I536" s="7">
        <f>Таблица1[[#This Row],[Количество услуг]]*Таблица1[[#This Row],[Стоимость за единицу, руб.]]</f>
        <v>0</v>
      </c>
      <c r="K536" s="8" t="str">
        <f>IFERROR(VLOOKUP($J536,'Журнал договоров физ.лиц'!$A$2:$H$32,2,0),"")</f>
        <v/>
      </c>
      <c r="L536" s="18" t="e">
        <f>IF(MATCH(Таблица1[[#This Row],[Номер договора]],Таблица1[Номер договора],)=ROW()-1,1,)+INDEX(Таблица1[[#All],[0]],ROW()-1)</f>
        <v>#N/A</v>
      </c>
      <c r="M536" s="18" t="str">
        <f>IFERROR(INDEX(Таблица1[Номер договора],MATCH(ROW()-1,Таблица1[0],)),"s\")</f>
        <v>s\</v>
      </c>
    </row>
    <row r="537" spans="1:13" ht="15.75" x14ac:dyDescent="0.25">
      <c r="A537" s="9" t="e">
        <f>INDEX('Журнал договоров физ.лиц'!C:C,MATCH('Реестр физические'!J537,'Журнал договоров физ.лиц'!A:A,))</f>
        <v>#N/A</v>
      </c>
      <c r="B537" s="9" t="e">
        <f>Таблица1[[#This Row],[Наименование юридического лица / ФИО пациента (физического лица)]]</f>
        <v>#N/A</v>
      </c>
      <c r="C537" s="35"/>
      <c r="D537" s="11"/>
      <c r="E537" s="16"/>
      <c r="F537" s="19"/>
      <c r="G537"/>
      <c r="H537" s="17">
        <f>IFERROR(VLOOKUP(Таблица1[[#This Row],[Наименование услуги]],#REF!,2),)</f>
        <v>0</v>
      </c>
      <c r="I537" s="7">
        <f>Таблица1[[#This Row],[Количество услуг]]*Таблица1[[#This Row],[Стоимость за единицу, руб.]]</f>
        <v>0</v>
      </c>
      <c r="K537" s="8" t="str">
        <f>IFERROR(VLOOKUP($J537,'Журнал договоров физ.лиц'!$A$2:$H$32,2,0),"")</f>
        <v/>
      </c>
      <c r="L537" s="18" t="e">
        <f>IF(MATCH(Таблица1[[#This Row],[Номер договора]],Таблица1[Номер договора],)=ROW()-1,1,)+INDEX(Таблица1[[#All],[0]],ROW()-1)</f>
        <v>#N/A</v>
      </c>
      <c r="M537" s="18" t="str">
        <f>IFERROR(INDEX(Таблица1[Номер договора],MATCH(ROW()-1,Таблица1[0],)),"s\")</f>
        <v>s\</v>
      </c>
    </row>
    <row r="538" spans="1:13" ht="15.75" x14ac:dyDescent="0.25">
      <c r="A538" s="9" t="e">
        <f>INDEX('Журнал договоров физ.лиц'!C:C,MATCH('Реестр физические'!J538,'Журнал договоров физ.лиц'!A:A,))</f>
        <v>#N/A</v>
      </c>
      <c r="B538" s="9" t="e">
        <f>Таблица1[[#This Row],[Наименование юридического лица / ФИО пациента (физического лица)]]</f>
        <v>#N/A</v>
      </c>
      <c r="C538" s="35"/>
      <c r="D538" s="11"/>
      <c r="E538" s="16"/>
      <c r="F538" s="19"/>
      <c r="G538"/>
      <c r="H538" s="17">
        <f>IFERROR(VLOOKUP(Таблица1[[#This Row],[Наименование услуги]],#REF!,2),)</f>
        <v>0</v>
      </c>
      <c r="I538" s="7">
        <f>Таблица1[[#This Row],[Количество услуг]]*Таблица1[[#This Row],[Стоимость за единицу, руб.]]</f>
        <v>0</v>
      </c>
      <c r="K538" s="8" t="str">
        <f>IFERROR(VLOOKUP($J538,'Журнал договоров физ.лиц'!$A$2:$H$32,2,0),"")</f>
        <v/>
      </c>
      <c r="L538" s="18" t="e">
        <f>IF(MATCH(Таблица1[[#This Row],[Номер договора]],Таблица1[Номер договора],)=ROW()-1,1,)+INDEX(Таблица1[[#All],[0]],ROW()-1)</f>
        <v>#N/A</v>
      </c>
      <c r="M538" s="18" t="str">
        <f>IFERROR(INDEX(Таблица1[Номер договора],MATCH(ROW()-1,Таблица1[0],)),"s\")</f>
        <v>s\</v>
      </c>
    </row>
    <row r="539" spans="1:13" ht="15.75" x14ac:dyDescent="0.25">
      <c r="A539" s="9" t="e">
        <f>INDEX('Журнал договоров физ.лиц'!C:C,MATCH('Реестр физические'!J539,'Журнал договоров физ.лиц'!A:A,))</f>
        <v>#N/A</v>
      </c>
      <c r="B539" s="9" t="e">
        <f>Таблица1[[#This Row],[Наименование юридического лица / ФИО пациента (физического лица)]]</f>
        <v>#N/A</v>
      </c>
      <c r="C539" s="35"/>
      <c r="D539" s="11"/>
      <c r="E539" s="16"/>
      <c r="F539" s="19"/>
      <c r="G539"/>
      <c r="H539" s="17">
        <f>IFERROR(VLOOKUP(Таблица1[[#This Row],[Наименование услуги]],#REF!,2),)</f>
        <v>0</v>
      </c>
      <c r="I539" s="7">
        <f>Таблица1[[#This Row],[Количество услуг]]*Таблица1[[#This Row],[Стоимость за единицу, руб.]]</f>
        <v>0</v>
      </c>
      <c r="K539" s="8" t="str">
        <f>IFERROR(VLOOKUP($J539,'Журнал договоров физ.лиц'!$A$2:$H$32,2,0),"")</f>
        <v/>
      </c>
      <c r="L539" s="18" t="e">
        <f>IF(MATCH(Таблица1[[#This Row],[Номер договора]],Таблица1[Номер договора],)=ROW()-1,1,)+INDEX(Таблица1[[#All],[0]],ROW()-1)</f>
        <v>#N/A</v>
      </c>
      <c r="M539" s="18" t="str">
        <f>IFERROR(INDEX(Таблица1[Номер договора],MATCH(ROW()-1,Таблица1[0],)),"s\")</f>
        <v>s\</v>
      </c>
    </row>
    <row r="540" spans="1:13" ht="15.75" x14ac:dyDescent="0.25">
      <c r="A540" s="9" t="e">
        <f>INDEX('Журнал договоров физ.лиц'!C:C,MATCH('Реестр физические'!J540,'Журнал договоров физ.лиц'!A:A,))</f>
        <v>#N/A</v>
      </c>
      <c r="B540" s="9" t="e">
        <f>Таблица1[[#This Row],[Наименование юридического лица / ФИО пациента (физического лица)]]</f>
        <v>#N/A</v>
      </c>
      <c r="C540" s="35"/>
      <c r="D540" s="11"/>
      <c r="E540" s="16"/>
      <c r="F540" s="19"/>
      <c r="G540"/>
      <c r="H540" s="17">
        <f>IFERROR(VLOOKUP(Таблица1[[#This Row],[Наименование услуги]],#REF!,2),)</f>
        <v>0</v>
      </c>
      <c r="I540" s="7">
        <f>Таблица1[[#This Row],[Количество услуг]]*Таблица1[[#This Row],[Стоимость за единицу, руб.]]</f>
        <v>0</v>
      </c>
      <c r="K540" s="8" t="str">
        <f>IFERROR(VLOOKUP($J540,'Журнал договоров физ.лиц'!$A$2:$H$32,2,0),"")</f>
        <v/>
      </c>
      <c r="L540" s="18" t="e">
        <f>IF(MATCH(Таблица1[[#This Row],[Номер договора]],Таблица1[Номер договора],)=ROW()-1,1,)+INDEX(Таблица1[[#All],[0]],ROW()-1)</f>
        <v>#N/A</v>
      </c>
      <c r="M540" s="18" t="str">
        <f>IFERROR(INDEX(Таблица1[Номер договора],MATCH(ROW()-1,Таблица1[0],)),"s\")</f>
        <v>s\</v>
      </c>
    </row>
    <row r="541" spans="1:13" ht="15.75" x14ac:dyDescent="0.25">
      <c r="A541" s="9" t="e">
        <f>INDEX('Журнал договоров физ.лиц'!C:C,MATCH('Реестр физические'!J541,'Журнал договоров физ.лиц'!A:A,))</f>
        <v>#N/A</v>
      </c>
      <c r="B541" s="9" t="e">
        <f>Таблица1[[#This Row],[Наименование юридического лица / ФИО пациента (физического лица)]]</f>
        <v>#N/A</v>
      </c>
      <c r="C541" s="35"/>
      <c r="D541" s="11"/>
      <c r="E541" s="16"/>
      <c r="F541" s="19"/>
      <c r="G541"/>
      <c r="H541" s="17">
        <f>IFERROR(VLOOKUP(Таблица1[[#This Row],[Наименование услуги]],#REF!,2),)</f>
        <v>0</v>
      </c>
      <c r="I541" s="7">
        <f>Таблица1[[#This Row],[Количество услуг]]*Таблица1[[#This Row],[Стоимость за единицу, руб.]]</f>
        <v>0</v>
      </c>
      <c r="K541" s="8" t="str">
        <f>IFERROR(VLOOKUP($J541,'Журнал договоров физ.лиц'!$A$2:$H$32,2,0),"")</f>
        <v/>
      </c>
      <c r="L541" s="18" t="e">
        <f>IF(MATCH(Таблица1[[#This Row],[Номер договора]],Таблица1[Номер договора],)=ROW()-1,1,)+INDEX(Таблица1[[#All],[0]],ROW()-1)</f>
        <v>#N/A</v>
      </c>
      <c r="M541" s="18" t="str">
        <f>IFERROR(INDEX(Таблица1[Номер договора],MATCH(ROW()-1,Таблица1[0],)),"s\")</f>
        <v>s\</v>
      </c>
    </row>
    <row r="542" spans="1:13" ht="15.75" x14ac:dyDescent="0.25">
      <c r="A542" s="9" t="e">
        <f>INDEX('Журнал договоров физ.лиц'!C:C,MATCH('Реестр физические'!J542,'Журнал договоров физ.лиц'!A:A,))</f>
        <v>#N/A</v>
      </c>
      <c r="B542" s="9" t="e">
        <f>Таблица1[[#This Row],[Наименование юридического лица / ФИО пациента (физического лица)]]</f>
        <v>#N/A</v>
      </c>
      <c r="C542" s="35"/>
      <c r="D542" s="11"/>
      <c r="E542" s="16"/>
      <c r="F542" s="19"/>
      <c r="G542"/>
      <c r="H542" s="17">
        <f>IFERROR(VLOOKUP(Таблица1[[#This Row],[Наименование услуги]],#REF!,2),)</f>
        <v>0</v>
      </c>
      <c r="I542" s="7">
        <f>Таблица1[[#This Row],[Количество услуг]]*Таблица1[[#This Row],[Стоимость за единицу, руб.]]</f>
        <v>0</v>
      </c>
      <c r="K542" s="8" t="str">
        <f>IFERROR(VLOOKUP($J542,'Журнал договоров физ.лиц'!$A$2:$H$32,2,0),"")</f>
        <v/>
      </c>
      <c r="L542" s="18" t="e">
        <f>IF(MATCH(Таблица1[[#This Row],[Номер договора]],Таблица1[Номер договора],)=ROW()-1,1,)+INDEX(Таблица1[[#All],[0]],ROW()-1)</f>
        <v>#N/A</v>
      </c>
      <c r="M542" s="18" t="str">
        <f>IFERROR(INDEX(Таблица1[Номер договора],MATCH(ROW()-1,Таблица1[0],)),"s\")</f>
        <v>s\</v>
      </c>
    </row>
    <row r="543" spans="1:13" ht="15.75" x14ac:dyDescent="0.25">
      <c r="A543" s="9" t="e">
        <f>INDEX('Журнал договоров физ.лиц'!C:C,MATCH('Реестр физические'!J543,'Журнал договоров физ.лиц'!A:A,))</f>
        <v>#N/A</v>
      </c>
      <c r="B543" s="9" t="e">
        <f>Таблица1[[#This Row],[Наименование юридического лица / ФИО пациента (физического лица)]]</f>
        <v>#N/A</v>
      </c>
      <c r="C543" s="35"/>
      <c r="D543" s="11"/>
      <c r="E543" s="16"/>
      <c r="F543" s="19"/>
      <c r="G543"/>
      <c r="H543" s="17">
        <f>IFERROR(VLOOKUP(Таблица1[[#This Row],[Наименование услуги]],#REF!,2),)</f>
        <v>0</v>
      </c>
      <c r="I543" s="7">
        <f>Таблица1[[#This Row],[Количество услуг]]*Таблица1[[#This Row],[Стоимость за единицу, руб.]]</f>
        <v>0</v>
      </c>
      <c r="K543" s="8" t="str">
        <f>IFERROR(VLOOKUP($J543,'Журнал договоров физ.лиц'!$A$2:$H$32,2,0),"")</f>
        <v/>
      </c>
      <c r="L543" s="18" t="e">
        <f>IF(MATCH(Таблица1[[#This Row],[Номер договора]],Таблица1[Номер договора],)=ROW()-1,1,)+INDEX(Таблица1[[#All],[0]],ROW()-1)</f>
        <v>#N/A</v>
      </c>
      <c r="M543" s="18" t="str">
        <f>IFERROR(INDEX(Таблица1[Номер договора],MATCH(ROW()-1,Таблица1[0],)),"s\")</f>
        <v>s\</v>
      </c>
    </row>
    <row r="544" spans="1:13" ht="15.75" x14ac:dyDescent="0.25">
      <c r="A544" s="9" t="e">
        <f>INDEX('Журнал договоров физ.лиц'!C:C,MATCH('Реестр физические'!J544,'Журнал договоров физ.лиц'!A:A,))</f>
        <v>#N/A</v>
      </c>
      <c r="B544" s="9" t="e">
        <f>Таблица1[[#This Row],[Наименование юридического лица / ФИО пациента (физического лица)]]</f>
        <v>#N/A</v>
      </c>
      <c r="C544" s="35"/>
      <c r="D544" s="11"/>
      <c r="E544" s="16"/>
      <c r="F544" s="19"/>
      <c r="G544"/>
      <c r="H544" s="17">
        <f>IFERROR(VLOOKUP(Таблица1[[#This Row],[Наименование услуги]],#REF!,2),)</f>
        <v>0</v>
      </c>
      <c r="I544" s="7">
        <f>Таблица1[[#This Row],[Количество услуг]]*Таблица1[[#This Row],[Стоимость за единицу, руб.]]</f>
        <v>0</v>
      </c>
      <c r="K544" s="8" t="str">
        <f>IFERROR(VLOOKUP($J544,'Журнал договоров физ.лиц'!$A$2:$H$32,2,0),"")</f>
        <v/>
      </c>
      <c r="L544" s="18" t="e">
        <f>IF(MATCH(Таблица1[[#This Row],[Номер договора]],Таблица1[Номер договора],)=ROW()-1,1,)+INDEX(Таблица1[[#All],[0]],ROW()-1)</f>
        <v>#N/A</v>
      </c>
      <c r="M544" s="18" t="str">
        <f>IFERROR(INDEX(Таблица1[Номер договора],MATCH(ROW()-1,Таблица1[0],)),"s\")</f>
        <v>s\</v>
      </c>
    </row>
    <row r="545" spans="1:13" ht="15.75" x14ac:dyDescent="0.25">
      <c r="A545" s="9" t="e">
        <f>INDEX('Журнал договоров физ.лиц'!C:C,MATCH('Реестр физические'!J545,'Журнал договоров физ.лиц'!A:A,))</f>
        <v>#N/A</v>
      </c>
      <c r="B545" s="9" t="e">
        <f>Таблица1[[#This Row],[Наименование юридического лица / ФИО пациента (физического лица)]]</f>
        <v>#N/A</v>
      </c>
      <c r="C545" s="35"/>
      <c r="D545" s="11"/>
      <c r="E545" s="16"/>
      <c r="F545" s="19"/>
      <c r="G545"/>
      <c r="H545" s="17">
        <f>IFERROR(VLOOKUP(Таблица1[[#This Row],[Наименование услуги]],#REF!,2),)</f>
        <v>0</v>
      </c>
      <c r="I545" s="7">
        <f>Таблица1[[#This Row],[Количество услуг]]*Таблица1[[#This Row],[Стоимость за единицу, руб.]]</f>
        <v>0</v>
      </c>
      <c r="K545" s="8" t="str">
        <f>IFERROR(VLOOKUP($J545,'Журнал договоров физ.лиц'!$A$2:$H$32,2,0),"")</f>
        <v/>
      </c>
      <c r="L545" s="18" t="e">
        <f>IF(MATCH(Таблица1[[#This Row],[Номер договора]],Таблица1[Номер договора],)=ROW()-1,1,)+INDEX(Таблица1[[#All],[0]],ROW()-1)</f>
        <v>#N/A</v>
      </c>
      <c r="M545" s="18" t="str">
        <f>IFERROR(INDEX(Таблица1[Номер договора],MATCH(ROW()-1,Таблица1[0],)),"s\")</f>
        <v>s\</v>
      </c>
    </row>
    <row r="546" spans="1:13" ht="15.75" x14ac:dyDescent="0.25">
      <c r="A546" s="9" t="e">
        <f>INDEX('Журнал договоров физ.лиц'!C:C,MATCH('Реестр физические'!J546,'Журнал договоров физ.лиц'!A:A,))</f>
        <v>#N/A</v>
      </c>
      <c r="B546" s="9" t="e">
        <f>Таблица1[[#This Row],[Наименование юридического лица / ФИО пациента (физического лица)]]</f>
        <v>#N/A</v>
      </c>
      <c r="C546" s="35"/>
      <c r="D546" s="11"/>
      <c r="E546" s="16"/>
      <c r="F546" s="19"/>
      <c r="G546"/>
      <c r="H546" s="17">
        <f>IFERROR(VLOOKUP(Таблица1[[#This Row],[Наименование услуги]],#REF!,2),)</f>
        <v>0</v>
      </c>
      <c r="I546" s="7">
        <f>Таблица1[[#This Row],[Количество услуг]]*Таблица1[[#This Row],[Стоимость за единицу, руб.]]</f>
        <v>0</v>
      </c>
      <c r="K546" s="8" t="str">
        <f>IFERROR(VLOOKUP($J546,'Журнал договоров физ.лиц'!$A$2:$H$32,2,0),"")</f>
        <v/>
      </c>
      <c r="L546" s="18" t="e">
        <f>IF(MATCH(Таблица1[[#This Row],[Номер договора]],Таблица1[Номер договора],)=ROW()-1,1,)+INDEX(Таблица1[[#All],[0]],ROW()-1)</f>
        <v>#N/A</v>
      </c>
      <c r="M546" s="18" t="str">
        <f>IFERROR(INDEX(Таблица1[Номер договора],MATCH(ROW()-1,Таблица1[0],)),"s\")</f>
        <v>s\</v>
      </c>
    </row>
    <row r="547" spans="1:13" ht="15.75" x14ac:dyDescent="0.25">
      <c r="A547" s="9" t="e">
        <f>INDEX('Журнал договоров физ.лиц'!C:C,MATCH('Реестр физические'!J547,'Журнал договоров физ.лиц'!A:A,))</f>
        <v>#N/A</v>
      </c>
      <c r="B547" s="9" t="e">
        <f>Таблица1[[#This Row],[Наименование юридического лица / ФИО пациента (физического лица)]]</f>
        <v>#N/A</v>
      </c>
      <c r="C547" s="35"/>
      <c r="D547" s="11"/>
      <c r="E547" s="16"/>
      <c r="F547" s="19"/>
      <c r="G547"/>
      <c r="H547" s="17">
        <f>IFERROR(VLOOKUP(Таблица1[[#This Row],[Наименование услуги]],#REF!,2),)</f>
        <v>0</v>
      </c>
      <c r="I547" s="7">
        <f>Таблица1[[#This Row],[Количество услуг]]*Таблица1[[#This Row],[Стоимость за единицу, руб.]]</f>
        <v>0</v>
      </c>
      <c r="K547" s="8" t="str">
        <f>IFERROR(VLOOKUP($J547,'Журнал договоров физ.лиц'!$A$2:$H$32,2,0),"")</f>
        <v/>
      </c>
      <c r="L547" s="18" t="e">
        <f>IF(MATCH(Таблица1[[#This Row],[Номер договора]],Таблица1[Номер договора],)=ROW()-1,1,)+INDEX(Таблица1[[#All],[0]],ROW()-1)</f>
        <v>#N/A</v>
      </c>
      <c r="M547" s="18" t="str">
        <f>IFERROR(INDEX(Таблица1[Номер договора],MATCH(ROW()-1,Таблица1[0],)),"s\")</f>
        <v>s\</v>
      </c>
    </row>
    <row r="548" spans="1:13" ht="15.75" x14ac:dyDescent="0.25">
      <c r="A548" s="9" t="e">
        <f>INDEX('Журнал договоров физ.лиц'!C:C,MATCH('Реестр физические'!J548,'Журнал договоров физ.лиц'!A:A,))</f>
        <v>#N/A</v>
      </c>
      <c r="B548" s="9" t="e">
        <f>Таблица1[[#This Row],[Наименование юридического лица / ФИО пациента (физического лица)]]</f>
        <v>#N/A</v>
      </c>
      <c r="C548" s="35"/>
      <c r="D548" s="11"/>
      <c r="E548" s="16"/>
      <c r="F548" s="19"/>
      <c r="G548"/>
      <c r="H548" s="17">
        <f>IFERROR(VLOOKUP(Таблица1[[#This Row],[Наименование услуги]],#REF!,2),)</f>
        <v>0</v>
      </c>
      <c r="I548" s="7">
        <f>Таблица1[[#This Row],[Количество услуг]]*Таблица1[[#This Row],[Стоимость за единицу, руб.]]</f>
        <v>0</v>
      </c>
      <c r="K548" s="8" t="str">
        <f>IFERROR(VLOOKUP($J548,'Журнал договоров физ.лиц'!$A$2:$H$32,2,0),"")</f>
        <v/>
      </c>
      <c r="L548" s="18" t="e">
        <f>IF(MATCH(Таблица1[[#This Row],[Номер договора]],Таблица1[Номер договора],)=ROW()-1,1,)+INDEX(Таблица1[[#All],[0]],ROW()-1)</f>
        <v>#N/A</v>
      </c>
      <c r="M548" s="18" t="str">
        <f>IFERROR(INDEX(Таблица1[Номер договора],MATCH(ROW()-1,Таблица1[0],)),"s\")</f>
        <v>s\</v>
      </c>
    </row>
    <row r="549" spans="1:13" ht="15.75" x14ac:dyDescent="0.25">
      <c r="A549" s="9" t="e">
        <f>INDEX('Журнал договоров физ.лиц'!C:C,MATCH('Реестр физические'!J549,'Журнал договоров физ.лиц'!A:A,))</f>
        <v>#N/A</v>
      </c>
      <c r="B549" s="9" t="e">
        <f>Таблица1[[#This Row],[Наименование юридического лица / ФИО пациента (физического лица)]]</f>
        <v>#N/A</v>
      </c>
      <c r="C549" s="35"/>
      <c r="D549" s="11"/>
      <c r="E549" s="16"/>
      <c r="F549" s="19"/>
      <c r="G549"/>
      <c r="H549" s="17">
        <f>IFERROR(VLOOKUP(Таблица1[[#This Row],[Наименование услуги]],#REF!,2),)</f>
        <v>0</v>
      </c>
      <c r="I549" s="7">
        <f>Таблица1[[#This Row],[Количество услуг]]*Таблица1[[#This Row],[Стоимость за единицу, руб.]]</f>
        <v>0</v>
      </c>
      <c r="K549" s="8" t="str">
        <f>IFERROR(VLOOKUP($J549,'Журнал договоров физ.лиц'!$A$2:$H$32,2,0),"")</f>
        <v/>
      </c>
      <c r="L549" s="18" t="e">
        <f>IF(MATCH(Таблица1[[#This Row],[Номер договора]],Таблица1[Номер договора],)=ROW()-1,1,)+INDEX(Таблица1[[#All],[0]],ROW()-1)</f>
        <v>#N/A</v>
      </c>
      <c r="M549" s="18" t="str">
        <f>IFERROR(INDEX(Таблица1[Номер договора],MATCH(ROW()-1,Таблица1[0],)),"s\")</f>
        <v>s\</v>
      </c>
    </row>
    <row r="550" spans="1:13" ht="15.75" x14ac:dyDescent="0.25">
      <c r="A550" s="9" t="e">
        <f>INDEX('Журнал договоров физ.лиц'!C:C,MATCH('Реестр физические'!J550,'Журнал договоров физ.лиц'!A:A,))</f>
        <v>#N/A</v>
      </c>
      <c r="B550" s="9" t="e">
        <f>Таблица1[[#This Row],[Наименование юридического лица / ФИО пациента (физического лица)]]</f>
        <v>#N/A</v>
      </c>
      <c r="C550" s="35"/>
      <c r="D550" s="11"/>
      <c r="E550" s="16"/>
      <c r="F550" s="19"/>
      <c r="G550"/>
      <c r="H550" s="17">
        <f>IFERROR(VLOOKUP(Таблица1[[#This Row],[Наименование услуги]],#REF!,2),)</f>
        <v>0</v>
      </c>
      <c r="I550" s="7">
        <f>Таблица1[[#This Row],[Количество услуг]]*Таблица1[[#This Row],[Стоимость за единицу, руб.]]</f>
        <v>0</v>
      </c>
      <c r="K550" s="8" t="str">
        <f>IFERROR(VLOOKUP($J550,'Журнал договоров физ.лиц'!$A$2:$H$32,2,0),"")</f>
        <v/>
      </c>
      <c r="L550" s="18" t="e">
        <f>IF(MATCH(Таблица1[[#This Row],[Номер договора]],Таблица1[Номер договора],)=ROW()-1,1,)+INDEX(Таблица1[[#All],[0]],ROW()-1)</f>
        <v>#N/A</v>
      </c>
      <c r="M550" s="18" t="str">
        <f>IFERROR(INDEX(Таблица1[Номер договора],MATCH(ROW()-1,Таблица1[0],)),"s\")</f>
        <v>s\</v>
      </c>
    </row>
    <row r="551" spans="1:13" ht="15.75" x14ac:dyDescent="0.25">
      <c r="A551" s="9" t="e">
        <f>INDEX('Журнал договоров физ.лиц'!C:C,MATCH('Реестр физические'!J551,'Журнал договоров физ.лиц'!A:A,))</f>
        <v>#N/A</v>
      </c>
      <c r="B551" s="9" t="e">
        <f>Таблица1[[#This Row],[Наименование юридического лица / ФИО пациента (физического лица)]]</f>
        <v>#N/A</v>
      </c>
      <c r="C551" s="35"/>
      <c r="D551" s="11"/>
      <c r="E551" s="16"/>
      <c r="F551" s="19"/>
      <c r="G551"/>
      <c r="H551" s="17">
        <f>IFERROR(VLOOKUP(Таблица1[[#This Row],[Наименование услуги]],#REF!,2),)</f>
        <v>0</v>
      </c>
      <c r="I551" s="7">
        <f>Таблица1[[#This Row],[Количество услуг]]*Таблица1[[#This Row],[Стоимость за единицу, руб.]]</f>
        <v>0</v>
      </c>
      <c r="K551" s="8" t="str">
        <f>IFERROR(VLOOKUP($J551,'Журнал договоров физ.лиц'!$A$2:$H$32,2,0),"")</f>
        <v/>
      </c>
      <c r="L551" s="18" t="e">
        <f>IF(MATCH(Таблица1[[#This Row],[Номер договора]],Таблица1[Номер договора],)=ROW()-1,1,)+INDEX(Таблица1[[#All],[0]],ROW()-1)</f>
        <v>#N/A</v>
      </c>
      <c r="M551" s="18" t="str">
        <f>IFERROR(INDEX(Таблица1[Номер договора],MATCH(ROW()-1,Таблица1[0],)),"s\")</f>
        <v>s\</v>
      </c>
    </row>
    <row r="552" spans="1:13" ht="15.75" x14ac:dyDescent="0.25">
      <c r="A552" s="9" t="e">
        <f>INDEX('Журнал договоров физ.лиц'!C:C,MATCH('Реестр физические'!J552,'Журнал договоров физ.лиц'!A:A,))</f>
        <v>#N/A</v>
      </c>
      <c r="B552" s="9" t="e">
        <f>Таблица1[[#This Row],[Наименование юридического лица / ФИО пациента (физического лица)]]</f>
        <v>#N/A</v>
      </c>
      <c r="C552" s="35"/>
      <c r="D552" s="11"/>
      <c r="E552" s="16"/>
      <c r="F552" s="19"/>
      <c r="G552"/>
      <c r="H552" s="17">
        <f>IFERROR(VLOOKUP(Таблица1[[#This Row],[Наименование услуги]],#REF!,2),)</f>
        <v>0</v>
      </c>
      <c r="I552" s="7">
        <f>Таблица1[[#This Row],[Количество услуг]]*Таблица1[[#This Row],[Стоимость за единицу, руб.]]</f>
        <v>0</v>
      </c>
      <c r="K552" s="8" t="str">
        <f>IFERROR(VLOOKUP($J552,'Журнал договоров физ.лиц'!$A$2:$H$32,2,0),"")</f>
        <v/>
      </c>
      <c r="L552" s="18" t="e">
        <f>IF(MATCH(Таблица1[[#This Row],[Номер договора]],Таблица1[Номер договора],)=ROW()-1,1,)+INDEX(Таблица1[[#All],[0]],ROW()-1)</f>
        <v>#N/A</v>
      </c>
      <c r="M552" s="18" t="str">
        <f>IFERROR(INDEX(Таблица1[Номер договора],MATCH(ROW()-1,Таблица1[0],)),"s\")</f>
        <v>s\</v>
      </c>
    </row>
    <row r="553" spans="1:13" ht="15.75" x14ac:dyDescent="0.25">
      <c r="A553" s="9" t="e">
        <f>INDEX('Журнал договоров физ.лиц'!C:C,MATCH('Реестр физические'!J553,'Журнал договоров физ.лиц'!A:A,))</f>
        <v>#N/A</v>
      </c>
      <c r="B553" s="9" t="e">
        <f>Таблица1[[#This Row],[Наименование юридического лица / ФИО пациента (физического лица)]]</f>
        <v>#N/A</v>
      </c>
      <c r="C553" s="35"/>
      <c r="D553" s="11"/>
      <c r="E553" s="16"/>
      <c r="F553" s="19"/>
      <c r="G553"/>
      <c r="H553" s="17">
        <f>IFERROR(VLOOKUP(Таблица1[[#This Row],[Наименование услуги]],#REF!,2),)</f>
        <v>0</v>
      </c>
      <c r="I553" s="7">
        <f>Таблица1[[#This Row],[Количество услуг]]*Таблица1[[#This Row],[Стоимость за единицу, руб.]]</f>
        <v>0</v>
      </c>
      <c r="K553" s="8" t="str">
        <f>IFERROR(VLOOKUP($J553,'Журнал договоров физ.лиц'!$A$2:$H$32,2,0),"")</f>
        <v/>
      </c>
      <c r="L553" s="18" t="e">
        <f>IF(MATCH(Таблица1[[#This Row],[Номер договора]],Таблица1[Номер договора],)=ROW()-1,1,)+INDEX(Таблица1[[#All],[0]],ROW()-1)</f>
        <v>#N/A</v>
      </c>
      <c r="M553" s="18" t="str">
        <f>IFERROR(INDEX(Таблица1[Номер договора],MATCH(ROW()-1,Таблица1[0],)),"s\")</f>
        <v>s\</v>
      </c>
    </row>
    <row r="554" spans="1:13" ht="15.75" x14ac:dyDescent="0.25">
      <c r="A554" s="9" t="e">
        <f>INDEX('Журнал договоров физ.лиц'!C:C,MATCH('Реестр физические'!J554,'Журнал договоров физ.лиц'!A:A,))</f>
        <v>#N/A</v>
      </c>
      <c r="B554" s="9" t="e">
        <f>Таблица1[[#This Row],[Наименование юридического лица / ФИО пациента (физического лица)]]</f>
        <v>#N/A</v>
      </c>
      <c r="C554" s="35"/>
      <c r="D554" s="11"/>
      <c r="E554" s="16"/>
      <c r="F554" s="19"/>
      <c r="G554"/>
      <c r="H554" s="17">
        <f>IFERROR(VLOOKUP(Таблица1[[#This Row],[Наименование услуги]],#REF!,2),)</f>
        <v>0</v>
      </c>
      <c r="I554" s="7">
        <f>Таблица1[[#This Row],[Количество услуг]]*Таблица1[[#This Row],[Стоимость за единицу, руб.]]</f>
        <v>0</v>
      </c>
      <c r="K554" s="8" t="str">
        <f>IFERROR(VLOOKUP($J554,'Журнал договоров физ.лиц'!$A$2:$H$32,2,0),"")</f>
        <v/>
      </c>
      <c r="L554" s="18" t="e">
        <f>IF(MATCH(Таблица1[[#This Row],[Номер договора]],Таблица1[Номер договора],)=ROW()-1,1,)+INDEX(Таблица1[[#All],[0]],ROW()-1)</f>
        <v>#N/A</v>
      </c>
      <c r="M554" s="18" t="str">
        <f>IFERROR(INDEX(Таблица1[Номер договора],MATCH(ROW()-1,Таблица1[0],)),"s\")</f>
        <v>s\</v>
      </c>
    </row>
    <row r="555" spans="1:13" ht="15.75" x14ac:dyDescent="0.25">
      <c r="A555" s="9" t="e">
        <f>INDEX('Журнал договоров физ.лиц'!C:C,MATCH('Реестр физические'!J555,'Журнал договоров физ.лиц'!A:A,))</f>
        <v>#N/A</v>
      </c>
      <c r="B555" s="9" t="e">
        <f>Таблица1[[#This Row],[Наименование юридического лица / ФИО пациента (физического лица)]]</f>
        <v>#N/A</v>
      </c>
      <c r="C555" s="35"/>
      <c r="D555" s="11"/>
      <c r="E555" s="16"/>
      <c r="F555" s="19"/>
      <c r="G555"/>
      <c r="H555" s="17">
        <f>IFERROR(VLOOKUP(Таблица1[[#This Row],[Наименование услуги]],#REF!,2),)</f>
        <v>0</v>
      </c>
      <c r="I555" s="7">
        <f>Таблица1[[#This Row],[Количество услуг]]*Таблица1[[#This Row],[Стоимость за единицу, руб.]]</f>
        <v>0</v>
      </c>
      <c r="K555" s="8" t="str">
        <f>IFERROR(VLOOKUP($J555,'Журнал договоров физ.лиц'!$A$2:$H$32,2,0),"")</f>
        <v/>
      </c>
      <c r="L555" s="18" t="e">
        <f>IF(MATCH(Таблица1[[#This Row],[Номер договора]],Таблица1[Номер договора],)=ROW()-1,1,)+INDEX(Таблица1[[#All],[0]],ROW()-1)</f>
        <v>#N/A</v>
      </c>
      <c r="M555" s="18" t="str">
        <f>IFERROR(INDEX(Таблица1[Номер договора],MATCH(ROW()-1,Таблица1[0],)),"s\")</f>
        <v>s\</v>
      </c>
    </row>
    <row r="556" spans="1:13" ht="15.75" x14ac:dyDescent="0.25">
      <c r="A556" s="9" t="e">
        <f>INDEX('Журнал договоров физ.лиц'!C:C,MATCH('Реестр физические'!J556,'Журнал договоров физ.лиц'!A:A,))</f>
        <v>#N/A</v>
      </c>
      <c r="B556" s="9" t="e">
        <f>Таблица1[[#This Row],[Наименование юридического лица / ФИО пациента (физического лица)]]</f>
        <v>#N/A</v>
      </c>
      <c r="C556" s="35"/>
      <c r="D556" s="11"/>
      <c r="E556" s="16"/>
      <c r="F556" s="19"/>
      <c r="G556"/>
      <c r="H556" s="17">
        <f>IFERROR(VLOOKUP(Таблица1[[#This Row],[Наименование услуги]],#REF!,2),)</f>
        <v>0</v>
      </c>
      <c r="I556" s="7">
        <f>Таблица1[[#This Row],[Количество услуг]]*Таблица1[[#This Row],[Стоимость за единицу, руб.]]</f>
        <v>0</v>
      </c>
      <c r="K556" s="8" t="str">
        <f>IFERROR(VLOOKUP($J556,'Журнал договоров физ.лиц'!$A$2:$H$32,2,0),"")</f>
        <v/>
      </c>
      <c r="L556" s="18" t="e">
        <f>IF(MATCH(Таблица1[[#This Row],[Номер договора]],Таблица1[Номер договора],)=ROW()-1,1,)+INDEX(Таблица1[[#All],[0]],ROW()-1)</f>
        <v>#N/A</v>
      </c>
      <c r="M556" s="18" t="str">
        <f>IFERROR(INDEX(Таблица1[Номер договора],MATCH(ROW()-1,Таблица1[0],)),"s\")</f>
        <v>s\</v>
      </c>
    </row>
    <row r="557" spans="1:13" ht="15.75" x14ac:dyDescent="0.25">
      <c r="A557" s="9" t="e">
        <f>INDEX('Журнал договоров физ.лиц'!C:C,MATCH('Реестр физические'!J557,'Журнал договоров физ.лиц'!A:A,))</f>
        <v>#N/A</v>
      </c>
      <c r="B557" s="9" t="e">
        <f>Таблица1[[#This Row],[Наименование юридического лица / ФИО пациента (физического лица)]]</f>
        <v>#N/A</v>
      </c>
      <c r="C557" s="35"/>
      <c r="D557" s="11"/>
      <c r="E557" s="16"/>
      <c r="F557" s="19"/>
      <c r="G557"/>
      <c r="H557" s="17">
        <f>IFERROR(VLOOKUP(Таблица1[[#This Row],[Наименование услуги]],#REF!,2),)</f>
        <v>0</v>
      </c>
      <c r="I557" s="7">
        <f>Таблица1[[#This Row],[Количество услуг]]*Таблица1[[#This Row],[Стоимость за единицу, руб.]]</f>
        <v>0</v>
      </c>
      <c r="K557" s="8" t="str">
        <f>IFERROR(VLOOKUP($J557,'Журнал договоров физ.лиц'!$A$2:$H$32,2,0),"")</f>
        <v/>
      </c>
      <c r="L557" s="18" t="e">
        <f>IF(MATCH(Таблица1[[#This Row],[Номер договора]],Таблица1[Номер договора],)=ROW()-1,1,)+INDEX(Таблица1[[#All],[0]],ROW()-1)</f>
        <v>#N/A</v>
      </c>
      <c r="M557" s="18" t="str">
        <f>IFERROR(INDEX(Таблица1[Номер договора],MATCH(ROW()-1,Таблица1[0],)),"s\")</f>
        <v>s\</v>
      </c>
    </row>
    <row r="558" spans="1:13" ht="15.75" x14ac:dyDescent="0.25">
      <c r="A558" s="9" t="e">
        <f>INDEX('Журнал договоров физ.лиц'!C:C,MATCH('Реестр физические'!J558,'Журнал договоров физ.лиц'!A:A,))</f>
        <v>#N/A</v>
      </c>
      <c r="B558" s="9" t="e">
        <f>Таблица1[[#This Row],[Наименование юридического лица / ФИО пациента (физического лица)]]</f>
        <v>#N/A</v>
      </c>
      <c r="C558" s="35"/>
      <c r="D558" s="11"/>
      <c r="E558" s="16"/>
      <c r="F558" s="19"/>
      <c r="G558"/>
      <c r="H558" s="17">
        <f>IFERROR(VLOOKUP(Таблица1[[#This Row],[Наименование услуги]],#REF!,2),)</f>
        <v>0</v>
      </c>
      <c r="I558" s="7">
        <f>Таблица1[[#This Row],[Количество услуг]]*Таблица1[[#This Row],[Стоимость за единицу, руб.]]</f>
        <v>0</v>
      </c>
      <c r="K558" s="8" t="str">
        <f>IFERROR(VLOOKUP($J558,'Журнал договоров физ.лиц'!$A$2:$H$32,2,0),"")</f>
        <v/>
      </c>
      <c r="L558" s="18" t="e">
        <f>IF(MATCH(Таблица1[[#This Row],[Номер договора]],Таблица1[Номер договора],)=ROW()-1,1,)+INDEX(Таблица1[[#All],[0]],ROW()-1)</f>
        <v>#N/A</v>
      </c>
      <c r="M558" s="18" t="str">
        <f>IFERROR(INDEX(Таблица1[Номер договора],MATCH(ROW()-1,Таблица1[0],)),"s\")</f>
        <v>s\</v>
      </c>
    </row>
    <row r="559" spans="1:13" ht="15.75" x14ac:dyDescent="0.25">
      <c r="A559" s="9" t="e">
        <f>INDEX('Журнал договоров физ.лиц'!C:C,MATCH('Реестр физические'!J559,'Журнал договоров физ.лиц'!A:A,))</f>
        <v>#N/A</v>
      </c>
      <c r="B559" s="9" t="e">
        <f>Таблица1[[#This Row],[Наименование юридического лица / ФИО пациента (физического лица)]]</f>
        <v>#N/A</v>
      </c>
      <c r="C559" s="35"/>
      <c r="D559" s="11"/>
      <c r="E559" s="16"/>
      <c r="F559" s="19"/>
      <c r="G559"/>
      <c r="H559" s="17">
        <f>IFERROR(VLOOKUP(Таблица1[[#This Row],[Наименование услуги]],#REF!,2),)</f>
        <v>0</v>
      </c>
      <c r="I559" s="7">
        <f>Таблица1[[#This Row],[Количество услуг]]*Таблица1[[#This Row],[Стоимость за единицу, руб.]]</f>
        <v>0</v>
      </c>
      <c r="K559" s="8" t="str">
        <f>IFERROR(VLOOKUP($J559,'Журнал договоров физ.лиц'!$A$2:$H$32,2,0),"")</f>
        <v/>
      </c>
      <c r="L559" s="18" t="e">
        <f>IF(MATCH(Таблица1[[#This Row],[Номер договора]],Таблица1[Номер договора],)=ROW()-1,1,)+INDEX(Таблица1[[#All],[0]],ROW()-1)</f>
        <v>#N/A</v>
      </c>
      <c r="M559" s="18" t="str">
        <f>IFERROR(INDEX(Таблица1[Номер договора],MATCH(ROW()-1,Таблица1[0],)),"s\")</f>
        <v>s\</v>
      </c>
    </row>
    <row r="560" spans="1:13" ht="15.75" x14ac:dyDescent="0.25">
      <c r="A560" s="9" t="e">
        <f>INDEX('Журнал договоров физ.лиц'!C:C,MATCH('Реестр физические'!J560,'Журнал договоров физ.лиц'!A:A,))</f>
        <v>#N/A</v>
      </c>
      <c r="B560" s="9" t="e">
        <f>Таблица1[[#This Row],[Наименование юридического лица / ФИО пациента (физического лица)]]</f>
        <v>#N/A</v>
      </c>
      <c r="C560" s="35"/>
      <c r="D560" s="11"/>
      <c r="E560" s="16"/>
      <c r="F560" s="19"/>
      <c r="G560"/>
      <c r="H560" s="17">
        <f>IFERROR(VLOOKUP(Таблица1[[#This Row],[Наименование услуги]],#REF!,2),)</f>
        <v>0</v>
      </c>
      <c r="I560" s="7">
        <f>Таблица1[[#This Row],[Количество услуг]]*Таблица1[[#This Row],[Стоимость за единицу, руб.]]</f>
        <v>0</v>
      </c>
      <c r="K560" s="8" t="str">
        <f>IFERROR(VLOOKUP($J560,'Журнал договоров физ.лиц'!$A$2:$H$32,2,0),"")</f>
        <v/>
      </c>
      <c r="L560" s="18" t="e">
        <f>IF(MATCH(Таблица1[[#This Row],[Номер договора]],Таблица1[Номер договора],)=ROW()-1,1,)+INDEX(Таблица1[[#All],[0]],ROW()-1)</f>
        <v>#N/A</v>
      </c>
      <c r="M560" s="18" t="str">
        <f>IFERROR(INDEX(Таблица1[Номер договора],MATCH(ROW()-1,Таблица1[0],)),"s\")</f>
        <v>s\</v>
      </c>
    </row>
    <row r="561" spans="1:13" ht="15.75" x14ac:dyDescent="0.25">
      <c r="A561" s="9" t="e">
        <f>INDEX('Журнал договоров физ.лиц'!C:C,MATCH('Реестр физические'!J561,'Журнал договоров физ.лиц'!A:A,))</f>
        <v>#N/A</v>
      </c>
      <c r="B561" s="9" t="e">
        <f>Таблица1[[#This Row],[Наименование юридического лица / ФИО пациента (физического лица)]]</f>
        <v>#N/A</v>
      </c>
      <c r="C561" s="35"/>
      <c r="D561" s="11"/>
      <c r="E561" s="16"/>
      <c r="F561" s="19"/>
      <c r="G561"/>
      <c r="H561" s="17">
        <f>IFERROR(VLOOKUP(Таблица1[[#This Row],[Наименование услуги]],#REF!,2),)</f>
        <v>0</v>
      </c>
      <c r="I561" s="7">
        <f>Таблица1[[#This Row],[Количество услуг]]*Таблица1[[#This Row],[Стоимость за единицу, руб.]]</f>
        <v>0</v>
      </c>
      <c r="K561" s="8" t="str">
        <f>IFERROR(VLOOKUP($J561,'Журнал договоров физ.лиц'!$A$2:$H$32,2,0),"")</f>
        <v/>
      </c>
      <c r="L561" s="18" t="e">
        <f>IF(MATCH(Таблица1[[#This Row],[Номер договора]],Таблица1[Номер договора],)=ROW()-1,1,)+INDEX(Таблица1[[#All],[0]],ROW()-1)</f>
        <v>#N/A</v>
      </c>
      <c r="M561" s="18" t="str">
        <f>IFERROR(INDEX(Таблица1[Номер договора],MATCH(ROW()-1,Таблица1[0],)),"s\")</f>
        <v>s\</v>
      </c>
    </row>
    <row r="562" spans="1:13" ht="15.75" x14ac:dyDescent="0.25">
      <c r="A562" s="9" t="e">
        <f>INDEX('Журнал договоров физ.лиц'!C:C,MATCH('Реестр физические'!J562,'Журнал договоров физ.лиц'!A:A,))</f>
        <v>#N/A</v>
      </c>
      <c r="B562" s="9" t="e">
        <f>Таблица1[[#This Row],[Наименование юридического лица / ФИО пациента (физического лица)]]</f>
        <v>#N/A</v>
      </c>
      <c r="C562" s="35"/>
      <c r="D562" s="11"/>
      <c r="E562" s="16"/>
      <c r="F562" s="19"/>
      <c r="G562"/>
      <c r="H562" s="17">
        <f>IFERROR(VLOOKUP(Таблица1[[#This Row],[Наименование услуги]],#REF!,2),)</f>
        <v>0</v>
      </c>
      <c r="I562" s="7">
        <f>Таблица1[[#This Row],[Количество услуг]]*Таблица1[[#This Row],[Стоимость за единицу, руб.]]</f>
        <v>0</v>
      </c>
      <c r="K562" s="8" t="str">
        <f>IFERROR(VLOOKUP($J562,'Журнал договоров физ.лиц'!$A$2:$H$32,2,0),"")</f>
        <v/>
      </c>
      <c r="L562" s="18" t="e">
        <f>IF(MATCH(Таблица1[[#This Row],[Номер договора]],Таблица1[Номер договора],)=ROW()-1,1,)+INDEX(Таблица1[[#All],[0]],ROW()-1)</f>
        <v>#N/A</v>
      </c>
      <c r="M562" s="18" t="str">
        <f>IFERROR(INDEX(Таблица1[Номер договора],MATCH(ROW()-1,Таблица1[0],)),"s\")</f>
        <v>s\</v>
      </c>
    </row>
    <row r="563" spans="1:13" ht="15.75" x14ac:dyDescent="0.25">
      <c r="A563" s="9" t="e">
        <f>INDEX('Журнал договоров физ.лиц'!C:C,MATCH('Реестр физические'!J563,'Журнал договоров физ.лиц'!A:A,))</f>
        <v>#N/A</v>
      </c>
      <c r="B563" s="9" t="e">
        <f>Таблица1[[#This Row],[Наименование юридического лица / ФИО пациента (физического лица)]]</f>
        <v>#N/A</v>
      </c>
      <c r="C563" s="35"/>
      <c r="D563" s="11"/>
      <c r="E563" s="16"/>
      <c r="F563" s="19"/>
      <c r="G563"/>
      <c r="H563" s="17">
        <f>IFERROR(VLOOKUP(Таблица1[[#This Row],[Наименование услуги]],#REF!,2),)</f>
        <v>0</v>
      </c>
      <c r="I563" s="7">
        <f>Таблица1[[#This Row],[Количество услуг]]*Таблица1[[#This Row],[Стоимость за единицу, руб.]]</f>
        <v>0</v>
      </c>
      <c r="K563" s="8" t="str">
        <f>IFERROR(VLOOKUP($J563,'Журнал договоров физ.лиц'!$A$2:$H$32,2,0),"")</f>
        <v/>
      </c>
      <c r="L563" s="18" t="e">
        <f>IF(MATCH(Таблица1[[#This Row],[Номер договора]],Таблица1[Номер договора],)=ROW()-1,1,)+INDEX(Таблица1[[#All],[0]],ROW()-1)</f>
        <v>#N/A</v>
      </c>
      <c r="M563" s="18" t="str">
        <f>IFERROR(INDEX(Таблица1[Номер договора],MATCH(ROW()-1,Таблица1[0],)),"s\")</f>
        <v>s\</v>
      </c>
    </row>
    <row r="564" spans="1:13" ht="15.75" x14ac:dyDescent="0.25">
      <c r="A564" s="9" t="e">
        <f>INDEX('Журнал договоров физ.лиц'!C:C,MATCH('Реестр физические'!J564,'Журнал договоров физ.лиц'!A:A,))</f>
        <v>#N/A</v>
      </c>
      <c r="B564" s="9" t="e">
        <f>Таблица1[[#This Row],[Наименование юридического лица / ФИО пациента (физического лица)]]</f>
        <v>#N/A</v>
      </c>
      <c r="C564" s="35"/>
      <c r="D564" s="11"/>
      <c r="E564" s="16"/>
      <c r="F564" s="19"/>
      <c r="G564"/>
      <c r="H564" s="17">
        <f>IFERROR(VLOOKUP(Таблица1[[#This Row],[Наименование услуги]],#REF!,2),)</f>
        <v>0</v>
      </c>
      <c r="I564" s="7">
        <f>Таблица1[[#This Row],[Количество услуг]]*Таблица1[[#This Row],[Стоимость за единицу, руб.]]</f>
        <v>0</v>
      </c>
      <c r="K564" s="8" t="str">
        <f>IFERROR(VLOOKUP($J564,'Журнал договоров физ.лиц'!$A$2:$H$32,2,0),"")</f>
        <v/>
      </c>
      <c r="L564" s="18" t="e">
        <f>IF(MATCH(Таблица1[[#This Row],[Номер договора]],Таблица1[Номер договора],)=ROW()-1,1,)+INDEX(Таблица1[[#All],[0]],ROW()-1)</f>
        <v>#N/A</v>
      </c>
      <c r="M564" s="18" t="str">
        <f>IFERROR(INDEX(Таблица1[Номер договора],MATCH(ROW()-1,Таблица1[0],)),"s\")</f>
        <v>s\</v>
      </c>
    </row>
    <row r="565" spans="1:13" ht="15.75" x14ac:dyDescent="0.25">
      <c r="A565" s="9" t="e">
        <f>INDEX('Журнал договоров физ.лиц'!C:C,MATCH('Реестр физические'!J565,'Журнал договоров физ.лиц'!A:A,))</f>
        <v>#N/A</v>
      </c>
      <c r="B565" s="9" t="e">
        <f>Таблица1[[#This Row],[Наименование юридического лица / ФИО пациента (физического лица)]]</f>
        <v>#N/A</v>
      </c>
      <c r="C565" s="35"/>
      <c r="D565" s="11"/>
      <c r="E565" s="16"/>
      <c r="F565" s="19"/>
      <c r="G565"/>
      <c r="H565" s="17">
        <f>IFERROR(VLOOKUP(Таблица1[[#This Row],[Наименование услуги]],#REF!,2),)</f>
        <v>0</v>
      </c>
      <c r="I565" s="7">
        <f>Таблица1[[#This Row],[Количество услуг]]*Таблица1[[#This Row],[Стоимость за единицу, руб.]]</f>
        <v>0</v>
      </c>
      <c r="K565" s="8" t="str">
        <f>IFERROR(VLOOKUP($J565,'Журнал договоров физ.лиц'!$A$2:$H$32,2,0),"")</f>
        <v/>
      </c>
      <c r="L565" s="18" t="e">
        <f>IF(MATCH(Таблица1[[#This Row],[Номер договора]],Таблица1[Номер договора],)=ROW()-1,1,)+INDEX(Таблица1[[#All],[0]],ROW()-1)</f>
        <v>#N/A</v>
      </c>
      <c r="M565" s="18" t="str">
        <f>IFERROR(INDEX(Таблица1[Номер договора],MATCH(ROW()-1,Таблица1[0],)),"s\")</f>
        <v>s\</v>
      </c>
    </row>
    <row r="566" spans="1:13" ht="15.75" x14ac:dyDescent="0.25">
      <c r="A566" s="9" t="e">
        <f>INDEX('Журнал договоров физ.лиц'!C:C,MATCH('Реестр физические'!J566,'Журнал договоров физ.лиц'!A:A,))</f>
        <v>#N/A</v>
      </c>
      <c r="B566" s="9" t="e">
        <f>Таблица1[[#This Row],[Наименование юридического лица / ФИО пациента (физического лица)]]</f>
        <v>#N/A</v>
      </c>
      <c r="C566" s="35"/>
      <c r="D566" s="11"/>
      <c r="E566" s="16"/>
      <c r="F566" s="19"/>
      <c r="G566"/>
      <c r="H566" s="17">
        <f>IFERROR(VLOOKUP(Таблица1[[#This Row],[Наименование услуги]],#REF!,2),)</f>
        <v>0</v>
      </c>
      <c r="I566" s="7">
        <f>Таблица1[[#This Row],[Количество услуг]]*Таблица1[[#This Row],[Стоимость за единицу, руб.]]</f>
        <v>0</v>
      </c>
      <c r="K566" s="8" t="str">
        <f>IFERROR(VLOOKUP($J566,'Журнал договоров физ.лиц'!$A$2:$H$32,2,0),"")</f>
        <v/>
      </c>
      <c r="L566" s="18" t="e">
        <f>IF(MATCH(Таблица1[[#This Row],[Номер договора]],Таблица1[Номер договора],)=ROW()-1,1,)+INDEX(Таблица1[[#All],[0]],ROW()-1)</f>
        <v>#N/A</v>
      </c>
      <c r="M566" s="18" t="str">
        <f>IFERROR(INDEX(Таблица1[Номер договора],MATCH(ROW()-1,Таблица1[0],)),"s\")</f>
        <v>s\</v>
      </c>
    </row>
    <row r="567" spans="1:13" ht="15.75" x14ac:dyDescent="0.25">
      <c r="A567" s="9" t="e">
        <f>INDEX('Журнал договоров физ.лиц'!C:C,MATCH('Реестр физические'!J567,'Журнал договоров физ.лиц'!A:A,))</f>
        <v>#N/A</v>
      </c>
      <c r="B567" s="9" t="e">
        <f>Таблица1[[#This Row],[Наименование юридического лица / ФИО пациента (физического лица)]]</f>
        <v>#N/A</v>
      </c>
      <c r="C567" s="35"/>
      <c r="D567" s="11"/>
      <c r="E567" s="16"/>
      <c r="F567" s="19"/>
      <c r="G567"/>
      <c r="H567" s="17">
        <f>IFERROR(VLOOKUP(Таблица1[[#This Row],[Наименование услуги]],#REF!,2),)</f>
        <v>0</v>
      </c>
      <c r="I567" s="7">
        <f>Таблица1[[#This Row],[Количество услуг]]*Таблица1[[#This Row],[Стоимость за единицу, руб.]]</f>
        <v>0</v>
      </c>
      <c r="K567" s="8" t="str">
        <f>IFERROR(VLOOKUP($J567,'Журнал договоров физ.лиц'!$A$2:$H$32,2,0),"")</f>
        <v/>
      </c>
      <c r="L567" s="18" t="e">
        <f>IF(MATCH(Таблица1[[#This Row],[Номер договора]],Таблица1[Номер договора],)=ROW()-1,1,)+INDEX(Таблица1[[#All],[0]],ROW()-1)</f>
        <v>#N/A</v>
      </c>
      <c r="M567" s="18" t="str">
        <f>IFERROR(INDEX(Таблица1[Номер договора],MATCH(ROW()-1,Таблица1[0],)),"s\")</f>
        <v>s\</v>
      </c>
    </row>
    <row r="568" spans="1:13" ht="15.75" x14ac:dyDescent="0.25">
      <c r="A568" s="9" t="e">
        <f>INDEX('Журнал договоров физ.лиц'!C:C,MATCH('Реестр физические'!J568,'Журнал договоров физ.лиц'!A:A,))</f>
        <v>#N/A</v>
      </c>
      <c r="B568" s="9" t="e">
        <f>Таблица1[[#This Row],[Наименование юридического лица / ФИО пациента (физического лица)]]</f>
        <v>#N/A</v>
      </c>
      <c r="C568" s="35"/>
      <c r="D568" s="11"/>
      <c r="E568" s="16"/>
      <c r="F568" s="19"/>
      <c r="G568"/>
      <c r="H568" s="17">
        <f>IFERROR(VLOOKUP(Таблица1[[#This Row],[Наименование услуги]],#REF!,2),)</f>
        <v>0</v>
      </c>
      <c r="I568" s="7">
        <f>Таблица1[[#This Row],[Количество услуг]]*Таблица1[[#This Row],[Стоимость за единицу, руб.]]</f>
        <v>0</v>
      </c>
      <c r="K568" s="8" t="str">
        <f>IFERROR(VLOOKUP($J568,'Журнал договоров физ.лиц'!$A$2:$H$32,2,0),"")</f>
        <v/>
      </c>
      <c r="L568" s="18" t="e">
        <f>IF(MATCH(Таблица1[[#This Row],[Номер договора]],Таблица1[Номер договора],)=ROW()-1,1,)+INDEX(Таблица1[[#All],[0]],ROW()-1)</f>
        <v>#N/A</v>
      </c>
      <c r="M568" s="18" t="str">
        <f>IFERROR(INDEX(Таблица1[Номер договора],MATCH(ROW()-1,Таблица1[0],)),"s\")</f>
        <v>s\</v>
      </c>
    </row>
    <row r="569" spans="1:13" ht="15.75" x14ac:dyDescent="0.25">
      <c r="A569" s="9" t="e">
        <f>INDEX('Журнал договоров физ.лиц'!C:C,MATCH('Реестр физические'!J569,'Журнал договоров физ.лиц'!A:A,))</f>
        <v>#N/A</v>
      </c>
      <c r="B569" s="9" t="e">
        <f>Таблица1[[#This Row],[Наименование юридического лица / ФИО пациента (физического лица)]]</f>
        <v>#N/A</v>
      </c>
      <c r="C569" s="35"/>
      <c r="D569" s="11"/>
      <c r="E569" s="16"/>
      <c r="F569" s="19"/>
      <c r="G569"/>
      <c r="H569" s="17">
        <f>IFERROR(VLOOKUP(Таблица1[[#This Row],[Наименование услуги]],#REF!,2),)</f>
        <v>0</v>
      </c>
      <c r="I569" s="7">
        <f>Таблица1[[#This Row],[Количество услуг]]*Таблица1[[#This Row],[Стоимость за единицу, руб.]]</f>
        <v>0</v>
      </c>
      <c r="K569" s="8" t="str">
        <f>IFERROR(VLOOKUP($J569,'Журнал договоров физ.лиц'!$A$2:$H$32,2,0),"")</f>
        <v/>
      </c>
      <c r="L569" s="18" t="e">
        <f>IF(MATCH(Таблица1[[#This Row],[Номер договора]],Таблица1[Номер договора],)=ROW()-1,1,)+INDEX(Таблица1[[#All],[0]],ROW()-1)</f>
        <v>#N/A</v>
      </c>
      <c r="M569" s="18" t="str">
        <f>IFERROR(INDEX(Таблица1[Номер договора],MATCH(ROW()-1,Таблица1[0],)),"s\")</f>
        <v>s\</v>
      </c>
    </row>
    <row r="570" spans="1:13" ht="15.75" x14ac:dyDescent="0.25">
      <c r="A570" s="9" t="e">
        <f>INDEX('Журнал договоров физ.лиц'!C:C,MATCH('Реестр физические'!J570,'Журнал договоров физ.лиц'!A:A,))</f>
        <v>#N/A</v>
      </c>
      <c r="B570" s="9" t="e">
        <f>Таблица1[[#This Row],[Наименование юридического лица / ФИО пациента (физического лица)]]</f>
        <v>#N/A</v>
      </c>
      <c r="C570" s="35"/>
      <c r="D570" s="11"/>
      <c r="E570" s="16"/>
      <c r="F570" s="19"/>
      <c r="G570"/>
      <c r="H570" s="17">
        <f>IFERROR(VLOOKUP(Таблица1[[#This Row],[Наименование услуги]],#REF!,2),)</f>
        <v>0</v>
      </c>
      <c r="I570" s="7">
        <f>Таблица1[[#This Row],[Количество услуг]]*Таблица1[[#This Row],[Стоимость за единицу, руб.]]</f>
        <v>0</v>
      </c>
      <c r="K570" s="8" t="str">
        <f>IFERROR(VLOOKUP($J570,'Журнал договоров физ.лиц'!$A$2:$H$32,2,0),"")</f>
        <v/>
      </c>
      <c r="L570" s="18" t="e">
        <f>IF(MATCH(Таблица1[[#This Row],[Номер договора]],Таблица1[Номер договора],)=ROW()-1,1,)+INDEX(Таблица1[[#All],[0]],ROW()-1)</f>
        <v>#N/A</v>
      </c>
      <c r="M570" s="18" t="str">
        <f>IFERROR(INDEX(Таблица1[Номер договора],MATCH(ROW()-1,Таблица1[0],)),"s\")</f>
        <v>s\</v>
      </c>
    </row>
    <row r="571" spans="1:13" ht="15.75" x14ac:dyDescent="0.25">
      <c r="A571" s="9" t="e">
        <f>INDEX('Журнал договоров физ.лиц'!C:C,MATCH('Реестр физические'!J571,'Журнал договоров физ.лиц'!A:A,))</f>
        <v>#N/A</v>
      </c>
      <c r="B571" s="9" t="e">
        <f>Таблица1[[#This Row],[Наименование юридического лица / ФИО пациента (физического лица)]]</f>
        <v>#N/A</v>
      </c>
      <c r="C571" s="35"/>
      <c r="D571" s="11"/>
      <c r="E571" s="16"/>
      <c r="F571" s="19"/>
      <c r="G571"/>
      <c r="H571" s="17">
        <f>IFERROR(VLOOKUP(Таблица1[[#This Row],[Наименование услуги]],#REF!,2),)</f>
        <v>0</v>
      </c>
      <c r="I571" s="7">
        <f>Таблица1[[#This Row],[Количество услуг]]*Таблица1[[#This Row],[Стоимость за единицу, руб.]]</f>
        <v>0</v>
      </c>
      <c r="K571" s="8" t="str">
        <f>IFERROR(VLOOKUP($J571,'Журнал договоров физ.лиц'!$A$2:$H$32,2,0),"")</f>
        <v/>
      </c>
      <c r="L571" s="18" t="e">
        <f>IF(MATCH(Таблица1[[#This Row],[Номер договора]],Таблица1[Номер договора],)=ROW()-1,1,)+INDEX(Таблица1[[#All],[0]],ROW()-1)</f>
        <v>#N/A</v>
      </c>
      <c r="M571" s="18" t="str">
        <f>IFERROR(INDEX(Таблица1[Номер договора],MATCH(ROW()-1,Таблица1[0],)),"s\")</f>
        <v>s\</v>
      </c>
    </row>
    <row r="572" spans="1:13" ht="15.75" x14ac:dyDescent="0.25">
      <c r="A572" s="9" t="e">
        <f>INDEX('Журнал договоров физ.лиц'!C:C,MATCH('Реестр физические'!J572,'Журнал договоров физ.лиц'!A:A,))</f>
        <v>#N/A</v>
      </c>
      <c r="B572" s="9" t="e">
        <f>Таблица1[[#This Row],[Наименование юридического лица / ФИО пациента (физического лица)]]</f>
        <v>#N/A</v>
      </c>
      <c r="C572" s="35"/>
      <c r="D572" s="11"/>
      <c r="E572" s="16"/>
      <c r="F572" s="19"/>
      <c r="G572"/>
      <c r="H572" s="17">
        <f>IFERROR(VLOOKUP(Таблица1[[#This Row],[Наименование услуги]],#REF!,2),)</f>
        <v>0</v>
      </c>
      <c r="I572" s="7">
        <f>Таблица1[[#This Row],[Количество услуг]]*Таблица1[[#This Row],[Стоимость за единицу, руб.]]</f>
        <v>0</v>
      </c>
      <c r="K572" s="8" t="str">
        <f>IFERROR(VLOOKUP($J572,'Журнал договоров физ.лиц'!$A$2:$H$32,2,0),"")</f>
        <v/>
      </c>
      <c r="L572" s="18" t="e">
        <f>IF(MATCH(Таблица1[[#This Row],[Номер договора]],Таблица1[Номер договора],)=ROW()-1,1,)+INDEX(Таблица1[[#All],[0]],ROW()-1)</f>
        <v>#N/A</v>
      </c>
      <c r="M572" s="18" t="str">
        <f>IFERROR(INDEX(Таблица1[Номер договора],MATCH(ROW()-1,Таблица1[0],)),"s\")</f>
        <v>s\</v>
      </c>
    </row>
    <row r="573" spans="1:13" ht="15.75" x14ac:dyDescent="0.25">
      <c r="A573" s="9" t="e">
        <f>INDEX('Журнал договоров физ.лиц'!C:C,MATCH('Реестр физические'!J573,'Журнал договоров физ.лиц'!A:A,))</f>
        <v>#N/A</v>
      </c>
      <c r="B573" s="9" t="e">
        <f>Таблица1[[#This Row],[Наименование юридического лица / ФИО пациента (физического лица)]]</f>
        <v>#N/A</v>
      </c>
      <c r="C573" s="35"/>
      <c r="D573" s="11"/>
      <c r="E573" s="16"/>
      <c r="F573" s="19"/>
      <c r="G573"/>
      <c r="H573" s="17">
        <f>IFERROR(VLOOKUP(Таблица1[[#This Row],[Наименование услуги]],#REF!,2),)</f>
        <v>0</v>
      </c>
      <c r="I573" s="7">
        <f>Таблица1[[#This Row],[Количество услуг]]*Таблица1[[#This Row],[Стоимость за единицу, руб.]]</f>
        <v>0</v>
      </c>
      <c r="K573" s="8" t="str">
        <f>IFERROR(VLOOKUP($J573,'Журнал договоров физ.лиц'!$A$2:$H$32,2,0),"")</f>
        <v/>
      </c>
      <c r="L573" s="18" t="e">
        <f>IF(MATCH(Таблица1[[#This Row],[Номер договора]],Таблица1[Номер договора],)=ROW()-1,1,)+INDEX(Таблица1[[#All],[0]],ROW()-1)</f>
        <v>#N/A</v>
      </c>
      <c r="M573" s="18" t="str">
        <f>IFERROR(INDEX(Таблица1[Номер договора],MATCH(ROW()-1,Таблица1[0],)),"s\")</f>
        <v>s\</v>
      </c>
    </row>
    <row r="574" spans="1:13" ht="15.75" x14ac:dyDescent="0.25">
      <c r="A574" s="9" t="e">
        <f>INDEX('Журнал договоров физ.лиц'!C:C,MATCH('Реестр физические'!J574,'Журнал договоров физ.лиц'!A:A,))</f>
        <v>#N/A</v>
      </c>
      <c r="B574" s="9" t="e">
        <f>Таблица1[[#This Row],[Наименование юридического лица / ФИО пациента (физического лица)]]</f>
        <v>#N/A</v>
      </c>
      <c r="C574" s="35"/>
      <c r="D574" s="11"/>
      <c r="E574" s="16"/>
      <c r="F574" s="19"/>
      <c r="G574"/>
      <c r="H574" s="17">
        <f>IFERROR(VLOOKUP(Таблица1[[#This Row],[Наименование услуги]],#REF!,2),)</f>
        <v>0</v>
      </c>
      <c r="I574" s="7">
        <f>Таблица1[[#This Row],[Количество услуг]]*Таблица1[[#This Row],[Стоимость за единицу, руб.]]</f>
        <v>0</v>
      </c>
      <c r="K574" s="8" t="str">
        <f>IFERROR(VLOOKUP($J574,'Журнал договоров физ.лиц'!$A$2:$H$32,2,0),"")</f>
        <v/>
      </c>
      <c r="L574" s="18" t="e">
        <f>IF(MATCH(Таблица1[[#This Row],[Номер договора]],Таблица1[Номер договора],)=ROW()-1,1,)+INDEX(Таблица1[[#All],[0]],ROW()-1)</f>
        <v>#N/A</v>
      </c>
      <c r="M574" s="18" t="str">
        <f>IFERROR(INDEX(Таблица1[Номер договора],MATCH(ROW()-1,Таблица1[0],)),"s\")</f>
        <v>s\</v>
      </c>
    </row>
    <row r="575" spans="1:13" ht="15.75" x14ac:dyDescent="0.25">
      <c r="A575" s="9" t="e">
        <f>INDEX('Журнал договоров физ.лиц'!C:C,MATCH('Реестр физические'!J575,'Журнал договоров физ.лиц'!A:A,))</f>
        <v>#N/A</v>
      </c>
      <c r="B575" s="9" t="e">
        <f>Таблица1[[#This Row],[Наименование юридического лица / ФИО пациента (физического лица)]]</f>
        <v>#N/A</v>
      </c>
      <c r="C575" s="35"/>
      <c r="D575" s="11"/>
      <c r="E575" s="16"/>
      <c r="F575" s="19"/>
      <c r="G575"/>
      <c r="H575" s="17">
        <f>IFERROR(VLOOKUP(Таблица1[[#This Row],[Наименование услуги]],#REF!,2),)</f>
        <v>0</v>
      </c>
      <c r="I575" s="7">
        <f>Таблица1[[#This Row],[Количество услуг]]*Таблица1[[#This Row],[Стоимость за единицу, руб.]]</f>
        <v>0</v>
      </c>
      <c r="K575" s="8" t="str">
        <f>IFERROR(VLOOKUP($J575,'Журнал договоров физ.лиц'!$A$2:$H$32,2,0),"")</f>
        <v/>
      </c>
      <c r="L575" s="18" t="e">
        <f>IF(MATCH(Таблица1[[#This Row],[Номер договора]],Таблица1[Номер договора],)=ROW()-1,1,)+INDEX(Таблица1[[#All],[0]],ROW()-1)</f>
        <v>#N/A</v>
      </c>
      <c r="M575" s="18" t="str">
        <f>IFERROR(INDEX(Таблица1[Номер договора],MATCH(ROW()-1,Таблица1[0],)),"s\")</f>
        <v>s\</v>
      </c>
    </row>
    <row r="576" spans="1:13" ht="15.75" x14ac:dyDescent="0.25">
      <c r="A576" s="9" t="e">
        <f>INDEX('Журнал договоров физ.лиц'!C:C,MATCH('Реестр физические'!J576,'Журнал договоров физ.лиц'!A:A,))</f>
        <v>#N/A</v>
      </c>
      <c r="B576" s="9" t="e">
        <f>Таблица1[[#This Row],[Наименование юридического лица / ФИО пациента (физического лица)]]</f>
        <v>#N/A</v>
      </c>
      <c r="C576" s="35"/>
      <c r="D576" s="11"/>
      <c r="E576" s="16"/>
      <c r="F576" s="19"/>
      <c r="G576"/>
      <c r="H576" s="17">
        <f>IFERROR(VLOOKUP(Таблица1[[#This Row],[Наименование услуги]],#REF!,2),)</f>
        <v>0</v>
      </c>
      <c r="I576" s="7">
        <f>Таблица1[[#This Row],[Количество услуг]]*Таблица1[[#This Row],[Стоимость за единицу, руб.]]</f>
        <v>0</v>
      </c>
      <c r="K576" s="8" t="str">
        <f>IFERROR(VLOOKUP($J576,'Журнал договоров физ.лиц'!$A$2:$H$32,2,0),"")</f>
        <v/>
      </c>
      <c r="L576" s="18" t="e">
        <f>IF(MATCH(Таблица1[[#This Row],[Номер договора]],Таблица1[Номер договора],)=ROW()-1,1,)+INDEX(Таблица1[[#All],[0]],ROW()-1)</f>
        <v>#N/A</v>
      </c>
      <c r="M576" s="18" t="str">
        <f>IFERROR(INDEX(Таблица1[Номер договора],MATCH(ROW()-1,Таблица1[0],)),"s\")</f>
        <v>s\</v>
      </c>
    </row>
    <row r="577" spans="1:13" ht="15.75" x14ac:dyDescent="0.25">
      <c r="A577" s="9" t="e">
        <f>INDEX('Журнал договоров физ.лиц'!C:C,MATCH('Реестр физические'!J577,'Журнал договоров физ.лиц'!A:A,))</f>
        <v>#N/A</v>
      </c>
      <c r="B577" s="9" t="e">
        <f>Таблица1[[#This Row],[Наименование юридического лица / ФИО пациента (физического лица)]]</f>
        <v>#N/A</v>
      </c>
      <c r="C577" s="35"/>
      <c r="D577" s="11"/>
      <c r="E577" s="16"/>
      <c r="F577" s="19"/>
      <c r="G577"/>
      <c r="H577" s="17">
        <f>IFERROR(VLOOKUP(Таблица1[[#This Row],[Наименование услуги]],#REF!,2),)</f>
        <v>0</v>
      </c>
      <c r="I577" s="7">
        <f>Таблица1[[#This Row],[Количество услуг]]*Таблица1[[#This Row],[Стоимость за единицу, руб.]]</f>
        <v>0</v>
      </c>
      <c r="K577" s="8" t="str">
        <f>IFERROR(VLOOKUP($J577,'Журнал договоров физ.лиц'!$A$2:$H$32,2,0),"")</f>
        <v/>
      </c>
      <c r="L577" s="18" t="e">
        <f>IF(MATCH(Таблица1[[#This Row],[Номер договора]],Таблица1[Номер договора],)=ROW()-1,1,)+INDEX(Таблица1[[#All],[0]],ROW()-1)</f>
        <v>#N/A</v>
      </c>
      <c r="M577" s="18" t="str">
        <f>IFERROR(INDEX(Таблица1[Номер договора],MATCH(ROW()-1,Таблица1[0],)),"s\")</f>
        <v>s\</v>
      </c>
    </row>
    <row r="578" spans="1:13" ht="15.75" x14ac:dyDescent="0.25">
      <c r="A578" s="9" t="e">
        <f>INDEX('Журнал договоров физ.лиц'!C:C,MATCH('Реестр физические'!J578,'Журнал договоров физ.лиц'!A:A,))</f>
        <v>#N/A</v>
      </c>
      <c r="B578" s="9" t="e">
        <f>Таблица1[[#This Row],[Наименование юридического лица / ФИО пациента (физического лица)]]</f>
        <v>#N/A</v>
      </c>
      <c r="C578" s="35"/>
      <c r="D578" s="11"/>
      <c r="E578" s="16"/>
      <c r="F578" s="19"/>
      <c r="G578"/>
      <c r="H578" s="17">
        <f>IFERROR(VLOOKUP(Таблица1[[#This Row],[Наименование услуги]],#REF!,2),)</f>
        <v>0</v>
      </c>
      <c r="I578" s="7">
        <f>Таблица1[[#This Row],[Количество услуг]]*Таблица1[[#This Row],[Стоимость за единицу, руб.]]</f>
        <v>0</v>
      </c>
      <c r="K578" s="8" t="str">
        <f>IFERROR(VLOOKUP($J578,'Журнал договоров физ.лиц'!$A$2:$H$32,2,0),"")</f>
        <v/>
      </c>
      <c r="L578" s="18" t="e">
        <f>IF(MATCH(Таблица1[[#This Row],[Номер договора]],Таблица1[Номер договора],)=ROW()-1,1,)+INDEX(Таблица1[[#All],[0]],ROW()-1)</f>
        <v>#N/A</v>
      </c>
      <c r="M578" s="18" t="str">
        <f>IFERROR(INDEX(Таблица1[Номер договора],MATCH(ROW()-1,Таблица1[0],)),"s\")</f>
        <v>s\</v>
      </c>
    </row>
    <row r="579" spans="1:13" ht="15.75" x14ac:dyDescent="0.25">
      <c r="A579" s="9" t="e">
        <f>INDEX('Журнал договоров физ.лиц'!C:C,MATCH('Реестр физические'!J579,'Журнал договоров физ.лиц'!A:A,))</f>
        <v>#N/A</v>
      </c>
      <c r="B579" s="9" t="e">
        <f>Таблица1[[#This Row],[Наименование юридического лица / ФИО пациента (физического лица)]]</f>
        <v>#N/A</v>
      </c>
      <c r="C579" s="35"/>
      <c r="D579" s="11"/>
      <c r="E579" s="16"/>
      <c r="F579" s="19"/>
      <c r="G579"/>
      <c r="H579" s="17">
        <f>IFERROR(VLOOKUP(Таблица1[[#This Row],[Наименование услуги]],#REF!,2),)</f>
        <v>0</v>
      </c>
      <c r="I579" s="7">
        <f>Таблица1[[#This Row],[Количество услуг]]*Таблица1[[#This Row],[Стоимость за единицу, руб.]]</f>
        <v>0</v>
      </c>
      <c r="K579" s="8" t="str">
        <f>IFERROR(VLOOKUP($J579,'Журнал договоров физ.лиц'!$A$2:$H$32,2,0),"")</f>
        <v/>
      </c>
      <c r="L579" s="18" t="e">
        <f>IF(MATCH(Таблица1[[#This Row],[Номер договора]],Таблица1[Номер договора],)=ROW()-1,1,)+INDEX(Таблица1[[#All],[0]],ROW()-1)</f>
        <v>#N/A</v>
      </c>
      <c r="M579" s="18" t="str">
        <f>IFERROR(INDEX(Таблица1[Номер договора],MATCH(ROW()-1,Таблица1[0],)),"s\")</f>
        <v>s\</v>
      </c>
    </row>
    <row r="580" spans="1:13" ht="15.75" x14ac:dyDescent="0.25">
      <c r="A580" s="9" t="e">
        <f>INDEX('Журнал договоров физ.лиц'!C:C,MATCH('Реестр физические'!J580,'Журнал договоров физ.лиц'!A:A,))</f>
        <v>#N/A</v>
      </c>
      <c r="B580" s="9" t="e">
        <f>Таблица1[[#This Row],[Наименование юридического лица / ФИО пациента (физического лица)]]</f>
        <v>#N/A</v>
      </c>
      <c r="C580" s="35"/>
      <c r="D580" s="11"/>
      <c r="E580" s="16"/>
      <c r="F580" s="19"/>
      <c r="G580"/>
      <c r="H580" s="17">
        <f>IFERROR(VLOOKUP(Таблица1[[#This Row],[Наименование услуги]],#REF!,2),)</f>
        <v>0</v>
      </c>
      <c r="I580" s="7">
        <f>Таблица1[[#This Row],[Количество услуг]]*Таблица1[[#This Row],[Стоимость за единицу, руб.]]</f>
        <v>0</v>
      </c>
      <c r="K580" s="8" t="str">
        <f>IFERROR(VLOOKUP($J580,'Журнал договоров физ.лиц'!$A$2:$H$32,2,0),"")</f>
        <v/>
      </c>
      <c r="L580" s="18" t="e">
        <f>IF(MATCH(Таблица1[[#This Row],[Номер договора]],Таблица1[Номер договора],)=ROW()-1,1,)+INDEX(Таблица1[[#All],[0]],ROW()-1)</f>
        <v>#N/A</v>
      </c>
      <c r="M580" s="18" t="str">
        <f>IFERROR(INDEX(Таблица1[Номер договора],MATCH(ROW()-1,Таблица1[0],)),"s\")</f>
        <v>s\</v>
      </c>
    </row>
    <row r="581" spans="1:13" ht="15.75" x14ac:dyDescent="0.25">
      <c r="A581" s="9" t="e">
        <f>INDEX('Журнал договоров физ.лиц'!C:C,MATCH('Реестр физические'!J581,'Журнал договоров физ.лиц'!A:A,))</f>
        <v>#N/A</v>
      </c>
      <c r="B581" s="9" t="e">
        <f>Таблица1[[#This Row],[Наименование юридического лица / ФИО пациента (физического лица)]]</f>
        <v>#N/A</v>
      </c>
      <c r="C581" s="35"/>
      <c r="D581" s="11"/>
      <c r="E581" s="16"/>
      <c r="F581" s="19"/>
      <c r="G581"/>
      <c r="H581" s="17">
        <f>IFERROR(VLOOKUP(Таблица1[[#This Row],[Наименование услуги]],#REF!,2),)</f>
        <v>0</v>
      </c>
      <c r="I581" s="7">
        <f>Таблица1[[#This Row],[Количество услуг]]*Таблица1[[#This Row],[Стоимость за единицу, руб.]]</f>
        <v>0</v>
      </c>
      <c r="K581" s="8" t="str">
        <f>IFERROR(VLOOKUP($J581,'Журнал договоров физ.лиц'!$A$2:$H$32,2,0),"")</f>
        <v/>
      </c>
      <c r="L581" s="18" t="e">
        <f>IF(MATCH(Таблица1[[#This Row],[Номер договора]],Таблица1[Номер договора],)=ROW()-1,1,)+INDEX(Таблица1[[#All],[0]],ROW()-1)</f>
        <v>#N/A</v>
      </c>
      <c r="M581" s="18" t="str">
        <f>IFERROR(INDEX(Таблица1[Номер договора],MATCH(ROW()-1,Таблица1[0],)),"s\")</f>
        <v>s\</v>
      </c>
    </row>
    <row r="582" spans="1:13" ht="15.75" x14ac:dyDescent="0.25">
      <c r="A582" s="9" t="e">
        <f>INDEX('Журнал договоров физ.лиц'!C:C,MATCH('Реестр физические'!J582,'Журнал договоров физ.лиц'!A:A,))</f>
        <v>#N/A</v>
      </c>
      <c r="B582" s="9" t="e">
        <f>Таблица1[[#This Row],[Наименование юридического лица / ФИО пациента (физического лица)]]</f>
        <v>#N/A</v>
      </c>
      <c r="C582" s="35"/>
      <c r="D582" s="11"/>
      <c r="E582" s="16"/>
      <c r="F582" s="19"/>
      <c r="G582"/>
      <c r="H582" s="17">
        <f>IFERROR(VLOOKUP(Таблица1[[#This Row],[Наименование услуги]],#REF!,2),)</f>
        <v>0</v>
      </c>
      <c r="I582" s="7">
        <f>Таблица1[[#This Row],[Количество услуг]]*Таблица1[[#This Row],[Стоимость за единицу, руб.]]</f>
        <v>0</v>
      </c>
      <c r="K582" s="8" t="str">
        <f>IFERROR(VLOOKUP($J582,'Журнал договоров физ.лиц'!$A$2:$H$32,2,0),"")</f>
        <v/>
      </c>
      <c r="L582" s="18" t="e">
        <f>IF(MATCH(Таблица1[[#This Row],[Номер договора]],Таблица1[Номер договора],)=ROW()-1,1,)+INDEX(Таблица1[[#All],[0]],ROW()-1)</f>
        <v>#N/A</v>
      </c>
      <c r="M582" s="18" t="str">
        <f>IFERROR(INDEX(Таблица1[Номер договора],MATCH(ROW()-1,Таблица1[0],)),"s\")</f>
        <v>s\</v>
      </c>
    </row>
    <row r="583" spans="1:13" ht="15.75" x14ac:dyDescent="0.25">
      <c r="A583" s="9" t="e">
        <f>INDEX('Журнал договоров физ.лиц'!C:C,MATCH('Реестр физические'!J583,'Журнал договоров физ.лиц'!A:A,))</f>
        <v>#N/A</v>
      </c>
      <c r="B583" s="9" t="e">
        <f>Таблица1[[#This Row],[Наименование юридического лица / ФИО пациента (физического лица)]]</f>
        <v>#N/A</v>
      </c>
      <c r="C583" s="35"/>
      <c r="D583" s="11"/>
      <c r="E583" s="16"/>
      <c r="F583" s="19"/>
      <c r="G583"/>
      <c r="H583" s="17">
        <f>IFERROR(VLOOKUP(Таблица1[[#This Row],[Наименование услуги]],#REF!,2),)</f>
        <v>0</v>
      </c>
      <c r="I583" s="7">
        <f>Таблица1[[#This Row],[Количество услуг]]*Таблица1[[#This Row],[Стоимость за единицу, руб.]]</f>
        <v>0</v>
      </c>
      <c r="K583" s="8" t="str">
        <f>IFERROR(VLOOKUP($J583,'Журнал договоров физ.лиц'!$A$2:$H$32,2,0),"")</f>
        <v/>
      </c>
      <c r="L583" s="18" t="e">
        <f>IF(MATCH(Таблица1[[#This Row],[Номер договора]],Таблица1[Номер договора],)=ROW()-1,1,)+INDEX(Таблица1[[#All],[0]],ROW()-1)</f>
        <v>#N/A</v>
      </c>
      <c r="M583" s="18" t="str">
        <f>IFERROR(INDEX(Таблица1[Номер договора],MATCH(ROW()-1,Таблица1[0],)),"s\")</f>
        <v>s\</v>
      </c>
    </row>
    <row r="584" spans="1:13" ht="15.75" x14ac:dyDescent="0.25">
      <c r="A584" s="9" t="e">
        <f>INDEX('Журнал договоров физ.лиц'!C:C,MATCH('Реестр физические'!J584,'Журнал договоров физ.лиц'!A:A,))</f>
        <v>#N/A</v>
      </c>
      <c r="B584" s="9" t="e">
        <f>Таблица1[[#This Row],[Наименование юридического лица / ФИО пациента (физического лица)]]</f>
        <v>#N/A</v>
      </c>
      <c r="C584" s="35"/>
      <c r="D584" s="11"/>
      <c r="E584" s="16"/>
      <c r="F584" s="19"/>
      <c r="G584"/>
      <c r="H584" s="17">
        <f>IFERROR(VLOOKUP(Таблица1[[#This Row],[Наименование услуги]],#REF!,2),)</f>
        <v>0</v>
      </c>
      <c r="I584" s="7">
        <f>Таблица1[[#This Row],[Количество услуг]]*Таблица1[[#This Row],[Стоимость за единицу, руб.]]</f>
        <v>0</v>
      </c>
      <c r="K584" s="8" t="str">
        <f>IFERROR(VLOOKUP($J584,'Журнал договоров физ.лиц'!$A$2:$H$32,2,0),"")</f>
        <v/>
      </c>
      <c r="L584" s="18" t="e">
        <f>IF(MATCH(Таблица1[[#This Row],[Номер договора]],Таблица1[Номер договора],)=ROW()-1,1,)+INDEX(Таблица1[[#All],[0]],ROW()-1)</f>
        <v>#N/A</v>
      </c>
      <c r="M584" s="18" t="str">
        <f>IFERROR(INDEX(Таблица1[Номер договора],MATCH(ROW()-1,Таблица1[0],)),"s\")</f>
        <v>s\</v>
      </c>
    </row>
    <row r="585" spans="1:13" ht="15.75" x14ac:dyDescent="0.25">
      <c r="A585" s="9" t="e">
        <f>INDEX('Журнал договоров физ.лиц'!C:C,MATCH('Реестр физические'!J585,'Журнал договоров физ.лиц'!A:A,))</f>
        <v>#N/A</v>
      </c>
      <c r="B585" s="9" t="e">
        <f>Таблица1[[#This Row],[Наименование юридического лица / ФИО пациента (физического лица)]]</f>
        <v>#N/A</v>
      </c>
      <c r="C585" s="35"/>
      <c r="D585" s="11"/>
      <c r="E585" s="16"/>
      <c r="F585" s="19"/>
      <c r="G585"/>
      <c r="H585" s="17">
        <f>IFERROR(VLOOKUP(Таблица1[[#This Row],[Наименование услуги]],#REF!,2),)</f>
        <v>0</v>
      </c>
      <c r="I585" s="7">
        <f>Таблица1[[#This Row],[Количество услуг]]*Таблица1[[#This Row],[Стоимость за единицу, руб.]]</f>
        <v>0</v>
      </c>
      <c r="K585" s="8" t="str">
        <f>IFERROR(VLOOKUP($J585,'Журнал договоров физ.лиц'!$A$2:$H$32,2,0),"")</f>
        <v/>
      </c>
      <c r="L585" s="18" t="e">
        <f>IF(MATCH(Таблица1[[#This Row],[Номер договора]],Таблица1[Номер договора],)=ROW()-1,1,)+INDEX(Таблица1[[#All],[0]],ROW()-1)</f>
        <v>#N/A</v>
      </c>
      <c r="M585" s="18" t="str">
        <f>IFERROR(INDEX(Таблица1[Номер договора],MATCH(ROW()-1,Таблица1[0],)),"s\")</f>
        <v>s\</v>
      </c>
    </row>
    <row r="586" spans="1:13" ht="15.75" x14ac:dyDescent="0.25">
      <c r="A586" s="9" t="e">
        <f>INDEX('Журнал договоров физ.лиц'!C:C,MATCH('Реестр физические'!J586,'Журнал договоров физ.лиц'!A:A,))</f>
        <v>#N/A</v>
      </c>
      <c r="B586" s="9" t="e">
        <f>Таблица1[[#This Row],[Наименование юридического лица / ФИО пациента (физического лица)]]</f>
        <v>#N/A</v>
      </c>
      <c r="C586" s="35"/>
      <c r="D586" s="11"/>
      <c r="E586" s="16"/>
      <c r="F586" s="19"/>
      <c r="G586"/>
      <c r="H586" s="17">
        <f>IFERROR(VLOOKUP(Таблица1[[#This Row],[Наименование услуги]],#REF!,2),)</f>
        <v>0</v>
      </c>
      <c r="I586" s="7">
        <f>Таблица1[[#This Row],[Количество услуг]]*Таблица1[[#This Row],[Стоимость за единицу, руб.]]</f>
        <v>0</v>
      </c>
      <c r="K586" s="8" t="str">
        <f>IFERROR(VLOOKUP($J586,'Журнал договоров физ.лиц'!$A$2:$H$32,2,0),"")</f>
        <v/>
      </c>
      <c r="L586" s="18" t="e">
        <f>IF(MATCH(Таблица1[[#This Row],[Номер договора]],Таблица1[Номер договора],)=ROW()-1,1,)+INDEX(Таблица1[[#All],[0]],ROW()-1)</f>
        <v>#N/A</v>
      </c>
      <c r="M586" s="18" t="str">
        <f>IFERROR(INDEX(Таблица1[Номер договора],MATCH(ROW()-1,Таблица1[0],)),"s\")</f>
        <v>s\</v>
      </c>
    </row>
    <row r="587" spans="1:13" ht="15.75" x14ac:dyDescent="0.25">
      <c r="A587" s="9" t="e">
        <f>INDEX('Журнал договоров физ.лиц'!C:C,MATCH('Реестр физические'!J587,'Журнал договоров физ.лиц'!A:A,))</f>
        <v>#N/A</v>
      </c>
      <c r="B587" s="9" t="e">
        <f>Таблица1[[#This Row],[Наименование юридического лица / ФИО пациента (физического лица)]]</f>
        <v>#N/A</v>
      </c>
      <c r="C587" s="35"/>
      <c r="D587" s="11"/>
      <c r="E587" s="16"/>
      <c r="F587" s="19"/>
      <c r="G587"/>
      <c r="H587" s="17">
        <f>IFERROR(VLOOKUP(Таблица1[[#This Row],[Наименование услуги]],#REF!,2),)</f>
        <v>0</v>
      </c>
      <c r="I587" s="7">
        <f>Таблица1[[#This Row],[Количество услуг]]*Таблица1[[#This Row],[Стоимость за единицу, руб.]]</f>
        <v>0</v>
      </c>
      <c r="K587" s="8" t="str">
        <f>IFERROR(VLOOKUP($J587,'Журнал договоров физ.лиц'!$A$2:$H$32,2,0),"")</f>
        <v/>
      </c>
      <c r="L587" s="18" t="e">
        <f>IF(MATCH(Таблица1[[#This Row],[Номер договора]],Таблица1[Номер договора],)=ROW()-1,1,)+INDEX(Таблица1[[#All],[0]],ROW()-1)</f>
        <v>#N/A</v>
      </c>
      <c r="M587" s="18" t="str">
        <f>IFERROR(INDEX(Таблица1[Номер договора],MATCH(ROW()-1,Таблица1[0],)),"s\")</f>
        <v>s\</v>
      </c>
    </row>
    <row r="588" spans="1:13" ht="15.75" x14ac:dyDescent="0.25">
      <c r="A588" s="9" t="e">
        <f>INDEX('Журнал договоров физ.лиц'!C:C,MATCH('Реестр физические'!J588,'Журнал договоров физ.лиц'!A:A,))</f>
        <v>#N/A</v>
      </c>
      <c r="B588" s="9" t="e">
        <f>Таблица1[[#This Row],[Наименование юридического лица / ФИО пациента (физического лица)]]</f>
        <v>#N/A</v>
      </c>
      <c r="C588" s="35"/>
      <c r="D588" s="11"/>
      <c r="E588" s="16"/>
      <c r="F588" s="19"/>
      <c r="G588"/>
      <c r="H588" s="17">
        <f>IFERROR(VLOOKUP(Таблица1[[#This Row],[Наименование услуги]],#REF!,2),)</f>
        <v>0</v>
      </c>
      <c r="I588" s="7">
        <f>Таблица1[[#This Row],[Количество услуг]]*Таблица1[[#This Row],[Стоимость за единицу, руб.]]</f>
        <v>0</v>
      </c>
      <c r="K588" s="8" t="str">
        <f>IFERROR(VLOOKUP($J588,'Журнал договоров физ.лиц'!$A$2:$H$32,2,0),"")</f>
        <v/>
      </c>
      <c r="L588" s="18" t="e">
        <f>IF(MATCH(Таблица1[[#This Row],[Номер договора]],Таблица1[Номер договора],)=ROW()-1,1,)+INDEX(Таблица1[[#All],[0]],ROW()-1)</f>
        <v>#N/A</v>
      </c>
      <c r="M588" s="18" t="str">
        <f>IFERROR(INDEX(Таблица1[Номер договора],MATCH(ROW()-1,Таблица1[0],)),"s\")</f>
        <v>s\</v>
      </c>
    </row>
    <row r="589" spans="1:13" ht="15.75" x14ac:dyDescent="0.25">
      <c r="A589" s="9" t="e">
        <f>INDEX('Журнал договоров физ.лиц'!C:C,MATCH('Реестр физические'!J589,'Журнал договоров физ.лиц'!A:A,))</f>
        <v>#N/A</v>
      </c>
      <c r="B589" s="9" t="e">
        <f>Таблица1[[#This Row],[Наименование юридического лица / ФИО пациента (физического лица)]]</f>
        <v>#N/A</v>
      </c>
      <c r="C589" s="35"/>
      <c r="D589" s="11"/>
      <c r="E589" s="16"/>
      <c r="F589" s="19"/>
      <c r="G589"/>
      <c r="H589" s="17">
        <f>IFERROR(VLOOKUP(Таблица1[[#This Row],[Наименование услуги]],#REF!,2),)</f>
        <v>0</v>
      </c>
      <c r="I589" s="7">
        <f>Таблица1[[#This Row],[Количество услуг]]*Таблица1[[#This Row],[Стоимость за единицу, руб.]]</f>
        <v>0</v>
      </c>
      <c r="K589" s="8" t="str">
        <f>IFERROR(VLOOKUP($J589,'Журнал договоров физ.лиц'!$A$2:$H$32,2,0),"")</f>
        <v/>
      </c>
      <c r="L589" s="18" t="e">
        <f>IF(MATCH(Таблица1[[#This Row],[Номер договора]],Таблица1[Номер договора],)=ROW()-1,1,)+INDEX(Таблица1[[#All],[0]],ROW()-1)</f>
        <v>#N/A</v>
      </c>
      <c r="M589" s="18" t="str">
        <f>IFERROR(INDEX(Таблица1[Номер договора],MATCH(ROW()-1,Таблица1[0],)),"s\")</f>
        <v>s\</v>
      </c>
    </row>
    <row r="590" spans="1:13" ht="15.75" x14ac:dyDescent="0.25">
      <c r="A590" s="9" t="e">
        <f>INDEX('Журнал договоров физ.лиц'!C:C,MATCH('Реестр физические'!J590,'Журнал договоров физ.лиц'!A:A,))</f>
        <v>#N/A</v>
      </c>
      <c r="B590" s="9" t="e">
        <f>Таблица1[[#This Row],[Наименование юридического лица / ФИО пациента (физического лица)]]</f>
        <v>#N/A</v>
      </c>
      <c r="C590" s="35"/>
      <c r="D590" s="11"/>
      <c r="E590" s="16"/>
      <c r="F590" s="19"/>
      <c r="G590"/>
      <c r="H590" s="17">
        <f>IFERROR(VLOOKUP(Таблица1[[#This Row],[Наименование услуги]],#REF!,2),)</f>
        <v>0</v>
      </c>
      <c r="I590" s="7">
        <f>Таблица1[[#This Row],[Количество услуг]]*Таблица1[[#This Row],[Стоимость за единицу, руб.]]</f>
        <v>0</v>
      </c>
      <c r="K590" s="8" t="str">
        <f>IFERROR(VLOOKUP($J590,'Журнал договоров физ.лиц'!$A$2:$H$32,2,0),"")</f>
        <v/>
      </c>
      <c r="L590" s="18" t="e">
        <f>IF(MATCH(Таблица1[[#This Row],[Номер договора]],Таблица1[Номер договора],)=ROW()-1,1,)+INDEX(Таблица1[[#All],[0]],ROW()-1)</f>
        <v>#N/A</v>
      </c>
      <c r="M590" s="18" t="str">
        <f>IFERROR(INDEX(Таблица1[Номер договора],MATCH(ROW()-1,Таблица1[0],)),"s\")</f>
        <v>s\</v>
      </c>
    </row>
    <row r="591" spans="1:13" ht="15.75" x14ac:dyDescent="0.25">
      <c r="A591" s="9" t="e">
        <f>INDEX('Журнал договоров физ.лиц'!C:C,MATCH('Реестр физические'!J591,'Журнал договоров физ.лиц'!A:A,))</f>
        <v>#N/A</v>
      </c>
      <c r="B591" s="9" t="e">
        <f>Таблица1[[#This Row],[Наименование юридического лица / ФИО пациента (физического лица)]]</f>
        <v>#N/A</v>
      </c>
      <c r="C591" s="35"/>
      <c r="D591" s="11"/>
      <c r="E591" s="16"/>
      <c r="F591" s="19"/>
      <c r="G591"/>
      <c r="H591" s="17">
        <f>IFERROR(VLOOKUP(Таблица1[[#This Row],[Наименование услуги]],#REF!,2),)</f>
        <v>0</v>
      </c>
      <c r="I591" s="7">
        <f>Таблица1[[#This Row],[Количество услуг]]*Таблица1[[#This Row],[Стоимость за единицу, руб.]]</f>
        <v>0</v>
      </c>
      <c r="K591" s="8" t="str">
        <f>IFERROR(VLOOKUP($J591,'Журнал договоров физ.лиц'!$A$2:$H$32,2,0),"")</f>
        <v/>
      </c>
      <c r="L591" s="18" t="e">
        <f>IF(MATCH(Таблица1[[#This Row],[Номер договора]],Таблица1[Номер договора],)=ROW()-1,1,)+INDEX(Таблица1[[#All],[0]],ROW()-1)</f>
        <v>#N/A</v>
      </c>
      <c r="M591" s="18" t="str">
        <f>IFERROR(INDEX(Таблица1[Номер договора],MATCH(ROW()-1,Таблица1[0],)),"s\")</f>
        <v>s\</v>
      </c>
    </row>
    <row r="592" spans="1:13" ht="15.75" x14ac:dyDescent="0.25">
      <c r="A592" s="9" t="e">
        <f>INDEX('Журнал договоров физ.лиц'!C:C,MATCH('Реестр физические'!J592,'Журнал договоров физ.лиц'!A:A,))</f>
        <v>#N/A</v>
      </c>
      <c r="B592" s="9" t="e">
        <f>Таблица1[[#This Row],[Наименование юридического лица / ФИО пациента (физического лица)]]</f>
        <v>#N/A</v>
      </c>
      <c r="C592" s="35"/>
      <c r="D592" s="11"/>
      <c r="E592" s="16"/>
      <c r="F592" s="19"/>
      <c r="G592"/>
      <c r="H592" s="17">
        <f>IFERROR(VLOOKUP(Таблица1[[#This Row],[Наименование услуги]],#REF!,2),)</f>
        <v>0</v>
      </c>
      <c r="I592" s="7">
        <f>Таблица1[[#This Row],[Количество услуг]]*Таблица1[[#This Row],[Стоимость за единицу, руб.]]</f>
        <v>0</v>
      </c>
      <c r="K592" s="8" t="str">
        <f>IFERROR(VLOOKUP($J592,'Журнал договоров физ.лиц'!$A$2:$H$32,2,0),"")</f>
        <v/>
      </c>
      <c r="L592" s="18" t="e">
        <f>IF(MATCH(Таблица1[[#This Row],[Номер договора]],Таблица1[Номер договора],)=ROW()-1,1,)+INDEX(Таблица1[[#All],[0]],ROW()-1)</f>
        <v>#N/A</v>
      </c>
      <c r="M592" s="18" t="str">
        <f>IFERROR(INDEX(Таблица1[Номер договора],MATCH(ROW()-1,Таблица1[0],)),"s\")</f>
        <v>s\</v>
      </c>
    </row>
    <row r="593" spans="1:13" ht="15.75" x14ac:dyDescent="0.25">
      <c r="A593" s="9" t="e">
        <f>INDEX('Журнал договоров физ.лиц'!C:C,MATCH('Реестр физические'!J593,'Журнал договоров физ.лиц'!A:A,))</f>
        <v>#N/A</v>
      </c>
      <c r="B593" s="9" t="e">
        <f>Таблица1[[#This Row],[Наименование юридического лица / ФИО пациента (физического лица)]]</f>
        <v>#N/A</v>
      </c>
      <c r="C593" s="35"/>
      <c r="D593" s="11"/>
      <c r="E593" s="16"/>
      <c r="F593" s="19"/>
      <c r="G593"/>
      <c r="H593" s="17">
        <f>IFERROR(VLOOKUP(Таблица1[[#This Row],[Наименование услуги]],#REF!,2),)</f>
        <v>0</v>
      </c>
      <c r="I593" s="7">
        <f>Таблица1[[#This Row],[Количество услуг]]*Таблица1[[#This Row],[Стоимость за единицу, руб.]]</f>
        <v>0</v>
      </c>
      <c r="K593" s="8" t="str">
        <f>IFERROR(VLOOKUP($J593,'Журнал договоров физ.лиц'!$A$2:$H$32,2,0),"")</f>
        <v/>
      </c>
      <c r="L593" s="18" t="e">
        <f>IF(MATCH(Таблица1[[#This Row],[Номер договора]],Таблица1[Номер договора],)=ROW()-1,1,)+INDEX(Таблица1[[#All],[0]],ROW()-1)</f>
        <v>#N/A</v>
      </c>
      <c r="M593" s="18" t="str">
        <f>IFERROR(INDEX(Таблица1[Номер договора],MATCH(ROW()-1,Таблица1[0],)),"s\")</f>
        <v>s\</v>
      </c>
    </row>
    <row r="594" spans="1:13" ht="15.75" x14ac:dyDescent="0.25">
      <c r="A594" s="9" t="e">
        <f>INDEX('Журнал договоров физ.лиц'!C:C,MATCH('Реестр физические'!J594,'Журнал договоров физ.лиц'!A:A,))</f>
        <v>#N/A</v>
      </c>
      <c r="B594" s="9" t="e">
        <f>Таблица1[[#This Row],[Наименование юридического лица / ФИО пациента (физического лица)]]</f>
        <v>#N/A</v>
      </c>
      <c r="C594" s="35"/>
      <c r="D594" s="11"/>
      <c r="E594" s="16"/>
      <c r="F594" s="19"/>
      <c r="G594"/>
      <c r="H594" s="17">
        <f>IFERROR(VLOOKUP(Таблица1[[#This Row],[Наименование услуги]],#REF!,2),)</f>
        <v>0</v>
      </c>
      <c r="I594" s="7">
        <f>Таблица1[[#This Row],[Количество услуг]]*Таблица1[[#This Row],[Стоимость за единицу, руб.]]</f>
        <v>0</v>
      </c>
      <c r="K594" s="8" t="str">
        <f>IFERROR(VLOOKUP($J594,'Журнал договоров физ.лиц'!$A$2:$H$32,2,0),"")</f>
        <v/>
      </c>
      <c r="L594" s="18" t="e">
        <f>IF(MATCH(Таблица1[[#This Row],[Номер договора]],Таблица1[Номер договора],)=ROW()-1,1,)+INDEX(Таблица1[[#All],[0]],ROW()-1)</f>
        <v>#N/A</v>
      </c>
      <c r="M594" s="18" t="str">
        <f>IFERROR(INDEX(Таблица1[Номер договора],MATCH(ROW()-1,Таблица1[0],)),"s\")</f>
        <v>s\</v>
      </c>
    </row>
    <row r="595" spans="1:13" ht="15.75" x14ac:dyDescent="0.25">
      <c r="A595" s="9" t="e">
        <f>INDEX('Журнал договоров физ.лиц'!C:C,MATCH('Реестр физические'!J595,'Журнал договоров физ.лиц'!A:A,))</f>
        <v>#N/A</v>
      </c>
      <c r="B595" s="9" t="e">
        <f>Таблица1[[#This Row],[Наименование юридического лица / ФИО пациента (физического лица)]]</f>
        <v>#N/A</v>
      </c>
      <c r="C595" s="35"/>
      <c r="D595" s="11"/>
      <c r="E595" s="16"/>
      <c r="F595" s="19"/>
      <c r="G595"/>
      <c r="H595" s="17">
        <f>IFERROR(VLOOKUP(Таблица1[[#This Row],[Наименование услуги]],#REF!,2),)</f>
        <v>0</v>
      </c>
      <c r="I595" s="7">
        <f>Таблица1[[#This Row],[Количество услуг]]*Таблица1[[#This Row],[Стоимость за единицу, руб.]]</f>
        <v>0</v>
      </c>
      <c r="K595" s="8" t="str">
        <f>IFERROR(VLOOKUP($J595,'Журнал договоров физ.лиц'!$A$2:$H$32,2,0),"")</f>
        <v/>
      </c>
      <c r="L595" s="18" t="e">
        <f>IF(MATCH(Таблица1[[#This Row],[Номер договора]],Таблица1[Номер договора],)=ROW()-1,1,)+INDEX(Таблица1[[#All],[0]],ROW()-1)</f>
        <v>#N/A</v>
      </c>
      <c r="M595" s="18" t="str">
        <f>IFERROR(INDEX(Таблица1[Номер договора],MATCH(ROW()-1,Таблица1[0],)),"s\")</f>
        <v>s\</v>
      </c>
    </row>
    <row r="596" spans="1:13" ht="15.75" x14ac:dyDescent="0.25">
      <c r="A596" s="9" t="e">
        <f>INDEX('Журнал договоров физ.лиц'!C:C,MATCH('Реестр физические'!J596,'Журнал договоров физ.лиц'!A:A,))</f>
        <v>#N/A</v>
      </c>
      <c r="B596" s="9" t="e">
        <f>Таблица1[[#This Row],[Наименование юридического лица / ФИО пациента (физического лица)]]</f>
        <v>#N/A</v>
      </c>
      <c r="C596" s="35"/>
      <c r="D596" s="11"/>
      <c r="E596" s="16"/>
      <c r="F596" s="19"/>
      <c r="G596"/>
      <c r="H596" s="17">
        <f>IFERROR(VLOOKUP(Таблица1[[#This Row],[Наименование услуги]],#REF!,2),)</f>
        <v>0</v>
      </c>
      <c r="I596" s="7">
        <f>Таблица1[[#This Row],[Количество услуг]]*Таблица1[[#This Row],[Стоимость за единицу, руб.]]</f>
        <v>0</v>
      </c>
      <c r="K596" s="8" t="str">
        <f>IFERROR(VLOOKUP($J596,'Журнал договоров физ.лиц'!$A$2:$H$32,2,0),"")</f>
        <v/>
      </c>
      <c r="L596" s="18" t="e">
        <f>IF(MATCH(Таблица1[[#This Row],[Номер договора]],Таблица1[Номер договора],)=ROW()-1,1,)+INDEX(Таблица1[[#All],[0]],ROW()-1)</f>
        <v>#N/A</v>
      </c>
      <c r="M596" s="18" t="str">
        <f>IFERROR(INDEX(Таблица1[Номер договора],MATCH(ROW()-1,Таблица1[0],)),"s\")</f>
        <v>s\</v>
      </c>
    </row>
    <row r="597" spans="1:13" ht="15.75" x14ac:dyDescent="0.25">
      <c r="A597" s="9" t="e">
        <f>INDEX('Журнал договоров физ.лиц'!C:C,MATCH('Реестр физические'!J597,'Журнал договоров физ.лиц'!A:A,))</f>
        <v>#N/A</v>
      </c>
      <c r="B597" s="9" t="e">
        <f>Таблица1[[#This Row],[Наименование юридического лица / ФИО пациента (физического лица)]]</f>
        <v>#N/A</v>
      </c>
      <c r="C597" s="35"/>
      <c r="D597" s="11"/>
      <c r="E597" s="16"/>
      <c r="F597" s="19"/>
      <c r="G597"/>
      <c r="H597" s="17">
        <f>IFERROR(VLOOKUP(Таблица1[[#This Row],[Наименование услуги]],#REF!,2),)</f>
        <v>0</v>
      </c>
      <c r="I597" s="7">
        <f>Таблица1[[#This Row],[Количество услуг]]*Таблица1[[#This Row],[Стоимость за единицу, руб.]]</f>
        <v>0</v>
      </c>
      <c r="K597" s="8" t="str">
        <f>IFERROR(VLOOKUP($J597,'Журнал договоров физ.лиц'!$A$2:$H$32,2,0),"")</f>
        <v/>
      </c>
      <c r="L597" s="18" t="e">
        <f>IF(MATCH(Таблица1[[#This Row],[Номер договора]],Таблица1[Номер договора],)=ROW()-1,1,)+INDEX(Таблица1[[#All],[0]],ROW()-1)</f>
        <v>#N/A</v>
      </c>
      <c r="M597" s="18" t="str">
        <f>IFERROR(INDEX(Таблица1[Номер договора],MATCH(ROW()-1,Таблица1[0],)),"s\")</f>
        <v>s\</v>
      </c>
    </row>
    <row r="598" spans="1:13" ht="15.75" x14ac:dyDescent="0.25">
      <c r="A598" s="9" t="e">
        <f>INDEX('Журнал договоров физ.лиц'!C:C,MATCH('Реестр физические'!J598,'Журнал договоров физ.лиц'!A:A,))</f>
        <v>#N/A</v>
      </c>
      <c r="B598" s="9" t="e">
        <f>Таблица1[[#This Row],[Наименование юридического лица / ФИО пациента (физического лица)]]</f>
        <v>#N/A</v>
      </c>
      <c r="C598" s="35"/>
      <c r="D598" s="11"/>
      <c r="E598" s="16"/>
      <c r="F598" s="19"/>
      <c r="G598"/>
      <c r="H598" s="17">
        <f>IFERROR(VLOOKUP(Таблица1[[#This Row],[Наименование услуги]],#REF!,2),)</f>
        <v>0</v>
      </c>
      <c r="I598" s="7">
        <f>Таблица1[[#This Row],[Количество услуг]]*Таблица1[[#This Row],[Стоимость за единицу, руб.]]</f>
        <v>0</v>
      </c>
      <c r="K598" s="8" t="str">
        <f>IFERROR(VLOOKUP($J598,'Журнал договоров физ.лиц'!$A$2:$H$32,2,0),"")</f>
        <v/>
      </c>
      <c r="L598" s="18" t="e">
        <f>IF(MATCH(Таблица1[[#This Row],[Номер договора]],Таблица1[Номер договора],)=ROW()-1,1,)+INDEX(Таблица1[[#All],[0]],ROW()-1)</f>
        <v>#N/A</v>
      </c>
      <c r="M598" s="18" t="str">
        <f>IFERROR(INDEX(Таблица1[Номер договора],MATCH(ROW()-1,Таблица1[0],)),"s\")</f>
        <v>s\</v>
      </c>
    </row>
    <row r="599" spans="1:13" ht="15.75" x14ac:dyDescent="0.25">
      <c r="A599" s="9" t="e">
        <f>INDEX('Журнал договоров физ.лиц'!C:C,MATCH('Реестр физические'!J599,'Журнал договоров физ.лиц'!A:A,))</f>
        <v>#N/A</v>
      </c>
      <c r="B599" s="9" t="e">
        <f>Таблица1[[#This Row],[Наименование юридического лица / ФИО пациента (физического лица)]]</f>
        <v>#N/A</v>
      </c>
      <c r="C599" s="35"/>
      <c r="D599" s="11"/>
      <c r="E599" s="16"/>
      <c r="F599" s="19"/>
      <c r="G599"/>
      <c r="H599" s="17">
        <f>IFERROR(VLOOKUP(Таблица1[[#This Row],[Наименование услуги]],#REF!,2),)</f>
        <v>0</v>
      </c>
      <c r="I599" s="7">
        <f>Таблица1[[#This Row],[Количество услуг]]*Таблица1[[#This Row],[Стоимость за единицу, руб.]]</f>
        <v>0</v>
      </c>
      <c r="K599" s="8" t="str">
        <f>IFERROR(VLOOKUP($J599,'Журнал договоров физ.лиц'!$A$2:$H$32,2,0),"")</f>
        <v/>
      </c>
      <c r="L599" s="18" t="e">
        <f>IF(MATCH(Таблица1[[#This Row],[Номер договора]],Таблица1[Номер договора],)=ROW()-1,1,)+INDEX(Таблица1[[#All],[0]],ROW()-1)</f>
        <v>#N/A</v>
      </c>
      <c r="M599" s="18" t="str">
        <f>IFERROR(INDEX(Таблица1[Номер договора],MATCH(ROW()-1,Таблица1[0],)),"s\")</f>
        <v>s\</v>
      </c>
    </row>
    <row r="600" spans="1:13" ht="15.75" x14ac:dyDescent="0.25">
      <c r="A600" s="9" t="e">
        <f>INDEX('Журнал договоров физ.лиц'!C:C,MATCH('Реестр физические'!J600,'Журнал договоров физ.лиц'!A:A,))</f>
        <v>#N/A</v>
      </c>
      <c r="B600" s="9" t="e">
        <f>Таблица1[[#This Row],[Наименование юридического лица / ФИО пациента (физического лица)]]</f>
        <v>#N/A</v>
      </c>
      <c r="C600" s="35"/>
      <c r="D600" s="11"/>
      <c r="E600" s="16"/>
      <c r="F600" s="19"/>
      <c r="G600"/>
      <c r="H600" s="17">
        <f>IFERROR(VLOOKUP(Таблица1[[#This Row],[Наименование услуги]],#REF!,2),)</f>
        <v>0</v>
      </c>
      <c r="I600" s="7">
        <f>Таблица1[[#This Row],[Количество услуг]]*Таблица1[[#This Row],[Стоимость за единицу, руб.]]</f>
        <v>0</v>
      </c>
      <c r="K600" s="8" t="str">
        <f>IFERROR(VLOOKUP($J600,'Журнал договоров физ.лиц'!$A$2:$H$32,2,0),"")</f>
        <v/>
      </c>
      <c r="L600" s="18" t="e">
        <f>IF(MATCH(Таблица1[[#This Row],[Номер договора]],Таблица1[Номер договора],)=ROW()-1,1,)+INDEX(Таблица1[[#All],[0]],ROW()-1)</f>
        <v>#N/A</v>
      </c>
      <c r="M600" s="18" t="str">
        <f>IFERROR(INDEX(Таблица1[Номер договора],MATCH(ROW()-1,Таблица1[0],)),"s\")</f>
        <v>s\</v>
      </c>
    </row>
    <row r="601" spans="1:13" ht="15.75" x14ac:dyDescent="0.25">
      <c r="A601" s="9" t="e">
        <f>INDEX('Журнал договоров физ.лиц'!C:C,MATCH('Реестр физические'!J601,'Журнал договоров физ.лиц'!A:A,))</f>
        <v>#N/A</v>
      </c>
      <c r="B601" s="9" t="e">
        <f>Таблица1[[#This Row],[Наименование юридического лица / ФИО пациента (физического лица)]]</f>
        <v>#N/A</v>
      </c>
      <c r="C601" s="35"/>
      <c r="D601" s="11"/>
      <c r="E601" s="16"/>
      <c r="F601" s="19"/>
      <c r="G601"/>
      <c r="H601" s="17">
        <f>IFERROR(VLOOKUP(Таблица1[[#This Row],[Наименование услуги]],#REF!,2),)</f>
        <v>0</v>
      </c>
      <c r="I601" s="7">
        <f>Таблица1[[#This Row],[Количество услуг]]*Таблица1[[#This Row],[Стоимость за единицу, руб.]]</f>
        <v>0</v>
      </c>
      <c r="K601" s="8" t="str">
        <f>IFERROR(VLOOKUP($J601,'Журнал договоров физ.лиц'!$A$2:$H$32,2,0),"")</f>
        <v/>
      </c>
      <c r="L601" s="18" t="e">
        <f>IF(MATCH(Таблица1[[#This Row],[Номер договора]],Таблица1[Номер договора],)=ROW()-1,1,)+INDEX(Таблица1[[#All],[0]],ROW()-1)</f>
        <v>#N/A</v>
      </c>
      <c r="M601" s="18" t="str">
        <f>IFERROR(INDEX(Таблица1[Номер договора],MATCH(ROW()-1,Таблица1[0],)),"s\")</f>
        <v>s\</v>
      </c>
    </row>
    <row r="602" spans="1:13" ht="15.75" x14ac:dyDescent="0.25">
      <c r="A602" s="9" t="e">
        <f>INDEX('Журнал договоров физ.лиц'!C:C,MATCH('Реестр физические'!J602,'Журнал договоров физ.лиц'!A:A,))</f>
        <v>#N/A</v>
      </c>
      <c r="B602" s="9" t="e">
        <f>Таблица1[[#This Row],[Наименование юридического лица / ФИО пациента (физического лица)]]</f>
        <v>#N/A</v>
      </c>
      <c r="C602" s="35"/>
      <c r="D602" s="11"/>
      <c r="E602" s="16"/>
      <c r="F602" s="19"/>
      <c r="G602"/>
      <c r="H602" s="17">
        <f>IFERROR(VLOOKUP(Таблица1[[#This Row],[Наименование услуги]],#REF!,2),)</f>
        <v>0</v>
      </c>
      <c r="I602" s="7">
        <f>Таблица1[[#This Row],[Количество услуг]]*Таблица1[[#This Row],[Стоимость за единицу, руб.]]</f>
        <v>0</v>
      </c>
      <c r="K602" s="8" t="str">
        <f>IFERROR(VLOOKUP($J602,'Журнал договоров физ.лиц'!$A$2:$H$32,2,0),"")</f>
        <v/>
      </c>
      <c r="L602" s="18" t="e">
        <f>IF(MATCH(Таблица1[[#This Row],[Номер договора]],Таблица1[Номер договора],)=ROW()-1,1,)+INDEX(Таблица1[[#All],[0]],ROW()-1)</f>
        <v>#N/A</v>
      </c>
      <c r="M602" s="18" t="str">
        <f>IFERROR(INDEX(Таблица1[Номер договора],MATCH(ROW()-1,Таблица1[0],)),"s\")</f>
        <v>s\</v>
      </c>
    </row>
    <row r="603" spans="1:13" ht="15.75" x14ac:dyDescent="0.25">
      <c r="A603" s="9" t="e">
        <f>INDEX('Журнал договоров физ.лиц'!C:C,MATCH('Реестр физические'!J603,'Журнал договоров физ.лиц'!A:A,))</f>
        <v>#N/A</v>
      </c>
      <c r="B603" s="9" t="e">
        <f>Таблица1[[#This Row],[Наименование юридического лица / ФИО пациента (физического лица)]]</f>
        <v>#N/A</v>
      </c>
      <c r="C603" s="35"/>
      <c r="D603" s="11"/>
      <c r="E603" s="16"/>
      <c r="F603" s="19"/>
      <c r="G603"/>
      <c r="H603" s="17">
        <f>IFERROR(VLOOKUP(Таблица1[[#This Row],[Наименование услуги]],#REF!,2),)</f>
        <v>0</v>
      </c>
      <c r="I603" s="7">
        <f>Таблица1[[#This Row],[Количество услуг]]*Таблица1[[#This Row],[Стоимость за единицу, руб.]]</f>
        <v>0</v>
      </c>
      <c r="K603" s="8" t="str">
        <f>IFERROR(VLOOKUP($J603,'Журнал договоров физ.лиц'!$A$2:$H$32,2,0),"")</f>
        <v/>
      </c>
      <c r="L603" s="18" t="e">
        <f>IF(MATCH(Таблица1[[#This Row],[Номер договора]],Таблица1[Номер договора],)=ROW()-1,1,)+INDEX(Таблица1[[#All],[0]],ROW()-1)</f>
        <v>#N/A</v>
      </c>
      <c r="M603" s="18" t="str">
        <f>IFERROR(INDEX(Таблица1[Номер договора],MATCH(ROW()-1,Таблица1[0],)),"s\")</f>
        <v>s\</v>
      </c>
    </row>
    <row r="604" spans="1:13" ht="15.75" x14ac:dyDescent="0.25">
      <c r="A604" s="9" t="e">
        <f>INDEX('Журнал договоров физ.лиц'!C:C,MATCH('Реестр физические'!J604,'Журнал договоров физ.лиц'!A:A,))</f>
        <v>#N/A</v>
      </c>
      <c r="B604" s="9" t="e">
        <f>Таблица1[[#This Row],[Наименование юридического лица / ФИО пациента (физического лица)]]</f>
        <v>#N/A</v>
      </c>
      <c r="C604" s="35"/>
      <c r="D604" s="11"/>
      <c r="E604" s="16"/>
      <c r="F604" s="19"/>
      <c r="G604"/>
      <c r="H604" s="17">
        <f>IFERROR(VLOOKUP(Таблица1[[#This Row],[Наименование услуги]],#REF!,2),)</f>
        <v>0</v>
      </c>
      <c r="I604" s="7">
        <f>Таблица1[[#This Row],[Количество услуг]]*Таблица1[[#This Row],[Стоимость за единицу, руб.]]</f>
        <v>0</v>
      </c>
      <c r="K604" s="8" t="str">
        <f>IFERROR(VLOOKUP($J604,'Журнал договоров физ.лиц'!$A$2:$H$32,2,0),"")</f>
        <v/>
      </c>
      <c r="L604" s="18" t="e">
        <f>IF(MATCH(Таблица1[[#This Row],[Номер договора]],Таблица1[Номер договора],)=ROW()-1,1,)+INDEX(Таблица1[[#All],[0]],ROW()-1)</f>
        <v>#N/A</v>
      </c>
      <c r="M604" s="18" t="str">
        <f>IFERROR(INDEX(Таблица1[Номер договора],MATCH(ROW()-1,Таблица1[0],)),"s\")</f>
        <v>s\</v>
      </c>
    </row>
    <row r="605" spans="1:13" ht="15.75" x14ac:dyDescent="0.25">
      <c r="A605" s="9" t="e">
        <f>INDEX('Журнал договоров физ.лиц'!C:C,MATCH('Реестр физические'!J605,'Журнал договоров физ.лиц'!A:A,))</f>
        <v>#N/A</v>
      </c>
      <c r="B605" s="9" t="e">
        <f>Таблица1[[#This Row],[Наименование юридического лица / ФИО пациента (физического лица)]]</f>
        <v>#N/A</v>
      </c>
      <c r="C605" s="35"/>
      <c r="D605" s="11"/>
      <c r="E605" s="16"/>
      <c r="F605" s="19"/>
      <c r="G605"/>
      <c r="H605" s="17">
        <f>IFERROR(VLOOKUP(Таблица1[[#This Row],[Наименование услуги]],#REF!,2),)</f>
        <v>0</v>
      </c>
      <c r="I605" s="7">
        <f>Таблица1[[#This Row],[Количество услуг]]*Таблица1[[#This Row],[Стоимость за единицу, руб.]]</f>
        <v>0</v>
      </c>
      <c r="K605" s="8" t="str">
        <f>IFERROR(VLOOKUP($J605,'Журнал договоров физ.лиц'!$A$2:$H$32,2,0),"")</f>
        <v/>
      </c>
      <c r="L605" s="18" t="e">
        <f>IF(MATCH(Таблица1[[#This Row],[Номер договора]],Таблица1[Номер договора],)=ROW()-1,1,)+INDEX(Таблица1[[#All],[0]],ROW()-1)</f>
        <v>#N/A</v>
      </c>
      <c r="M605" s="18" t="str">
        <f>IFERROR(INDEX(Таблица1[Номер договора],MATCH(ROW()-1,Таблица1[0],)),"s\")</f>
        <v>s\</v>
      </c>
    </row>
    <row r="606" spans="1:13" ht="15.75" x14ac:dyDescent="0.25">
      <c r="A606" s="9" t="e">
        <f>INDEX('Журнал договоров физ.лиц'!C:C,MATCH('Реестр физические'!J606,'Журнал договоров физ.лиц'!A:A,))</f>
        <v>#N/A</v>
      </c>
      <c r="B606" s="9" t="e">
        <f>Таблица1[[#This Row],[Наименование юридического лица / ФИО пациента (физического лица)]]</f>
        <v>#N/A</v>
      </c>
      <c r="C606" s="35"/>
      <c r="D606" s="11"/>
      <c r="E606" s="16"/>
      <c r="F606" s="19"/>
      <c r="G606"/>
      <c r="H606" s="17">
        <f>IFERROR(VLOOKUP(Таблица1[[#This Row],[Наименование услуги]],#REF!,2),)</f>
        <v>0</v>
      </c>
      <c r="I606" s="7">
        <f>Таблица1[[#This Row],[Количество услуг]]*Таблица1[[#This Row],[Стоимость за единицу, руб.]]</f>
        <v>0</v>
      </c>
      <c r="K606" s="8" t="str">
        <f>IFERROR(VLOOKUP($J606,'Журнал договоров физ.лиц'!$A$2:$H$32,2,0),"")</f>
        <v/>
      </c>
      <c r="L606" s="18" t="e">
        <f>IF(MATCH(Таблица1[[#This Row],[Номер договора]],Таблица1[Номер договора],)=ROW()-1,1,)+INDEX(Таблица1[[#All],[0]],ROW()-1)</f>
        <v>#N/A</v>
      </c>
      <c r="M606" s="18" t="str">
        <f>IFERROR(INDEX(Таблица1[Номер договора],MATCH(ROW()-1,Таблица1[0],)),"s\")</f>
        <v>s\</v>
      </c>
    </row>
    <row r="607" spans="1:13" ht="15.75" x14ac:dyDescent="0.25">
      <c r="A607" s="9" t="e">
        <f>INDEX('Журнал договоров физ.лиц'!C:C,MATCH('Реестр физические'!J607,'Журнал договоров физ.лиц'!A:A,))</f>
        <v>#N/A</v>
      </c>
      <c r="B607" s="9" t="e">
        <f>Таблица1[[#This Row],[Наименование юридического лица / ФИО пациента (физического лица)]]</f>
        <v>#N/A</v>
      </c>
      <c r="C607" s="35"/>
      <c r="D607" s="11"/>
      <c r="E607" s="16"/>
      <c r="F607" s="19"/>
      <c r="G607"/>
      <c r="H607" s="17">
        <f>IFERROR(VLOOKUP(Таблица1[[#This Row],[Наименование услуги]],#REF!,2),)</f>
        <v>0</v>
      </c>
      <c r="I607" s="7">
        <f>Таблица1[[#This Row],[Количество услуг]]*Таблица1[[#This Row],[Стоимость за единицу, руб.]]</f>
        <v>0</v>
      </c>
      <c r="K607" s="8" t="str">
        <f>IFERROR(VLOOKUP($J607,'Журнал договоров физ.лиц'!$A$2:$H$32,2,0),"")</f>
        <v/>
      </c>
      <c r="L607" s="18" t="e">
        <f>IF(MATCH(Таблица1[[#This Row],[Номер договора]],Таблица1[Номер договора],)=ROW()-1,1,)+INDEX(Таблица1[[#All],[0]],ROW()-1)</f>
        <v>#N/A</v>
      </c>
      <c r="M607" s="18" t="str">
        <f>IFERROR(INDEX(Таблица1[Номер договора],MATCH(ROW()-1,Таблица1[0],)),"s\")</f>
        <v>s\</v>
      </c>
    </row>
    <row r="608" spans="1:13" ht="15.75" x14ac:dyDescent="0.25">
      <c r="A608" s="9" t="e">
        <f>INDEX('Журнал договоров физ.лиц'!C:C,MATCH('Реестр физические'!J608,'Журнал договоров физ.лиц'!A:A,))</f>
        <v>#N/A</v>
      </c>
      <c r="B608" s="9" t="e">
        <f>Таблица1[[#This Row],[Наименование юридического лица / ФИО пациента (физического лица)]]</f>
        <v>#N/A</v>
      </c>
      <c r="C608" s="35"/>
      <c r="D608" s="11"/>
      <c r="E608" s="16"/>
      <c r="F608" s="19"/>
      <c r="G608"/>
      <c r="H608" s="17">
        <f>IFERROR(VLOOKUP(Таблица1[[#This Row],[Наименование услуги]],#REF!,2),)</f>
        <v>0</v>
      </c>
      <c r="I608" s="7">
        <f>Таблица1[[#This Row],[Количество услуг]]*Таблица1[[#This Row],[Стоимость за единицу, руб.]]</f>
        <v>0</v>
      </c>
      <c r="K608" s="8" t="str">
        <f>IFERROR(VLOOKUP($J608,'Журнал договоров физ.лиц'!$A$2:$H$32,2,0),"")</f>
        <v/>
      </c>
      <c r="L608" s="18" t="e">
        <f>IF(MATCH(Таблица1[[#This Row],[Номер договора]],Таблица1[Номер договора],)=ROW()-1,1,)+INDEX(Таблица1[[#All],[0]],ROW()-1)</f>
        <v>#N/A</v>
      </c>
      <c r="M608" s="18" t="str">
        <f>IFERROR(INDEX(Таблица1[Номер договора],MATCH(ROW()-1,Таблица1[0],)),"s\")</f>
        <v>s\</v>
      </c>
    </row>
    <row r="609" spans="1:13" ht="15.75" x14ac:dyDescent="0.25">
      <c r="A609" s="9" t="e">
        <f>INDEX('Журнал договоров физ.лиц'!C:C,MATCH('Реестр физические'!J609,'Журнал договоров физ.лиц'!A:A,))</f>
        <v>#N/A</v>
      </c>
      <c r="B609" s="9" t="e">
        <f>Таблица1[[#This Row],[Наименование юридического лица / ФИО пациента (физического лица)]]</f>
        <v>#N/A</v>
      </c>
      <c r="C609" s="35"/>
      <c r="D609" s="11"/>
      <c r="E609" s="16"/>
      <c r="F609" s="19"/>
      <c r="G609"/>
      <c r="H609" s="17">
        <f>IFERROR(VLOOKUP(Таблица1[[#This Row],[Наименование услуги]],#REF!,2),)</f>
        <v>0</v>
      </c>
      <c r="I609" s="7">
        <f>Таблица1[[#This Row],[Количество услуг]]*Таблица1[[#This Row],[Стоимость за единицу, руб.]]</f>
        <v>0</v>
      </c>
      <c r="K609" s="8" t="str">
        <f>IFERROR(VLOOKUP($J609,'Журнал договоров физ.лиц'!$A$2:$H$32,2,0),"")</f>
        <v/>
      </c>
      <c r="L609" s="18" t="e">
        <f>IF(MATCH(Таблица1[[#This Row],[Номер договора]],Таблица1[Номер договора],)=ROW()-1,1,)+INDEX(Таблица1[[#All],[0]],ROW()-1)</f>
        <v>#N/A</v>
      </c>
      <c r="M609" s="18" t="str">
        <f>IFERROR(INDEX(Таблица1[Номер договора],MATCH(ROW()-1,Таблица1[0],)),"s\")</f>
        <v>s\</v>
      </c>
    </row>
    <row r="610" spans="1:13" ht="15.75" x14ac:dyDescent="0.25">
      <c r="A610" s="9" t="e">
        <f>INDEX('Журнал договоров физ.лиц'!C:C,MATCH('Реестр физические'!J610,'Журнал договоров физ.лиц'!A:A,))</f>
        <v>#N/A</v>
      </c>
      <c r="B610" s="9" t="e">
        <f>Таблица1[[#This Row],[Наименование юридического лица / ФИО пациента (физического лица)]]</f>
        <v>#N/A</v>
      </c>
      <c r="C610" s="35"/>
      <c r="D610" s="11"/>
      <c r="E610" s="16"/>
      <c r="F610" s="19"/>
      <c r="G610"/>
      <c r="H610" s="17">
        <f>IFERROR(VLOOKUP(Таблица1[[#This Row],[Наименование услуги]],#REF!,2),)</f>
        <v>0</v>
      </c>
      <c r="I610" s="7">
        <f>Таблица1[[#This Row],[Количество услуг]]*Таблица1[[#This Row],[Стоимость за единицу, руб.]]</f>
        <v>0</v>
      </c>
      <c r="K610" s="8" t="str">
        <f>IFERROR(VLOOKUP($J610,'Журнал договоров физ.лиц'!$A$2:$H$32,2,0),"")</f>
        <v/>
      </c>
      <c r="L610" s="18" t="e">
        <f>IF(MATCH(Таблица1[[#This Row],[Номер договора]],Таблица1[Номер договора],)=ROW()-1,1,)+INDEX(Таблица1[[#All],[0]],ROW()-1)</f>
        <v>#N/A</v>
      </c>
      <c r="M610" s="18" t="str">
        <f>IFERROR(INDEX(Таблица1[Номер договора],MATCH(ROW()-1,Таблица1[0],)),"s\")</f>
        <v>s\</v>
      </c>
    </row>
    <row r="611" spans="1:13" ht="15.75" x14ac:dyDescent="0.25">
      <c r="A611" s="9" t="e">
        <f>INDEX('Журнал договоров физ.лиц'!C:C,MATCH('Реестр физические'!J611,'Журнал договоров физ.лиц'!A:A,))</f>
        <v>#N/A</v>
      </c>
      <c r="B611" s="9" t="e">
        <f>Таблица1[[#This Row],[Наименование юридического лица / ФИО пациента (физического лица)]]</f>
        <v>#N/A</v>
      </c>
      <c r="C611" s="35"/>
      <c r="D611" s="11"/>
      <c r="E611" s="16"/>
      <c r="F611" s="19"/>
      <c r="G611"/>
      <c r="H611" s="17">
        <f>IFERROR(VLOOKUP(Таблица1[[#This Row],[Наименование услуги]],#REF!,2),)</f>
        <v>0</v>
      </c>
      <c r="I611" s="7">
        <f>Таблица1[[#This Row],[Количество услуг]]*Таблица1[[#This Row],[Стоимость за единицу, руб.]]</f>
        <v>0</v>
      </c>
      <c r="K611" s="8" t="str">
        <f>IFERROR(VLOOKUP($J611,'Журнал договоров физ.лиц'!$A$2:$H$32,2,0),"")</f>
        <v/>
      </c>
      <c r="L611" s="18" t="e">
        <f>IF(MATCH(Таблица1[[#This Row],[Номер договора]],Таблица1[Номер договора],)=ROW()-1,1,)+INDEX(Таблица1[[#All],[0]],ROW()-1)</f>
        <v>#N/A</v>
      </c>
      <c r="M611" s="18" t="str">
        <f>IFERROR(INDEX(Таблица1[Номер договора],MATCH(ROW()-1,Таблица1[0],)),"s\")</f>
        <v>s\</v>
      </c>
    </row>
    <row r="612" spans="1:13" ht="15.75" x14ac:dyDescent="0.25">
      <c r="A612" s="9" t="e">
        <f>INDEX('Журнал договоров физ.лиц'!C:C,MATCH('Реестр физические'!J612,'Журнал договоров физ.лиц'!A:A,))</f>
        <v>#N/A</v>
      </c>
      <c r="B612" s="9" t="e">
        <f>Таблица1[[#This Row],[Наименование юридического лица / ФИО пациента (физического лица)]]</f>
        <v>#N/A</v>
      </c>
      <c r="C612" s="35"/>
      <c r="D612" s="11"/>
      <c r="E612" s="16"/>
      <c r="F612" s="19"/>
      <c r="G612"/>
      <c r="H612" s="17">
        <f>IFERROR(VLOOKUP(Таблица1[[#This Row],[Наименование услуги]],#REF!,2),)</f>
        <v>0</v>
      </c>
      <c r="I612" s="7">
        <f>Таблица1[[#This Row],[Количество услуг]]*Таблица1[[#This Row],[Стоимость за единицу, руб.]]</f>
        <v>0</v>
      </c>
      <c r="K612" s="8" t="str">
        <f>IFERROR(VLOOKUP($J612,'Журнал договоров физ.лиц'!$A$2:$H$32,2,0),"")</f>
        <v/>
      </c>
      <c r="L612" s="18" t="e">
        <f>IF(MATCH(Таблица1[[#This Row],[Номер договора]],Таблица1[Номер договора],)=ROW()-1,1,)+INDEX(Таблица1[[#All],[0]],ROW()-1)</f>
        <v>#N/A</v>
      </c>
      <c r="M612" s="18" t="str">
        <f>IFERROR(INDEX(Таблица1[Номер договора],MATCH(ROW()-1,Таблица1[0],)),"s\")</f>
        <v>s\</v>
      </c>
    </row>
    <row r="613" spans="1:13" ht="15.75" x14ac:dyDescent="0.25">
      <c r="A613" s="9" t="e">
        <f>INDEX('Журнал договоров физ.лиц'!C:C,MATCH('Реестр физические'!J613,'Журнал договоров физ.лиц'!A:A,))</f>
        <v>#N/A</v>
      </c>
      <c r="B613" s="9" t="e">
        <f>Таблица1[[#This Row],[Наименование юридического лица / ФИО пациента (физического лица)]]</f>
        <v>#N/A</v>
      </c>
      <c r="C613" s="35"/>
      <c r="D613" s="11"/>
      <c r="E613" s="16"/>
      <c r="F613" s="19"/>
      <c r="G613"/>
      <c r="H613" s="17">
        <f>IFERROR(VLOOKUP(Таблица1[[#This Row],[Наименование услуги]],#REF!,2),)</f>
        <v>0</v>
      </c>
      <c r="I613" s="7">
        <f>Таблица1[[#This Row],[Количество услуг]]*Таблица1[[#This Row],[Стоимость за единицу, руб.]]</f>
        <v>0</v>
      </c>
      <c r="K613" s="8" t="str">
        <f>IFERROR(VLOOKUP($J613,'Журнал договоров физ.лиц'!$A$2:$H$32,2,0),"")</f>
        <v/>
      </c>
      <c r="L613" s="18" t="e">
        <f>IF(MATCH(Таблица1[[#This Row],[Номер договора]],Таблица1[Номер договора],)=ROW()-1,1,)+INDEX(Таблица1[[#All],[0]],ROW()-1)</f>
        <v>#N/A</v>
      </c>
      <c r="M613" s="18" t="str">
        <f>IFERROR(INDEX(Таблица1[Номер договора],MATCH(ROW()-1,Таблица1[0],)),"s\")</f>
        <v>s\</v>
      </c>
    </row>
    <row r="614" spans="1:13" ht="15.75" x14ac:dyDescent="0.25">
      <c r="A614" s="9" t="e">
        <f>INDEX('Журнал договоров физ.лиц'!C:C,MATCH('Реестр физические'!J614,'Журнал договоров физ.лиц'!A:A,))</f>
        <v>#N/A</v>
      </c>
      <c r="B614" s="9" t="e">
        <f>Таблица1[[#This Row],[Наименование юридического лица / ФИО пациента (физического лица)]]</f>
        <v>#N/A</v>
      </c>
      <c r="C614" s="35"/>
      <c r="D614" s="11"/>
      <c r="E614" s="16"/>
      <c r="F614" s="19"/>
      <c r="G614"/>
      <c r="H614" s="17">
        <f>IFERROR(VLOOKUP(Таблица1[[#This Row],[Наименование услуги]],#REF!,2),)</f>
        <v>0</v>
      </c>
      <c r="I614" s="7">
        <f>Таблица1[[#This Row],[Количество услуг]]*Таблица1[[#This Row],[Стоимость за единицу, руб.]]</f>
        <v>0</v>
      </c>
      <c r="K614" s="8" t="str">
        <f>IFERROR(VLOOKUP($J614,'Журнал договоров физ.лиц'!$A$2:$H$32,2,0),"")</f>
        <v/>
      </c>
      <c r="L614" s="18" t="e">
        <f>IF(MATCH(Таблица1[[#This Row],[Номер договора]],Таблица1[Номер договора],)=ROW()-1,1,)+INDEX(Таблица1[[#All],[0]],ROW()-1)</f>
        <v>#N/A</v>
      </c>
      <c r="M614" s="18" t="str">
        <f>IFERROR(INDEX(Таблица1[Номер договора],MATCH(ROW()-1,Таблица1[0],)),"s\")</f>
        <v>s\</v>
      </c>
    </row>
    <row r="615" spans="1:13" ht="15.75" x14ac:dyDescent="0.25">
      <c r="A615" s="9" t="e">
        <f>INDEX('Журнал договоров физ.лиц'!C:C,MATCH('Реестр физические'!J615,'Журнал договоров физ.лиц'!A:A,))</f>
        <v>#N/A</v>
      </c>
      <c r="B615" s="9" t="e">
        <f>Таблица1[[#This Row],[Наименование юридического лица / ФИО пациента (физического лица)]]</f>
        <v>#N/A</v>
      </c>
      <c r="C615" s="35"/>
      <c r="D615" s="11"/>
      <c r="E615" s="16"/>
      <c r="F615" s="19"/>
      <c r="G615"/>
      <c r="H615" s="17">
        <f>IFERROR(VLOOKUP(Таблица1[[#This Row],[Наименование услуги]],#REF!,2),)</f>
        <v>0</v>
      </c>
      <c r="I615" s="7">
        <f>Таблица1[[#This Row],[Количество услуг]]*Таблица1[[#This Row],[Стоимость за единицу, руб.]]</f>
        <v>0</v>
      </c>
      <c r="K615" s="8" t="str">
        <f>IFERROR(VLOOKUP($J615,'Журнал договоров физ.лиц'!$A$2:$H$32,2,0),"")</f>
        <v/>
      </c>
      <c r="L615" s="18" t="e">
        <f>IF(MATCH(Таблица1[[#This Row],[Номер договора]],Таблица1[Номер договора],)=ROW()-1,1,)+INDEX(Таблица1[[#All],[0]],ROW()-1)</f>
        <v>#N/A</v>
      </c>
      <c r="M615" s="18" t="str">
        <f>IFERROR(INDEX(Таблица1[Номер договора],MATCH(ROW()-1,Таблица1[0],)),"s\")</f>
        <v>s\</v>
      </c>
    </row>
    <row r="616" spans="1:13" ht="15.75" x14ac:dyDescent="0.25">
      <c r="A616" s="9" t="e">
        <f>INDEX('Журнал договоров физ.лиц'!C:C,MATCH('Реестр физические'!J616,'Журнал договоров физ.лиц'!A:A,))</f>
        <v>#N/A</v>
      </c>
      <c r="B616" s="9" t="e">
        <f>Таблица1[[#This Row],[Наименование юридического лица / ФИО пациента (физического лица)]]</f>
        <v>#N/A</v>
      </c>
      <c r="C616" s="35"/>
      <c r="D616" s="11"/>
      <c r="E616" s="16"/>
      <c r="F616" s="19"/>
      <c r="G616"/>
      <c r="H616" s="17">
        <f>IFERROR(VLOOKUP(Таблица1[[#This Row],[Наименование услуги]],#REF!,2),)</f>
        <v>0</v>
      </c>
      <c r="I616" s="7">
        <f>Таблица1[[#This Row],[Количество услуг]]*Таблица1[[#This Row],[Стоимость за единицу, руб.]]</f>
        <v>0</v>
      </c>
      <c r="K616" s="8" t="str">
        <f>IFERROR(VLOOKUP($J616,'Журнал договоров физ.лиц'!$A$2:$H$32,2,0),"")</f>
        <v/>
      </c>
      <c r="L616" s="18" t="e">
        <f>IF(MATCH(Таблица1[[#This Row],[Номер договора]],Таблица1[Номер договора],)=ROW()-1,1,)+INDEX(Таблица1[[#All],[0]],ROW()-1)</f>
        <v>#N/A</v>
      </c>
      <c r="M616" s="18" t="str">
        <f>IFERROR(INDEX(Таблица1[Номер договора],MATCH(ROW()-1,Таблица1[0],)),"s\")</f>
        <v>s\</v>
      </c>
    </row>
    <row r="617" spans="1:13" ht="15.75" x14ac:dyDescent="0.25">
      <c r="A617" s="9" t="e">
        <f>INDEX('Журнал договоров физ.лиц'!C:C,MATCH('Реестр физические'!J617,'Журнал договоров физ.лиц'!A:A,))</f>
        <v>#N/A</v>
      </c>
      <c r="B617" s="9" t="e">
        <f>Таблица1[[#This Row],[Наименование юридического лица / ФИО пациента (физического лица)]]</f>
        <v>#N/A</v>
      </c>
      <c r="C617" s="35"/>
      <c r="D617" s="11"/>
      <c r="E617" s="16"/>
      <c r="F617" s="19"/>
      <c r="G617"/>
      <c r="H617" s="17">
        <f>IFERROR(VLOOKUP(Таблица1[[#This Row],[Наименование услуги]],#REF!,2),)</f>
        <v>0</v>
      </c>
      <c r="I617" s="7">
        <f>Таблица1[[#This Row],[Количество услуг]]*Таблица1[[#This Row],[Стоимость за единицу, руб.]]</f>
        <v>0</v>
      </c>
      <c r="K617" s="8" t="str">
        <f>IFERROR(VLOOKUP($J617,'Журнал договоров физ.лиц'!$A$2:$H$32,2,0),"")</f>
        <v/>
      </c>
      <c r="L617" s="18" t="e">
        <f>IF(MATCH(Таблица1[[#This Row],[Номер договора]],Таблица1[Номер договора],)=ROW()-1,1,)+INDEX(Таблица1[[#All],[0]],ROW()-1)</f>
        <v>#N/A</v>
      </c>
      <c r="M617" s="18" t="str">
        <f>IFERROR(INDEX(Таблица1[Номер договора],MATCH(ROW()-1,Таблица1[0],)),"s\")</f>
        <v>s\</v>
      </c>
    </row>
    <row r="618" spans="1:13" ht="15.75" x14ac:dyDescent="0.25">
      <c r="A618" s="9" t="e">
        <f>INDEX('Журнал договоров физ.лиц'!C:C,MATCH('Реестр физические'!J618,'Журнал договоров физ.лиц'!A:A,))</f>
        <v>#N/A</v>
      </c>
      <c r="B618" s="9" t="e">
        <f>Таблица1[[#This Row],[Наименование юридического лица / ФИО пациента (физического лица)]]</f>
        <v>#N/A</v>
      </c>
      <c r="C618" s="35"/>
      <c r="D618" s="11"/>
      <c r="E618" s="16"/>
      <c r="F618" s="19"/>
      <c r="G618"/>
      <c r="H618" s="17">
        <f>IFERROR(VLOOKUP(Таблица1[[#This Row],[Наименование услуги]],#REF!,2),)</f>
        <v>0</v>
      </c>
      <c r="I618" s="7">
        <f>Таблица1[[#This Row],[Количество услуг]]*Таблица1[[#This Row],[Стоимость за единицу, руб.]]</f>
        <v>0</v>
      </c>
      <c r="K618" s="8" t="str">
        <f>IFERROR(VLOOKUP($J618,'Журнал договоров физ.лиц'!$A$2:$H$32,2,0),"")</f>
        <v/>
      </c>
      <c r="L618" s="18" t="e">
        <f>IF(MATCH(Таблица1[[#This Row],[Номер договора]],Таблица1[Номер договора],)=ROW()-1,1,)+INDEX(Таблица1[[#All],[0]],ROW()-1)</f>
        <v>#N/A</v>
      </c>
      <c r="M618" s="18" t="str">
        <f>IFERROR(INDEX(Таблица1[Номер договора],MATCH(ROW()-1,Таблица1[0],)),"s\")</f>
        <v>s\</v>
      </c>
    </row>
    <row r="619" spans="1:13" ht="15.75" x14ac:dyDescent="0.25">
      <c r="A619" s="9" t="e">
        <f>INDEX('Журнал договоров физ.лиц'!C:C,MATCH('Реестр физические'!J619,'Журнал договоров физ.лиц'!A:A,))</f>
        <v>#N/A</v>
      </c>
      <c r="B619" s="9" t="e">
        <f>Таблица1[[#This Row],[Наименование юридического лица / ФИО пациента (физического лица)]]</f>
        <v>#N/A</v>
      </c>
      <c r="C619" s="35"/>
      <c r="D619" s="11"/>
      <c r="E619" s="16"/>
      <c r="F619" s="19"/>
      <c r="G619"/>
      <c r="H619" s="17">
        <f>IFERROR(VLOOKUP(Таблица1[[#This Row],[Наименование услуги]],#REF!,2),)</f>
        <v>0</v>
      </c>
      <c r="I619" s="7">
        <f>Таблица1[[#This Row],[Количество услуг]]*Таблица1[[#This Row],[Стоимость за единицу, руб.]]</f>
        <v>0</v>
      </c>
      <c r="K619" s="8" t="str">
        <f>IFERROR(VLOOKUP($J619,'Журнал договоров физ.лиц'!$A$2:$H$32,2,0),"")</f>
        <v/>
      </c>
      <c r="L619" s="18" t="e">
        <f>IF(MATCH(Таблица1[[#This Row],[Номер договора]],Таблица1[Номер договора],)=ROW()-1,1,)+INDEX(Таблица1[[#All],[0]],ROW()-1)</f>
        <v>#N/A</v>
      </c>
      <c r="M619" s="18" t="str">
        <f>IFERROR(INDEX(Таблица1[Номер договора],MATCH(ROW()-1,Таблица1[0],)),"s\")</f>
        <v>s\</v>
      </c>
    </row>
    <row r="620" spans="1:13" ht="15.75" x14ac:dyDescent="0.25">
      <c r="A620" s="9" t="e">
        <f>INDEX('Журнал договоров физ.лиц'!C:C,MATCH('Реестр физические'!J620,'Журнал договоров физ.лиц'!A:A,))</f>
        <v>#N/A</v>
      </c>
      <c r="B620" s="9" t="e">
        <f>Таблица1[[#This Row],[Наименование юридического лица / ФИО пациента (физического лица)]]</f>
        <v>#N/A</v>
      </c>
      <c r="C620" s="35"/>
      <c r="D620" s="11"/>
      <c r="E620" s="16"/>
      <c r="F620" s="19"/>
      <c r="G620"/>
      <c r="H620" s="17">
        <f>IFERROR(VLOOKUP(Таблица1[[#This Row],[Наименование услуги]],#REF!,2),)</f>
        <v>0</v>
      </c>
      <c r="I620" s="7">
        <f>Таблица1[[#This Row],[Количество услуг]]*Таблица1[[#This Row],[Стоимость за единицу, руб.]]</f>
        <v>0</v>
      </c>
      <c r="K620" s="8" t="str">
        <f>IFERROR(VLOOKUP($J620,'Журнал договоров физ.лиц'!$A$2:$H$32,2,0),"")</f>
        <v/>
      </c>
      <c r="L620" s="18" t="e">
        <f>IF(MATCH(Таблица1[[#This Row],[Номер договора]],Таблица1[Номер договора],)=ROW()-1,1,)+INDEX(Таблица1[[#All],[0]],ROW()-1)</f>
        <v>#N/A</v>
      </c>
      <c r="M620" s="18" t="str">
        <f>IFERROR(INDEX(Таблица1[Номер договора],MATCH(ROW()-1,Таблица1[0],)),"s\")</f>
        <v>s\</v>
      </c>
    </row>
    <row r="621" spans="1:13" ht="15.75" x14ac:dyDescent="0.25">
      <c r="A621" s="9" t="e">
        <f>INDEX('Журнал договоров физ.лиц'!C:C,MATCH('Реестр физические'!J621,'Журнал договоров физ.лиц'!A:A,))</f>
        <v>#N/A</v>
      </c>
      <c r="B621" s="9" t="e">
        <f>Таблица1[[#This Row],[Наименование юридического лица / ФИО пациента (физического лица)]]</f>
        <v>#N/A</v>
      </c>
      <c r="C621" s="35"/>
      <c r="D621" s="11"/>
      <c r="E621" s="16"/>
      <c r="F621" s="19"/>
      <c r="G621"/>
      <c r="H621" s="17">
        <f>IFERROR(VLOOKUP(Таблица1[[#This Row],[Наименование услуги]],#REF!,2),)</f>
        <v>0</v>
      </c>
      <c r="I621" s="7">
        <f>Таблица1[[#This Row],[Количество услуг]]*Таблица1[[#This Row],[Стоимость за единицу, руб.]]</f>
        <v>0</v>
      </c>
      <c r="K621" s="8" t="str">
        <f>IFERROR(VLOOKUP($J621,'Журнал договоров физ.лиц'!$A$2:$H$32,2,0),"")</f>
        <v/>
      </c>
      <c r="L621" s="18" t="e">
        <f>IF(MATCH(Таблица1[[#This Row],[Номер договора]],Таблица1[Номер договора],)=ROW()-1,1,)+INDEX(Таблица1[[#All],[0]],ROW()-1)</f>
        <v>#N/A</v>
      </c>
      <c r="M621" s="18" t="str">
        <f>IFERROR(INDEX(Таблица1[Номер договора],MATCH(ROW()-1,Таблица1[0],)),"s\")</f>
        <v>s\</v>
      </c>
    </row>
    <row r="622" spans="1:13" ht="15.75" x14ac:dyDescent="0.25">
      <c r="A622" s="9" t="e">
        <f>INDEX('Журнал договоров физ.лиц'!C:C,MATCH('Реестр физические'!J622,'Журнал договоров физ.лиц'!A:A,))</f>
        <v>#N/A</v>
      </c>
      <c r="B622" s="9" t="e">
        <f>Таблица1[[#This Row],[Наименование юридического лица / ФИО пациента (физического лица)]]</f>
        <v>#N/A</v>
      </c>
      <c r="C622" s="35"/>
      <c r="D622" s="11"/>
      <c r="E622" s="16"/>
      <c r="F622" s="19"/>
      <c r="G622"/>
      <c r="H622" s="17">
        <f>IFERROR(VLOOKUP(Таблица1[[#This Row],[Наименование услуги]],#REF!,2),)</f>
        <v>0</v>
      </c>
      <c r="I622" s="7">
        <f>Таблица1[[#This Row],[Количество услуг]]*Таблица1[[#This Row],[Стоимость за единицу, руб.]]</f>
        <v>0</v>
      </c>
      <c r="K622" s="8" t="str">
        <f>IFERROR(VLOOKUP($J622,'Журнал договоров физ.лиц'!$A$2:$H$32,2,0),"")</f>
        <v/>
      </c>
      <c r="L622" s="18" t="e">
        <f>IF(MATCH(Таблица1[[#This Row],[Номер договора]],Таблица1[Номер договора],)=ROW()-1,1,)+INDEX(Таблица1[[#All],[0]],ROW()-1)</f>
        <v>#N/A</v>
      </c>
      <c r="M622" s="18" t="str">
        <f>IFERROR(INDEX(Таблица1[Номер договора],MATCH(ROW()-1,Таблица1[0],)),"s\")</f>
        <v>s\</v>
      </c>
    </row>
    <row r="623" spans="1:13" ht="15.75" x14ac:dyDescent="0.25">
      <c r="A623" s="9" t="e">
        <f>INDEX('Журнал договоров физ.лиц'!C:C,MATCH('Реестр физические'!J623,'Журнал договоров физ.лиц'!A:A,))</f>
        <v>#N/A</v>
      </c>
      <c r="B623" s="9" t="e">
        <f>Таблица1[[#This Row],[Наименование юридического лица / ФИО пациента (физического лица)]]</f>
        <v>#N/A</v>
      </c>
      <c r="C623" s="35"/>
      <c r="D623" s="11"/>
      <c r="E623" s="16"/>
      <c r="F623" s="19"/>
      <c r="G623"/>
      <c r="H623" s="17">
        <f>IFERROR(VLOOKUP(Таблица1[[#This Row],[Наименование услуги]],#REF!,2),)</f>
        <v>0</v>
      </c>
      <c r="I623" s="7">
        <f>Таблица1[[#This Row],[Количество услуг]]*Таблица1[[#This Row],[Стоимость за единицу, руб.]]</f>
        <v>0</v>
      </c>
      <c r="K623" s="8" t="str">
        <f>IFERROR(VLOOKUP($J623,'Журнал договоров физ.лиц'!$A$2:$H$32,2,0),"")</f>
        <v/>
      </c>
      <c r="L623" s="18" t="e">
        <f>IF(MATCH(Таблица1[[#This Row],[Номер договора]],Таблица1[Номер договора],)=ROW()-1,1,)+INDEX(Таблица1[[#All],[0]],ROW()-1)</f>
        <v>#N/A</v>
      </c>
      <c r="M623" s="18" t="str">
        <f>IFERROR(INDEX(Таблица1[Номер договора],MATCH(ROW()-1,Таблица1[0],)),"s\")</f>
        <v>s\</v>
      </c>
    </row>
    <row r="624" spans="1:13" ht="15.75" x14ac:dyDescent="0.25">
      <c r="A624" s="9" t="e">
        <f>INDEX('Журнал договоров физ.лиц'!C:C,MATCH('Реестр физические'!J624,'Журнал договоров физ.лиц'!A:A,))</f>
        <v>#N/A</v>
      </c>
      <c r="B624" s="9" t="e">
        <f>Таблица1[[#This Row],[Наименование юридического лица / ФИО пациента (физического лица)]]</f>
        <v>#N/A</v>
      </c>
      <c r="C624" s="35"/>
      <c r="D624" s="11"/>
      <c r="E624" s="16"/>
      <c r="F624" s="19"/>
      <c r="G624"/>
      <c r="H624" s="17">
        <f>IFERROR(VLOOKUP(Таблица1[[#This Row],[Наименование услуги]],#REF!,2),)</f>
        <v>0</v>
      </c>
      <c r="I624" s="7">
        <f>Таблица1[[#This Row],[Количество услуг]]*Таблица1[[#This Row],[Стоимость за единицу, руб.]]</f>
        <v>0</v>
      </c>
      <c r="K624" s="8" t="str">
        <f>IFERROR(VLOOKUP($J624,'Журнал договоров физ.лиц'!$A$2:$H$32,2,0),"")</f>
        <v/>
      </c>
      <c r="L624" s="18" t="e">
        <f>IF(MATCH(Таблица1[[#This Row],[Номер договора]],Таблица1[Номер договора],)=ROW()-1,1,)+INDEX(Таблица1[[#All],[0]],ROW()-1)</f>
        <v>#N/A</v>
      </c>
      <c r="M624" s="18" t="str">
        <f>IFERROR(INDEX(Таблица1[Номер договора],MATCH(ROW()-1,Таблица1[0],)),"s\")</f>
        <v>s\</v>
      </c>
    </row>
    <row r="625" spans="1:13" ht="15.75" x14ac:dyDescent="0.25">
      <c r="A625" s="9" t="e">
        <f>INDEX('Журнал договоров физ.лиц'!C:C,MATCH('Реестр физические'!J625,'Журнал договоров физ.лиц'!A:A,))</f>
        <v>#N/A</v>
      </c>
      <c r="B625" s="9" t="e">
        <f>Таблица1[[#This Row],[Наименование юридического лица / ФИО пациента (физического лица)]]</f>
        <v>#N/A</v>
      </c>
      <c r="C625" s="35"/>
      <c r="D625" s="11"/>
      <c r="E625" s="16"/>
      <c r="F625" s="19"/>
      <c r="G625"/>
      <c r="H625" s="17">
        <f>IFERROR(VLOOKUP(Таблица1[[#This Row],[Наименование услуги]],#REF!,2),)</f>
        <v>0</v>
      </c>
      <c r="I625" s="7">
        <f>Таблица1[[#This Row],[Количество услуг]]*Таблица1[[#This Row],[Стоимость за единицу, руб.]]</f>
        <v>0</v>
      </c>
      <c r="K625" s="8" t="str">
        <f>IFERROR(VLOOKUP($J625,'Журнал договоров физ.лиц'!$A$2:$H$32,2,0),"")</f>
        <v/>
      </c>
      <c r="L625" s="18" t="e">
        <f>IF(MATCH(Таблица1[[#This Row],[Номер договора]],Таблица1[Номер договора],)=ROW()-1,1,)+INDEX(Таблица1[[#All],[0]],ROW()-1)</f>
        <v>#N/A</v>
      </c>
      <c r="M625" s="18" t="str">
        <f>IFERROR(INDEX(Таблица1[Номер договора],MATCH(ROW()-1,Таблица1[0],)),"s\")</f>
        <v>s\</v>
      </c>
    </row>
    <row r="626" spans="1:13" ht="15.75" x14ac:dyDescent="0.25">
      <c r="A626" s="9" t="e">
        <f>INDEX('Журнал договоров физ.лиц'!C:C,MATCH('Реестр физические'!J626,'Журнал договоров физ.лиц'!A:A,))</f>
        <v>#N/A</v>
      </c>
      <c r="B626" s="9" t="e">
        <f>Таблица1[[#This Row],[Наименование юридического лица / ФИО пациента (физического лица)]]</f>
        <v>#N/A</v>
      </c>
      <c r="C626" s="35"/>
      <c r="D626" s="11"/>
      <c r="E626" s="16"/>
      <c r="F626" s="19"/>
      <c r="G626"/>
      <c r="H626" s="17">
        <f>IFERROR(VLOOKUP(Таблица1[[#This Row],[Наименование услуги]],#REF!,2),)</f>
        <v>0</v>
      </c>
      <c r="I626" s="7">
        <f>Таблица1[[#This Row],[Количество услуг]]*Таблица1[[#This Row],[Стоимость за единицу, руб.]]</f>
        <v>0</v>
      </c>
      <c r="K626" s="8" t="str">
        <f>IFERROR(VLOOKUP($J626,'Журнал договоров физ.лиц'!$A$2:$H$32,2,0),"")</f>
        <v/>
      </c>
      <c r="L626" s="18" t="e">
        <f>IF(MATCH(Таблица1[[#This Row],[Номер договора]],Таблица1[Номер договора],)=ROW()-1,1,)+INDEX(Таблица1[[#All],[0]],ROW()-1)</f>
        <v>#N/A</v>
      </c>
      <c r="M626" s="18" t="str">
        <f>IFERROR(INDEX(Таблица1[Номер договора],MATCH(ROW()-1,Таблица1[0],)),"s\")</f>
        <v>s\</v>
      </c>
    </row>
    <row r="627" spans="1:13" ht="15.75" x14ac:dyDescent="0.25">
      <c r="A627" s="9" t="e">
        <f>INDEX('Журнал договоров физ.лиц'!C:C,MATCH('Реестр физические'!J627,'Журнал договоров физ.лиц'!A:A,))</f>
        <v>#N/A</v>
      </c>
      <c r="B627" s="9" t="e">
        <f>Таблица1[[#This Row],[Наименование юридического лица / ФИО пациента (физического лица)]]</f>
        <v>#N/A</v>
      </c>
      <c r="C627" s="35"/>
      <c r="D627" s="11"/>
      <c r="E627" s="16"/>
      <c r="F627" s="19"/>
      <c r="G627"/>
      <c r="H627" s="17">
        <f>IFERROR(VLOOKUP(Таблица1[[#This Row],[Наименование услуги]],#REF!,2),)</f>
        <v>0</v>
      </c>
      <c r="I627" s="7">
        <f>Таблица1[[#This Row],[Количество услуг]]*Таблица1[[#This Row],[Стоимость за единицу, руб.]]</f>
        <v>0</v>
      </c>
      <c r="K627" s="8" t="str">
        <f>IFERROR(VLOOKUP($J627,'Журнал договоров физ.лиц'!$A$2:$H$32,2,0),"")</f>
        <v/>
      </c>
      <c r="L627" s="18" t="e">
        <f>IF(MATCH(Таблица1[[#This Row],[Номер договора]],Таблица1[Номер договора],)=ROW()-1,1,)+INDEX(Таблица1[[#All],[0]],ROW()-1)</f>
        <v>#N/A</v>
      </c>
      <c r="M627" s="18" t="str">
        <f>IFERROR(INDEX(Таблица1[Номер договора],MATCH(ROW()-1,Таблица1[0],)),"s\")</f>
        <v>s\</v>
      </c>
    </row>
    <row r="628" spans="1:13" ht="15.75" x14ac:dyDescent="0.25">
      <c r="A628" s="9" t="e">
        <f>INDEX('Журнал договоров физ.лиц'!C:C,MATCH('Реестр физические'!J628,'Журнал договоров физ.лиц'!A:A,))</f>
        <v>#N/A</v>
      </c>
      <c r="B628" s="9" t="e">
        <f>Таблица1[[#This Row],[Наименование юридического лица / ФИО пациента (физического лица)]]</f>
        <v>#N/A</v>
      </c>
      <c r="C628" s="35"/>
      <c r="D628" s="11"/>
      <c r="E628" s="16"/>
      <c r="F628" s="19"/>
      <c r="G628"/>
      <c r="H628" s="17">
        <f>IFERROR(VLOOKUP(Таблица1[[#This Row],[Наименование услуги]],#REF!,2),)</f>
        <v>0</v>
      </c>
      <c r="I628" s="7">
        <f>Таблица1[[#This Row],[Количество услуг]]*Таблица1[[#This Row],[Стоимость за единицу, руб.]]</f>
        <v>0</v>
      </c>
      <c r="K628" s="8" t="str">
        <f>IFERROR(VLOOKUP($J628,'Журнал договоров физ.лиц'!$A$2:$H$32,2,0),"")</f>
        <v/>
      </c>
      <c r="L628" s="18" t="e">
        <f>IF(MATCH(Таблица1[[#This Row],[Номер договора]],Таблица1[Номер договора],)=ROW()-1,1,)+INDEX(Таблица1[[#All],[0]],ROW()-1)</f>
        <v>#N/A</v>
      </c>
      <c r="M628" s="18" t="str">
        <f>IFERROR(INDEX(Таблица1[Номер договора],MATCH(ROW()-1,Таблица1[0],)),"s\")</f>
        <v>s\</v>
      </c>
    </row>
    <row r="629" spans="1:13" ht="15.75" x14ac:dyDescent="0.25">
      <c r="A629" s="9" t="e">
        <f>INDEX('Журнал договоров физ.лиц'!C:C,MATCH('Реестр физические'!J629,'Журнал договоров физ.лиц'!A:A,))</f>
        <v>#N/A</v>
      </c>
      <c r="B629" s="9" t="e">
        <f>Таблица1[[#This Row],[Наименование юридического лица / ФИО пациента (физического лица)]]</f>
        <v>#N/A</v>
      </c>
      <c r="C629" s="35"/>
      <c r="D629" s="11"/>
      <c r="E629" s="16"/>
      <c r="F629" s="19"/>
      <c r="G629"/>
      <c r="H629" s="17">
        <f>IFERROR(VLOOKUP(Таблица1[[#This Row],[Наименование услуги]],#REF!,2),)</f>
        <v>0</v>
      </c>
      <c r="I629" s="7">
        <f>Таблица1[[#This Row],[Количество услуг]]*Таблица1[[#This Row],[Стоимость за единицу, руб.]]</f>
        <v>0</v>
      </c>
      <c r="K629" s="8" t="str">
        <f>IFERROR(VLOOKUP($J629,'Журнал договоров физ.лиц'!$A$2:$H$32,2,0),"")</f>
        <v/>
      </c>
      <c r="L629" s="18" t="e">
        <f>IF(MATCH(Таблица1[[#This Row],[Номер договора]],Таблица1[Номер договора],)=ROW()-1,1,)+INDEX(Таблица1[[#All],[0]],ROW()-1)</f>
        <v>#N/A</v>
      </c>
      <c r="M629" s="18" t="str">
        <f>IFERROR(INDEX(Таблица1[Номер договора],MATCH(ROW()-1,Таблица1[0],)),"s\")</f>
        <v>s\</v>
      </c>
    </row>
    <row r="630" spans="1:13" ht="15.75" x14ac:dyDescent="0.25">
      <c r="A630" s="9" t="e">
        <f>INDEX('Журнал договоров физ.лиц'!C:C,MATCH('Реестр физические'!J630,'Журнал договоров физ.лиц'!A:A,))</f>
        <v>#N/A</v>
      </c>
      <c r="B630" s="9" t="e">
        <f>Таблица1[[#This Row],[Наименование юридического лица / ФИО пациента (физического лица)]]</f>
        <v>#N/A</v>
      </c>
      <c r="C630" s="35"/>
      <c r="D630" s="11"/>
      <c r="E630" s="16"/>
      <c r="F630" s="19"/>
      <c r="G630"/>
      <c r="H630" s="17">
        <f>IFERROR(VLOOKUP(Таблица1[[#This Row],[Наименование услуги]],#REF!,2),)</f>
        <v>0</v>
      </c>
      <c r="I630" s="7">
        <f>Таблица1[[#This Row],[Количество услуг]]*Таблица1[[#This Row],[Стоимость за единицу, руб.]]</f>
        <v>0</v>
      </c>
      <c r="K630" s="8" t="str">
        <f>IFERROR(VLOOKUP($J630,'Журнал договоров физ.лиц'!$A$2:$H$32,2,0),"")</f>
        <v/>
      </c>
      <c r="L630" s="18" t="e">
        <f>IF(MATCH(Таблица1[[#This Row],[Номер договора]],Таблица1[Номер договора],)=ROW()-1,1,)+INDEX(Таблица1[[#All],[0]],ROW()-1)</f>
        <v>#N/A</v>
      </c>
      <c r="M630" s="18" t="str">
        <f>IFERROR(INDEX(Таблица1[Номер договора],MATCH(ROW()-1,Таблица1[0],)),"s\")</f>
        <v>s\</v>
      </c>
    </row>
    <row r="631" spans="1:13" ht="15.75" x14ac:dyDescent="0.25">
      <c r="A631" s="9" t="e">
        <f>INDEX('Журнал договоров физ.лиц'!C:C,MATCH('Реестр физические'!J631,'Журнал договоров физ.лиц'!A:A,))</f>
        <v>#N/A</v>
      </c>
      <c r="B631" s="9" t="e">
        <f>Таблица1[[#This Row],[Наименование юридического лица / ФИО пациента (физического лица)]]</f>
        <v>#N/A</v>
      </c>
      <c r="C631" s="35"/>
      <c r="D631" s="11"/>
      <c r="E631" s="16"/>
      <c r="F631" s="19"/>
      <c r="G631"/>
      <c r="H631" s="17">
        <f>IFERROR(VLOOKUP(Таблица1[[#This Row],[Наименование услуги]],#REF!,2),)</f>
        <v>0</v>
      </c>
      <c r="I631" s="7">
        <f>Таблица1[[#This Row],[Количество услуг]]*Таблица1[[#This Row],[Стоимость за единицу, руб.]]</f>
        <v>0</v>
      </c>
      <c r="K631" s="8" t="str">
        <f>IFERROR(VLOOKUP($J631,'Журнал договоров физ.лиц'!$A$2:$H$32,2,0),"")</f>
        <v/>
      </c>
      <c r="L631" s="18" t="e">
        <f>IF(MATCH(Таблица1[[#This Row],[Номер договора]],Таблица1[Номер договора],)=ROW()-1,1,)+INDEX(Таблица1[[#All],[0]],ROW()-1)</f>
        <v>#N/A</v>
      </c>
      <c r="M631" s="18" t="str">
        <f>IFERROR(INDEX(Таблица1[Номер договора],MATCH(ROW()-1,Таблица1[0],)),"s\")</f>
        <v>s\</v>
      </c>
    </row>
    <row r="632" spans="1:13" ht="15.75" x14ac:dyDescent="0.25">
      <c r="A632" s="9" t="e">
        <f>INDEX('Журнал договоров физ.лиц'!C:C,MATCH('Реестр физические'!J632,'Журнал договоров физ.лиц'!A:A,))</f>
        <v>#N/A</v>
      </c>
      <c r="B632" s="9" t="e">
        <f>Таблица1[[#This Row],[Наименование юридического лица / ФИО пациента (физического лица)]]</f>
        <v>#N/A</v>
      </c>
      <c r="C632" s="35"/>
      <c r="D632" s="11"/>
      <c r="E632" s="16"/>
      <c r="F632" s="19"/>
      <c r="G632"/>
      <c r="H632" s="17">
        <f>IFERROR(VLOOKUP(Таблица1[[#This Row],[Наименование услуги]],#REF!,2),)</f>
        <v>0</v>
      </c>
      <c r="I632" s="7">
        <f>Таблица1[[#This Row],[Количество услуг]]*Таблица1[[#This Row],[Стоимость за единицу, руб.]]</f>
        <v>0</v>
      </c>
      <c r="K632" s="8" t="str">
        <f>IFERROR(VLOOKUP($J632,'Журнал договоров физ.лиц'!$A$2:$H$32,2,0),"")</f>
        <v/>
      </c>
      <c r="L632" s="18" t="e">
        <f>IF(MATCH(Таблица1[[#This Row],[Номер договора]],Таблица1[Номер договора],)=ROW()-1,1,)+INDEX(Таблица1[[#All],[0]],ROW()-1)</f>
        <v>#N/A</v>
      </c>
      <c r="M632" s="18" t="str">
        <f>IFERROR(INDEX(Таблица1[Номер договора],MATCH(ROW()-1,Таблица1[0],)),"s\")</f>
        <v>s\</v>
      </c>
    </row>
    <row r="633" spans="1:13" ht="15.75" x14ac:dyDescent="0.25">
      <c r="A633" s="9" t="e">
        <f>INDEX('Журнал договоров физ.лиц'!C:C,MATCH('Реестр физические'!J633,'Журнал договоров физ.лиц'!A:A,))</f>
        <v>#N/A</v>
      </c>
      <c r="B633" s="9" t="e">
        <f>Таблица1[[#This Row],[Наименование юридического лица / ФИО пациента (физического лица)]]</f>
        <v>#N/A</v>
      </c>
      <c r="C633" s="35"/>
      <c r="D633" s="11"/>
      <c r="E633" s="16"/>
      <c r="F633" s="19"/>
      <c r="G633"/>
      <c r="H633" s="17">
        <f>IFERROR(VLOOKUP(Таблица1[[#This Row],[Наименование услуги]],#REF!,2),)</f>
        <v>0</v>
      </c>
      <c r="I633" s="7">
        <f>Таблица1[[#This Row],[Количество услуг]]*Таблица1[[#This Row],[Стоимость за единицу, руб.]]</f>
        <v>0</v>
      </c>
      <c r="K633" s="8" t="str">
        <f>IFERROR(VLOOKUP($J633,'Журнал договоров физ.лиц'!$A$2:$H$32,2,0),"")</f>
        <v/>
      </c>
      <c r="L633" s="18" t="e">
        <f>IF(MATCH(Таблица1[[#This Row],[Номер договора]],Таблица1[Номер договора],)=ROW()-1,1,)+INDEX(Таблица1[[#All],[0]],ROW()-1)</f>
        <v>#N/A</v>
      </c>
      <c r="M633" s="18" t="str">
        <f>IFERROR(INDEX(Таблица1[Номер договора],MATCH(ROW()-1,Таблица1[0],)),"s\")</f>
        <v>s\</v>
      </c>
    </row>
    <row r="634" spans="1:13" ht="15.75" x14ac:dyDescent="0.25">
      <c r="A634" s="9" t="e">
        <f>INDEX('Журнал договоров физ.лиц'!C:C,MATCH('Реестр физические'!J634,'Журнал договоров физ.лиц'!A:A,))</f>
        <v>#N/A</v>
      </c>
      <c r="B634" s="9" t="e">
        <f>Таблица1[[#This Row],[Наименование юридического лица / ФИО пациента (физического лица)]]</f>
        <v>#N/A</v>
      </c>
      <c r="C634" s="35"/>
      <c r="D634" s="11"/>
      <c r="E634" s="16"/>
      <c r="F634" s="19"/>
      <c r="G634"/>
      <c r="H634" s="17">
        <f>IFERROR(VLOOKUP(Таблица1[[#This Row],[Наименование услуги]],#REF!,2),)</f>
        <v>0</v>
      </c>
      <c r="I634" s="7">
        <f>Таблица1[[#This Row],[Количество услуг]]*Таблица1[[#This Row],[Стоимость за единицу, руб.]]</f>
        <v>0</v>
      </c>
      <c r="K634" s="8" t="str">
        <f>IFERROR(VLOOKUP($J634,'Журнал договоров физ.лиц'!$A$2:$H$32,2,0),"")</f>
        <v/>
      </c>
      <c r="L634" s="18" t="e">
        <f>IF(MATCH(Таблица1[[#This Row],[Номер договора]],Таблица1[Номер договора],)=ROW()-1,1,)+INDEX(Таблица1[[#All],[0]],ROW()-1)</f>
        <v>#N/A</v>
      </c>
      <c r="M634" s="18" t="str">
        <f>IFERROR(INDEX(Таблица1[Номер договора],MATCH(ROW()-1,Таблица1[0],)),"s\")</f>
        <v>s\</v>
      </c>
    </row>
    <row r="635" spans="1:13" ht="15.75" x14ac:dyDescent="0.25">
      <c r="A635" s="9" t="e">
        <f>INDEX('Журнал договоров физ.лиц'!C:C,MATCH('Реестр физические'!J635,'Журнал договоров физ.лиц'!A:A,))</f>
        <v>#N/A</v>
      </c>
      <c r="B635" s="9" t="e">
        <f>Таблица1[[#This Row],[Наименование юридического лица / ФИО пациента (физического лица)]]</f>
        <v>#N/A</v>
      </c>
      <c r="C635" s="35"/>
      <c r="D635" s="11"/>
      <c r="E635" s="16"/>
      <c r="F635" s="19"/>
      <c r="G635"/>
      <c r="H635" s="17">
        <f>IFERROR(VLOOKUP(Таблица1[[#This Row],[Наименование услуги]],#REF!,2),)</f>
        <v>0</v>
      </c>
      <c r="I635" s="7">
        <f>Таблица1[[#This Row],[Количество услуг]]*Таблица1[[#This Row],[Стоимость за единицу, руб.]]</f>
        <v>0</v>
      </c>
      <c r="K635" s="8" t="str">
        <f>IFERROR(VLOOKUP($J635,'Журнал договоров физ.лиц'!$A$2:$H$32,2,0),"")</f>
        <v/>
      </c>
      <c r="L635" s="18" t="e">
        <f>IF(MATCH(Таблица1[[#This Row],[Номер договора]],Таблица1[Номер договора],)=ROW()-1,1,)+INDEX(Таблица1[[#All],[0]],ROW()-1)</f>
        <v>#N/A</v>
      </c>
      <c r="M635" s="18" t="str">
        <f>IFERROR(INDEX(Таблица1[Номер договора],MATCH(ROW()-1,Таблица1[0],)),"s\")</f>
        <v>s\</v>
      </c>
    </row>
    <row r="636" spans="1:13" ht="15.75" x14ac:dyDescent="0.25">
      <c r="A636" s="9" t="e">
        <f>INDEX('Журнал договоров физ.лиц'!C:C,MATCH('Реестр физические'!J636,'Журнал договоров физ.лиц'!A:A,))</f>
        <v>#N/A</v>
      </c>
      <c r="B636" s="9" t="e">
        <f>Таблица1[[#This Row],[Наименование юридического лица / ФИО пациента (физического лица)]]</f>
        <v>#N/A</v>
      </c>
      <c r="C636" s="35"/>
      <c r="D636" s="11"/>
      <c r="E636" s="16"/>
      <c r="F636" s="19"/>
      <c r="G636"/>
      <c r="H636" s="17">
        <f>IFERROR(VLOOKUP(Таблица1[[#This Row],[Наименование услуги]],#REF!,2),)</f>
        <v>0</v>
      </c>
      <c r="I636" s="7">
        <f>Таблица1[[#This Row],[Количество услуг]]*Таблица1[[#This Row],[Стоимость за единицу, руб.]]</f>
        <v>0</v>
      </c>
      <c r="K636" s="8" t="str">
        <f>IFERROR(VLOOKUP($J636,'Журнал договоров физ.лиц'!$A$2:$H$32,2,0),"")</f>
        <v/>
      </c>
      <c r="L636" s="18" t="e">
        <f>IF(MATCH(Таблица1[[#This Row],[Номер договора]],Таблица1[Номер договора],)=ROW()-1,1,)+INDEX(Таблица1[[#All],[0]],ROW()-1)</f>
        <v>#N/A</v>
      </c>
      <c r="M636" s="18" t="str">
        <f>IFERROR(INDEX(Таблица1[Номер договора],MATCH(ROW()-1,Таблица1[0],)),"s\")</f>
        <v>s\</v>
      </c>
    </row>
    <row r="637" spans="1:13" ht="15.75" x14ac:dyDescent="0.25">
      <c r="A637" s="9" t="e">
        <f>INDEX('Журнал договоров физ.лиц'!C:C,MATCH('Реестр физические'!J637,'Журнал договоров физ.лиц'!A:A,))</f>
        <v>#N/A</v>
      </c>
      <c r="B637" s="9" t="e">
        <f>Таблица1[[#This Row],[Наименование юридического лица / ФИО пациента (физического лица)]]</f>
        <v>#N/A</v>
      </c>
      <c r="C637" s="35"/>
      <c r="D637" s="11"/>
      <c r="E637" s="16"/>
      <c r="F637" s="19"/>
      <c r="G637"/>
      <c r="H637" s="17">
        <f>IFERROR(VLOOKUP(Таблица1[[#This Row],[Наименование услуги]],#REF!,2),)</f>
        <v>0</v>
      </c>
      <c r="I637" s="7">
        <f>Таблица1[[#This Row],[Количество услуг]]*Таблица1[[#This Row],[Стоимость за единицу, руб.]]</f>
        <v>0</v>
      </c>
      <c r="K637" s="8" t="str">
        <f>IFERROR(VLOOKUP($J637,'Журнал договоров физ.лиц'!$A$2:$H$32,2,0),"")</f>
        <v/>
      </c>
      <c r="L637" s="18" t="e">
        <f>IF(MATCH(Таблица1[[#This Row],[Номер договора]],Таблица1[Номер договора],)=ROW()-1,1,)+INDEX(Таблица1[[#All],[0]],ROW()-1)</f>
        <v>#N/A</v>
      </c>
      <c r="M637" s="18" t="str">
        <f>IFERROR(INDEX(Таблица1[Номер договора],MATCH(ROW()-1,Таблица1[0],)),"s\")</f>
        <v>s\</v>
      </c>
    </row>
    <row r="638" spans="1:13" ht="15.75" x14ac:dyDescent="0.25">
      <c r="A638" s="9" t="e">
        <f>INDEX('Журнал договоров физ.лиц'!C:C,MATCH('Реестр физические'!J638,'Журнал договоров физ.лиц'!A:A,))</f>
        <v>#N/A</v>
      </c>
      <c r="B638" s="9" t="e">
        <f>Таблица1[[#This Row],[Наименование юридического лица / ФИО пациента (физического лица)]]</f>
        <v>#N/A</v>
      </c>
      <c r="C638" s="35"/>
      <c r="D638" s="11"/>
      <c r="E638" s="16"/>
      <c r="F638" s="19"/>
      <c r="G638"/>
      <c r="H638" s="17">
        <f>IFERROR(VLOOKUP(Таблица1[[#This Row],[Наименование услуги]],#REF!,2),)</f>
        <v>0</v>
      </c>
      <c r="I638" s="7">
        <f>Таблица1[[#This Row],[Количество услуг]]*Таблица1[[#This Row],[Стоимость за единицу, руб.]]</f>
        <v>0</v>
      </c>
      <c r="K638" s="8" t="str">
        <f>IFERROR(VLOOKUP($J638,'Журнал договоров физ.лиц'!$A$2:$H$32,2,0),"")</f>
        <v/>
      </c>
      <c r="L638" s="18" t="e">
        <f>IF(MATCH(Таблица1[[#This Row],[Номер договора]],Таблица1[Номер договора],)=ROW()-1,1,)+INDEX(Таблица1[[#All],[0]],ROW()-1)</f>
        <v>#N/A</v>
      </c>
      <c r="M638" s="18" t="str">
        <f>IFERROR(INDEX(Таблица1[Номер договора],MATCH(ROW()-1,Таблица1[0],)),"s\")</f>
        <v>s\</v>
      </c>
    </row>
    <row r="639" spans="1:13" ht="15.75" x14ac:dyDescent="0.25">
      <c r="A639" s="9" t="e">
        <f>INDEX('Журнал договоров физ.лиц'!C:C,MATCH('Реестр физические'!J639,'Журнал договоров физ.лиц'!A:A,))</f>
        <v>#N/A</v>
      </c>
      <c r="B639" s="9" t="e">
        <f>Таблица1[[#This Row],[Наименование юридического лица / ФИО пациента (физического лица)]]</f>
        <v>#N/A</v>
      </c>
      <c r="C639" s="35"/>
      <c r="D639" s="11"/>
      <c r="E639" s="16"/>
      <c r="F639" s="19"/>
      <c r="G639"/>
      <c r="H639" s="17">
        <f>IFERROR(VLOOKUP(Таблица1[[#This Row],[Наименование услуги]],#REF!,2),)</f>
        <v>0</v>
      </c>
      <c r="I639" s="7">
        <f>Таблица1[[#This Row],[Количество услуг]]*Таблица1[[#This Row],[Стоимость за единицу, руб.]]</f>
        <v>0</v>
      </c>
      <c r="K639" s="8" t="str">
        <f>IFERROR(VLOOKUP($J639,'Журнал договоров физ.лиц'!$A$2:$H$32,2,0),"")</f>
        <v/>
      </c>
      <c r="L639" s="18" t="e">
        <f>IF(MATCH(Таблица1[[#This Row],[Номер договора]],Таблица1[Номер договора],)=ROW()-1,1,)+INDEX(Таблица1[[#All],[0]],ROW()-1)</f>
        <v>#N/A</v>
      </c>
      <c r="M639" s="18" t="str">
        <f>IFERROR(INDEX(Таблица1[Номер договора],MATCH(ROW()-1,Таблица1[0],)),"s\")</f>
        <v>s\</v>
      </c>
    </row>
    <row r="640" spans="1:13" ht="15.75" x14ac:dyDescent="0.25">
      <c r="A640" s="9" t="e">
        <f>INDEX('Журнал договоров физ.лиц'!C:C,MATCH('Реестр физические'!J640,'Журнал договоров физ.лиц'!A:A,))</f>
        <v>#N/A</v>
      </c>
      <c r="B640" s="9" t="e">
        <f>Таблица1[[#This Row],[Наименование юридического лица / ФИО пациента (физического лица)]]</f>
        <v>#N/A</v>
      </c>
      <c r="C640" s="35"/>
      <c r="D640" s="11"/>
      <c r="E640" s="16"/>
      <c r="F640" s="19"/>
      <c r="G640"/>
      <c r="H640" s="17">
        <f>IFERROR(VLOOKUP(Таблица1[[#This Row],[Наименование услуги]],#REF!,2),)</f>
        <v>0</v>
      </c>
      <c r="I640" s="7">
        <f>Таблица1[[#This Row],[Количество услуг]]*Таблица1[[#This Row],[Стоимость за единицу, руб.]]</f>
        <v>0</v>
      </c>
      <c r="K640" s="8" t="str">
        <f>IFERROR(VLOOKUP($J640,'Журнал договоров физ.лиц'!$A$2:$H$32,2,0),"")</f>
        <v/>
      </c>
      <c r="L640" s="18" t="e">
        <f>IF(MATCH(Таблица1[[#This Row],[Номер договора]],Таблица1[Номер договора],)=ROW()-1,1,)+INDEX(Таблица1[[#All],[0]],ROW()-1)</f>
        <v>#N/A</v>
      </c>
      <c r="M640" s="18" t="str">
        <f>IFERROR(INDEX(Таблица1[Номер договора],MATCH(ROW()-1,Таблица1[0],)),"s\")</f>
        <v>s\</v>
      </c>
    </row>
    <row r="641" spans="1:13" ht="15.75" x14ac:dyDescent="0.25">
      <c r="A641" s="9" t="e">
        <f>INDEX('Журнал договоров физ.лиц'!C:C,MATCH('Реестр физические'!J641,'Журнал договоров физ.лиц'!A:A,))</f>
        <v>#N/A</v>
      </c>
      <c r="B641" s="9" t="e">
        <f>Таблица1[[#This Row],[Наименование юридического лица / ФИО пациента (физического лица)]]</f>
        <v>#N/A</v>
      </c>
      <c r="C641" s="35"/>
      <c r="D641" s="11"/>
      <c r="E641" s="16"/>
      <c r="F641" s="19"/>
      <c r="G641"/>
      <c r="H641" s="17">
        <f>IFERROR(VLOOKUP(Таблица1[[#This Row],[Наименование услуги]],#REF!,2),)</f>
        <v>0</v>
      </c>
      <c r="I641" s="7">
        <f>Таблица1[[#This Row],[Количество услуг]]*Таблица1[[#This Row],[Стоимость за единицу, руб.]]</f>
        <v>0</v>
      </c>
      <c r="K641" s="8" t="str">
        <f>IFERROR(VLOOKUP($J641,'Журнал договоров физ.лиц'!$A$2:$H$32,2,0),"")</f>
        <v/>
      </c>
      <c r="L641" s="18" t="e">
        <f>IF(MATCH(Таблица1[[#This Row],[Номер договора]],Таблица1[Номер договора],)=ROW()-1,1,)+INDEX(Таблица1[[#All],[0]],ROW()-1)</f>
        <v>#N/A</v>
      </c>
      <c r="M641" s="18" t="str">
        <f>IFERROR(INDEX(Таблица1[Номер договора],MATCH(ROW()-1,Таблица1[0],)),"s\")</f>
        <v>s\</v>
      </c>
    </row>
    <row r="642" spans="1:13" ht="15.75" x14ac:dyDescent="0.25">
      <c r="A642" s="9" t="e">
        <f>INDEX('Журнал договоров физ.лиц'!C:C,MATCH('Реестр физические'!J642,'Журнал договоров физ.лиц'!A:A,))</f>
        <v>#N/A</v>
      </c>
      <c r="B642" s="9" t="e">
        <f>Таблица1[[#This Row],[Наименование юридического лица / ФИО пациента (физического лица)]]</f>
        <v>#N/A</v>
      </c>
      <c r="C642" s="35"/>
      <c r="D642" s="11"/>
      <c r="E642" s="16"/>
      <c r="F642" s="19"/>
      <c r="G642"/>
      <c r="H642" s="17">
        <f>IFERROR(VLOOKUP(Таблица1[[#This Row],[Наименование услуги]],#REF!,2),)</f>
        <v>0</v>
      </c>
      <c r="I642" s="7">
        <f>Таблица1[[#This Row],[Количество услуг]]*Таблица1[[#This Row],[Стоимость за единицу, руб.]]</f>
        <v>0</v>
      </c>
      <c r="K642" s="8" t="str">
        <f>IFERROR(VLOOKUP($J642,'Журнал договоров физ.лиц'!$A$2:$H$32,2,0),"")</f>
        <v/>
      </c>
      <c r="L642" s="18" t="e">
        <f>IF(MATCH(Таблица1[[#This Row],[Номер договора]],Таблица1[Номер договора],)=ROW()-1,1,)+INDEX(Таблица1[[#All],[0]],ROW()-1)</f>
        <v>#N/A</v>
      </c>
      <c r="M642" s="18" t="str">
        <f>IFERROR(INDEX(Таблица1[Номер договора],MATCH(ROW()-1,Таблица1[0],)),"s\")</f>
        <v>s\</v>
      </c>
    </row>
    <row r="643" spans="1:13" ht="15.75" x14ac:dyDescent="0.25">
      <c r="A643" s="9" t="e">
        <f>INDEX('Журнал договоров физ.лиц'!C:C,MATCH('Реестр физические'!J643,'Журнал договоров физ.лиц'!A:A,))</f>
        <v>#N/A</v>
      </c>
      <c r="B643" s="9" t="e">
        <f>Таблица1[[#This Row],[Наименование юридического лица / ФИО пациента (физического лица)]]</f>
        <v>#N/A</v>
      </c>
      <c r="C643" s="35"/>
      <c r="D643" s="11"/>
      <c r="E643" s="16"/>
      <c r="F643" s="19"/>
      <c r="G643"/>
      <c r="H643" s="17">
        <f>IFERROR(VLOOKUP(Таблица1[[#This Row],[Наименование услуги]],#REF!,2),)</f>
        <v>0</v>
      </c>
      <c r="I643" s="7">
        <f>Таблица1[[#This Row],[Количество услуг]]*Таблица1[[#This Row],[Стоимость за единицу, руб.]]</f>
        <v>0</v>
      </c>
      <c r="K643" s="8" t="str">
        <f>IFERROR(VLOOKUP($J643,'Журнал договоров физ.лиц'!$A$2:$H$32,2,0),"")</f>
        <v/>
      </c>
      <c r="L643" s="18" t="e">
        <f>IF(MATCH(Таблица1[[#This Row],[Номер договора]],Таблица1[Номер договора],)=ROW()-1,1,)+INDEX(Таблица1[[#All],[0]],ROW()-1)</f>
        <v>#N/A</v>
      </c>
      <c r="M643" s="18" t="str">
        <f>IFERROR(INDEX(Таблица1[Номер договора],MATCH(ROW()-1,Таблица1[0],)),"s\")</f>
        <v>s\</v>
      </c>
    </row>
    <row r="644" spans="1:13" ht="15.75" x14ac:dyDescent="0.25">
      <c r="A644" s="9" t="e">
        <f>INDEX('Журнал договоров физ.лиц'!C:C,MATCH('Реестр физические'!J644,'Журнал договоров физ.лиц'!A:A,))</f>
        <v>#N/A</v>
      </c>
      <c r="B644" s="9" t="e">
        <f>Таблица1[[#This Row],[Наименование юридического лица / ФИО пациента (физического лица)]]</f>
        <v>#N/A</v>
      </c>
      <c r="C644" s="35"/>
      <c r="D644" s="11"/>
      <c r="E644" s="16"/>
      <c r="F644" s="19"/>
      <c r="G644"/>
      <c r="H644" s="17">
        <f>IFERROR(VLOOKUP(Таблица1[[#This Row],[Наименование услуги]],#REF!,2),)</f>
        <v>0</v>
      </c>
      <c r="I644" s="7">
        <f>Таблица1[[#This Row],[Количество услуг]]*Таблица1[[#This Row],[Стоимость за единицу, руб.]]</f>
        <v>0</v>
      </c>
      <c r="K644" s="8" t="str">
        <f>IFERROR(VLOOKUP($J644,'Журнал договоров физ.лиц'!$A$2:$H$32,2,0),"")</f>
        <v/>
      </c>
      <c r="L644" s="18" t="e">
        <f>IF(MATCH(Таблица1[[#This Row],[Номер договора]],Таблица1[Номер договора],)=ROW()-1,1,)+INDEX(Таблица1[[#All],[0]],ROW()-1)</f>
        <v>#N/A</v>
      </c>
      <c r="M644" s="18" t="str">
        <f>IFERROR(INDEX(Таблица1[Номер договора],MATCH(ROW()-1,Таблица1[0],)),"s\")</f>
        <v>s\</v>
      </c>
    </row>
    <row r="645" spans="1:13" ht="15.75" x14ac:dyDescent="0.25">
      <c r="A645" s="9" t="e">
        <f>INDEX('Журнал договоров физ.лиц'!C:C,MATCH('Реестр физические'!J645,'Журнал договоров физ.лиц'!A:A,))</f>
        <v>#N/A</v>
      </c>
      <c r="B645" s="9" t="e">
        <f>Таблица1[[#This Row],[Наименование юридического лица / ФИО пациента (физического лица)]]</f>
        <v>#N/A</v>
      </c>
      <c r="C645" s="35"/>
      <c r="D645" s="11"/>
      <c r="E645" s="16"/>
      <c r="F645" s="19"/>
      <c r="G645"/>
      <c r="H645" s="17">
        <f>IFERROR(VLOOKUP(Таблица1[[#This Row],[Наименование услуги]],#REF!,2),)</f>
        <v>0</v>
      </c>
      <c r="I645" s="7">
        <f>Таблица1[[#This Row],[Количество услуг]]*Таблица1[[#This Row],[Стоимость за единицу, руб.]]</f>
        <v>0</v>
      </c>
      <c r="K645" s="8" t="str">
        <f>IFERROR(VLOOKUP($J645,'Журнал договоров физ.лиц'!$A$2:$H$32,2,0),"")</f>
        <v/>
      </c>
      <c r="L645" s="18" t="e">
        <f>IF(MATCH(Таблица1[[#This Row],[Номер договора]],Таблица1[Номер договора],)=ROW()-1,1,)+INDEX(Таблица1[[#All],[0]],ROW()-1)</f>
        <v>#N/A</v>
      </c>
      <c r="M645" s="18" t="str">
        <f>IFERROR(INDEX(Таблица1[Номер договора],MATCH(ROW()-1,Таблица1[0],)),"s\")</f>
        <v>s\</v>
      </c>
    </row>
    <row r="646" spans="1:13" ht="15.75" x14ac:dyDescent="0.25">
      <c r="A646" s="9" t="e">
        <f>INDEX('Журнал договоров физ.лиц'!C:C,MATCH('Реестр физические'!J646,'Журнал договоров физ.лиц'!A:A,))</f>
        <v>#N/A</v>
      </c>
      <c r="B646" s="9" t="e">
        <f>Таблица1[[#This Row],[Наименование юридического лица / ФИО пациента (физического лица)]]</f>
        <v>#N/A</v>
      </c>
      <c r="C646" s="35"/>
      <c r="D646" s="11"/>
      <c r="E646" s="16"/>
      <c r="F646" s="19"/>
      <c r="G646"/>
      <c r="H646" s="17">
        <f>IFERROR(VLOOKUP(Таблица1[[#This Row],[Наименование услуги]],#REF!,2),)</f>
        <v>0</v>
      </c>
      <c r="I646" s="7">
        <f>Таблица1[[#This Row],[Количество услуг]]*Таблица1[[#This Row],[Стоимость за единицу, руб.]]</f>
        <v>0</v>
      </c>
      <c r="K646" s="8" t="str">
        <f>IFERROR(VLOOKUP($J646,'Журнал договоров физ.лиц'!$A$2:$H$32,2,0),"")</f>
        <v/>
      </c>
      <c r="L646" s="18" t="e">
        <f>IF(MATCH(Таблица1[[#This Row],[Номер договора]],Таблица1[Номер договора],)=ROW()-1,1,)+INDEX(Таблица1[[#All],[0]],ROW()-1)</f>
        <v>#N/A</v>
      </c>
      <c r="M646" s="18" t="str">
        <f>IFERROR(INDEX(Таблица1[Номер договора],MATCH(ROW()-1,Таблица1[0],)),"s\")</f>
        <v>s\</v>
      </c>
    </row>
    <row r="647" spans="1:13" ht="15.75" x14ac:dyDescent="0.25">
      <c r="A647" s="9" t="e">
        <f>INDEX('Журнал договоров физ.лиц'!C:C,MATCH('Реестр физические'!J647,'Журнал договоров физ.лиц'!A:A,))</f>
        <v>#N/A</v>
      </c>
      <c r="B647" s="9" t="e">
        <f>Таблица1[[#This Row],[Наименование юридического лица / ФИО пациента (физического лица)]]</f>
        <v>#N/A</v>
      </c>
      <c r="C647" s="35"/>
      <c r="D647" s="11"/>
      <c r="E647" s="16"/>
      <c r="F647" s="19"/>
      <c r="G647"/>
      <c r="H647" s="17">
        <f>IFERROR(VLOOKUP(Таблица1[[#This Row],[Наименование услуги]],#REF!,2),)</f>
        <v>0</v>
      </c>
      <c r="I647" s="7">
        <f>Таблица1[[#This Row],[Количество услуг]]*Таблица1[[#This Row],[Стоимость за единицу, руб.]]</f>
        <v>0</v>
      </c>
      <c r="K647" s="8" t="str">
        <f>IFERROR(VLOOKUP($J647,'Журнал договоров физ.лиц'!$A$2:$H$32,2,0),"")</f>
        <v/>
      </c>
      <c r="L647" s="18" t="e">
        <f>IF(MATCH(Таблица1[[#This Row],[Номер договора]],Таблица1[Номер договора],)=ROW()-1,1,)+INDEX(Таблица1[[#All],[0]],ROW()-1)</f>
        <v>#N/A</v>
      </c>
      <c r="M647" s="18" t="str">
        <f>IFERROR(INDEX(Таблица1[Номер договора],MATCH(ROW()-1,Таблица1[0],)),"s\")</f>
        <v>s\</v>
      </c>
    </row>
    <row r="648" spans="1:13" ht="15.75" x14ac:dyDescent="0.25">
      <c r="A648" s="9" t="e">
        <f>INDEX('Журнал договоров физ.лиц'!C:C,MATCH('Реестр физические'!J648,'Журнал договоров физ.лиц'!A:A,))</f>
        <v>#N/A</v>
      </c>
      <c r="B648" s="9" t="e">
        <f>Таблица1[[#This Row],[Наименование юридического лица / ФИО пациента (физического лица)]]</f>
        <v>#N/A</v>
      </c>
      <c r="C648" s="35"/>
      <c r="D648" s="11"/>
      <c r="E648" s="16"/>
      <c r="F648" s="19"/>
      <c r="G648"/>
      <c r="H648" s="17">
        <f>IFERROR(VLOOKUP(Таблица1[[#This Row],[Наименование услуги]],#REF!,2),)</f>
        <v>0</v>
      </c>
      <c r="I648" s="7">
        <f>Таблица1[[#This Row],[Количество услуг]]*Таблица1[[#This Row],[Стоимость за единицу, руб.]]</f>
        <v>0</v>
      </c>
      <c r="K648" s="8" t="str">
        <f>IFERROR(VLOOKUP($J648,'Журнал договоров физ.лиц'!$A$2:$H$32,2,0),"")</f>
        <v/>
      </c>
      <c r="L648" s="18" t="e">
        <f>IF(MATCH(Таблица1[[#This Row],[Номер договора]],Таблица1[Номер договора],)=ROW()-1,1,)+INDEX(Таблица1[[#All],[0]],ROW()-1)</f>
        <v>#N/A</v>
      </c>
      <c r="M648" s="18" t="str">
        <f>IFERROR(INDEX(Таблица1[Номер договора],MATCH(ROW()-1,Таблица1[0],)),"s\")</f>
        <v>s\</v>
      </c>
    </row>
    <row r="649" spans="1:13" ht="15.75" x14ac:dyDescent="0.25">
      <c r="A649" s="9" t="e">
        <f>INDEX('Журнал договоров физ.лиц'!C:C,MATCH('Реестр физические'!J649,'Журнал договоров физ.лиц'!A:A,))</f>
        <v>#N/A</v>
      </c>
      <c r="B649" s="9" t="e">
        <f>Таблица1[[#This Row],[Наименование юридического лица / ФИО пациента (физического лица)]]</f>
        <v>#N/A</v>
      </c>
      <c r="C649" s="35"/>
      <c r="D649" s="11"/>
      <c r="E649" s="16"/>
      <c r="F649" s="19"/>
      <c r="G649"/>
      <c r="H649" s="17">
        <f>IFERROR(VLOOKUP(Таблица1[[#This Row],[Наименование услуги]],#REF!,2),)</f>
        <v>0</v>
      </c>
      <c r="I649" s="7">
        <f>Таблица1[[#This Row],[Количество услуг]]*Таблица1[[#This Row],[Стоимость за единицу, руб.]]</f>
        <v>0</v>
      </c>
      <c r="K649" s="8" t="str">
        <f>IFERROR(VLOOKUP($J649,'Журнал договоров физ.лиц'!$A$2:$H$32,2,0),"")</f>
        <v/>
      </c>
      <c r="L649" s="18" t="e">
        <f>IF(MATCH(Таблица1[[#This Row],[Номер договора]],Таблица1[Номер договора],)=ROW()-1,1,)+INDEX(Таблица1[[#All],[0]],ROW()-1)</f>
        <v>#N/A</v>
      </c>
      <c r="M649" s="18" t="str">
        <f>IFERROR(INDEX(Таблица1[Номер договора],MATCH(ROW()-1,Таблица1[0],)),"s\")</f>
        <v>s\</v>
      </c>
    </row>
    <row r="650" spans="1:13" ht="15.75" x14ac:dyDescent="0.25">
      <c r="A650" s="9" t="e">
        <f>INDEX('Журнал договоров физ.лиц'!C:C,MATCH('Реестр физические'!J650,'Журнал договоров физ.лиц'!A:A,))</f>
        <v>#N/A</v>
      </c>
      <c r="B650" s="9" t="e">
        <f>Таблица1[[#This Row],[Наименование юридического лица / ФИО пациента (физического лица)]]</f>
        <v>#N/A</v>
      </c>
      <c r="C650" s="35"/>
      <c r="D650" s="11"/>
      <c r="E650" s="16"/>
      <c r="F650" s="19"/>
      <c r="G650"/>
      <c r="H650" s="17">
        <f>IFERROR(VLOOKUP(Таблица1[[#This Row],[Наименование услуги]],#REF!,2),)</f>
        <v>0</v>
      </c>
      <c r="I650" s="7">
        <f>Таблица1[[#This Row],[Количество услуг]]*Таблица1[[#This Row],[Стоимость за единицу, руб.]]</f>
        <v>0</v>
      </c>
      <c r="K650" s="8" t="str">
        <f>IFERROR(VLOOKUP($J650,'Журнал договоров физ.лиц'!$A$2:$H$32,2,0),"")</f>
        <v/>
      </c>
      <c r="L650" s="18" t="e">
        <f>IF(MATCH(Таблица1[[#This Row],[Номер договора]],Таблица1[Номер договора],)=ROW()-1,1,)+INDEX(Таблица1[[#All],[0]],ROW()-1)</f>
        <v>#N/A</v>
      </c>
      <c r="M650" s="18" t="str">
        <f>IFERROR(INDEX(Таблица1[Номер договора],MATCH(ROW()-1,Таблица1[0],)),"s\")</f>
        <v>s\</v>
      </c>
    </row>
    <row r="651" spans="1:13" ht="15.75" x14ac:dyDescent="0.25">
      <c r="A651" s="9" t="e">
        <f>INDEX('Журнал договоров физ.лиц'!C:C,MATCH('Реестр физические'!J651,'Журнал договоров физ.лиц'!A:A,))</f>
        <v>#N/A</v>
      </c>
      <c r="B651" s="9" t="e">
        <f>Таблица1[[#This Row],[Наименование юридического лица / ФИО пациента (физического лица)]]</f>
        <v>#N/A</v>
      </c>
      <c r="C651" s="35"/>
      <c r="D651" s="11"/>
      <c r="E651" s="16"/>
      <c r="F651" s="19"/>
      <c r="G651"/>
      <c r="H651" s="17">
        <f>IFERROR(VLOOKUP(Таблица1[[#This Row],[Наименование услуги]],#REF!,2),)</f>
        <v>0</v>
      </c>
      <c r="I651" s="7">
        <f>Таблица1[[#This Row],[Количество услуг]]*Таблица1[[#This Row],[Стоимость за единицу, руб.]]</f>
        <v>0</v>
      </c>
      <c r="K651" s="8" t="str">
        <f>IFERROR(VLOOKUP($J651,'Журнал договоров физ.лиц'!$A$2:$H$32,2,0),"")</f>
        <v/>
      </c>
      <c r="L651" s="18" t="e">
        <f>IF(MATCH(Таблица1[[#This Row],[Номер договора]],Таблица1[Номер договора],)=ROW()-1,1,)+INDEX(Таблица1[[#All],[0]],ROW()-1)</f>
        <v>#N/A</v>
      </c>
      <c r="M651" s="18" t="str">
        <f>IFERROR(INDEX(Таблица1[Номер договора],MATCH(ROW()-1,Таблица1[0],)),"s\")</f>
        <v>s\</v>
      </c>
    </row>
    <row r="652" spans="1:13" ht="15.75" x14ac:dyDescent="0.25">
      <c r="A652" s="9" t="e">
        <f>INDEX('Журнал договоров физ.лиц'!C:C,MATCH('Реестр физические'!J652,'Журнал договоров физ.лиц'!A:A,))</f>
        <v>#N/A</v>
      </c>
      <c r="B652" s="9" t="e">
        <f>Таблица1[[#This Row],[Наименование юридического лица / ФИО пациента (физического лица)]]</f>
        <v>#N/A</v>
      </c>
      <c r="C652" s="35"/>
      <c r="D652" s="11"/>
      <c r="E652" s="16"/>
      <c r="F652" s="19"/>
      <c r="G652"/>
      <c r="H652" s="17">
        <f>IFERROR(VLOOKUP(Таблица1[[#This Row],[Наименование услуги]],#REF!,2),)</f>
        <v>0</v>
      </c>
      <c r="I652" s="7">
        <f>Таблица1[[#This Row],[Количество услуг]]*Таблица1[[#This Row],[Стоимость за единицу, руб.]]</f>
        <v>0</v>
      </c>
      <c r="K652" s="8" t="str">
        <f>IFERROR(VLOOKUP($J652,'Журнал договоров физ.лиц'!$A$2:$H$32,2,0),"")</f>
        <v/>
      </c>
      <c r="L652" s="18" t="e">
        <f>IF(MATCH(Таблица1[[#This Row],[Номер договора]],Таблица1[Номер договора],)=ROW()-1,1,)+INDEX(Таблица1[[#All],[0]],ROW()-1)</f>
        <v>#N/A</v>
      </c>
      <c r="M652" s="18" t="str">
        <f>IFERROR(INDEX(Таблица1[Номер договора],MATCH(ROW()-1,Таблица1[0],)),"s\")</f>
        <v>s\</v>
      </c>
    </row>
    <row r="653" spans="1:13" ht="15.75" x14ac:dyDescent="0.25">
      <c r="A653" s="9" t="e">
        <f>INDEX('Журнал договоров физ.лиц'!C:C,MATCH('Реестр физические'!J653,'Журнал договоров физ.лиц'!A:A,))</f>
        <v>#N/A</v>
      </c>
      <c r="B653" s="9" t="e">
        <f>Таблица1[[#This Row],[Наименование юридического лица / ФИО пациента (физического лица)]]</f>
        <v>#N/A</v>
      </c>
      <c r="C653" s="35"/>
      <c r="D653" s="11"/>
      <c r="E653" s="16"/>
      <c r="F653" s="19"/>
      <c r="G653"/>
      <c r="H653" s="17">
        <f>IFERROR(VLOOKUP(Таблица1[[#This Row],[Наименование услуги]],#REF!,2),)</f>
        <v>0</v>
      </c>
      <c r="I653" s="7">
        <f>Таблица1[[#This Row],[Количество услуг]]*Таблица1[[#This Row],[Стоимость за единицу, руб.]]</f>
        <v>0</v>
      </c>
      <c r="K653" s="8" t="str">
        <f>IFERROR(VLOOKUP($J653,'Журнал договоров физ.лиц'!$A$2:$H$32,2,0),"")</f>
        <v/>
      </c>
      <c r="L653" s="18" t="e">
        <f>IF(MATCH(Таблица1[[#This Row],[Номер договора]],Таблица1[Номер договора],)=ROW()-1,1,)+INDEX(Таблица1[[#All],[0]],ROW()-1)</f>
        <v>#N/A</v>
      </c>
      <c r="M653" s="18" t="str">
        <f>IFERROR(INDEX(Таблица1[Номер договора],MATCH(ROW()-1,Таблица1[0],)),"s\")</f>
        <v>s\</v>
      </c>
    </row>
    <row r="654" spans="1:13" ht="15.75" x14ac:dyDescent="0.25">
      <c r="A654" s="9" t="e">
        <f>INDEX('Журнал договоров физ.лиц'!C:C,MATCH('Реестр физические'!J654,'Журнал договоров физ.лиц'!A:A,))</f>
        <v>#N/A</v>
      </c>
      <c r="B654" s="9" t="e">
        <f>Таблица1[[#This Row],[Наименование юридического лица / ФИО пациента (физического лица)]]</f>
        <v>#N/A</v>
      </c>
      <c r="C654" s="35"/>
      <c r="D654" s="11"/>
      <c r="E654" s="16"/>
      <c r="F654" s="19"/>
      <c r="G654"/>
      <c r="H654" s="17">
        <f>IFERROR(VLOOKUP(Таблица1[[#This Row],[Наименование услуги]],#REF!,2),)</f>
        <v>0</v>
      </c>
      <c r="I654" s="7">
        <f>Таблица1[[#This Row],[Количество услуг]]*Таблица1[[#This Row],[Стоимость за единицу, руб.]]</f>
        <v>0</v>
      </c>
      <c r="K654" s="8" t="str">
        <f>IFERROR(VLOOKUP($J654,'Журнал договоров физ.лиц'!$A$2:$H$32,2,0),"")</f>
        <v/>
      </c>
      <c r="L654" s="18" t="e">
        <f>IF(MATCH(Таблица1[[#This Row],[Номер договора]],Таблица1[Номер договора],)=ROW()-1,1,)+INDEX(Таблица1[[#All],[0]],ROW()-1)</f>
        <v>#N/A</v>
      </c>
      <c r="M654" s="18" t="str">
        <f>IFERROR(INDEX(Таблица1[Номер договора],MATCH(ROW()-1,Таблица1[0],)),"s\")</f>
        <v>s\</v>
      </c>
    </row>
    <row r="655" spans="1:13" ht="15.75" x14ac:dyDescent="0.25">
      <c r="A655" s="9" t="e">
        <f>INDEX('Журнал договоров физ.лиц'!C:C,MATCH('Реестр физические'!J655,'Журнал договоров физ.лиц'!A:A,))</f>
        <v>#N/A</v>
      </c>
      <c r="B655" s="9" t="e">
        <f>Таблица1[[#This Row],[Наименование юридического лица / ФИО пациента (физического лица)]]</f>
        <v>#N/A</v>
      </c>
      <c r="C655" s="35"/>
      <c r="D655" s="11"/>
      <c r="E655" s="16"/>
      <c r="F655" s="19"/>
      <c r="G655"/>
      <c r="H655" s="17">
        <f>IFERROR(VLOOKUP(Таблица1[[#This Row],[Наименование услуги]],#REF!,2),)</f>
        <v>0</v>
      </c>
      <c r="I655" s="7">
        <f>Таблица1[[#This Row],[Количество услуг]]*Таблица1[[#This Row],[Стоимость за единицу, руб.]]</f>
        <v>0</v>
      </c>
      <c r="K655" s="8" t="str">
        <f>IFERROR(VLOOKUP($J655,'Журнал договоров физ.лиц'!$A$2:$H$32,2,0),"")</f>
        <v/>
      </c>
      <c r="L655" s="18" t="e">
        <f>IF(MATCH(Таблица1[[#This Row],[Номер договора]],Таблица1[Номер договора],)=ROW()-1,1,)+INDEX(Таблица1[[#All],[0]],ROW()-1)</f>
        <v>#N/A</v>
      </c>
      <c r="M655" s="18" t="str">
        <f>IFERROR(INDEX(Таблица1[Номер договора],MATCH(ROW()-1,Таблица1[0],)),"s\")</f>
        <v>s\</v>
      </c>
    </row>
    <row r="656" spans="1:13" ht="15.75" x14ac:dyDescent="0.25">
      <c r="A656" s="9" t="e">
        <f>INDEX('Журнал договоров физ.лиц'!C:C,MATCH('Реестр физические'!J656,'Журнал договоров физ.лиц'!A:A,))</f>
        <v>#N/A</v>
      </c>
      <c r="B656" s="9" t="e">
        <f>Таблица1[[#This Row],[Наименование юридического лица / ФИО пациента (физического лица)]]</f>
        <v>#N/A</v>
      </c>
      <c r="C656" s="35"/>
      <c r="D656" s="11"/>
      <c r="E656" s="16"/>
      <c r="F656" s="19"/>
      <c r="G656"/>
      <c r="H656" s="17">
        <f>IFERROR(VLOOKUP(Таблица1[[#This Row],[Наименование услуги]],#REF!,2),)</f>
        <v>0</v>
      </c>
      <c r="I656" s="7">
        <f>Таблица1[[#This Row],[Количество услуг]]*Таблица1[[#This Row],[Стоимость за единицу, руб.]]</f>
        <v>0</v>
      </c>
      <c r="K656" s="8" t="str">
        <f>IFERROR(VLOOKUP($J656,'Журнал договоров физ.лиц'!$A$2:$H$32,2,0),"")</f>
        <v/>
      </c>
      <c r="L656" s="18" t="e">
        <f>IF(MATCH(Таблица1[[#This Row],[Номер договора]],Таблица1[Номер договора],)=ROW()-1,1,)+INDEX(Таблица1[[#All],[0]],ROW()-1)</f>
        <v>#N/A</v>
      </c>
      <c r="M656" s="18" t="str">
        <f>IFERROR(INDEX(Таблица1[Номер договора],MATCH(ROW()-1,Таблица1[0],)),"s\")</f>
        <v>s\</v>
      </c>
    </row>
    <row r="657" spans="1:13" ht="15.75" x14ac:dyDescent="0.25">
      <c r="A657" s="9" t="e">
        <f>INDEX('Журнал договоров физ.лиц'!C:C,MATCH('Реестр физические'!J657,'Журнал договоров физ.лиц'!A:A,))</f>
        <v>#N/A</v>
      </c>
      <c r="B657" s="9" t="e">
        <f>Таблица1[[#This Row],[Наименование юридического лица / ФИО пациента (физического лица)]]</f>
        <v>#N/A</v>
      </c>
      <c r="C657" s="35"/>
      <c r="D657" s="11"/>
      <c r="E657" s="16"/>
      <c r="F657" s="19"/>
      <c r="G657"/>
      <c r="H657" s="17">
        <f>IFERROR(VLOOKUP(Таблица1[[#This Row],[Наименование услуги]],#REF!,2),)</f>
        <v>0</v>
      </c>
      <c r="I657" s="7">
        <f>Таблица1[[#This Row],[Количество услуг]]*Таблица1[[#This Row],[Стоимость за единицу, руб.]]</f>
        <v>0</v>
      </c>
      <c r="K657" s="8" t="str">
        <f>IFERROR(VLOOKUP($J657,'Журнал договоров физ.лиц'!$A$2:$H$32,2,0),"")</f>
        <v/>
      </c>
      <c r="L657" s="18" t="e">
        <f>IF(MATCH(Таблица1[[#This Row],[Номер договора]],Таблица1[Номер договора],)=ROW()-1,1,)+INDEX(Таблица1[[#All],[0]],ROW()-1)</f>
        <v>#N/A</v>
      </c>
      <c r="M657" s="18" t="str">
        <f>IFERROR(INDEX(Таблица1[Номер договора],MATCH(ROW()-1,Таблица1[0],)),"s\")</f>
        <v>s\</v>
      </c>
    </row>
    <row r="658" spans="1:13" ht="15.75" x14ac:dyDescent="0.25">
      <c r="A658" s="9" t="e">
        <f>INDEX('Журнал договоров физ.лиц'!C:C,MATCH('Реестр физические'!J658,'Журнал договоров физ.лиц'!A:A,))</f>
        <v>#N/A</v>
      </c>
      <c r="B658" s="9" t="e">
        <f>Таблица1[[#This Row],[Наименование юридического лица / ФИО пациента (физического лица)]]</f>
        <v>#N/A</v>
      </c>
      <c r="C658" s="35"/>
      <c r="D658" s="11"/>
      <c r="E658" s="16"/>
      <c r="F658" s="19"/>
      <c r="G658"/>
      <c r="H658" s="17">
        <f>IFERROR(VLOOKUP(Таблица1[[#This Row],[Наименование услуги]],#REF!,2),)</f>
        <v>0</v>
      </c>
      <c r="I658" s="7">
        <f>Таблица1[[#This Row],[Количество услуг]]*Таблица1[[#This Row],[Стоимость за единицу, руб.]]</f>
        <v>0</v>
      </c>
      <c r="K658" s="8" t="str">
        <f>IFERROR(VLOOKUP($J658,'Журнал договоров физ.лиц'!$A$2:$H$32,2,0),"")</f>
        <v/>
      </c>
      <c r="L658" s="18" t="e">
        <f>IF(MATCH(Таблица1[[#This Row],[Номер договора]],Таблица1[Номер договора],)=ROW()-1,1,)+INDEX(Таблица1[[#All],[0]],ROW()-1)</f>
        <v>#N/A</v>
      </c>
      <c r="M658" s="18" t="str">
        <f>IFERROR(INDEX(Таблица1[Номер договора],MATCH(ROW()-1,Таблица1[0],)),"s\")</f>
        <v>s\</v>
      </c>
    </row>
    <row r="659" spans="1:13" ht="15.75" x14ac:dyDescent="0.25">
      <c r="A659" s="9" t="e">
        <f>INDEX('Журнал договоров физ.лиц'!C:C,MATCH('Реестр физические'!J659,'Журнал договоров физ.лиц'!A:A,))</f>
        <v>#N/A</v>
      </c>
      <c r="B659" s="9" t="e">
        <f>Таблица1[[#This Row],[Наименование юридического лица / ФИО пациента (физического лица)]]</f>
        <v>#N/A</v>
      </c>
      <c r="C659" s="35"/>
      <c r="D659" s="11"/>
      <c r="E659" s="16"/>
      <c r="F659" s="19"/>
      <c r="G659"/>
      <c r="H659" s="17">
        <f>IFERROR(VLOOKUP(Таблица1[[#This Row],[Наименование услуги]],#REF!,2),)</f>
        <v>0</v>
      </c>
      <c r="I659" s="7">
        <f>Таблица1[[#This Row],[Количество услуг]]*Таблица1[[#This Row],[Стоимость за единицу, руб.]]</f>
        <v>0</v>
      </c>
      <c r="K659" s="8" t="str">
        <f>IFERROR(VLOOKUP($J659,'Журнал договоров физ.лиц'!$A$2:$H$32,2,0),"")</f>
        <v/>
      </c>
      <c r="L659" s="18" t="e">
        <f>IF(MATCH(Таблица1[[#This Row],[Номер договора]],Таблица1[Номер договора],)=ROW()-1,1,)+INDEX(Таблица1[[#All],[0]],ROW()-1)</f>
        <v>#N/A</v>
      </c>
      <c r="M659" s="18" t="str">
        <f>IFERROR(INDEX(Таблица1[Номер договора],MATCH(ROW()-1,Таблица1[0],)),"s\")</f>
        <v>s\</v>
      </c>
    </row>
    <row r="660" spans="1:13" ht="15.75" x14ac:dyDescent="0.25">
      <c r="A660" s="9" t="e">
        <f>INDEX('Журнал договоров физ.лиц'!C:C,MATCH('Реестр физические'!J660,'Журнал договоров физ.лиц'!A:A,))</f>
        <v>#N/A</v>
      </c>
      <c r="B660" s="9" t="e">
        <f>Таблица1[[#This Row],[Наименование юридического лица / ФИО пациента (физического лица)]]</f>
        <v>#N/A</v>
      </c>
      <c r="C660" s="35"/>
      <c r="D660" s="11"/>
      <c r="E660" s="16"/>
      <c r="F660" s="19"/>
      <c r="G660"/>
      <c r="H660" s="17">
        <f>IFERROR(VLOOKUP(Таблица1[[#This Row],[Наименование услуги]],#REF!,2),)</f>
        <v>0</v>
      </c>
      <c r="I660" s="7">
        <f>Таблица1[[#This Row],[Количество услуг]]*Таблица1[[#This Row],[Стоимость за единицу, руб.]]</f>
        <v>0</v>
      </c>
      <c r="K660" s="8" t="str">
        <f>IFERROR(VLOOKUP($J660,'Журнал договоров физ.лиц'!$A$2:$H$32,2,0),"")</f>
        <v/>
      </c>
      <c r="L660" s="18" t="e">
        <f>IF(MATCH(Таблица1[[#This Row],[Номер договора]],Таблица1[Номер договора],)=ROW()-1,1,)+INDEX(Таблица1[[#All],[0]],ROW()-1)</f>
        <v>#N/A</v>
      </c>
      <c r="M660" s="18" t="str">
        <f>IFERROR(INDEX(Таблица1[Номер договора],MATCH(ROW()-1,Таблица1[0],)),"s\")</f>
        <v>s\</v>
      </c>
    </row>
    <row r="661" spans="1:13" ht="15.75" x14ac:dyDescent="0.25">
      <c r="A661" s="9" t="e">
        <f>INDEX('Журнал договоров физ.лиц'!C:C,MATCH('Реестр физические'!J661,'Журнал договоров физ.лиц'!A:A,))</f>
        <v>#N/A</v>
      </c>
      <c r="B661" s="9" t="e">
        <f>Таблица1[[#This Row],[Наименование юридического лица / ФИО пациента (физического лица)]]</f>
        <v>#N/A</v>
      </c>
      <c r="C661" s="35"/>
      <c r="D661" s="11"/>
      <c r="E661" s="16"/>
      <c r="F661" s="19"/>
      <c r="G661"/>
      <c r="H661" s="17">
        <f>IFERROR(VLOOKUP(Таблица1[[#This Row],[Наименование услуги]],#REF!,2),)</f>
        <v>0</v>
      </c>
      <c r="I661" s="7">
        <f>Таблица1[[#This Row],[Количество услуг]]*Таблица1[[#This Row],[Стоимость за единицу, руб.]]</f>
        <v>0</v>
      </c>
      <c r="K661" s="8" t="str">
        <f>IFERROR(VLOOKUP($J661,'Журнал договоров физ.лиц'!$A$2:$H$32,2,0),"")</f>
        <v/>
      </c>
      <c r="L661" s="18" t="e">
        <f>IF(MATCH(Таблица1[[#This Row],[Номер договора]],Таблица1[Номер договора],)=ROW()-1,1,)+INDEX(Таблица1[[#All],[0]],ROW()-1)</f>
        <v>#N/A</v>
      </c>
      <c r="M661" s="18" t="str">
        <f>IFERROR(INDEX(Таблица1[Номер договора],MATCH(ROW()-1,Таблица1[0],)),"s\")</f>
        <v>s\</v>
      </c>
    </row>
    <row r="662" spans="1:13" ht="15.75" x14ac:dyDescent="0.25">
      <c r="A662" s="9" t="e">
        <f>INDEX('Журнал договоров физ.лиц'!C:C,MATCH('Реестр физические'!J662,'Журнал договоров физ.лиц'!A:A,))</f>
        <v>#N/A</v>
      </c>
      <c r="B662" s="9" t="e">
        <f>Таблица1[[#This Row],[Наименование юридического лица / ФИО пациента (физического лица)]]</f>
        <v>#N/A</v>
      </c>
      <c r="C662" s="35"/>
      <c r="D662" s="11"/>
      <c r="E662" s="16"/>
      <c r="F662" s="19"/>
      <c r="G662"/>
      <c r="H662" s="17">
        <f>IFERROR(VLOOKUP(Таблица1[[#This Row],[Наименование услуги]],#REF!,2),)</f>
        <v>0</v>
      </c>
      <c r="I662" s="7">
        <f>Таблица1[[#This Row],[Количество услуг]]*Таблица1[[#This Row],[Стоимость за единицу, руб.]]</f>
        <v>0</v>
      </c>
      <c r="K662" s="8" t="str">
        <f>IFERROR(VLOOKUP($J662,'Журнал договоров физ.лиц'!$A$2:$H$32,2,0),"")</f>
        <v/>
      </c>
      <c r="L662" s="18" t="e">
        <f>IF(MATCH(Таблица1[[#This Row],[Номер договора]],Таблица1[Номер договора],)=ROW()-1,1,)+INDEX(Таблица1[[#All],[0]],ROW()-1)</f>
        <v>#N/A</v>
      </c>
      <c r="M662" s="18" t="str">
        <f>IFERROR(INDEX(Таблица1[Номер договора],MATCH(ROW()-1,Таблица1[0],)),"s\")</f>
        <v>s\</v>
      </c>
    </row>
    <row r="663" spans="1:13" ht="15.75" x14ac:dyDescent="0.25">
      <c r="A663" s="9" t="e">
        <f>INDEX('Журнал договоров физ.лиц'!C:C,MATCH('Реестр физические'!J663,'Журнал договоров физ.лиц'!A:A,))</f>
        <v>#N/A</v>
      </c>
      <c r="B663" s="9" t="e">
        <f>Таблица1[[#This Row],[Наименование юридического лица / ФИО пациента (физического лица)]]</f>
        <v>#N/A</v>
      </c>
      <c r="C663" s="35"/>
      <c r="D663" s="11"/>
      <c r="E663" s="16"/>
      <c r="F663" s="19"/>
      <c r="G663"/>
      <c r="H663" s="17">
        <f>IFERROR(VLOOKUP(Таблица1[[#This Row],[Наименование услуги]],#REF!,2),)</f>
        <v>0</v>
      </c>
      <c r="I663" s="7">
        <f>Таблица1[[#This Row],[Количество услуг]]*Таблица1[[#This Row],[Стоимость за единицу, руб.]]</f>
        <v>0</v>
      </c>
      <c r="K663" s="8" t="str">
        <f>IFERROR(VLOOKUP($J663,'Журнал договоров физ.лиц'!$A$2:$H$32,2,0),"")</f>
        <v/>
      </c>
      <c r="L663" s="18" t="e">
        <f>IF(MATCH(Таблица1[[#This Row],[Номер договора]],Таблица1[Номер договора],)=ROW()-1,1,)+INDEX(Таблица1[[#All],[0]],ROW()-1)</f>
        <v>#N/A</v>
      </c>
      <c r="M663" s="18" t="str">
        <f>IFERROR(INDEX(Таблица1[Номер договора],MATCH(ROW()-1,Таблица1[0],)),"s\")</f>
        <v>s\</v>
      </c>
    </row>
    <row r="664" spans="1:13" ht="15.75" x14ac:dyDescent="0.25">
      <c r="A664" s="9" t="e">
        <f>INDEX('Журнал договоров физ.лиц'!C:C,MATCH('Реестр физические'!J664,'Журнал договоров физ.лиц'!A:A,))</f>
        <v>#N/A</v>
      </c>
      <c r="B664" s="9" t="e">
        <f>Таблица1[[#This Row],[Наименование юридического лица / ФИО пациента (физического лица)]]</f>
        <v>#N/A</v>
      </c>
      <c r="C664" s="35"/>
      <c r="D664" s="11"/>
      <c r="E664" s="16"/>
      <c r="F664" s="19"/>
      <c r="G664"/>
      <c r="H664" s="17">
        <f>IFERROR(VLOOKUP(Таблица1[[#This Row],[Наименование услуги]],#REF!,2),)</f>
        <v>0</v>
      </c>
      <c r="I664" s="7">
        <f>Таблица1[[#This Row],[Количество услуг]]*Таблица1[[#This Row],[Стоимость за единицу, руб.]]</f>
        <v>0</v>
      </c>
      <c r="K664" s="8" t="str">
        <f>IFERROR(VLOOKUP($J664,'Журнал договоров физ.лиц'!$A$2:$H$32,2,0),"")</f>
        <v/>
      </c>
      <c r="L664" s="18" t="e">
        <f>IF(MATCH(Таблица1[[#This Row],[Номер договора]],Таблица1[Номер договора],)=ROW()-1,1,)+INDEX(Таблица1[[#All],[0]],ROW()-1)</f>
        <v>#N/A</v>
      </c>
      <c r="M664" s="18" t="str">
        <f>IFERROR(INDEX(Таблица1[Номер договора],MATCH(ROW()-1,Таблица1[0],)),"s\")</f>
        <v>s\</v>
      </c>
    </row>
    <row r="665" spans="1:13" ht="15.75" x14ac:dyDescent="0.25">
      <c r="A665" s="9" t="e">
        <f>INDEX('Журнал договоров физ.лиц'!C:C,MATCH('Реестр физические'!J665,'Журнал договоров физ.лиц'!A:A,))</f>
        <v>#N/A</v>
      </c>
      <c r="B665" s="9" t="e">
        <f>Таблица1[[#This Row],[Наименование юридического лица / ФИО пациента (физического лица)]]</f>
        <v>#N/A</v>
      </c>
      <c r="C665" s="35"/>
      <c r="D665" s="11"/>
      <c r="E665" s="16"/>
      <c r="F665" s="19"/>
      <c r="G665"/>
      <c r="H665" s="17">
        <f>IFERROR(VLOOKUP(Таблица1[[#This Row],[Наименование услуги]],#REF!,2),)</f>
        <v>0</v>
      </c>
      <c r="I665" s="7">
        <f>Таблица1[[#This Row],[Количество услуг]]*Таблица1[[#This Row],[Стоимость за единицу, руб.]]</f>
        <v>0</v>
      </c>
      <c r="K665" s="8" t="str">
        <f>IFERROR(VLOOKUP($J665,'Журнал договоров физ.лиц'!$A$2:$H$32,2,0),"")</f>
        <v/>
      </c>
      <c r="L665" s="18" t="e">
        <f>IF(MATCH(Таблица1[[#This Row],[Номер договора]],Таблица1[Номер договора],)=ROW()-1,1,)+INDEX(Таблица1[[#All],[0]],ROW()-1)</f>
        <v>#N/A</v>
      </c>
      <c r="M665" s="18" t="str">
        <f>IFERROR(INDEX(Таблица1[Номер договора],MATCH(ROW()-1,Таблица1[0],)),"s\")</f>
        <v>s\</v>
      </c>
    </row>
    <row r="666" spans="1:13" ht="15.75" x14ac:dyDescent="0.25">
      <c r="A666" s="9" t="e">
        <f>INDEX('Журнал договоров физ.лиц'!C:C,MATCH('Реестр физические'!J666,'Журнал договоров физ.лиц'!A:A,))</f>
        <v>#N/A</v>
      </c>
      <c r="B666" s="9" t="e">
        <f>Таблица1[[#This Row],[Наименование юридического лица / ФИО пациента (физического лица)]]</f>
        <v>#N/A</v>
      </c>
      <c r="C666" s="35"/>
      <c r="D666" s="11"/>
      <c r="E666" s="16"/>
      <c r="F666" s="19"/>
      <c r="G666"/>
      <c r="H666" s="17">
        <f>IFERROR(VLOOKUP(Таблица1[[#This Row],[Наименование услуги]],#REF!,2),)</f>
        <v>0</v>
      </c>
      <c r="I666" s="7">
        <f>Таблица1[[#This Row],[Количество услуг]]*Таблица1[[#This Row],[Стоимость за единицу, руб.]]</f>
        <v>0</v>
      </c>
      <c r="K666" s="8" t="str">
        <f>IFERROR(VLOOKUP($J666,'Журнал договоров физ.лиц'!$A$2:$H$32,2,0),"")</f>
        <v/>
      </c>
      <c r="L666" s="18" t="e">
        <f>IF(MATCH(Таблица1[[#This Row],[Номер договора]],Таблица1[Номер договора],)=ROW()-1,1,)+INDEX(Таблица1[[#All],[0]],ROW()-1)</f>
        <v>#N/A</v>
      </c>
      <c r="M666" s="18" t="str">
        <f>IFERROR(INDEX(Таблица1[Номер договора],MATCH(ROW()-1,Таблица1[0],)),"s\")</f>
        <v>s\</v>
      </c>
    </row>
    <row r="667" spans="1:13" ht="15.75" x14ac:dyDescent="0.25">
      <c r="A667" s="9" t="e">
        <f>INDEX('Журнал договоров физ.лиц'!C:C,MATCH('Реестр физические'!J667,'Журнал договоров физ.лиц'!A:A,))</f>
        <v>#N/A</v>
      </c>
      <c r="B667" s="9" t="e">
        <f>Таблица1[[#This Row],[Наименование юридического лица / ФИО пациента (физического лица)]]</f>
        <v>#N/A</v>
      </c>
      <c r="C667" s="35"/>
      <c r="D667" s="11"/>
      <c r="E667" s="16"/>
      <c r="F667" s="19"/>
      <c r="G667"/>
      <c r="H667" s="17">
        <f>IFERROR(VLOOKUP(Таблица1[[#This Row],[Наименование услуги]],#REF!,2),)</f>
        <v>0</v>
      </c>
      <c r="I667" s="7">
        <f>Таблица1[[#This Row],[Количество услуг]]*Таблица1[[#This Row],[Стоимость за единицу, руб.]]</f>
        <v>0</v>
      </c>
      <c r="K667" s="8" t="str">
        <f>IFERROR(VLOOKUP($J667,'Журнал договоров физ.лиц'!$A$2:$H$32,2,0),"")</f>
        <v/>
      </c>
      <c r="L667" s="18" t="e">
        <f>IF(MATCH(Таблица1[[#This Row],[Номер договора]],Таблица1[Номер договора],)=ROW()-1,1,)+INDEX(Таблица1[[#All],[0]],ROW()-1)</f>
        <v>#N/A</v>
      </c>
      <c r="M667" s="18" t="str">
        <f>IFERROR(INDEX(Таблица1[Номер договора],MATCH(ROW()-1,Таблица1[0],)),"s\")</f>
        <v>s\</v>
      </c>
    </row>
    <row r="668" spans="1:13" ht="15.75" x14ac:dyDescent="0.25">
      <c r="A668" s="9" t="e">
        <f>INDEX('Журнал договоров физ.лиц'!C:C,MATCH('Реестр физические'!J668,'Журнал договоров физ.лиц'!A:A,))</f>
        <v>#N/A</v>
      </c>
      <c r="B668" s="9" t="e">
        <f>Таблица1[[#This Row],[Наименование юридического лица / ФИО пациента (физического лица)]]</f>
        <v>#N/A</v>
      </c>
      <c r="C668" s="35"/>
      <c r="D668" s="11"/>
      <c r="E668" s="16"/>
      <c r="F668" s="19"/>
      <c r="G668"/>
      <c r="H668" s="17">
        <f>IFERROR(VLOOKUP(Таблица1[[#This Row],[Наименование услуги]],#REF!,2),)</f>
        <v>0</v>
      </c>
      <c r="I668" s="7">
        <f>Таблица1[[#This Row],[Количество услуг]]*Таблица1[[#This Row],[Стоимость за единицу, руб.]]</f>
        <v>0</v>
      </c>
      <c r="K668" s="8" t="str">
        <f>IFERROR(VLOOKUP($J668,'Журнал договоров физ.лиц'!$A$2:$H$32,2,0),"")</f>
        <v/>
      </c>
      <c r="L668" s="18" t="e">
        <f>IF(MATCH(Таблица1[[#This Row],[Номер договора]],Таблица1[Номер договора],)=ROW()-1,1,)+INDEX(Таблица1[[#All],[0]],ROW()-1)</f>
        <v>#N/A</v>
      </c>
      <c r="M668" s="18" t="str">
        <f>IFERROR(INDEX(Таблица1[Номер договора],MATCH(ROW()-1,Таблица1[0],)),"s\")</f>
        <v>s\</v>
      </c>
    </row>
    <row r="669" spans="1:13" ht="15.75" x14ac:dyDescent="0.25">
      <c r="A669" s="9" t="e">
        <f>INDEX('Журнал договоров физ.лиц'!C:C,MATCH('Реестр физические'!J669,'Журнал договоров физ.лиц'!A:A,))</f>
        <v>#N/A</v>
      </c>
      <c r="B669" s="9" t="e">
        <f>Таблица1[[#This Row],[Наименование юридического лица / ФИО пациента (физического лица)]]</f>
        <v>#N/A</v>
      </c>
      <c r="C669" s="35"/>
      <c r="D669" s="11"/>
      <c r="E669" s="16"/>
      <c r="F669" s="19"/>
      <c r="G669"/>
      <c r="H669" s="17">
        <f>IFERROR(VLOOKUP(Таблица1[[#This Row],[Наименование услуги]],#REF!,2),)</f>
        <v>0</v>
      </c>
      <c r="I669" s="7">
        <f>Таблица1[[#This Row],[Количество услуг]]*Таблица1[[#This Row],[Стоимость за единицу, руб.]]</f>
        <v>0</v>
      </c>
      <c r="K669" s="8" t="str">
        <f>IFERROR(VLOOKUP($J669,'Журнал договоров физ.лиц'!$A$2:$H$32,2,0),"")</f>
        <v/>
      </c>
      <c r="L669" s="18" t="e">
        <f>IF(MATCH(Таблица1[[#This Row],[Номер договора]],Таблица1[Номер договора],)=ROW()-1,1,)+INDEX(Таблица1[[#All],[0]],ROW()-1)</f>
        <v>#N/A</v>
      </c>
      <c r="M669" s="18" t="str">
        <f>IFERROR(INDEX(Таблица1[Номер договора],MATCH(ROW()-1,Таблица1[0],)),"s\")</f>
        <v>s\</v>
      </c>
    </row>
    <row r="670" spans="1:13" ht="15.75" x14ac:dyDescent="0.25">
      <c r="A670" s="9" t="e">
        <f>INDEX('Журнал договоров физ.лиц'!C:C,MATCH('Реестр физические'!J670,'Журнал договоров физ.лиц'!A:A,))</f>
        <v>#N/A</v>
      </c>
      <c r="B670" s="9" t="e">
        <f>Таблица1[[#This Row],[Наименование юридического лица / ФИО пациента (физического лица)]]</f>
        <v>#N/A</v>
      </c>
      <c r="C670" s="35"/>
      <c r="D670" s="11"/>
      <c r="E670" s="16"/>
      <c r="F670" s="19"/>
      <c r="G670"/>
      <c r="H670" s="17">
        <f>IFERROR(VLOOKUP(Таблица1[[#This Row],[Наименование услуги]],#REF!,2),)</f>
        <v>0</v>
      </c>
      <c r="I670" s="7">
        <f>Таблица1[[#This Row],[Количество услуг]]*Таблица1[[#This Row],[Стоимость за единицу, руб.]]</f>
        <v>0</v>
      </c>
      <c r="K670" s="8" t="str">
        <f>IFERROR(VLOOKUP($J670,'Журнал договоров физ.лиц'!$A$2:$H$32,2,0),"")</f>
        <v/>
      </c>
      <c r="L670" s="18" t="e">
        <f>IF(MATCH(Таблица1[[#This Row],[Номер договора]],Таблица1[Номер договора],)=ROW()-1,1,)+INDEX(Таблица1[[#All],[0]],ROW()-1)</f>
        <v>#N/A</v>
      </c>
      <c r="M670" s="18" t="str">
        <f>IFERROR(INDEX(Таблица1[Номер договора],MATCH(ROW()-1,Таблица1[0],)),"s\")</f>
        <v>s\</v>
      </c>
    </row>
    <row r="671" spans="1:13" ht="15.75" x14ac:dyDescent="0.25">
      <c r="A671" s="9" t="e">
        <f>INDEX('Журнал договоров физ.лиц'!C:C,MATCH('Реестр физические'!J671,'Журнал договоров физ.лиц'!A:A,))</f>
        <v>#N/A</v>
      </c>
      <c r="B671" s="9" t="e">
        <f>Таблица1[[#This Row],[Наименование юридического лица / ФИО пациента (физического лица)]]</f>
        <v>#N/A</v>
      </c>
      <c r="C671" s="35"/>
      <c r="D671" s="11"/>
      <c r="E671" s="16"/>
      <c r="F671" s="19"/>
      <c r="G671"/>
      <c r="H671" s="17">
        <f>IFERROR(VLOOKUP(Таблица1[[#This Row],[Наименование услуги]],#REF!,2),)</f>
        <v>0</v>
      </c>
      <c r="I671" s="7">
        <f>Таблица1[[#This Row],[Количество услуг]]*Таблица1[[#This Row],[Стоимость за единицу, руб.]]</f>
        <v>0</v>
      </c>
      <c r="K671" s="8" t="str">
        <f>IFERROR(VLOOKUP($J671,'Журнал договоров физ.лиц'!$A$2:$H$32,2,0),"")</f>
        <v/>
      </c>
      <c r="L671" s="18" t="e">
        <f>IF(MATCH(Таблица1[[#This Row],[Номер договора]],Таблица1[Номер договора],)=ROW()-1,1,)+INDEX(Таблица1[[#All],[0]],ROW()-1)</f>
        <v>#N/A</v>
      </c>
      <c r="M671" s="18" t="str">
        <f>IFERROR(INDEX(Таблица1[Номер договора],MATCH(ROW()-1,Таблица1[0],)),"s\")</f>
        <v>s\</v>
      </c>
    </row>
    <row r="672" spans="1:13" ht="15.75" x14ac:dyDescent="0.25">
      <c r="A672" s="9" t="e">
        <f>INDEX('Журнал договоров физ.лиц'!C:C,MATCH('Реестр физические'!J672,'Журнал договоров физ.лиц'!A:A,))</f>
        <v>#N/A</v>
      </c>
      <c r="B672" s="9" t="e">
        <f>Таблица1[[#This Row],[Наименование юридического лица / ФИО пациента (физического лица)]]</f>
        <v>#N/A</v>
      </c>
      <c r="C672" s="35"/>
      <c r="D672" s="11"/>
      <c r="E672" s="16"/>
      <c r="F672" s="19"/>
      <c r="G672"/>
      <c r="H672" s="17">
        <f>IFERROR(VLOOKUP(Таблица1[[#This Row],[Наименование услуги]],#REF!,2),)</f>
        <v>0</v>
      </c>
      <c r="I672" s="7">
        <f>Таблица1[[#This Row],[Количество услуг]]*Таблица1[[#This Row],[Стоимость за единицу, руб.]]</f>
        <v>0</v>
      </c>
      <c r="K672" s="8" t="str">
        <f>IFERROR(VLOOKUP($J672,'Журнал договоров физ.лиц'!$A$2:$H$32,2,0),"")</f>
        <v/>
      </c>
      <c r="L672" s="18" t="e">
        <f>IF(MATCH(Таблица1[[#This Row],[Номер договора]],Таблица1[Номер договора],)=ROW()-1,1,)+INDEX(Таблица1[[#All],[0]],ROW()-1)</f>
        <v>#N/A</v>
      </c>
      <c r="M672" s="18" t="str">
        <f>IFERROR(INDEX(Таблица1[Номер договора],MATCH(ROW()-1,Таблица1[0],)),"s\")</f>
        <v>s\</v>
      </c>
    </row>
    <row r="673" spans="1:13" ht="15.75" x14ac:dyDescent="0.25">
      <c r="A673" s="9" t="e">
        <f>INDEX('Журнал договоров физ.лиц'!C:C,MATCH('Реестр физические'!J673,'Журнал договоров физ.лиц'!A:A,))</f>
        <v>#N/A</v>
      </c>
      <c r="B673" s="9" t="e">
        <f>Таблица1[[#This Row],[Наименование юридического лица / ФИО пациента (физического лица)]]</f>
        <v>#N/A</v>
      </c>
      <c r="C673" s="35"/>
      <c r="D673" s="11"/>
      <c r="E673" s="16"/>
      <c r="F673" s="19"/>
      <c r="G673"/>
      <c r="H673" s="17">
        <f>IFERROR(VLOOKUP(Таблица1[[#This Row],[Наименование услуги]],#REF!,2),)</f>
        <v>0</v>
      </c>
      <c r="I673" s="7">
        <f>Таблица1[[#This Row],[Количество услуг]]*Таблица1[[#This Row],[Стоимость за единицу, руб.]]</f>
        <v>0</v>
      </c>
      <c r="K673" s="8" t="str">
        <f>IFERROR(VLOOKUP($J673,'Журнал договоров физ.лиц'!$A$2:$H$32,2,0),"")</f>
        <v/>
      </c>
      <c r="L673" s="18" t="e">
        <f>IF(MATCH(Таблица1[[#This Row],[Номер договора]],Таблица1[Номер договора],)=ROW()-1,1,)+INDEX(Таблица1[[#All],[0]],ROW()-1)</f>
        <v>#N/A</v>
      </c>
      <c r="M673" s="18" t="str">
        <f>IFERROR(INDEX(Таблица1[Номер договора],MATCH(ROW()-1,Таблица1[0],)),"s\")</f>
        <v>s\</v>
      </c>
    </row>
    <row r="674" spans="1:13" ht="15.75" x14ac:dyDescent="0.25">
      <c r="A674" s="9" t="e">
        <f>INDEX('Журнал договоров физ.лиц'!C:C,MATCH('Реестр физические'!J674,'Журнал договоров физ.лиц'!A:A,))</f>
        <v>#N/A</v>
      </c>
      <c r="B674" s="9" t="e">
        <f>Таблица1[[#This Row],[Наименование юридического лица / ФИО пациента (физического лица)]]</f>
        <v>#N/A</v>
      </c>
      <c r="C674" s="35"/>
      <c r="D674" s="11"/>
      <c r="E674" s="16"/>
      <c r="F674" s="19"/>
      <c r="G674"/>
      <c r="H674" s="17">
        <f>IFERROR(VLOOKUP(Таблица1[[#This Row],[Наименование услуги]],#REF!,2),)</f>
        <v>0</v>
      </c>
      <c r="I674" s="7">
        <f>Таблица1[[#This Row],[Количество услуг]]*Таблица1[[#This Row],[Стоимость за единицу, руб.]]</f>
        <v>0</v>
      </c>
      <c r="K674" s="8" t="str">
        <f>IFERROR(VLOOKUP($J674,'Журнал договоров физ.лиц'!$A$2:$H$32,2,0),"")</f>
        <v/>
      </c>
      <c r="L674" s="18" t="e">
        <f>IF(MATCH(Таблица1[[#This Row],[Номер договора]],Таблица1[Номер договора],)=ROW()-1,1,)+INDEX(Таблица1[[#All],[0]],ROW()-1)</f>
        <v>#N/A</v>
      </c>
      <c r="M674" s="18" t="str">
        <f>IFERROR(INDEX(Таблица1[Номер договора],MATCH(ROW()-1,Таблица1[0],)),"s\")</f>
        <v>s\</v>
      </c>
    </row>
    <row r="675" spans="1:13" ht="15.75" x14ac:dyDescent="0.25">
      <c r="A675" s="9" t="e">
        <f>INDEX('Журнал договоров физ.лиц'!C:C,MATCH('Реестр физические'!J675,'Журнал договоров физ.лиц'!A:A,))</f>
        <v>#N/A</v>
      </c>
      <c r="B675" s="9" t="e">
        <f>Таблица1[[#This Row],[Наименование юридического лица / ФИО пациента (физического лица)]]</f>
        <v>#N/A</v>
      </c>
      <c r="C675" s="35"/>
      <c r="D675" s="11"/>
      <c r="E675" s="16"/>
      <c r="F675" s="19"/>
      <c r="G675"/>
      <c r="H675" s="17">
        <f>IFERROR(VLOOKUP(Таблица1[[#This Row],[Наименование услуги]],#REF!,2),)</f>
        <v>0</v>
      </c>
      <c r="I675" s="7">
        <f>Таблица1[[#This Row],[Количество услуг]]*Таблица1[[#This Row],[Стоимость за единицу, руб.]]</f>
        <v>0</v>
      </c>
      <c r="K675" s="8" t="str">
        <f>IFERROR(VLOOKUP($J675,'Журнал договоров физ.лиц'!$A$2:$H$32,2,0),"")</f>
        <v/>
      </c>
      <c r="L675" s="18" t="e">
        <f>IF(MATCH(Таблица1[[#This Row],[Номер договора]],Таблица1[Номер договора],)=ROW()-1,1,)+INDEX(Таблица1[[#All],[0]],ROW()-1)</f>
        <v>#N/A</v>
      </c>
      <c r="M675" s="18" t="str">
        <f>IFERROR(INDEX(Таблица1[Номер договора],MATCH(ROW()-1,Таблица1[0],)),"s\")</f>
        <v>s\</v>
      </c>
    </row>
    <row r="676" spans="1:13" ht="15.75" x14ac:dyDescent="0.25">
      <c r="A676" s="9" t="e">
        <f>INDEX('Журнал договоров физ.лиц'!C:C,MATCH('Реестр физические'!J676,'Журнал договоров физ.лиц'!A:A,))</f>
        <v>#N/A</v>
      </c>
      <c r="B676" s="9" t="e">
        <f>Таблица1[[#This Row],[Наименование юридического лица / ФИО пациента (физического лица)]]</f>
        <v>#N/A</v>
      </c>
      <c r="C676" s="35"/>
      <c r="D676" s="11"/>
      <c r="E676" s="16"/>
      <c r="F676" s="19"/>
      <c r="G676"/>
      <c r="H676" s="17">
        <f>IFERROR(VLOOKUP(Таблица1[[#This Row],[Наименование услуги]],#REF!,2),)</f>
        <v>0</v>
      </c>
      <c r="I676" s="7">
        <f>Таблица1[[#This Row],[Количество услуг]]*Таблица1[[#This Row],[Стоимость за единицу, руб.]]</f>
        <v>0</v>
      </c>
      <c r="K676" s="8" t="str">
        <f>IFERROR(VLOOKUP($J676,'Журнал договоров физ.лиц'!$A$2:$H$32,2,0),"")</f>
        <v/>
      </c>
      <c r="L676" s="18" t="e">
        <f>IF(MATCH(Таблица1[[#This Row],[Номер договора]],Таблица1[Номер договора],)=ROW()-1,1,)+INDEX(Таблица1[[#All],[0]],ROW()-1)</f>
        <v>#N/A</v>
      </c>
      <c r="M676" s="18" t="str">
        <f>IFERROR(INDEX(Таблица1[Номер договора],MATCH(ROW()-1,Таблица1[0],)),"s\")</f>
        <v>s\</v>
      </c>
    </row>
    <row r="677" spans="1:13" ht="15.75" x14ac:dyDescent="0.25">
      <c r="A677" s="9" t="e">
        <f>INDEX('Журнал договоров физ.лиц'!C:C,MATCH('Реестр физические'!J677,'Журнал договоров физ.лиц'!A:A,))</f>
        <v>#N/A</v>
      </c>
      <c r="B677" s="9" t="e">
        <f>Таблица1[[#This Row],[Наименование юридического лица / ФИО пациента (физического лица)]]</f>
        <v>#N/A</v>
      </c>
      <c r="C677" s="35"/>
      <c r="D677" s="11"/>
      <c r="E677" s="16"/>
      <c r="F677" s="19"/>
      <c r="G677"/>
      <c r="H677" s="17">
        <f>IFERROR(VLOOKUP(Таблица1[[#This Row],[Наименование услуги]],#REF!,2),)</f>
        <v>0</v>
      </c>
      <c r="I677" s="7">
        <f>Таблица1[[#This Row],[Количество услуг]]*Таблица1[[#This Row],[Стоимость за единицу, руб.]]</f>
        <v>0</v>
      </c>
      <c r="K677" s="8" t="str">
        <f>IFERROR(VLOOKUP($J677,'Журнал договоров физ.лиц'!$A$2:$H$32,2,0),"")</f>
        <v/>
      </c>
      <c r="L677" s="18" t="e">
        <f>IF(MATCH(Таблица1[[#This Row],[Номер договора]],Таблица1[Номер договора],)=ROW()-1,1,)+INDEX(Таблица1[[#All],[0]],ROW()-1)</f>
        <v>#N/A</v>
      </c>
      <c r="M677" s="18" t="str">
        <f>IFERROR(INDEX(Таблица1[Номер договора],MATCH(ROW()-1,Таблица1[0],)),"s\")</f>
        <v>s\</v>
      </c>
    </row>
    <row r="678" spans="1:13" ht="15.75" x14ac:dyDescent="0.25">
      <c r="A678" s="9" t="e">
        <f>INDEX('Журнал договоров физ.лиц'!C:C,MATCH('Реестр физические'!J678,'Журнал договоров физ.лиц'!A:A,))</f>
        <v>#N/A</v>
      </c>
      <c r="B678" s="9" t="e">
        <f>Таблица1[[#This Row],[Наименование юридического лица / ФИО пациента (физического лица)]]</f>
        <v>#N/A</v>
      </c>
      <c r="C678" s="35"/>
      <c r="D678" s="11"/>
      <c r="E678" s="16"/>
      <c r="F678" s="19"/>
      <c r="G678"/>
      <c r="H678" s="17">
        <f>IFERROR(VLOOKUP(Таблица1[[#This Row],[Наименование услуги]],#REF!,2),)</f>
        <v>0</v>
      </c>
      <c r="I678" s="7">
        <f>Таблица1[[#This Row],[Количество услуг]]*Таблица1[[#This Row],[Стоимость за единицу, руб.]]</f>
        <v>0</v>
      </c>
      <c r="K678" s="8" t="str">
        <f>IFERROR(VLOOKUP($J678,'Журнал договоров физ.лиц'!$A$2:$H$32,2,0),"")</f>
        <v/>
      </c>
      <c r="L678" s="18" t="e">
        <f>IF(MATCH(Таблица1[[#This Row],[Номер договора]],Таблица1[Номер договора],)=ROW()-1,1,)+INDEX(Таблица1[[#All],[0]],ROW()-1)</f>
        <v>#N/A</v>
      </c>
      <c r="M678" s="18" t="str">
        <f>IFERROR(INDEX(Таблица1[Номер договора],MATCH(ROW()-1,Таблица1[0],)),"s\")</f>
        <v>s\</v>
      </c>
    </row>
    <row r="679" spans="1:13" ht="15.75" x14ac:dyDescent="0.25">
      <c r="A679" s="9" t="e">
        <f>INDEX('Журнал договоров физ.лиц'!C:C,MATCH('Реестр физические'!J679,'Журнал договоров физ.лиц'!A:A,))</f>
        <v>#N/A</v>
      </c>
      <c r="B679" s="9" t="e">
        <f>Таблица1[[#This Row],[Наименование юридического лица / ФИО пациента (физического лица)]]</f>
        <v>#N/A</v>
      </c>
      <c r="C679" s="35"/>
      <c r="D679" s="11"/>
      <c r="E679" s="16"/>
      <c r="F679" s="19"/>
      <c r="G679"/>
      <c r="H679" s="17">
        <f>IFERROR(VLOOKUP(Таблица1[[#This Row],[Наименование услуги]],#REF!,2),)</f>
        <v>0</v>
      </c>
      <c r="I679" s="7">
        <f>Таблица1[[#This Row],[Количество услуг]]*Таблица1[[#This Row],[Стоимость за единицу, руб.]]</f>
        <v>0</v>
      </c>
      <c r="K679" s="8" t="str">
        <f>IFERROR(VLOOKUP($J679,'Журнал договоров физ.лиц'!$A$2:$H$32,2,0),"")</f>
        <v/>
      </c>
      <c r="L679" s="18" t="e">
        <f>IF(MATCH(Таблица1[[#This Row],[Номер договора]],Таблица1[Номер договора],)=ROW()-1,1,)+INDEX(Таблица1[[#All],[0]],ROW()-1)</f>
        <v>#N/A</v>
      </c>
      <c r="M679" s="18" t="str">
        <f>IFERROR(INDEX(Таблица1[Номер договора],MATCH(ROW()-1,Таблица1[0],)),"s\")</f>
        <v>s\</v>
      </c>
    </row>
    <row r="680" spans="1:13" ht="15.75" x14ac:dyDescent="0.25">
      <c r="A680" s="9" t="e">
        <f>INDEX('Журнал договоров физ.лиц'!C:C,MATCH('Реестр физические'!J680,'Журнал договоров физ.лиц'!A:A,))</f>
        <v>#N/A</v>
      </c>
      <c r="B680" s="9" t="e">
        <f>Таблица1[[#This Row],[Наименование юридического лица / ФИО пациента (физического лица)]]</f>
        <v>#N/A</v>
      </c>
      <c r="C680" s="35"/>
      <c r="D680" s="11"/>
      <c r="E680" s="16"/>
      <c r="F680" s="19"/>
      <c r="G680"/>
      <c r="H680" s="17">
        <f>IFERROR(VLOOKUP(Таблица1[[#This Row],[Наименование услуги]],#REF!,2),)</f>
        <v>0</v>
      </c>
      <c r="I680" s="7">
        <f>Таблица1[[#This Row],[Количество услуг]]*Таблица1[[#This Row],[Стоимость за единицу, руб.]]</f>
        <v>0</v>
      </c>
      <c r="K680" s="8" t="str">
        <f>IFERROR(VLOOKUP($J680,'Журнал договоров физ.лиц'!$A$2:$H$32,2,0),"")</f>
        <v/>
      </c>
      <c r="L680" s="18" t="e">
        <f>IF(MATCH(Таблица1[[#This Row],[Номер договора]],Таблица1[Номер договора],)=ROW()-1,1,)+INDEX(Таблица1[[#All],[0]],ROW()-1)</f>
        <v>#N/A</v>
      </c>
      <c r="M680" s="18" t="str">
        <f>IFERROR(INDEX(Таблица1[Номер договора],MATCH(ROW()-1,Таблица1[0],)),"s\")</f>
        <v>s\</v>
      </c>
    </row>
    <row r="681" spans="1:13" ht="15.75" x14ac:dyDescent="0.25">
      <c r="A681" s="9" t="e">
        <f>INDEX('Журнал договоров физ.лиц'!C:C,MATCH('Реестр физические'!J681,'Журнал договоров физ.лиц'!A:A,))</f>
        <v>#N/A</v>
      </c>
      <c r="B681" s="9" t="e">
        <f>Таблица1[[#This Row],[Наименование юридического лица / ФИО пациента (физического лица)]]</f>
        <v>#N/A</v>
      </c>
      <c r="C681" s="35"/>
      <c r="D681" s="11"/>
      <c r="E681" s="16"/>
      <c r="F681" s="19"/>
      <c r="G681"/>
      <c r="H681" s="17">
        <f>IFERROR(VLOOKUP(Таблица1[[#This Row],[Наименование услуги]],#REF!,2),)</f>
        <v>0</v>
      </c>
      <c r="I681" s="7">
        <f>Таблица1[[#This Row],[Количество услуг]]*Таблица1[[#This Row],[Стоимость за единицу, руб.]]</f>
        <v>0</v>
      </c>
      <c r="K681" s="8" t="str">
        <f>IFERROR(VLOOKUP($J681,'Журнал договоров физ.лиц'!$A$2:$H$32,2,0),"")</f>
        <v/>
      </c>
      <c r="L681" s="18" t="e">
        <f>IF(MATCH(Таблица1[[#This Row],[Номер договора]],Таблица1[Номер договора],)=ROW()-1,1,)+INDEX(Таблица1[[#All],[0]],ROW()-1)</f>
        <v>#N/A</v>
      </c>
      <c r="M681" s="18" t="str">
        <f>IFERROR(INDEX(Таблица1[Номер договора],MATCH(ROW()-1,Таблица1[0],)),"s\")</f>
        <v>s\</v>
      </c>
    </row>
    <row r="682" spans="1:13" ht="15.75" x14ac:dyDescent="0.25">
      <c r="A682" s="9" t="e">
        <f>INDEX('Журнал договоров физ.лиц'!C:C,MATCH('Реестр физические'!J682,'Журнал договоров физ.лиц'!A:A,))</f>
        <v>#N/A</v>
      </c>
      <c r="B682" s="9" t="e">
        <f>Таблица1[[#This Row],[Наименование юридического лица / ФИО пациента (физического лица)]]</f>
        <v>#N/A</v>
      </c>
      <c r="C682" s="35"/>
      <c r="D682" s="11"/>
      <c r="E682" s="16"/>
      <c r="F682" s="19"/>
      <c r="G682"/>
      <c r="H682" s="17">
        <f>IFERROR(VLOOKUP(Таблица1[[#This Row],[Наименование услуги]],#REF!,2),)</f>
        <v>0</v>
      </c>
      <c r="I682" s="7">
        <f>Таблица1[[#This Row],[Количество услуг]]*Таблица1[[#This Row],[Стоимость за единицу, руб.]]</f>
        <v>0</v>
      </c>
      <c r="K682" s="8" t="str">
        <f>IFERROR(VLOOKUP($J682,'Журнал договоров физ.лиц'!$A$2:$H$32,2,0),"")</f>
        <v/>
      </c>
      <c r="L682" s="18" t="e">
        <f>IF(MATCH(Таблица1[[#This Row],[Номер договора]],Таблица1[Номер договора],)=ROW()-1,1,)+INDEX(Таблица1[[#All],[0]],ROW()-1)</f>
        <v>#N/A</v>
      </c>
      <c r="M682" s="18" t="str">
        <f>IFERROR(INDEX(Таблица1[Номер договора],MATCH(ROW()-1,Таблица1[0],)),"s\")</f>
        <v>s\</v>
      </c>
    </row>
    <row r="683" spans="1:13" ht="15.75" x14ac:dyDescent="0.25">
      <c r="A683" s="9" t="e">
        <f>INDEX('Журнал договоров физ.лиц'!C:C,MATCH('Реестр физические'!J683,'Журнал договоров физ.лиц'!A:A,))</f>
        <v>#N/A</v>
      </c>
      <c r="B683" s="9" t="e">
        <f>Таблица1[[#This Row],[Наименование юридического лица / ФИО пациента (физического лица)]]</f>
        <v>#N/A</v>
      </c>
      <c r="C683" s="35"/>
      <c r="D683" s="11"/>
      <c r="E683" s="16"/>
      <c r="F683" s="19"/>
      <c r="G683"/>
      <c r="H683" s="17">
        <f>IFERROR(VLOOKUP(Таблица1[[#This Row],[Наименование услуги]],#REF!,2),)</f>
        <v>0</v>
      </c>
      <c r="I683" s="7">
        <f>Таблица1[[#This Row],[Количество услуг]]*Таблица1[[#This Row],[Стоимость за единицу, руб.]]</f>
        <v>0</v>
      </c>
      <c r="K683" s="8" t="str">
        <f>IFERROR(VLOOKUP($J683,'Журнал договоров физ.лиц'!$A$2:$H$32,2,0),"")</f>
        <v/>
      </c>
      <c r="L683" s="18" t="e">
        <f>IF(MATCH(Таблица1[[#This Row],[Номер договора]],Таблица1[Номер договора],)=ROW()-1,1,)+INDEX(Таблица1[[#All],[0]],ROW()-1)</f>
        <v>#N/A</v>
      </c>
      <c r="M683" s="18" t="str">
        <f>IFERROR(INDEX(Таблица1[Номер договора],MATCH(ROW()-1,Таблица1[0],)),"s\")</f>
        <v>s\</v>
      </c>
    </row>
    <row r="684" spans="1:13" ht="15.75" x14ac:dyDescent="0.25">
      <c r="A684" s="9" t="e">
        <f>INDEX('Журнал договоров физ.лиц'!C:C,MATCH('Реестр физические'!J684,'Журнал договоров физ.лиц'!A:A,))</f>
        <v>#N/A</v>
      </c>
      <c r="B684" s="9" t="e">
        <f>Таблица1[[#This Row],[Наименование юридического лица / ФИО пациента (физического лица)]]</f>
        <v>#N/A</v>
      </c>
      <c r="C684" s="35"/>
      <c r="D684" s="11"/>
      <c r="E684" s="16"/>
      <c r="F684" s="19"/>
      <c r="G684"/>
      <c r="H684" s="17">
        <f>IFERROR(VLOOKUP(Таблица1[[#This Row],[Наименование услуги]],#REF!,2),)</f>
        <v>0</v>
      </c>
      <c r="I684" s="7">
        <f>Таблица1[[#This Row],[Количество услуг]]*Таблица1[[#This Row],[Стоимость за единицу, руб.]]</f>
        <v>0</v>
      </c>
      <c r="K684" s="8" t="str">
        <f>IFERROR(VLOOKUP($J684,'Журнал договоров физ.лиц'!$A$2:$H$32,2,0),"")</f>
        <v/>
      </c>
      <c r="L684" s="18" t="e">
        <f>IF(MATCH(Таблица1[[#This Row],[Номер договора]],Таблица1[Номер договора],)=ROW()-1,1,)+INDEX(Таблица1[[#All],[0]],ROW()-1)</f>
        <v>#N/A</v>
      </c>
      <c r="M684" s="18" t="str">
        <f>IFERROR(INDEX(Таблица1[Номер договора],MATCH(ROW()-1,Таблица1[0],)),"s\")</f>
        <v>s\</v>
      </c>
    </row>
    <row r="685" spans="1:13" ht="15.75" x14ac:dyDescent="0.25">
      <c r="A685" s="9" t="e">
        <f>INDEX('Журнал договоров физ.лиц'!C:C,MATCH('Реестр физические'!J685,'Журнал договоров физ.лиц'!A:A,))</f>
        <v>#N/A</v>
      </c>
      <c r="B685" s="9" t="e">
        <f>Таблица1[[#This Row],[Наименование юридического лица / ФИО пациента (физического лица)]]</f>
        <v>#N/A</v>
      </c>
      <c r="C685" s="35"/>
      <c r="D685" s="11"/>
      <c r="E685" s="16"/>
      <c r="F685" s="19"/>
      <c r="G685"/>
      <c r="H685" s="17">
        <f>IFERROR(VLOOKUP(Таблица1[[#This Row],[Наименование услуги]],#REF!,2),)</f>
        <v>0</v>
      </c>
      <c r="I685" s="7">
        <f>Таблица1[[#This Row],[Количество услуг]]*Таблица1[[#This Row],[Стоимость за единицу, руб.]]</f>
        <v>0</v>
      </c>
      <c r="K685" s="8" t="str">
        <f>IFERROR(VLOOKUP($J685,'Журнал договоров физ.лиц'!$A$2:$H$32,2,0),"")</f>
        <v/>
      </c>
      <c r="L685" s="18" t="e">
        <f>IF(MATCH(Таблица1[[#This Row],[Номер договора]],Таблица1[Номер договора],)=ROW()-1,1,)+INDEX(Таблица1[[#All],[0]],ROW()-1)</f>
        <v>#N/A</v>
      </c>
      <c r="M685" s="18" t="str">
        <f>IFERROR(INDEX(Таблица1[Номер договора],MATCH(ROW()-1,Таблица1[0],)),"s\")</f>
        <v>s\</v>
      </c>
    </row>
    <row r="686" spans="1:13" ht="15.75" x14ac:dyDescent="0.25">
      <c r="A686" s="9" t="e">
        <f>INDEX('Журнал договоров физ.лиц'!C:C,MATCH('Реестр физические'!J686,'Журнал договоров физ.лиц'!A:A,))</f>
        <v>#N/A</v>
      </c>
      <c r="B686" s="9" t="e">
        <f>Таблица1[[#This Row],[Наименование юридического лица / ФИО пациента (физического лица)]]</f>
        <v>#N/A</v>
      </c>
      <c r="C686" s="35"/>
      <c r="D686" s="11"/>
      <c r="E686" s="16"/>
      <c r="F686" s="19"/>
      <c r="G686"/>
      <c r="H686" s="17">
        <f>IFERROR(VLOOKUP(Таблица1[[#This Row],[Наименование услуги]],#REF!,2),)</f>
        <v>0</v>
      </c>
      <c r="I686" s="7">
        <f>Таблица1[[#This Row],[Количество услуг]]*Таблица1[[#This Row],[Стоимость за единицу, руб.]]</f>
        <v>0</v>
      </c>
      <c r="K686" s="8" t="str">
        <f>IFERROR(VLOOKUP($J686,'Журнал договоров физ.лиц'!$A$2:$H$32,2,0),"")</f>
        <v/>
      </c>
      <c r="L686" s="18" t="e">
        <f>IF(MATCH(Таблица1[[#This Row],[Номер договора]],Таблица1[Номер договора],)=ROW()-1,1,)+INDEX(Таблица1[[#All],[0]],ROW()-1)</f>
        <v>#N/A</v>
      </c>
      <c r="M686" s="18" t="str">
        <f>IFERROR(INDEX(Таблица1[Номер договора],MATCH(ROW()-1,Таблица1[0],)),"s\")</f>
        <v>s\</v>
      </c>
    </row>
    <row r="687" spans="1:13" ht="15.75" x14ac:dyDescent="0.25">
      <c r="A687" s="9" t="e">
        <f>INDEX('Журнал договоров физ.лиц'!C:C,MATCH('Реестр физические'!J687,'Журнал договоров физ.лиц'!A:A,))</f>
        <v>#N/A</v>
      </c>
      <c r="B687" s="9" t="e">
        <f>Таблица1[[#This Row],[Наименование юридического лица / ФИО пациента (физического лица)]]</f>
        <v>#N/A</v>
      </c>
      <c r="C687" s="35"/>
      <c r="D687" s="11"/>
      <c r="E687" s="16"/>
      <c r="F687" s="19"/>
      <c r="G687"/>
      <c r="H687" s="17">
        <f>IFERROR(VLOOKUP(Таблица1[[#This Row],[Наименование услуги]],#REF!,2),)</f>
        <v>0</v>
      </c>
      <c r="I687" s="7">
        <f>Таблица1[[#This Row],[Количество услуг]]*Таблица1[[#This Row],[Стоимость за единицу, руб.]]</f>
        <v>0</v>
      </c>
      <c r="K687" s="8" t="str">
        <f>IFERROR(VLOOKUP($J687,'Журнал договоров физ.лиц'!$A$2:$H$32,2,0),"")</f>
        <v/>
      </c>
      <c r="L687" s="18" t="e">
        <f>IF(MATCH(Таблица1[[#This Row],[Номер договора]],Таблица1[Номер договора],)=ROW()-1,1,)+INDEX(Таблица1[[#All],[0]],ROW()-1)</f>
        <v>#N/A</v>
      </c>
      <c r="M687" s="18" t="str">
        <f>IFERROR(INDEX(Таблица1[Номер договора],MATCH(ROW()-1,Таблица1[0],)),"s\")</f>
        <v>s\</v>
      </c>
    </row>
    <row r="688" spans="1:13" ht="15.75" x14ac:dyDescent="0.25">
      <c r="A688" s="9" t="e">
        <f>INDEX('Журнал договоров физ.лиц'!C:C,MATCH('Реестр физические'!J688,'Журнал договоров физ.лиц'!A:A,))</f>
        <v>#N/A</v>
      </c>
      <c r="B688" s="9" t="e">
        <f>Таблица1[[#This Row],[Наименование юридического лица / ФИО пациента (физического лица)]]</f>
        <v>#N/A</v>
      </c>
      <c r="C688" s="35"/>
      <c r="D688" s="11"/>
      <c r="E688" s="16"/>
      <c r="F688" s="19"/>
      <c r="G688"/>
      <c r="H688" s="17">
        <f>IFERROR(VLOOKUP(Таблица1[[#This Row],[Наименование услуги]],#REF!,2),)</f>
        <v>0</v>
      </c>
      <c r="I688" s="7">
        <f>Таблица1[[#This Row],[Количество услуг]]*Таблица1[[#This Row],[Стоимость за единицу, руб.]]</f>
        <v>0</v>
      </c>
      <c r="K688" s="8" t="str">
        <f>IFERROR(VLOOKUP($J688,'Журнал договоров физ.лиц'!$A$2:$H$32,2,0),"")</f>
        <v/>
      </c>
      <c r="L688" s="18" t="e">
        <f>IF(MATCH(Таблица1[[#This Row],[Номер договора]],Таблица1[Номер договора],)=ROW()-1,1,)+INDEX(Таблица1[[#All],[0]],ROW()-1)</f>
        <v>#N/A</v>
      </c>
      <c r="M688" s="18" t="str">
        <f>IFERROR(INDEX(Таблица1[Номер договора],MATCH(ROW()-1,Таблица1[0],)),"s\")</f>
        <v>s\</v>
      </c>
    </row>
    <row r="689" spans="1:13" ht="15.75" x14ac:dyDescent="0.25">
      <c r="A689" s="9" t="e">
        <f>INDEX('Журнал договоров физ.лиц'!C:C,MATCH('Реестр физические'!J689,'Журнал договоров физ.лиц'!A:A,))</f>
        <v>#N/A</v>
      </c>
      <c r="B689" s="9" t="e">
        <f>Таблица1[[#This Row],[Наименование юридического лица / ФИО пациента (физического лица)]]</f>
        <v>#N/A</v>
      </c>
      <c r="C689" s="35"/>
      <c r="D689" s="11"/>
      <c r="E689" s="16"/>
      <c r="F689" s="19"/>
      <c r="G689"/>
      <c r="H689" s="17">
        <f>IFERROR(VLOOKUP(Таблица1[[#This Row],[Наименование услуги]],#REF!,2),)</f>
        <v>0</v>
      </c>
      <c r="I689" s="7">
        <f>Таблица1[[#This Row],[Количество услуг]]*Таблица1[[#This Row],[Стоимость за единицу, руб.]]</f>
        <v>0</v>
      </c>
      <c r="K689" s="8" t="str">
        <f>IFERROR(VLOOKUP($J689,'Журнал договоров физ.лиц'!$A$2:$H$32,2,0),"")</f>
        <v/>
      </c>
      <c r="L689" s="18" t="e">
        <f>IF(MATCH(Таблица1[[#This Row],[Номер договора]],Таблица1[Номер договора],)=ROW()-1,1,)+INDEX(Таблица1[[#All],[0]],ROW()-1)</f>
        <v>#N/A</v>
      </c>
      <c r="M689" s="18" t="str">
        <f>IFERROR(INDEX(Таблица1[Номер договора],MATCH(ROW()-1,Таблица1[0],)),"s\")</f>
        <v>s\</v>
      </c>
    </row>
    <row r="690" spans="1:13" ht="15.75" x14ac:dyDescent="0.25">
      <c r="A690" s="9" t="e">
        <f>INDEX('Журнал договоров физ.лиц'!C:C,MATCH('Реестр физические'!J690,'Журнал договоров физ.лиц'!A:A,))</f>
        <v>#N/A</v>
      </c>
      <c r="B690" s="9" t="e">
        <f>Таблица1[[#This Row],[Наименование юридического лица / ФИО пациента (физического лица)]]</f>
        <v>#N/A</v>
      </c>
      <c r="C690" s="35"/>
      <c r="D690" s="11"/>
      <c r="E690" s="16"/>
      <c r="F690" s="19"/>
      <c r="G690"/>
      <c r="H690" s="17">
        <f>IFERROR(VLOOKUP(Таблица1[[#This Row],[Наименование услуги]],#REF!,2),)</f>
        <v>0</v>
      </c>
      <c r="I690" s="7">
        <f>Таблица1[[#This Row],[Количество услуг]]*Таблица1[[#This Row],[Стоимость за единицу, руб.]]</f>
        <v>0</v>
      </c>
      <c r="K690" s="8" t="str">
        <f>IFERROR(VLOOKUP($J690,'Журнал договоров физ.лиц'!$A$2:$H$32,2,0),"")</f>
        <v/>
      </c>
      <c r="L690" s="18" t="e">
        <f>IF(MATCH(Таблица1[[#This Row],[Номер договора]],Таблица1[Номер договора],)=ROW()-1,1,)+INDEX(Таблица1[[#All],[0]],ROW()-1)</f>
        <v>#N/A</v>
      </c>
      <c r="M690" s="18" t="str">
        <f>IFERROR(INDEX(Таблица1[Номер договора],MATCH(ROW()-1,Таблица1[0],)),"s\")</f>
        <v>s\</v>
      </c>
    </row>
    <row r="691" spans="1:13" ht="15.75" x14ac:dyDescent="0.25">
      <c r="A691" s="9" t="e">
        <f>INDEX('Журнал договоров физ.лиц'!C:C,MATCH('Реестр физические'!J691,'Журнал договоров физ.лиц'!A:A,))</f>
        <v>#N/A</v>
      </c>
      <c r="B691" s="9" t="e">
        <f>Таблица1[[#This Row],[Наименование юридического лица / ФИО пациента (физического лица)]]</f>
        <v>#N/A</v>
      </c>
      <c r="C691" s="35"/>
      <c r="D691" s="11"/>
      <c r="E691" s="16"/>
      <c r="F691" s="19"/>
      <c r="G691"/>
      <c r="H691" s="17">
        <f>IFERROR(VLOOKUP(Таблица1[[#This Row],[Наименование услуги]],#REF!,2),)</f>
        <v>0</v>
      </c>
      <c r="I691" s="7">
        <f>Таблица1[[#This Row],[Количество услуг]]*Таблица1[[#This Row],[Стоимость за единицу, руб.]]</f>
        <v>0</v>
      </c>
      <c r="K691" s="8" t="str">
        <f>IFERROR(VLOOKUP($J691,'Журнал договоров физ.лиц'!$A$2:$H$32,2,0),"")</f>
        <v/>
      </c>
      <c r="L691" s="18" t="e">
        <f>IF(MATCH(Таблица1[[#This Row],[Номер договора]],Таблица1[Номер договора],)=ROW()-1,1,)+INDEX(Таблица1[[#All],[0]],ROW()-1)</f>
        <v>#N/A</v>
      </c>
      <c r="M691" s="18" t="str">
        <f>IFERROR(INDEX(Таблица1[Номер договора],MATCH(ROW()-1,Таблица1[0],)),"s\")</f>
        <v>s\</v>
      </c>
    </row>
    <row r="692" spans="1:13" ht="15.75" x14ac:dyDescent="0.25">
      <c r="A692" s="9" t="e">
        <f>INDEX('Журнал договоров физ.лиц'!C:C,MATCH('Реестр физические'!J692,'Журнал договоров физ.лиц'!A:A,))</f>
        <v>#N/A</v>
      </c>
      <c r="B692" s="9" t="e">
        <f>Таблица1[[#This Row],[Наименование юридического лица / ФИО пациента (физического лица)]]</f>
        <v>#N/A</v>
      </c>
      <c r="C692" s="35"/>
      <c r="D692" s="11"/>
      <c r="E692" s="16"/>
      <c r="F692" s="19"/>
      <c r="G692"/>
      <c r="H692" s="17">
        <f>IFERROR(VLOOKUP(Таблица1[[#This Row],[Наименование услуги]],#REF!,2),)</f>
        <v>0</v>
      </c>
      <c r="I692" s="7">
        <f>Таблица1[[#This Row],[Количество услуг]]*Таблица1[[#This Row],[Стоимость за единицу, руб.]]</f>
        <v>0</v>
      </c>
      <c r="K692" s="8" t="str">
        <f>IFERROR(VLOOKUP($J692,'Журнал договоров физ.лиц'!$A$2:$H$32,2,0),"")</f>
        <v/>
      </c>
      <c r="L692" s="18" t="e">
        <f>IF(MATCH(Таблица1[[#This Row],[Номер договора]],Таблица1[Номер договора],)=ROW()-1,1,)+INDEX(Таблица1[[#All],[0]],ROW()-1)</f>
        <v>#N/A</v>
      </c>
      <c r="M692" s="18" t="str">
        <f>IFERROR(INDEX(Таблица1[Номер договора],MATCH(ROW()-1,Таблица1[0],)),"s\")</f>
        <v>s\</v>
      </c>
    </row>
    <row r="693" spans="1:13" ht="15.75" x14ac:dyDescent="0.25">
      <c r="A693" s="9" t="e">
        <f>INDEX('Журнал договоров физ.лиц'!C:C,MATCH('Реестр физические'!J693,'Журнал договоров физ.лиц'!A:A,))</f>
        <v>#N/A</v>
      </c>
      <c r="B693" s="9" t="e">
        <f>Таблица1[[#This Row],[Наименование юридического лица / ФИО пациента (физического лица)]]</f>
        <v>#N/A</v>
      </c>
      <c r="C693" s="35"/>
      <c r="D693" s="11"/>
      <c r="E693" s="16"/>
      <c r="F693" s="19"/>
      <c r="G693"/>
      <c r="H693" s="17">
        <f>IFERROR(VLOOKUP(Таблица1[[#This Row],[Наименование услуги]],#REF!,2),)</f>
        <v>0</v>
      </c>
      <c r="I693" s="7">
        <f>Таблица1[[#This Row],[Количество услуг]]*Таблица1[[#This Row],[Стоимость за единицу, руб.]]</f>
        <v>0</v>
      </c>
      <c r="K693" s="8" t="str">
        <f>IFERROR(VLOOKUP($J693,'Журнал договоров физ.лиц'!$A$2:$H$32,2,0),"")</f>
        <v/>
      </c>
      <c r="L693" s="18" t="e">
        <f>IF(MATCH(Таблица1[[#This Row],[Номер договора]],Таблица1[Номер договора],)=ROW()-1,1,)+INDEX(Таблица1[[#All],[0]],ROW()-1)</f>
        <v>#N/A</v>
      </c>
      <c r="M693" s="18" t="str">
        <f>IFERROR(INDEX(Таблица1[Номер договора],MATCH(ROW()-1,Таблица1[0],)),"s\")</f>
        <v>s\</v>
      </c>
    </row>
    <row r="694" spans="1:13" ht="15.75" x14ac:dyDescent="0.25">
      <c r="A694" s="9" t="e">
        <f>INDEX('Журнал договоров физ.лиц'!C:C,MATCH('Реестр физические'!J694,'Журнал договоров физ.лиц'!A:A,))</f>
        <v>#N/A</v>
      </c>
      <c r="B694" s="9" t="e">
        <f>Таблица1[[#This Row],[Наименование юридического лица / ФИО пациента (физического лица)]]</f>
        <v>#N/A</v>
      </c>
      <c r="C694" s="35"/>
      <c r="D694" s="11"/>
      <c r="E694" s="16"/>
      <c r="F694" s="19"/>
      <c r="G694"/>
      <c r="H694" s="17">
        <f>IFERROR(VLOOKUP(Таблица1[[#This Row],[Наименование услуги]],#REF!,2),)</f>
        <v>0</v>
      </c>
      <c r="I694" s="7">
        <f>Таблица1[[#This Row],[Количество услуг]]*Таблица1[[#This Row],[Стоимость за единицу, руб.]]</f>
        <v>0</v>
      </c>
      <c r="K694" s="8" t="str">
        <f>IFERROR(VLOOKUP($J694,'Журнал договоров физ.лиц'!$A$2:$H$32,2,0),"")</f>
        <v/>
      </c>
      <c r="L694" s="18" t="e">
        <f>IF(MATCH(Таблица1[[#This Row],[Номер договора]],Таблица1[Номер договора],)=ROW()-1,1,)+INDEX(Таблица1[[#All],[0]],ROW()-1)</f>
        <v>#N/A</v>
      </c>
      <c r="M694" s="18" t="str">
        <f>IFERROR(INDEX(Таблица1[Номер договора],MATCH(ROW()-1,Таблица1[0],)),"s\")</f>
        <v>s\</v>
      </c>
    </row>
    <row r="695" spans="1:13" ht="15.75" x14ac:dyDescent="0.25">
      <c r="A695" s="9" t="e">
        <f>INDEX('Журнал договоров физ.лиц'!C:C,MATCH('Реестр физические'!J695,'Журнал договоров физ.лиц'!A:A,))</f>
        <v>#N/A</v>
      </c>
      <c r="B695" s="9" t="e">
        <f>Таблица1[[#This Row],[Наименование юридического лица / ФИО пациента (физического лица)]]</f>
        <v>#N/A</v>
      </c>
      <c r="C695" s="35"/>
      <c r="D695" s="11"/>
      <c r="E695" s="16"/>
      <c r="F695" s="19"/>
      <c r="G695"/>
      <c r="H695" s="17">
        <f>IFERROR(VLOOKUP(Таблица1[[#This Row],[Наименование услуги]],#REF!,2),)</f>
        <v>0</v>
      </c>
      <c r="I695" s="7">
        <f>Таблица1[[#This Row],[Количество услуг]]*Таблица1[[#This Row],[Стоимость за единицу, руб.]]</f>
        <v>0</v>
      </c>
      <c r="K695" s="8" t="str">
        <f>IFERROR(VLOOKUP($J695,'Журнал договоров физ.лиц'!$A$2:$H$32,2,0),"")</f>
        <v/>
      </c>
      <c r="L695" s="18" t="e">
        <f>IF(MATCH(Таблица1[[#This Row],[Номер договора]],Таблица1[Номер договора],)=ROW()-1,1,)+INDEX(Таблица1[[#All],[0]],ROW()-1)</f>
        <v>#N/A</v>
      </c>
      <c r="M695" s="18" t="str">
        <f>IFERROR(INDEX(Таблица1[Номер договора],MATCH(ROW()-1,Таблица1[0],)),"s\")</f>
        <v>s\</v>
      </c>
    </row>
    <row r="696" spans="1:13" ht="15.75" x14ac:dyDescent="0.25">
      <c r="A696" s="9" t="e">
        <f>INDEX('Журнал договоров физ.лиц'!C:C,MATCH('Реестр физические'!J696,'Журнал договоров физ.лиц'!A:A,))</f>
        <v>#N/A</v>
      </c>
      <c r="B696" s="9" t="e">
        <f>Таблица1[[#This Row],[Наименование юридического лица / ФИО пациента (физического лица)]]</f>
        <v>#N/A</v>
      </c>
      <c r="C696" s="35"/>
      <c r="D696" s="11"/>
      <c r="E696" s="16"/>
      <c r="F696" s="19"/>
      <c r="G696"/>
      <c r="H696" s="17">
        <f>IFERROR(VLOOKUP(Таблица1[[#This Row],[Наименование услуги]],#REF!,2),)</f>
        <v>0</v>
      </c>
      <c r="I696" s="7">
        <f>Таблица1[[#This Row],[Количество услуг]]*Таблица1[[#This Row],[Стоимость за единицу, руб.]]</f>
        <v>0</v>
      </c>
      <c r="K696" s="8" t="str">
        <f>IFERROR(VLOOKUP($J696,'Журнал договоров физ.лиц'!$A$2:$H$32,2,0),"")</f>
        <v/>
      </c>
      <c r="L696" s="18" t="e">
        <f>IF(MATCH(Таблица1[[#This Row],[Номер договора]],Таблица1[Номер договора],)=ROW()-1,1,)+INDEX(Таблица1[[#All],[0]],ROW()-1)</f>
        <v>#N/A</v>
      </c>
      <c r="M696" s="18" t="str">
        <f>IFERROR(INDEX(Таблица1[Номер договора],MATCH(ROW()-1,Таблица1[0],)),"s\")</f>
        <v>s\</v>
      </c>
    </row>
    <row r="697" spans="1:13" ht="15.75" x14ac:dyDescent="0.25">
      <c r="A697" s="9" t="e">
        <f>INDEX('Журнал договоров физ.лиц'!C:C,MATCH('Реестр физические'!J697,'Журнал договоров физ.лиц'!A:A,))</f>
        <v>#N/A</v>
      </c>
      <c r="B697" s="9" t="e">
        <f>Таблица1[[#This Row],[Наименование юридического лица / ФИО пациента (физического лица)]]</f>
        <v>#N/A</v>
      </c>
      <c r="C697" s="35"/>
      <c r="D697" s="11"/>
      <c r="E697" s="16"/>
      <c r="F697" s="19"/>
      <c r="G697"/>
      <c r="H697" s="17">
        <f>IFERROR(VLOOKUP(Таблица1[[#This Row],[Наименование услуги]],#REF!,2),)</f>
        <v>0</v>
      </c>
      <c r="I697" s="7">
        <f>Таблица1[[#This Row],[Количество услуг]]*Таблица1[[#This Row],[Стоимость за единицу, руб.]]</f>
        <v>0</v>
      </c>
      <c r="K697" s="8" t="str">
        <f>IFERROR(VLOOKUP($J697,'Журнал договоров физ.лиц'!$A$2:$H$32,2,0),"")</f>
        <v/>
      </c>
      <c r="L697" s="18" t="e">
        <f>IF(MATCH(Таблица1[[#This Row],[Номер договора]],Таблица1[Номер договора],)=ROW()-1,1,)+INDEX(Таблица1[[#All],[0]],ROW()-1)</f>
        <v>#N/A</v>
      </c>
      <c r="M697" s="18" t="str">
        <f>IFERROR(INDEX(Таблица1[Номер договора],MATCH(ROW()-1,Таблица1[0],)),"s\")</f>
        <v>s\</v>
      </c>
    </row>
    <row r="698" spans="1:13" ht="15.75" x14ac:dyDescent="0.25">
      <c r="A698" s="9" t="e">
        <f>INDEX('Журнал договоров физ.лиц'!C:C,MATCH('Реестр физические'!J698,'Журнал договоров физ.лиц'!A:A,))</f>
        <v>#N/A</v>
      </c>
      <c r="B698" s="9" t="e">
        <f>Таблица1[[#This Row],[Наименование юридического лица / ФИО пациента (физического лица)]]</f>
        <v>#N/A</v>
      </c>
      <c r="C698" s="35"/>
      <c r="D698" s="11"/>
      <c r="E698" s="16"/>
      <c r="F698" s="19"/>
      <c r="G698"/>
      <c r="H698" s="17">
        <f>IFERROR(VLOOKUP(Таблица1[[#This Row],[Наименование услуги]],#REF!,2),)</f>
        <v>0</v>
      </c>
      <c r="I698" s="7">
        <f>Таблица1[[#This Row],[Количество услуг]]*Таблица1[[#This Row],[Стоимость за единицу, руб.]]</f>
        <v>0</v>
      </c>
      <c r="K698" s="8" t="str">
        <f>IFERROR(VLOOKUP($J698,'Журнал договоров физ.лиц'!$A$2:$H$32,2,0),"")</f>
        <v/>
      </c>
      <c r="L698" s="18" t="e">
        <f>IF(MATCH(Таблица1[[#This Row],[Номер договора]],Таблица1[Номер договора],)=ROW()-1,1,)+INDEX(Таблица1[[#All],[0]],ROW()-1)</f>
        <v>#N/A</v>
      </c>
      <c r="M698" s="18" t="str">
        <f>IFERROR(INDEX(Таблица1[Номер договора],MATCH(ROW()-1,Таблица1[0],)),"s\")</f>
        <v>s\</v>
      </c>
    </row>
    <row r="699" spans="1:13" ht="15.75" x14ac:dyDescent="0.25">
      <c r="A699" s="9" t="e">
        <f>INDEX('Журнал договоров физ.лиц'!C:C,MATCH('Реестр физические'!J699,'Журнал договоров физ.лиц'!A:A,))</f>
        <v>#N/A</v>
      </c>
      <c r="B699" s="9" t="e">
        <f>Таблица1[[#This Row],[Наименование юридического лица / ФИО пациента (физического лица)]]</f>
        <v>#N/A</v>
      </c>
      <c r="C699" s="35"/>
      <c r="D699" s="11"/>
      <c r="E699" s="16"/>
      <c r="F699" s="19"/>
      <c r="G699"/>
      <c r="H699" s="17">
        <f>IFERROR(VLOOKUP(Таблица1[[#This Row],[Наименование услуги]],#REF!,2),)</f>
        <v>0</v>
      </c>
      <c r="I699" s="7">
        <f>Таблица1[[#This Row],[Количество услуг]]*Таблица1[[#This Row],[Стоимость за единицу, руб.]]</f>
        <v>0</v>
      </c>
      <c r="K699" s="8" t="str">
        <f>IFERROR(VLOOKUP($J699,'Журнал договоров физ.лиц'!$A$2:$H$32,2,0),"")</f>
        <v/>
      </c>
      <c r="L699" s="18" t="e">
        <f>IF(MATCH(Таблица1[[#This Row],[Номер договора]],Таблица1[Номер договора],)=ROW()-1,1,)+INDEX(Таблица1[[#All],[0]],ROW()-1)</f>
        <v>#N/A</v>
      </c>
      <c r="M699" s="18" t="str">
        <f>IFERROR(INDEX(Таблица1[Номер договора],MATCH(ROW()-1,Таблица1[0],)),"s\")</f>
        <v>s\</v>
      </c>
    </row>
    <row r="700" spans="1:13" ht="15.75" x14ac:dyDescent="0.25">
      <c r="A700" s="9" t="e">
        <f>INDEX('Журнал договоров физ.лиц'!C:C,MATCH('Реестр физические'!J700,'Журнал договоров физ.лиц'!A:A,))</f>
        <v>#N/A</v>
      </c>
      <c r="B700" s="9" t="e">
        <f>Таблица1[[#This Row],[Наименование юридического лица / ФИО пациента (физического лица)]]</f>
        <v>#N/A</v>
      </c>
      <c r="C700" s="35"/>
      <c r="D700" s="11"/>
      <c r="E700" s="16"/>
      <c r="F700" s="19"/>
      <c r="G700"/>
      <c r="H700" s="17">
        <f>IFERROR(VLOOKUP(Таблица1[[#This Row],[Наименование услуги]],#REF!,2),)</f>
        <v>0</v>
      </c>
      <c r="I700" s="7">
        <f>Таблица1[[#This Row],[Количество услуг]]*Таблица1[[#This Row],[Стоимость за единицу, руб.]]</f>
        <v>0</v>
      </c>
      <c r="K700" s="8" t="str">
        <f>IFERROR(VLOOKUP($J700,'Журнал договоров физ.лиц'!$A$2:$H$32,2,0),"")</f>
        <v/>
      </c>
      <c r="L700" s="18" t="e">
        <f>IF(MATCH(Таблица1[[#This Row],[Номер договора]],Таблица1[Номер договора],)=ROW()-1,1,)+INDEX(Таблица1[[#All],[0]],ROW()-1)</f>
        <v>#N/A</v>
      </c>
      <c r="M700" s="18" t="str">
        <f>IFERROR(INDEX(Таблица1[Номер договора],MATCH(ROW()-1,Таблица1[0],)),"s\")</f>
        <v>s\</v>
      </c>
    </row>
    <row r="701" spans="1:13" ht="15.75" x14ac:dyDescent="0.25">
      <c r="A701" s="9" t="e">
        <f>INDEX('Журнал договоров физ.лиц'!C:C,MATCH('Реестр физические'!J701,'Журнал договоров физ.лиц'!A:A,))</f>
        <v>#N/A</v>
      </c>
      <c r="B701" s="9" t="e">
        <f>Таблица1[[#This Row],[Наименование юридического лица / ФИО пациента (физического лица)]]</f>
        <v>#N/A</v>
      </c>
      <c r="C701" s="35"/>
      <c r="D701" s="11"/>
      <c r="E701" s="16"/>
      <c r="F701" s="19"/>
      <c r="G701"/>
      <c r="H701" s="17">
        <f>IFERROR(VLOOKUP(Таблица1[[#This Row],[Наименование услуги]],#REF!,2),)</f>
        <v>0</v>
      </c>
      <c r="I701" s="7">
        <f>Таблица1[[#This Row],[Количество услуг]]*Таблица1[[#This Row],[Стоимость за единицу, руб.]]</f>
        <v>0</v>
      </c>
      <c r="K701" s="8" t="str">
        <f>IFERROR(VLOOKUP($J701,'Журнал договоров физ.лиц'!$A$2:$H$32,2,0),"")</f>
        <v/>
      </c>
      <c r="L701" s="18" t="e">
        <f>IF(MATCH(Таблица1[[#This Row],[Номер договора]],Таблица1[Номер договора],)=ROW()-1,1,)+INDEX(Таблица1[[#All],[0]],ROW()-1)</f>
        <v>#N/A</v>
      </c>
      <c r="M701" s="18" t="str">
        <f>IFERROR(INDEX(Таблица1[Номер договора],MATCH(ROW()-1,Таблица1[0],)),"s\")</f>
        <v>s\</v>
      </c>
    </row>
    <row r="702" spans="1:13" ht="15.75" x14ac:dyDescent="0.25">
      <c r="A702" s="9" t="e">
        <f>INDEX('Журнал договоров физ.лиц'!C:C,MATCH('Реестр физические'!J702,'Журнал договоров физ.лиц'!A:A,))</f>
        <v>#N/A</v>
      </c>
      <c r="B702" s="9" t="e">
        <f>Таблица1[[#This Row],[Наименование юридического лица / ФИО пациента (физического лица)]]</f>
        <v>#N/A</v>
      </c>
      <c r="C702" s="35"/>
      <c r="D702" s="11"/>
      <c r="E702" s="16"/>
      <c r="F702" s="19"/>
      <c r="G702"/>
      <c r="H702" s="17">
        <f>IFERROR(VLOOKUP(Таблица1[[#This Row],[Наименование услуги]],#REF!,2),)</f>
        <v>0</v>
      </c>
      <c r="I702" s="7">
        <f>Таблица1[[#This Row],[Количество услуг]]*Таблица1[[#This Row],[Стоимость за единицу, руб.]]</f>
        <v>0</v>
      </c>
      <c r="K702" s="8" t="str">
        <f>IFERROR(VLOOKUP($J702,'Журнал договоров физ.лиц'!$A$2:$H$32,2,0),"")</f>
        <v/>
      </c>
      <c r="L702" s="18" t="e">
        <f>IF(MATCH(Таблица1[[#This Row],[Номер договора]],Таблица1[Номер договора],)=ROW()-1,1,)+INDEX(Таблица1[[#All],[0]],ROW()-1)</f>
        <v>#N/A</v>
      </c>
      <c r="M702" s="18" t="str">
        <f>IFERROR(INDEX(Таблица1[Номер договора],MATCH(ROW()-1,Таблица1[0],)),"s\")</f>
        <v>s\</v>
      </c>
    </row>
    <row r="703" spans="1:13" ht="15.75" x14ac:dyDescent="0.25">
      <c r="A703" s="9" t="e">
        <f>INDEX('Журнал договоров физ.лиц'!C:C,MATCH('Реестр физические'!J703,'Журнал договоров физ.лиц'!A:A,))</f>
        <v>#N/A</v>
      </c>
      <c r="B703" s="9" t="e">
        <f>Таблица1[[#This Row],[Наименование юридического лица / ФИО пациента (физического лица)]]</f>
        <v>#N/A</v>
      </c>
      <c r="C703" s="35"/>
      <c r="D703" s="11"/>
      <c r="E703" s="16"/>
      <c r="F703" s="19"/>
      <c r="G703"/>
      <c r="H703" s="17">
        <f>IFERROR(VLOOKUP(Таблица1[[#This Row],[Наименование услуги]],#REF!,2),)</f>
        <v>0</v>
      </c>
      <c r="I703" s="7">
        <f>Таблица1[[#This Row],[Количество услуг]]*Таблица1[[#This Row],[Стоимость за единицу, руб.]]</f>
        <v>0</v>
      </c>
      <c r="K703" s="8" t="str">
        <f>IFERROR(VLOOKUP($J703,'Журнал договоров физ.лиц'!$A$2:$H$32,2,0),"")</f>
        <v/>
      </c>
      <c r="L703" s="18" t="e">
        <f>IF(MATCH(Таблица1[[#This Row],[Номер договора]],Таблица1[Номер договора],)=ROW()-1,1,)+INDEX(Таблица1[[#All],[0]],ROW()-1)</f>
        <v>#N/A</v>
      </c>
      <c r="M703" s="18" t="str">
        <f>IFERROR(INDEX(Таблица1[Номер договора],MATCH(ROW()-1,Таблица1[0],)),"s\")</f>
        <v>s\</v>
      </c>
    </row>
    <row r="704" spans="1:13" ht="15.75" x14ac:dyDescent="0.25">
      <c r="A704" s="9" t="e">
        <f>INDEX('Журнал договоров физ.лиц'!C:C,MATCH('Реестр физические'!J704,'Журнал договоров физ.лиц'!A:A,))</f>
        <v>#N/A</v>
      </c>
      <c r="B704" s="9" t="e">
        <f>Таблица1[[#This Row],[Наименование юридического лица / ФИО пациента (физического лица)]]</f>
        <v>#N/A</v>
      </c>
      <c r="C704" s="35"/>
      <c r="D704" s="11"/>
      <c r="E704" s="16"/>
      <c r="F704" s="19"/>
      <c r="G704"/>
      <c r="H704" s="17">
        <f>IFERROR(VLOOKUP(Таблица1[[#This Row],[Наименование услуги]],#REF!,2),)</f>
        <v>0</v>
      </c>
      <c r="I704" s="7">
        <f>Таблица1[[#This Row],[Количество услуг]]*Таблица1[[#This Row],[Стоимость за единицу, руб.]]</f>
        <v>0</v>
      </c>
      <c r="K704" s="8" t="str">
        <f>IFERROR(VLOOKUP($J704,'Журнал договоров физ.лиц'!$A$2:$H$32,2,0),"")</f>
        <v/>
      </c>
      <c r="L704" s="18" t="e">
        <f>IF(MATCH(Таблица1[[#This Row],[Номер договора]],Таблица1[Номер договора],)=ROW()-1,1,)+INDEX(Таблица1[[#All],[0]],ROW()-1)</f>
        <v>#N/A</v>
      </c>
      <c r="M704" s="18" t="str">
        <f>IFERROR(INDEX(Таблица1[Номер договора],MATCH(ROW()-1,Таблица1[0],)),"s\")</f>
        <v>s\</v>
      </c>
    </row>
    <row r="705" spans="1:13" ht="15.75" x14ac:dyDescent="0.25">
      <c r="A705" s="9" t="e">
        <f>INDEX('Журнал договоров физ.лиц'!C:C,MATCH('Реестр физические'!J705,'Журнал договоров физ.лиц'!A:A,))</f>
        <v>#N/A</v>
      </c>
      <c r="B705" s="9" t="e">
        <f>Таблица1[[#This Row],[Наименование юридического лица / ФИО пациента (физического лица)]]</f>
        <v>#N/A</v>
      </c>
      <c r="C705" s="35"/>
      <c r="D705" s="11"/>
      <c r="E705" s="16"/>
      <c r="F705" s="19"/>
      <c r="G705"/>
      <c r="H705" s="17">
        <f>IFERROR(VLOOKUP(Таблица1[[#This Row],[Наименование услуги]],#REF!,2),)</f>
        <v>0</v>
      </c>
      <c r="I705" s="7">
        <f>Таблица1[[#This Row],[Количество услуг]]*Таблица1[[#This Row],[Стоимость за единицу, руб.]]</f>
        <v>0</v>
      </c>
      <c r="K705" s="8" t="str">
        <f>IFERROR(VLOOKUP($J705,'Журнал договоров физ.лиц'!$A$2:$H$32,2,0),"")</f>
        <v/>
      </c>
      <c r="L705" s="18" t="e">
        <f>IF(MATCH(Таблица1[[#This Row],[Номер договора]],Таблица1[Номер договора],)=ROW()-1,1,)+INDEX(Таблица1[[#All],[0]],ROW()-1)</f>
        <v>#N/A</v>
      </c>
      <c r="M705" s="18" t="str">
        <f>IFERROR(INDEX(Таблица1[Номер договора],MATCH(ROW()-1,Таблица1[0],)),"s\")</f>
        <v>s\</v>
      </c>
    </row>
    <row r="706" spans="1:13" ht="15.75" x14ac:dyDescent="0.25">
      <c r="A706" s="9" t="e">
        <f>INDEX('Журнал договоров физ.лиц'!C:C,MATCH('Реестр физические'!J706,'Журнал договоров физ.лиц'!A:A,))</f>
        <v>#N/A</v>
      </c>
      <c r="B706" s="9" t="e">
        <f>Таблица1[[#This Row],[Наименование юридического лица / ФИО пациента (физического лица)]]</f>
        <v>#N/A</v>
      </c>
      <c r="C706" s="35"/>
      <c r="D706" s="11"/>
      <c r="E706" s="16"/>
      <c r="F706" s="19"/>
      <c r="G706"/>
      <c r="H706" s="17">
        <f>IFERROR(VLOOKUP(Таблица1[[#This Row],[Наименование услуги]],#REF!,2),)</f>
        <v>0</v>
      </c>
      <c r="I706" s="7">
        <f>Таблица1[[#This Row],[Количество услуг]]*Таблица1[[#This Row],[Стоимость за единицу, руб.]]</f>
        <v>0</v>
      </c>
      <c r="K706" s="8" t="str">
        <f>IFERROR(VLOOKUP($J706,'Журнал договоров физ.лиц'!$A$2:$H$32,2,0),"")</f>
        <v/>
      </c>
      <c r="L706" s="18" t="e">
        <f>IF(MATCH(Таблица1[[#This Row],[Номер договора]],Таблица1[Номер договора],)=ROW()-1,1,)+INDEX(Таблица1[[#All],[0]],ROW()-1)</f>
        <v>#N/A</v>
      </c>
      <c r="M706" s="18" t="str">
        <f>IFERROR(INDEX(Таблица1[Номер договора],MATCH(ROW()-1,Таблица1[0],)),"s\")</f>
        <v>s\</v>
      </c>
    </row>
    <row r="707" spans="1:13" ht="15.75" x14ac:dyDescent="0.25">
      <c r="A707" s="9" t="e">
        <f>INDEX('Журнал договоров физ.лиц'!C:C,MATCH('Реестр физические'!J707,'Журнал договоров физ.лиц'!A:A,))</f>
        <v>#N/A</v>
      </c>
      <c r="B707" s="9" t="e">
        <f>Таблица1[[#This Row],[Наименование юридического лица / ФИО пациента (физического лица)]]</f>
        <v>#N/A</v>
      </c>
      <c r="C707" s="35"/>
      <c r="D707" s="11"/>
      <c r="E707" s="16"/>
      <c r="F707" s="19"/>
      <c r="G707"/>
      <c r="H707" s="17">
        <f>IFERROR(VLOOKUP(Таблица1[[#This Row],[Наименование услуги]],#REF!,2),)</f>
        <v>0</v>
      </c>
      <c r="I707" s="7">
        <f>Таблица1[[#This Row],[Количество услуг]]*Таблица1[[#This Row],[Стоимость за единицу, руб.]]</f>
        <v>0</v>
      </c>
      <c r="K707" s="8" t="str">
        <f>IFERROR(VLOOKUP($J707,'Журнал договоров физ.лиц'!$A$2:$H$32,2,0),"")</f>
        <v/>
      </c>
      <c r="L707" s="18" t="e">
        <f>IF(MATCH(Таблица1[[#This Row],[Номер договора]],Таблица1[Номер договора],)=ROW()-1,1,)+INDEX(Таблица1[[#All],[0]],ROW()-1)</f>
        <v>#N/A</v>
      </c>
      <c r="M707" s="18" t="str">
        <f>IFERROR(INDEX(Таблица1[Номер договора],MATCH(ROW()-1,Таблица1[0],)),"s\")</f>
        <v>s\</v>
      </c>
    </row>
    <row r="708" spans="1:13" ht="15.75" x14ac:dyDescent="0.25">
      <c r="A708" s="9" t="e">
        <f>INDEX('Журнал договоров физ.лиц'!C:C,MATCH('Реестр физические'!J708,'Журнал договоров физ.лиц'!A:A,))</f>
        <v>#N/A</v>
      </c>
      <c r="B708" s="9" t="e">
        <f>Таблица1[[#This Row],[Наименование юридического лица / ФИО пациента (физического лица)]]</f>
        <v>#N/A</v>
      </c>
      <c r="C708" s="35"/>
      <c r="D708" s="11"/>
      <c r="E708" s="16"/>
      <c r="F708" s="19"/>
      <c r="G708"/>
      <c r="H708" s="17">
        <f>IFERROR(VLOOKUP(Таблица1[[#This Row],[Наименование услуги]],#REF!,2),)</f>
        <v>0</v>
      </c>
      <c r="I708" s="7">
        <f>Таблица1[[#This Row],[Количество услуг]]*Таблица1[[#This Row],[Стоимость за единицу, руб.]]</f>
        <v>0</v>
      </c>
      <c r="K708" s="8" t="str">
        <f>IFERROR(VLOOKUP($J708,'Журнал договоров физ.лиц'!$A$2:$H$32,2,0),"")</f>
        <v/>
      </c>
      <c r="L708" s="18" t="e">
        <f>IF(MATCH(Таблица1[[#This Row],[Номер договора]],Таблица1[Номер договора],)=ROW()-1,1,)+INDEX(Таблица1[[#All],[0]],ROW()-1)</f>
        <v>#N/A</v>
      </c>
      <c r="M708" s="18" t="str">
        <f>IFERROR(INDEX(Таблица1[Номер договора],MATCH(ROW()-1,Таблица1[0],)),"s\")</f>
        <v>s\</v>
      </c>
    </row>
    <row r="709" spans="1:13" ht="15.75" x14ac:dyDescent="0.25">
      <c r="A709" s="9" t="e">
        <f>INDEX('Журнал договоров физ.лиц'!C:C,MATCH('Реестр физические'!J709,'Журнал договоров физ.лиц'!A:A,))</f>
        <v>#N/A</v>
      </c>
      <c r="B709" s="9" t="e">
        <f>Таблица1[[#This Row],[Наименование юридического лица / ФИО пациента (физического лица)]]</f>
        <v>#N/A</v>
      </c>
      <c r="C709" s="35"/>
      <c r="D709" s="11"/>
      <c r="E709" s="16"/>
      <c r="F709" s="19"/>
      <c r="G709"/>
      <c r="H709" s="17">
        <f>IFERROR(VLOOKUP(Таблица1[[#This Row],[Наименование услуги]],#REF!,2),)</f>
        <v>0</v>
      </c>
      <c r="I709" s="7">
        <f>Таблица1[[#This Row],[Количество услуг]]*Таблица1[[#This Row],[Стоимость за единицу, руб.]]</f>
        <v>0</v>
      </c>
      <c r="K709" s="8" t="str">
        <f>IFERROR(VLOOKUP($J709,'Журнал договоров физ.лиц'!$A$2:$H$32,2,0),"")</f>
        <v/>
      </c>
      <c r="L709" s="18" t="e">
        <f>IF(MATCH(Таблица1[[#This Row],[Номер договора]],Таблица1[Номер договора],)=ROW()-1,1,)+INDEX(Таблица1[[#All],[0]],ROW()-1)</f>
        <v>#N/A</v>
      </c>
      <c r="M709" s="18" t="str">
        <f>IFERROR(INDEX(Таблица1[Номер договора],MATCH(ROW()-1,Таблица1[0],)),"s\")</f>
        <v>s\</v>
      </c>
    </row>
    <row r="710" spans="1:13" ht="15.75" x14ac:dyDescent="0.25">
      <c r="A710" s="9" t="e">
        <f>INDEX('Журнал договоров физ.лиц'!C:C,MATCH('Реестр физические'!J710,'Журнал договоров физ.лиц'!A:A,))</f>
        <v>#N/A</v>
      </c>
      <c r="B710" s="9" t="e">
        <f>Таблица1[[#This Row],[Наименование юридического лица / ФИО пациента (физического лица)]]</f>
        <v>#N/A</v>
      </c>
      <c r="C710" s="35"/>
      <c r="D710" s="11"/>
      <c r="E710" s="16"/>
      <c r="F710" s="19"/>
      <c r="G710"/>
      <c r="H710" s="17">
        <f>IFERROR(VLOOKUP(Таблица1[[#This Row],[Наименование услуги]],#REF!,2),)</f>
        <v>0</v>
      </c>
      <c r="I710" s="7">
        <f>Таблица1[[#This Row],[Количество услуг]]*Таблица1[[#This Row],[Стоимость за единицу, руб.]]</f>
        <v>0</v>
      </c>
      <c r="K710" s="8" t="str">
        <f>IFERROR(VLOOKUP($J710,'Журнал договоров физ.лиц'!$A$2:$H$32,2,0),"")</f>
        <v/>
      </c>
      <c r="L710" s="18" t="e">
        <f>IF(MATCH(Таблица1[[#This Row],[Номер договора]],Таблица1[Номер договора],)=ROW()-1,1,)+INDEX(Таблица1[[#All],[0]],ROW()-1)</f>
        <v>#N/A</v>
      </c>
      <c r="M710" s="18" t="str">
        <f>IFERROR(INDEX(Таблица1[Номер договора],MATCH(ROW()-1,Таблица1[0],)),"s\")</f>
        <v>s\</v>
      </c>
    </row>
    <row r="711" spans="1:13" ht="15.75" x14ac:dyDescent="0.25">
      <c r="A711" s="9" t="e">
        <f>INDEX('Журнал договоров физ.лиц'!C:C,MATCH('Реестр физические'!J711,'Журнал договоров физ.лиц'!A:A,))</f>
        <v>#N/A</v>
      </c>
      <c r="B711" s="9" t="e">
        <f>Таблица1[[#This Row],[Наименование юридического лица / ФИО пациента (физического лица)]]</f>
        <v>#N/A</v>
      </c>
      <c r="C711" s="35"/>
      <c r="D711" s="11"/>
      <c r="E711" s="16"/>
      <c r="F711" s="19"/>
      <c r="G711"/>
      <c r="H711" s="17">
        <f>IFERROR(VLOOKUP(Таблица1[[#This Row],[Наименование услуги]],#REF!,2),)</f>
        <v>0</v>
      </c>
      <c r="I711" s="7">
        <f>Таблица1[[#This Row],[Количество услуг]]*Таблица1[[#This Row],[Стоимость за единицу, руб.]]</f>
        <v>0</v>
      </c>
      <c r="K711" s="8" t="str">
        <f>IFERROR(VLOOKUP($J711,'Журнал договоров физ.лиц'!$A$2:$H$32,2,0),"")</f>
        <v/>
      </c>
      <c r="L711" s="18" t="e">
        <f>IF(MATCH(Таблица1[[#This Row],[Номер договора]],Таблица1[Номер договора],)=ROW()-1,1,)+INDEX(Таблица1[[#All],[0]],ROW()-1)</f>
        <v>#N/A</v>
      </c>
      <c r="M711" s="18" t="str">
        <f>IFERROR(INDEX(Таблица1[Номер договора],MATCH(ROW()-1,Таблица1[0],)),"s\")</f>
        <v>s\</v>
      </c>
    </row>
    <row r="712" spans="1:13" ht="15.75" x14ac:dyDescent="0.25">
      <c r="A712" s="9" t="e">
        <f>INDEX('Журнал договоров физ.лиц'!C:C,MATCH('Реестр физические'!J712,'Журнал договоров физ.лиц'!A:A,))</f>
        <v>#N/A</v>
      </c>
      <c r="B712" s="9" t="e">
        <f>Таблица1[[#This Row],[Наименование юридического лица / ФИО пациента (физического лица)]]</f>
        <v>#N/A</v>
      </c>
      <c r="C712" s="35"/>
      <c r="D712" s="11"/>
      <c r="E712" s="16"/>
      <c r="F712" s="19"/>
      <c r="G712"/>
      <c r="H712" s="17">
        <f>IFERROR(VLOOKUP(Таблица1[[#This Row],[Наименование услуги]],#REF!,2),)</f>
        <v>0</v>
      </c>
      <c r="I712" s="7">
        <f>Таблица1[[#This Row],[Количество услуг]]*Таблица1[[#This Row],[Стоимость за единицу, руб.]]</f>
        <v>0</v>
      </c>
      <c r="K712" s="8" t="str">
        <f>IFERROR(VLOOKUP($J712,'Журнал договоров физ.лиц'!$A$2:$H$32,2,0),"")</f>
        <v/>
      </c>
      <c r="L712" s="18" t="e">
        <f>IF(MATCH(Таблица1[[#This Row],[Номер договора]],Таблица1[Номер договора],)=ROW()-1,1,)+INDEX(Таблица1[[#All],[0]],ROW()-1)</f>
        <v>#N/A</v>
      </c>
      <c r="M712" s="18" t="str">
        <f>IFERROR(INDEX(Таблица1[Номер договора],MATCH(ROW()-1,Таблица1[0],)),"s\")</f>
        <v>s\</v>
      </c>
    </row>
    <row r="713" spans="1:13" ht="15.75" x14ac:dyDescent="0.25">
      <c r="A713" s="9" t="e">
        <f>INDEX('Журнал договоров физ.лиц'!C:C,MATCH('Реестр физические'!J713,'Журнал договоров физ.лиц'!A:A,))</f>
        <v>#N/A</v>
      </c>
      <c r="B713" s="9" t="e">
        <f>Таблица1[[#This Row],[Наименование юридического лица / ФИО пациента (физического лица)]]</f>
        <v>#N/A</v>
      </c>
      <c r="C713" s="35"/>
      <c r="D713" s="11"/>
      <c r="E713" s="16"/>
      <c r="F713" s="19"/>
      <c r="G713"/>
      <c r="H713" s="17">
        <f>IFERROR(VLOOKUP(Таблица1[[#This Row],[Наименование услуги]],#REF!,2),)</f>
        <v>0</v>
      </c>
      <c r="I713" s="7">
        <f>Таблица1[[#This Row],[Количество услуг]]*Таблица1[[#This Row],[Стоимость за единицу, руб.]]</f>
        <v>0</v>
      </c>
      <c r="K713" s="8" t="str">
        <f>IFERROR(VLOOKUP($J713,'Журнал договоров физ.лиц'!$A$2:$H$32,2,0),"")</f>
        <v/>
      </c>
      <c r="L713" s="18" t="e">
        <f>IF(MATCH(Таблица1[[#This Row],[Номер договора]],Таблица1[Номер договора],)=ROW()-1,1,)+INDEX(Таблица1[[#All],[0]],ROW()-1)</f>
        <v>#N/A</v>
      </c>
      <c r="M713" s="18" t="str">
        <f>IFERROR(INDEX(Таблица1[Номер договора],MATCH(ROW()-1,Таблица1[0],)),"s\")</f>
        <v>s\</v>
      </c>
    </row>
    <row r="714" spans="1:13" ht="15.75" x14ac:dyDescent="0.25">
      <c r="A714" s="9" t="e">
        <f>INDEX('Журнал договоров физ.лиц'!C:C,MATCH('Реестр физические'!J714,'Журнал договоров физ.лиц'!A:A,))</f>
        <v>#N/A</v>
      </c>
      <c r="B714" s="9" t="e">
        <f>Таблица1[[#This Row],[Наименование юридического лица / ФИО пациента (физического лица)]]</f>
        <v>#N/A</v>
      </c>
      <c r="C714" s="35"/>
      <c r="D714" s="11"/>
      <c r="E714" s="16"/>
      <c r="F714" s="19"/>
      <c r="G714"/>
      <c r="H714" s="17">
        <f>IFERROR(VLOOKUP(Таблица1[[#This Row],[Наименование услуги]],#REF!,2),)</f>
        <v>0</v>
      </c>
      <c r="I714" s="7">
        <f>Таблица1[[#This Row],[Количество услуг]]*Таблица1[[#This Row],[Стоимость за единицу, руб.]]</f>
        <v>0</v>
      </c>
      <c r="K714" s="8" t="str">
        <f>IFERROR(VLOOKUP($J714,'Журнал договоров физ.лиц'!$A$2:$H$32,2,0),"")</f>
        <v/>
      </c>
      <c r="L714" s="18" t="e">
        <f>IF(MATCH(Таблица1[[#This Row],[Номер договора]],Таблица1[Номер договора],)=ROW()-1,1,)+INDEX(Таблица1[[#All],[0]],ROW()-1)</f>
        <v>#N/A</v>
      </c>
      <c r="M714" s="18" t="str">
        <f>IFERROR(INDEX(Таблица1[Номер договора],MATCH(ROW()-1,Таблица1[0],)),"s\")</f>
        <v>s\</v>
      </c>
    </row>
    <row r="715" spans="1:13" ht="15.75" x14ac:dyDescent="0.25">
      <c r="A715" s="9" t="e">
        <f>INDEX('Журнал договоров физ.лиц'!C:C,MATCH('Реестр физические'!J715,'Журнал договоров физ.лиц'!A:A,))</f>
        <v>#N/A</v>
      </c>
      <c r="B715" s="9" t="e">
        <f>Таблица1[[#This Row],[Наименование юридического лица / ФИО пациента (физического лица)]]</f>
        <v>#N/A</v>
      </c>
      <c r="C715" s="35"/>
      <c r="D715" s="11"/>
      <c r="E715" s="16"/>
      <c r="F715" s="19"/>
      <c r="G715"/>
      <c r="H715" s="17">
        <f>IFERROR(VLOOKUP(Таблица1[[#This Row],[Наименование услуги]],#REF!,2),)</f>
        <v>0</v>
      </c>
      <c r="I715" s="7">
        <f>Таблица1[[#This Row],[Количество услуг]]*Таблица1[[#This Row],[Стоимость за единицу, руб.]]</f>
        <v>0</v>
      </c>
      <c r="K715" s="8" t="str">
        <f>IFERROR(VLOOKUP($J715,'Журнал договоров физ.лиц'!$A$2:$H$32,2,0),"")</f>
        <v/>
      </c>
      <c r="L715" s="18" t="e">
        <f>IF(MATCH(Таблица1[[#This Row],[Номер договора]],Таблица1[Номер договора],)=ROW()-1,1,)+INDEX(Таблица1[[#All],[0]],ROW()-1)</f>
        <v>#N/A</v>
      </c>
      <c r="M715" s="18" t="str">
        <f>IFERROR(INDEX(Таблица1[Номер договора],MATCH(ROW()-1,Таблица1[0],)),"s\")</f>
        <v>s\</v>
      </c>
    </row>
    <row r="716" spans="1:13" ht="15.75" x14ac:dyDescent="0.25">
      <c r="A716" s="9" t="e">
        <f>INDEX('Журнал договоров физ.лиц'!C:C,MATCH('Реестр физические'!J716,'Журнал договоров физ.лиц'!A:A,))</f>
        <v>#N/A</v>
      </c>
      <c r="B716" s="9" t="e">
        <f>Таблица1[[#This Row],[Наименование юридического лица / ФИО пациента (физического лица)]]</f>
        <v>#N/A</v>
      </c>
      <c r="C716" s="35"/>
      <c r="D716" s="11"/>
      <c r="E716" s="16"/>
      <c r="F716" s="19"/>
      <c r="G716"/>
      <c r="H716" s="17">
        <f>IFERROR(VLOOKUP(Таблица1[[#This Row],[Наименование услуги]],#REF!,2),)</f>
        <v>0</v>
      </c>
      <c r="I716" s="7">
        <f>Таблица1[[#This Row],[Количество услуг]]*Таблица1[[#This Row],[Стоимость за единицу, руб.]]</f>
        <v>0</v>
      </c>
      <c r="K716" s="8" t="str">
        <f>IFERROR(VLOOKUP($J716,'Журнал договоров физ.лиц'!$A$2:$H$32,2,0),"")</f>
        <v/>
      </c>
      <c r="L716" s="18" t="e">
        <f>IF(MATCH(Таблица1[[#This Row],[Номер договора]],Таблица1[Номер договора],)=ROW()-1,1,)+INDEX(Таблица1[[#All],[0]],ROW()-1)</f>
        <v>#N/A</v>
      </c>
      <c r="M716" s="18" t="str">
        <f>IFERROR(INDEX(Таблица1[Номер договора],MATCH(ROW()-1,Таблица1[0],)),"s\")</f>
        <v>s\</v>
      </c>
    </row>
    <row r="717" spans="1:13" ht="15.75" x14ac:dyDescent="0.25">
      <c r="A717" s="9" t="e">
        <f>INDEX('Журнал договоров физ.лиц'!C:C,MATCH('Реестр физические'!J717,'Журнал договоров физ.лиц'!A:A,))</f>
        <v>#N/A</v>
      </c>
      <c r="B717" s="9" t="e">
        <f>Таблица1[[#This Row],[Наименование юридического лица / ФИО пациента (физического лица)]]</f>
        <v>#N/A</v>
      </c>
      <c r="C717" s="35"/>
      <c r="D717" s="11"/>
      <c r="E717" s="16"/>
      <c r="F717" s="19"/>
      <c r="G717"/>
      <c r="H717" s="17">
        <f>IFERROR(VLOOKUP(Таблица1[[#This Row],[Наименование услуги]],#REF!,2),)</f>
        <v>0</v>
      </c>
      <c r="I717" s="7">
        <f>Таблица1[[#This Row],[Количество услуг]]*Таблица1[[#This Row],[Стоимость за единицу, руб.]]</f>
        <v>0</v>
      </c>
      <c r="K717" s="8" t="str">
        <f>IFERROR(VLOOKUP($J717,'Журнал договоров физ.лиц'!$A$2:$H$32,2,0),"")</f>
        <v/>
      </c>
      <c r="L717" s="18" t="e">
        <f>IF(MATCH(Таблица1[[#This Row],[Номер договора]],Таблица1[Номер договора],)=ROW()-1,1,)+INDEX(Таблица1[[#All],[0]],ROW()-1)</f>
        <v>#N/A</v>
      </c>
      <c r="M717" s="18" t="str">
        <f>IFERROR(INDEX(Таблица1[Номер договора],MATCH(ROW()-1,Таблица1[0],)),"s\")</f>
        <v>s\</v>
      </c>
    </row>
    <row r="718" spans="1:13" ht="15.75" x14ac:dyDescent="0.25">
      <c r="A718" s="9" t="e">
        <f>INDEX('Журнал договоров физ.лиц'!C:C,MATCH('Реестр физические'!J718,'Журнал договоров физ.лиц'!A:A,))</f>
        <v>#N/A</v>
      </c>
      <c r="B718" s="9" t="e">
        <f>Таблица1[[#This Row],[Наименование юридического лица / ФИО пациента (физического лица)]]</f>
        <v>#N/A</v>
      </c>
      <c r="C718" s="35"/>
      <c r="D718" s="11"/>
      <c r="E718" s="16"/>
      <c r="F718" s="19"/>
      <c r="G718"/>
      <c r="H718" s="17">
        <f>IFERROR(VLOOKUP(Таблица1[[#This Row],[Наименование услуги]],#REF!,2),)</f>
        <v>0</v>
      </c>
      <c r="I718" s="7">
        <f>Таблица1[[#This Row],[Количество услуг]]*Таблица1[[#This Row],[Стоимость за единицу, руб.]]</f>
        <v>0</v>
      </c>
      <c r="K718" s="8" t="str">
        <f>IFERROR(VLOOKUP($J718,'Журнал договоров физ.лиц'!$A$2:$H$32,2,0),"")</f>
        <v/>
      </c>
      <c r="L718" s="18" t="e">
        <f>IF(MATCH(Таблица1[[#This Row],[Номер договора]],Таблица1[Номер договора],)=ROW()-1,1,)+INDEX(Таблица1[[#All],[0]],ROW()-1)</f>
        <v>#N/A</v>
      </c>
      <c r="M718" s="18" t="str">
        <f>IFERROR(INDEX(Таблица1[Номер договора],MATCH(ROW()-1,Таблица1[0],)),"s\")</f>
        <v>s\</v>
      </c>
    </row>
    <row r="719" spans="1:13" ht="15.75" x14ac:dyDescent="0.25">
      <c r="A719" s="9" t="e">
        <f>INDEX('Журнал договоров физ.лиц'!C:C,MATCH('Реестр физические'!J719,'Журнал договоров физ.лиц'!A:A,))</f>
        <v>#N/A</v>
      </c>
      <c r="B719" s="9" t="e">
        <f>Таблица1[[#This Row],[Наименование юридического лица / ФИО пациента (физического лица)]]</f>
        <v>#N/A</v>
      </c>
      <c r="C719" s="35"/>
      <c r="D719" s="11"/>
      <c r="E719" s="16"/>
      <c r="F719" s="19"/>
      <c r="G719"/>
      <c r="H719" s="17">
        <f>IFERROR(VLOOKUP(Таблица1[[#This Row],[Наименование услуги]],#REF!,2),)</f>
        <v>0</v>
      </c>
      <c r="I719" s="7">
        <f>Таблица1[[#This Row],[Количество услуг]]*Таблица1[[#This Row],[Стоимость за единицу, руб.]]</f>
        <v>0</v>
      </c>
      <c r="K719" s="8" t="str">
        <f>IFERROR(VLOOKUP($J719,'Журнал договоров физ.лиц'!$A$2:$H$32,2,0),"")</f>
        <v/>
      </c>
      <c r="L719" s="18" t="e">
        <f>IF(MATCH(Таблица1[[#This Row],[Номер договора]],Таблица1[Номер договора],)=ROW()-1,1,)+INDEX(Таблица1[[#All],[0]],ROW()-1)</f>
        <v>#N/A</v>
      </c>
      <c r="M719" s="18" t="str">
        <f>IFERROR(INDEX(Таблица1[Номер договора],MATCH(ROW()-1,Таблица1[0],)),"s\")</f>
        <v>s\</v>
      </c>
    </row>
    <row r="720" spans="1:13" ht="15.75" x14ac:dyDescent="0.25">
      <c r="A720" s="9" t="e">
        <f>INDEX('Журнал договоров физ.лиц'!C:C,MATCH('Реестр физические'!J720,'Журнал договоров физ.лиц'!A:A,))</f>
        <v>#N/A</v>
      </c>
      <c r="B720" s="9" t="e">
        <f>Таблица1[[#This Row],[Наименование юридического лица / ФИО пациента (физического лица)]]</f>
        <v>#N/A</v>
      </c>
      <c r="C720" s="35"/>
      <c r="D720" s="11"/>
      <c r="E720" s="16"/>
      <c r="F720" s="19"/>
      <c r="G720"/>
      <c r="H720" s="17">
        <f>IFERROR(VLOOKUP(Таблица1[[#This Row],[Наименование услуги]],#REF!,2),)</f>
        <v>0</v>
      </c>
      <c r="I720" s="7">
        <f>Таблица1[[#This Row],[Количество услуг]]*Таблица1[[#This Row],[Стоимость за единицу, руб.]]</f>
        <v>0</v>
      </c>
      <c r="K720" s="8" t="str">
        <f>IFERROR(VLOOKUP($J720,'Журнал договоров физ.лиц'!$A$2:$H$32,2,0),"")</f>
        <v/>
      </c>
      <c r="L720" s="18" t="e">
        <f>IF(MATCH(Таблица1[[#This Row],[Номер договора]],Таблица1[Номер договора],)=ROW()-1,1,)+INDEX(Таблица1[[#All],[0]],ROW()-1)</f>
        <v>#N/A</v>
      </c>
      <c r="M720" s="18" t="str">
        <f>IFERROR(INDEX(Таблица1[Номер договора],MATCH(ROW()-1,Таблица1[0],)),"s\")</f>
        <v>s\</v>
      </c>
    </row>
    <row r="721" spans="1:13" ht="15.75" x14ac:dyDescent="0.25">
      <c r="A721" s="9" t="e">
        <f>INDEX('Журнал договоров физ.лиц'!C:C,MATCH('Реестр физические'!J721,'Журнал договоров физ.лиц'!A:A,))</f>
        <v>#N/A</v>
      </c>
      <c r="B721" s="9" t="e">
        <f>Таблица1[[#This Row],[Наименование юридического лица / ФИО пациента (физического лица)]]</f>
        <v>#N/A</v>
      </c>
      <c r="C721" s="35"/>
      <c r="D721" s="11"/>
      <c r="E721" s="16"/>
      <c r="F721" s="19"/>
      <c r="G721"/>
      <c r="H721" s="17">
        <f>IFERROR(VLOOKUP(Таблица1[[#This Row],[Наименование услуги]],#REF!,2),)</f>
        <v>0</v>
      </c>
      <c r="I721" s="7">
        <f>Таблица1[[#This Row],[Количество услуг]]*Таблица1[[#This Row],[Стоимость за единицу, руб.]]</f>
        <v>0</v>
      </c>
      <c r="K721" s="8" t="str">
        <f>IFERROR(VLOOKUP($J721,'Журнал договоров физ.лиц'!$A$2:$H$32,2,0),"")</f>
        <v/>
      </c>
      <c r="L721" s="18" t="e">
        <f>IF(MATCH(Таблица1[[#This Row],[Номер договора]],Таблица1[Номер договора],)=ROW()-1,1,)+INDEX(Таблица1[[#All],[0]],ROW()-1)</f>
        <v>#N/A</v>
      </c>
      <c r="M721" s="18" t="str">
        <f>IFERROR(INDEX(Таблица1[Номер договора],MATCH(ROW()-1,Таблица1[0],)),"s\")</f>
        <v>s\</v>
      </c>
    </row>
    <row r="722" spans="1:13" ht="15.75" x14ac:dyDescent="0.25">
      <c r="A722" s="9" t="e">
        <f>INDEX('Журнал договоров физ.лиц'!C:C,MATCH('Реестр физические'!J722,'Журнал договоров физ.лиц'!A:A,))</f>
        <v>#N/A</v>
      </c>
      <c r="B722" s="9" t="e">
        <f>Таблица1[[#This Row],[Наименование юридического лица / ФИО пациента (физического лица)]]</f>
        <v>#N/A</v>
      </c>
      <c r="C722" s="35"/>
      <c r="D722" s="11"/>
      <c r="E722" s="16"/>
      <c r="F722" s="19"/>
      <c r="G722"/>
      <c r="H722" s="17">
        <f>IFERROR(VLOOKUP(Таблица1[[#This Row],[Наименование услуги]],#REF!,2),)</f>
        <v>0</v>
      </c>
      <c r="I722" s="7">
        <f>Таблица1[[#This Row],[Количество услуг]]*Таблица1[[#This Row],[Стоимость за единицу, руб.]]</f>
        <v>0</v>
      </c>
      <c r="K722" s="8" t="str">
        <f>IFERROR(VLOOKUP($J722,'Журнал договоров физ.лиц'!$A$2:$H$32,2,0),"")</f>
        <v/>
      </c>
      <c r="L722" s="18" t="e">
        <f>IF(MATCH(Таблица1[[#This Row],[Номер договора]],Таблица1[Номер договора],)=ROW()-1,1,)+INDEX(Таблица1[[#All],[0]],ROW()-1)</f>
        <v>#N/A</v>
      </c>
      <c r="M722" s="18" t="str">
        <f>IFERROR(INDEX(Таблица1[Номер договора],MATCH(ROW()-1,Таблица1[0],)),"s\")</f>
        <v>s\</v>
      </c>
    </row>
    <row r="723" spans="1:13" ht="15.75" x14ac:dyDescent="0.25">
      <c r="A723" s="9" t="e">
        <f>INDEX('Журнал договоров физ.лиц'!C:C,MATCH('Реестр физические'!J723,'Журнал договоров физ.лиц'!A:A,))</f>
        <v>#N/A</v>
      </c>
      <c r="B723" s="9" t="e">
        <f>Таблица1[[#This Row],[Наименование юридического лица / ФИО пациента (физического лица)]]</f>
        <v>#N/A</v>
      </c>
      <c r="C723" s="35"/>
      <c r="D723" s="11"/>
      <c r="E723" s="16"/>
      <c r="F723" s="19"/>
      <c r="G723"/>
      <c r="H723" s="17">
        <f>IFERROR(VLOOKUP(Таблица1[[#This Row],[Наименование услуги]],#REF!,2),)</f>
        <v>0</v>
      </c>
      <c r="I723" s="7">
        <f>Таблица1[[#This Row],[Количество услуг]]*Таблица1[[#This Row],[Стоимость за единицу, руб.]]</f>
        <v>0</v>
      </c>
      <c r="K723" s="8" t="str">
        <f>IFERROR(VLOOKUP($J723,'Журнал договоров физ.лиц'!$A$2:$H$32,2,0),"")</f>
        <v/>
      </c>
      <c r="L723" s="18" t="e">
        <f>IF(MATCH(Таблица1[[#This Row],[Номер договора]],Таблица1[Номер договора],)=ROW()-1,1,)+INDEX(Таблица1[[#All],[0]],ROW()-1)</f>
        <v>#N/A</v>
      </c>
      <c r="M723" s="18" t="str">
        <f>IFERROR(INDEX(Таблица1[Номер договора],MATCH(ROW()-1,Таблица1[0],)),"s\")</f>
        <v>s\</v>
      </c>
    </row>
    <row r="724" spans="1:13" ht="15.75" x14ac:dyDescent="0.25">
      <c r="A724" s="9" t="e">
        <f>INDEX('Журнал договоров физ.лиц'!C:C,MATCH('Реестр физические'!J724,'Журнал договоров физ.лиц'!A:A,))</f>
        <v>#N/A</v>
      </c>
      <c r="B724" s="9" t="e">
        <f>Таблица1[[#This Row],[Наименование юридического лица / ФИО пациента (физического лица)]]</f>
        <v>#N/A</v>
      </c>
      <c r="C724" s="35"/>
      <c r="D724" s="11"/>
      <c r="E724" s="16"/>
      <c r="F724" s="19"/>
      <c r="G724"/>
      <c r="H724" s="17">
        <f>IFERROR(VLOOKUP(Таблица1[[#This Row],[Наименование услуги]],#REF!,2),)</f>
        <v>0</v>
      </c>
      <c r="I724" s="7">
        <f>Таблица1[[#This Row],[Количество услуг]]*Таблица1[[#This Row],[Стоимость за единицу, руб.]]</f>
        <v>0</v>
      </c>
      <c r="K724" s="8" t="str">
        <f>IFERROR(VLOOKUP($J724,'Журнал договоров физ.лиц'!$A$2:$H$32,2,0),"")</f>
        <v/>
      </c>
      <c r="L724" s="18" t="e">
        <f>IF(MATCH(Таблица1[[#This Row],[Номер договора]],Таблица1[Номер договора],)=ROW()-1,1,)+INDEX(Таблица1[[#All],[0]],ROW()-1)</f>
        <v>#N/A</v>
      </c>
      <c r="M724" s="18" t="str">
        <f>IFERROR(INDEX(Таблица1[Номер договора],MATCH(ROW()-1,Таблица1[0],)),"s\")</f>
        <v>s\</v>
      </c>
    </row>
    <row r="725" spans="1:13" ht="15.75" x14ac:dyDescent="0.25">
      <c r="A725" s="9" t="e">
        <f>INDEX('Журнал договоров физ.лиц'!C:C,MATCH('Реестр физические'!J725,'Журнал договоров физ.лиц'!A:A,))</f>
        <v>#N/A</v>
      </c>
      <c r="B725" s="9" t="e">
        <f>Таблица1[[#This Row],[Наименование юридического лица / ФИО пациента (физического лица)]]</f>
        <v>#N/A</v>
      </c>
      <c r="C725" s="35"/>
      <c r="D725" s="11"/>
      <c r="E725" s="16"/>
      <c r="F725" s="19"/>
      <c r="G725"/>
      <c r="H725" s="17">
        <f>IFERROR(VLOOKUP(Таблица1[[#This Row],[Наименование услуги]],#REF!,2),)</f>
        <v>0</v>
      </c>
      <c r="I725" s="7">
        <f>Таблица1[[#This Row],[Количество услуг]]*Таблица1[[#This Row],[Стоимость за единицу, руб.]]</f>
        <v>0</v>
      </c>
      <c r="K725" s="8" t="str">
        <f>IFERROR(VLOOKUP($J725,'Журнал договоров физ.лиц'!$A$2:$H$32,2,0),"")</f>
        <v/>
      </c>
      <c r="L725" s="18" t="e">
        <f>IF(MATCH(Таблица1[[#This Row],[Номер договора]],Таблица1[Номер договора],)=ROW()-1,1,)+INDEX(Таблица1[[#All],[0]],ROW()-1)</f>
        <v>#N/A</v>
      </c>
      <c r="M725" s="18" t="str">
        <f>IFERROR(INDEX(Таблица1[Номер договора],MATCH(ROW()-1,Таблица1[0],)),"s\")</f>
        <v>s\</v>
      </c>
    </row>
    <row r="726" spans="1:13" ht="15.75" x14ac:dyDescent="0.25">
      <c r="A726" s="9" t="e">
        <f>INDEX('Журнал договоров физ.лиц'!C:C,MATCH('Реестр физические'!J726,'Журнал договоров физ.лиц'!A:A,))</f>
        <v>#N/A</v>
      </c>
      <c r="B726" s="9" t="e">
        <f>Таблица1[[#This Row],[Наименование юридического лица / ФИО пациента (физического лица)]]</f>
        <v>#N/A</v>
      </c>
      <c r="C726" s="35"/>
      <c r="D726" s="11"/>
      <c r="E726" s="16"/>
      <c r="F726" s="19"/>
      <c r="G726"/>
      <c r="H726" s="17">
        <f>IFERROR(VLOOKUP(Таблица1[[#This Row],[Наименование услуги]],#REF!,2),)</f>
        <v>0</v>
      </c>
      <c r="I726" s="7">
        <f>Таблица1[[#This Row],[Количество услуг]]*Таблица1[[#This Row],[Стоимость за единицу, руб.]]</f>
        <v>0</v>
      </c>
      <c r="K726" s="8" t="str">
        <f>IFERROR(VLOOKUP($J726,'Журнал договоров физ.лиц'!$A$2:$H$32,2,0),"")</f>
        <v/>
      </c>
      <c r="L726" s="18" t="e">
        <f>IF(MATCH(Таблица1[[#This Row],[Номер договора]],Таблица1[Номер договора],)=ROW()-1,1,)+INDEX(Таблица1[[#All],[0]],ROW()-1)</f>
        <v>#N/A</v>
      </c>
      <c r="M726" s="18" t="str">
        <f>IFERROR(INDEX(Таблица1[Номер договора],MATCH(ROW()-1,Таблица1[0],)),"s\")</f>
        <v>s\</v>
      </c>
    </row>
    <row r="727" spans="1:13" ht="15.75" x14ac:dyDescent="0.25">
      <c r="A727" s="9" t="e">
        <f>INDEX('Журнал договоров физ.лиц'!C:C,MATCH('Реестр физические'!J727,'Журнал договоров физ.лиц'!A:A,))</f>
        <v>#N/A</v>
      </c>
      <c r="B727" s="9" t="e">
        <f>Таблица1[[#This Row],[Наименование юридического лица / ФИО пациента (физического лица)]]</f>
        <v>#N/A</v>
      </c>
      <c r="C727" s="35"/>
      <c r="D727" s="11"/>
      <c r="E727" s="16"/>
      <c r="F727" s="19"/>
      <c r="G727"/>
      <c r="H727" s="17">
        <f>IFERROR(VLOOKUP(Таблица1[[#This Row],[Наименование услуги]],#REF!,2),)</f>
        <v>0</v>
      </c>
      <c r="I727" s="7">
        <f>Таблица1[[#This Row],[Количество услуг]]*Таблица1[[#This Row],[Стоимость за единицу, руб.]]</f>
        <v>0</v>
      </c>
      <c r="K727" s="8" t="str">
        <f>IFERROR(VLOOKUP($J727,'Журнал договоров физ.лиц'!$A$2:$H$32,2,0),"")</f>
        <v/>
      </c>
      <c r="L727" s="18" t="e">
        <f>IF(MATCH(Таблица1[[#This Row],[Номер договора]],Таблица1[Номер договора],)=ROW()-1,1,)+INDEX(Таблица1[[#All],[0]],ROW()-1)</f>
        <v>#N/A</v>
      </c>
      <c r="M727" s="18" t="str">
        <f>IFERROR(INDEX(Таблица1[Номер договора],MATCH(ROW()-1,Таблица1[0],)),"s\")</f>
        <v>s\</v>
      </c>
    </row>
    <row r="728" spans="1:13" ht="15.75" x14ac:dyDescent="0.25">
      <c r="A728" s="9" t="e">
        <f>INDEX('Журнал договоров физ.лиц'!C:C,MATCH('Реестр физические'!J728,'Журнал договоров физ.лиц'!A:A,))</f>
        <v>#N/A</v>
      </c>
      <c r="B728" s="9" t="e">
        <f>Таблица1[[#This Row],[Наименование юридического лица / ФИО пациента (физического лица)]]</f>
        <v>#N/A</v>
      </c>
      <c r="C728" s="35"/>
      <c r="D728" s="11"/>
      <c r="E728" s="16"/>
      <c r="F728" s="19"/>
      <c r="G728"/>
      <c r="H728" s="17">
        <f>IFERROR(VLOOKUP(Таблица1[[#This Row],[Наименование услуги]],#REF!,2),)</f>
        <v>0</v>
      </c>
      <c r="I728" s="7">
        <f>Таблица1[[#This Row],[Количество услуг]]*Таблица1[[#This Row],[Стоимость за единицу, руб.]]</f>
        <v>0</v>
      </c>
      <c r="K728" s="8" t="str">
        <f>IFERROR(VLOOKUP($J728,'Журнал договоров физ.лиц'!$A$2:$H$32,2,0),"")</f>
        <v/>
      </c>
      <c r="L728" s="18" t="e">
        <f>IF(MATCH(Таблица1[[#This Row],[Номер договора]],Таблица1[Номер договора],)=ROW()-1,1,)+INDEX(Таблица1[[#All],[0]],ROW()-1)</f>
        <v>#N/A</v>
      </c>
      <c r="M728" s="18" t="str">
        <f>IFERROR(INDEX(Таблица1[Номер договора],MATCH(ROW()-1,Таблица1[0],)),"s\")</f>
        <v>s\</v>
      </c>
    </row>
    <row r="729" spans="1:13" ht="15.75" x14ac:dyDescent="0.25">
      <c r="A729" s="9" t="e">
        <f>INDEX('Журнал договоров физ.лиц'!C:C,MATCH('Реестр физические'!J729,'Журнал договоров физ.лиц'!A:A,))</f>
        <v>#N/A</v>
      </c>
      <c r="B729" s="9" t="e">
        <f>Таблица1[[#This Row],[Наименование юридического лица / ФИО пациента (физического лица)]]</f>
        <v>#N/A</v>
      </c>
      <c r="C729" s="35"/>
      <c r="D729" s="11"/>
      <c r="E729" s="16"/>
      <c r="F729" s="19"/>
      <c r="G729"/>
      <c r="H729" s="17">
        <f>IFERROR(VLOOKUP(Таблица1[[#This Row],[Наименование услуги]],#REF!,2),)</f>
        <v>0</v>
      </c>
      <c r="I729" s="7">
        <f>Таблица1[[#This Row],[Количество услуг]]*Таблица1[[#This Row],[Стоимость за единицу, руб.]]</f>
        <v>0</v>
      </c>
      <c r="K729" s="8" t="str">
        <f>IFERROR(VLOOKUP($J729,'Журнал договоров физ.лиц'!$A$2:$H$32,2,0),"")</f>
        <v/>
      </c>
      <c r="L729" s="18" t="e">
        <f>IF(MATCH(Таблица1[[#This Row],[Номер договора]],Таблица1[Номер договора],)=ROW()-1,1,)+INDEX(Таблица1[[#All],[0]],ROW()-1)</f>
        <v>#N/A</v>
      </c>
      <c r="M729" s="18" t="str">
        <f>IFERROR(INDEX(Таблица1[Номер договора],MATCH(ROW()-1,Таблица1[0],)),"s\")</f>
        <v>s\</v>
      </c>
    </row>
    <row r="730" spans="1:13" ht="15.75" x14ac:dyDescent="0.25">
      <c r="A730" s="9" t="e">
        <f>INDEX('Журнал договоров физ.лиц'!C:C,MATCH('Реестр физические'!J730,'Журнал договоров физ.лиц'!A:A,))</f>
        <v>#N/A</v>
      </c>
      <c r="B730" s="9" t="e">
        <f>Таблица1[[#This Row],[Наименование юридического лица / ФИО пациента (физического лица)]]</f>
        <v>#N/A</v>
      </c>
      <c r="C730" s="35"/>
      <c r="D730" s="11"/>
      <c r="E730" s="16"/>
      <c r="F730" s="19"/>
      <c r="G730"/>
      <c r="H730" s="17">
        <f>IFERROR(VLOOKUP(Таблица1[[#This Row],[Наименование услуги]],#REF!,2),)</f>
        <v>0</v>
      </c>
      <c r="I730" s="7">
        <f>Таблица1[[#This Row],[Количество услуг]]*Таблица1[[#This Row],[Стоимость за единицу, руб.]]</f>
        <v>0</v>
      </c>
      <c r="K730" s="8" t="str">
        <f>IFERROR(VLOOKUP($J730,'Журнал договоров физ.лиц'!$A$2:$H$32,2,0),"")</f>
        <v/>
      </c>
      <c r="L730" s="18" t="e">
        <f>IF(MATCH(Таблица1[[#This Row],[Номер договора]],Таблица1[Номер договора],)=ROW()-1,1,)+INDEX(Таблица1[[#All],[0]],ROW()-1)</f>
        <v>#N/A</v>
      </c>
      <c r="M730" s="18" t="str">
        <f>IFERROR(INDEX(Таблица1[Номер договора],MATCH(ROW()-1,Таблица1[0],)),"s\")</f>
        <v>s\</v>
      </c>
    </row>
    <row r="731" spans="1:13" ht="15.75" x14ac:dyDescent="0.25">
      <c r="A731" s="9" t="e">
        <f>INDEX('Журнал договоров физ.лиц'!C:C,MATCH('Реестр физические'!J731,'Журнал договоров физ.лиц'!A:A,))</f>
        <v>#N/A</v>
      </c>
      <c r="B731" s="9" t="e">
        <f>Таблица1[[#This Row],[Наименование юридического лица / ФИО пациента (физического лица)]]</f>
        <v>#N/A</v>
      </c>
      <c r="C731" s="35"/>
      <c r="D731" s="11"/>
      <c r="E731" s="16"/>
      <c r="F731" s="19"/>
      <c r="G731"/>
      <c r="H731" s="17">
        <f>IFERROR(VLOOKUP(Таблица1[[#This Row],[Наименование услуги]],#REF!,2),)</f>
        <v>0</v>
      </c>
      <c r="I731" s="7">
        <f>Таблица1[[#This Row],[Количество услуг]]*Таблица1[[#This Row],[Стоимость за единицу, руб.]]</f>
        <v>0</v>
      </c>
      <c r="K731" s="8" t="str">
        <f>IFERROR(VLOOKUP($J731,'Журнал договоров физ.лиц'!$A$2:$H$32,2,0),"")</f>
        <v/>
      </c>
      <c r="L731" s="18" t="e">
        <f>IF(MATCH(Таблица1[[#This Row],[Номер договора]],Таблица1[Номер договора],)=ROW()-1,1,)+INDEX(Таблица1[[#All],[0]],ROW()-1)</f>
        <v>#N/A</v>
      </c>
      <c r="M731" s="18" t="str">
        <f>IFERROR(INDEX(Таблица1[Номер договора],MATCH(ROW()-1,Таблица1[0],)),"s\")</f>
        <v>s\</v>
      </c>
    </row>
    <row r="732" spans="1:13" ht="15.75" x14ac:dyDescent="0.25">
      <c r="A732" s="9" t="e">
        <f>INDEX('Журнал договоров физ.лиц'!C:C,MATCH('Реестр физические'!J732,'Журнал договоров физ.лиц'!A:A,))</f>
        <v>#N/A</v>
      </c>
      <c r="B732" s="9" t="e">
        <f>Таблица1[[#This Row],[Наименование юридического лица / ФИО пациента (физического лица)]]</f>
        <v>#N/A</v>
      </c>
      <c r="C732" s="35"/>
      <c r="D732" s="11"/>
      <c r="E732" s="16"/>
      <c r="F732" s="19"/>
      <c r="G732"/>
      <c r="H732" s="17">
        <f>IFERROR(VLOOKUP(Таблица1[[#This Row],[Наименование услуги]],#REF!,2),)</f>
        <v>0</v>
      </c>
      <c r="I732" s="7">
        <f>Таблица1[[#This Row],[Количество услуг]]*Таблица1[[#This Row],[Стоимость за единицу, руб.]]</f>
        <v>0</v>
      </c>
      <c r="K732" s="8" t="str">
        <f>IFERROR(VLOOKUP($J732,'Журнал договоров физ.лиц'!$A$2:$H$32,2,0),"")</f>
        <v/>
      </c>
      <c r="L732" s="18" t="e">
        <f>IF(MATCH(Таблица1[[#This Row],[Номер договора]],Таблица1[Номер договора],)=ROW()-1,1,)+INDEX(Таблица1[[#All],[0]],ROW()-1)</f>
        <v>#N/A</v>
      </c>
      <c r="M732" s="18" t="str">
        <f>IFERROR(INDEX(Таблица1[Номер договора],MATCH(ROW()-1,Таблица1[0],)),"s\")</f>
        <v>s\</v>
      </c>
    </row>
    <row r="733" spans="1:13" ht="15.75" x14ac:dyDescent="0.25">
      <c r="A733" s="9" t="e">
        <f>INDEX('Журнал договоров физ.лиц'!C:C,MATCH('Реестр физические'!J733,'Журнал договоров физ.лиц'!A:A,))</f>
        <v>#N/A</v>
      </c>
      <c r="B733" s="9" t="e">
        <f>Таблица1[[#This Row],[Наименование юридического лица / ФИО пациента (физического лица)]]</f>
        <v>#N/A</v>
      </c>
      <c r="C733" s="35"/>
      <c r="D733" s="11"/>
      <c r="E733" s="16"/>
      <c r="F733" s="19"/>
      <c r="G733"/>
      <c r="H733" s="17">
        <f>IFERROR(VLOOKUP(Таблица1[[#This Row],[Наименование услуги]],#REF!,2),)</f>
        <v>0</v>
      </c>
      <c r="I733" s="7">
        <f>Таблица1[[#This Row],[Количество услуг]]*Таблица1[[#This Row],[Стоимость за единицу, руб.]]</f>
        <v>0</v>
      </c>
      <c r="K733" s="8" t="str">
        <f>IFERROR(VLOOKUP($J733,'Журнал договоров физ.лиц'!$A$2:$H$32,2,0),"")</f>
        <v/>
      </c>
      <c r="L733" s="18" t="e">
        <f>IF(MATCH(Таблица1[[#This Row],[Номер договора]],Таблица1[Номер договора],)=ROW()-1,1,)+INDEX(Таблица1[[#All],[0]],ROW()-1)</f>
        <v>#N/A</v>
      </c>
      <c r="M733" s="18" t="str">
        <f>IFERROR(INDEX(Таблица1[Номер договора],MATCH(ROW()-1,Таблица1[0],)),"s\")</f>
        <v>s\</v>
      </c>
    </row>
    <row r="734" spans="1:13" ht="15.75" x14ac:dyDescent="0.25">
      <c r="A734" s="9" t="e">
        <f>INDEX('Журнал договоров физ.лиц'!C:C,MATCH('Реестр физические'!J734,'Журнал договоров физ.лиц'!A:A,))</f>
        <v>#N/A</v>
      </c>
      <c r="B734" s="9" t="e">
        <f>Таблица1[[#This Row],[Наименование юридического лица / ФИО пациента (физического лица)]]</f>
        <v>#N/A</v>
      </c>
      <c r="C734" s="35"/>
      <c r="D734" s="11"/>
      <c r="E734" s="16"/>
      <c r="F734" s="19"/>
      <c r="G734"/>
      <c r="H734" s="17">
        <f>IFERROR(VLOOKUP(Таблица1[[#This Row],[Наименование услуги]],#REF!,2),)</f>
        <v>0</v>
      </c>
      <c r="I734" s="7">
        <f>Таблица1[[#This Row],[Количество услуг]]*Таблица1[[#This Row],[Стоимость за единицу, руб.]]</f>
        <v>0</v>
      </c>
      <c r="K734" s="8" t="str">
        <f>IFERROR(VLOOKUP($J734,'Журнал договоров физ.лиц'!$A$2:$H$32,2,0),"")</f>
        <v/>
      </c>
      <c r="L734" s="18" t="e">
        <f>IF(MATCH(Таблица1[[#This Row],[Номер договора]],Таблица1[Номер договора],)=ROW()-1,1,)+INDEX(Таблица1[[#All],[0]],ROW()-1)</f>
        <v>#N/A</v>
      </c>
      <c r="M734" s="18" t="str">
        <f>IFERROR(INDEX(Таблица1[Номер договора],MATCH(ROW()-1,Таблица1[0],)),"s\")</f>
        <v>s\</v>
      </c>
    </row>
    <row r="735" spans="1:13" ht="15.75" x14ac:dyDescent="0.25">
      <c r="A735" s="9" t="e">
        <f>INDEX('Журнал договоров физ.лиц'!C:C,MATCH('Реестр физические'!J735,'Журнал договоров физ.лиц'!A:A,))</f>
        <v>#N/A</v>
      </c>
      <c r="B735" s="9" t="e">
        <f>Таблица1[[#This Row],[Наименование юридического лица / ФИО пациента (физического лица)]]</f>
        <v>#N/A</v>
      </c>
      <c r="C735" s="35"/>
      <c r="D735" s="11"/>
      <c r="E735" s="16"/>
      <c r="F735" s="19"/>
      <c r="G735"/>
      <c r="H735" s="17">
        <f>IFERROR(VLOOKUP(Таблица1[[#This Row],[Наименование услуги]],#REF!,2),)</f>
        <v>0</v>
      </c>
      <c r="I735" s="7">
        <f>Таблица1[[#This Row],[Количество услуг]]*Таблица1[[#This Row],[Стоимость за единицу, руб.]]</f>
        <v>0</v>
      </c>
      <c r="K735" s="8" t="str">
        <f>IFERROR(VLOOKUP($J735,'Журнал договоров физ.лиц'!$A$2:$H$32,2,0),"")</f>
        <v/>
      </c>
      <c r="L735" s="18" t="e">
        <f>IF(MATCH(Таблица1[[#This Row],[Номер договора]],Таблица1[Номер договора],)=ROW()-1,1,)+INDEX(Таблица1[[#All],[0]],ROW()-1)</f>
        <v>#N/A</v>
      </c>
      <c r="M735" s="18" t="str">
        <f>IFERROR(INDEX(Таблица1[Номер договора],MATCH(ROW()-1,Таблица1[0],)),"s\")</f>
        <v>s\</v>
      </c>
    </row>
    <row r="736" spans="1:13" ht="15.75" x14ac:dyDescent="0.25">
      <c r="A736" s="9" t="e">
        <f>INDEX('Журнал договоров физ.лиц'!C:C,MATCH('Реестр физические'!J736,'Журнал договоров физ.лиц'!A:A,))</f>
        <v>#N/A</v>
      </c>
      <c r="B736" s="9" t="e">
        <f>Таблица1[[#This Row],[Наименование юридического лица / ФИО пациента (физического лица)]]</f>
        <v>#N/A</v>
      </c>
      <c r="C736" s="34"/>
      <c r="D736" s="11"/>
      <c r="E736" s="16"/>
      <c r="F736" s="15"/>
      <c r="G736"/>
      <c r="H736" s="17">
        <f>IFERROR(VLOOKUP(Таблица1[[#This Row],[Наименование услуги]],#REF!,2),)</f>
        <v>0</v>
      </c>
      <c r="I736" s="7">
        <f>Таблица1[[#This Row],[Количество услуг]]*Таблица1[[#This Row],[Стоимость за единицу, руб.]]</f>
        <v>0</v>
      </c>
      <c r="K736" s="8" t="str">
        <f>IFERROR(VLOOKUP($J736,'Журнал договоров физ.лиц'!$A$2:$H$32,2,0),"")</f>
        <v/>
      </c>
      <c r="L736" s="18" t="e">
        <f>IF(MATCH(Таблица1[[#This Row],[Номер договора]],Таблица1[Номер договора],)=ROW()-1,1,)+INDEX(Таблица1[[#All],[0]],ROW()-1)</f>
        <v>#N/A</v>
      </c>
      <c r="M736" s="18" t="str">
        <f>IFERROR(INDEX(Таблица1[Номер договора],MATCH(ROW()-1,Таблица1[0],)),"s\")</f>
        <v>s\</v>
      </c>
    </row>
    <row r="737" spans="1:13" ht="15.75" x14ac:dyDescent="0.25">
      <c r="A737" s="9" t="e">
        <f>INDEX('Журнал договоров физ.лиц'!C:C,MATCH('Реестр физические'!J737,'Журнал договоров физ.лиц'!A:A,))</f>
        <v>#N/A</v>
      </c>
      <c r="B737" s="9" t="e">
        <f>Таблица1[[#This Row],[Наименование юридического лица / ФИО пациента (физического лица)]]</f>
        <v>#N/A</v>
      </c>
      <c r="C737" s="34"/>
      <c r="D737" s="11"/>
      <c r="E737" s="16"/>
      <c r="F737" s="11"/>
      <c r="G737"/>
      <c r="H737" s="17">
        <f>IFERROR(VLOOKUP(Таблица1[[#This Row],[Наименование услуги]],#REF!,2),)</f>
        <v>0</v>
      </c>
      <c r="I737" s="7">
        <f>Таблица1[[#This Row],[Количество услуг]]*Таблица1[[#This Row],[Стоимость за единицу, руб.]]</f>
        <v>0</v>
      </c>
      <c r="K737" s="8" t="str">
        <f>IFERROR(VLOOKUP($J737,'Журнал договоров физ.лиц'!$A$2:$H$32,2,0),"")</f>
        <v/>
      </c>
      <c r="L737" s="18" t="e">
        <f>IF(MATCH(Таблица1[[#This Row],[Номер договора]],Таблица1[Номер договора],)=ROW()-1,1,)+INDEX(Таблица1[[#All],[0]],ROW()-1)</f>
        <v>#N/A</v>
      </c>
      <c r="M737" s="18" t="str">
        <f>IFERROR(INDEX(Таблица1[Номер договора],MATCH(ROW()-1,Таблица1[0],)),"s\")</f>
        <v>s\</v>
      </c>
    </row>
    <row r="738" spans="1:13" ht="15.75" x14ac:dyDescent="0.25">
      <c r="A738" s="9" t="e">
        <f>INDEX('Журнал договоров физ.лиц'!C:C,MATCH('Реестр физические'!J738,'Журнал договоров физ.лиц'!A:A,))</f>
        <v>#N/A</v>
      </c>
      <c r="B738" s="9" t="e">
        <f>Таблица1[[#This Row],[Наименование юридического лица / ФИО пациента (физического лица)]]</f>
        <v>#N/A</v>
      </c>
      <c r="C738" s="35"/>
      <c r="D738" s="11"/>
      <c r="E738" s="16"/>
      <c r="F738" s="19"/>
      <c r="G738"/>
      <c r="H738" s="17">
        <f>IFERROR(VLOOKUP(Таблица1[[#This Row],[Наименование услуги]],#REF!,2),)</f>
        <v>0</v>
      </c>
      <c r="I738" s="7">
        <f>Таблица1[[#This Row],[Количество услуг]]*Таблица1[[#This Row],[Стоимость за единицу, руб.]]</f>
        <v>0</v>
      </c>
      <c r="K738" s="8" t="str">
        <f>IFERROR(VLOOKUP($J738,'Журнал договоров физ.лиц'!$A$2:$H$32,2,0),"")</f>
        <v/>
      </c>
      <c r="L738" s="18" t="e">
        <f>IF(MATCH(Таблица1[[#This Row],[Номер договора]],Таблица1[Номер договора],)=ROW()-1,1,)+INDEX(Таблица1[[#All],[0]],ROW()-1)</f>
        <v>#N/A</v>
      </c>
      <c r="M738" s="18" t="str">
        <f>IFERROR(INDEX(Таблица1[Номер договора],MATCH(ROW()-1,Таблица1[0],)),"s\")</f>
        <v>s\</v>
      </c>
    </row>
    <row r="739" spans="1:13" ht="15.75" x14ac:dyDescent="0.25">
      <c r="A739" s="9" t="e">
        <f>INDEX('Журнал договоров физ.лиц'!C:C,MATCH('Реестр физические'!J739,'Журнал договоров физ.лиц'!A:A,))</f>
        <v>#N/A</v>
      </c>
      <c r="B739" s="9" t="e">
        <f>Таблица1[[#This Row],[Наименование юридического лица / ФИО пациента (физического лица)]]</f>
        <v>#N/A</v>
      </c>
      <c r="C739" s="35"/>
      <c r="D739" s="11"/>
      <c r="E739" s="16"/>
      <c r="F739" s="19"/>
      <c r="G739"/>
      <c r="H739" s="17">
        <f>IFERROR(VLOOKUP(Таблица1[[#This Row],[Наименование услуги]],#REF!,2),)</f>
        <v>0</v>
      </c>
      <c r="I739" s="7">
        <f>Таблица1[[#This Row],[Количество услуг]]*Таблица1[[#This Row],[Стоимость за единицу, руб.]]</f>
        <v>0</v>
      </c>
      <c r="K739" s="8" t="str">
        <f>IFERROR(VLOOKUP($J739,'Журнал договоров физ.лиц'!$A$2:$H$32,2,0),"")</f>
        <v/>
      </c>
      <c r="L739" s="18" t="e">
        <f>IF(MATCH(Таблица1[[#This Row],[Номер договора]],Таблица1[Номер договора],)=ROW()-1,1,)+INDEX(Таблица1[[#All],[0]],ROW()-1)</f>
        <v>#N/A</v>
      </c>
      <c r="M739" s="18" t="str">
        <f>IFERROR(INDEX(Таблица1[Номер договора],MATCH(ROW()-1,Таблица1[0],)),"s\")</f>
        <v>s\</v>
      </c>
    </row>
    <row r="740" spans="1:13" ht="15.75" x14ac:dyDescent="0.25">
      <c r="A740" s="9" t="e">
        <f>INDEX('Журнал договоров физ.лиц'!C:C,MATCH('Реестр физические'!J740,'Журнал договоров физ.лиц'!A:A,))</f>
        <v>#N/A</v>
      </c>
      <c r="B740" s="9" t="e">
        <f>Таблица1[[#This Row],[Наименование юридического лица / ФИО пациента (физического лица)]]</f>
        <v>#N/A</v>
      </c>
      <c r="C740" s="35"/>
      <c r="D740" s="11"/>
      <c r="E740" s="16"/>
      <c r="F740" s="19"/>
      <c r="G740"/>
      <c r="H740" s="17">
        <f>IFERROR(VLOOKUP(Таблица1[[#This Row],[Наименование услуги]],#REF!,2),)</f>
        <v>0</v>
      </c>
      <c r="I740" s="7">
        <f>Таблица1[[#This Row],[Количество услуг]]*Таблица1[[#This Row],[Стоимость за единицу, руб.]]</f>
        <v>0</v>
      </c>
      <c r="K740" s="8" t="str">
        <f>IFERROR(VLOOKUP($J740,'Журнал договоров физ.лиц'!$A$2:$H$32,2,0),"")</f>
        <v/>
      </c>
      <c r="L740" s="18" t="e">
        <f>IF(MATCH(Таблица1[[#This Row],[Номер договора]],Таблица1[Номер договора],)=ROW()-1,1,)+INDEX(Таблица1[[#All],[0]],ROW()-1)</f>
        <v>#N/A</v>
      </c>
      <c r="M740" s="18" t="str">
        <f>IFERROR(INDEX(Таблица1[Номер договора],MATCH(ROW()-1,Таблица1[0],)),"s\")</f>
        <v>s\</v>
      </c>
    </row>
    <row r="741" spans="1:13" ht="15.75" x14ac:dyDescent="0.25">
      <c r="A741" s="9" t="e">
        <f>INDEX('Журнал договоров физ.лиц'!C:C,MATCH('Реестр физические'!J741,'Журнал договоров физ.лиц'!A:A,))</f>
        <v>#N/A</v>
      </c>
      <c r="B741" s="9" t="e">
        <f>Таблица1[[#This Row],[Наименование юридического лица / ФИО пациента (физического лица)]]</f>
        <v>#N/A</v>
      </c>
      <c r="C741" s="35"/>
      <c r="D741" s="11"/>
      <c r="E741" s="16"/>
      <c r="F741" s="19"/>
      <c r="G741"/>
      <c r="H741" s="17">
        <f>IFERROR(VLOOKUP(Таблица1[[#This Row],[Наименование услуги]],#REF!,2),)</f>
        <v>0</v>
      </c>
      <c r="I741" s="7">
        <f>Таблица1[[#This Row],[Количество услуг]]*Таблица1[[#This Row],[Стоимость за единицу, руб.]]</f>
        <v>0</v>
      </c>
      <c r="K741" s="8" t="str">
        <f>IFERROR(VLOOKUP($J741,'Журнал договоров физ.лиц'!$A$2:$H$32,2,0),"")</f>
        <v/>
      </c>
      <c r="L741" s="18" t="e">
        <f>IF(MATCH(Таблица1[[#This Row],[Номер договора]],Таблица1[Номер договора],)=ROW()-1,1,)+INDEX(Таблица1[[#All],[0]],ROW()-1)</f>
        <v>#N/A</v>
      </c>
      <c r="M741" s="18" t="str">
        <f>IFERROR(INDEX(Таблица1[Номер договора],MATCH(ROW()-1,Таблица1[0],)),"s\")</f>
        <v>s\</v>
      </c>
    </row>
    <row r="742" spans="1:13" ht="15.75" x14ac:dyDescent="0.25">
      <c r="A742" s="9" t="e">
        <f>INDEX('Журнал договоров физ.лиц'!C:C,MATCH('Реестр физические'!J742,'Журнал договоров физ.лиц'!A:A,))</f>
        <v>#N/A</v>
      </c>
      <c r="B742" s="9" t="e">
        <f>Таблица1[[#This Row],[Наименование юридического лица / ФИО пациента (физического лица)]]</f>
        <v>#N/A</v>
      </c>
      <c r="C742" s="35"/>
      <c r="D742" s="11"/>
      <c r="E742" s="16"/>
      <c r="F742" s="19"/>
      <c r="G742"/>
      <c r="H742" s="17">
        <f>IFERROR(VLOOKUP(Таблица1[[#This Row],[Наименование услуги]],#REF!,2),)</f>
        <v>0</v>
      </c>
      <c r="I742" s="7">
        <f>Таблица1[[#This Row],[Количество услуг]]*Таблица1[[#This Row],[Стоимость за единицу, руб.]]</f>
        <v>0</v>
      </c>
      <c r="K742" s="8" t="str">
        <f>IFERROR(VLOOKUP($J742,'Журнал договоров физ.лиц'!$A$2:$H$32,2,0),"")</f>
        <v/>
      </c>
      <c r="L742" s="18" t="e">
        <f>IF(MATCH(Таблица1[[#This Row],[Номер договора]],Таблица1[Номер договора],)=ROW()-1,1,)+INDEX(Таблица1[[#All],[0]],ROW()-1)</f>
        <v>#N/A</v>
      </c>
      <c r="M742" s="18" t="str">
        <f>IFERROR(INDEX(Таблица1[Номер договора],MATCH(ROW()-1,Таблица1[0],)),"s\")</f>
        <v>s\</v>
      </c>
    </row>
    <row r="743" spans="1:13" ht="15.75" x14ac:dyDescent="0.25">
      <c r="A743" s="9" t="e">
        <f>INDEX('Журнал договоров физ.лиц'!C:C,MATCH('Реестр физические'!J743,'Журнал договоров физ.лиц'!A:A,))</f>
        <v>#N/A</v>
      </c>
      <c r="B743" s="9" t="e">
        <f>Таблица1[[#This Row],[Наименование юридического лица / ФИО пациента (физического лица)]]</f>
        <v>#N/A</v>
      </c>
      <c r="C743" s="35"/>
      <c r="D743" s="11"/>
      <c r="E743" s="16"/>
      <c r="F743" s="19"/>
      <c r="G743"/>
      <c r="H743" s="17">
        <f>IFERROR(VLOOKUP(Таблица1[[#This Row],[Наименование услуги]],#REF!,2),)</f>
        <v>0</v>
      </c>
      <c r="I743" s="7">
        <f>Таблица1[[#This Row],[Количество услуг]]*Таблица1[[#This Row],[Стоимость за единицу, руб.]]</f>
        <v>0</v>
      </c>
      <c r="K743" s="8" t="str">
        <f>IFERROR(VLOOKUP($J743,'Журнал договоров физ.лиц'!$A$2:$H$32,2,0),"")</f>
        <v/>
      </c>
      <c r="L743" s="18" t="e">
        <f>IF(MATCH(Таблица1[[#This Row],[Номер договора]],Таблица1[Номер договора],)=ROW()-1,1,)+INDEX(Таблица1[[#All],[0]],ROW()-1)</f>
        <v>#N/A</v>
      </c>
      <c r="M743" s="18" t="str">
        <f>IFERROR(INDEX(Таблица1[Номер договора],MATCH(ROW()-1,Таблица1[0],)),"s\")</f>
        <v>s\</v>
      </c>
    </row>
    <row r="744" spans="1:13" ht="15.75" x14ac:dyDescent="0.25">
      <c r="A744" s="9" t="e">
        <f>INDEX('Журнал договоров физ.лиц'!C:C,MATCH('Реестр физические'!J744,'Журнал договоров физ.лиц'!A:A,))</f>
        <v>#N/A</v>
      </c>
      <c r="B744" s="9" t="e">
        <f>Таблица1[[#This Row],[Наименование юридического лица / ФИО пациента (физического лица)]]</f>
        <v>#N/A</v>
      </c>
      <c r="C744" s="35"/>
      <c r="D744" s="11"/>
      <c r="E744" s="16"/>
      <c r="F744" s="19"/>
      <c r="G744"/>
      <c r="H744" s="17">
        <f>IFERROR(VLOOKUP(Таблица1[[#This Row],[Наименование услуги]],#REF!,2),)</f>
        <v>0</v>
      </c>
      <c r="I744" s="7">
        <f>Таблица1[[#This Row],[Количество услуг]]*Таблица1[[#This Row],[Стоимость за единицу, руб.]]</f>
        <v>0</v>
      </c>
      <c r="K744" s="8" t="str">
        <f>IFERROR(VLOOKUP($J744,'Журнал договоров физ.лиц'!$A$2:$H$32,2,0),"")</f>
        <v/>
      </c>
      <c r="L744" s="18" t="e">
        <f>IF(MATCH(Таблица1[[#This Row],[Номер договора]],Таблица1[Номер договора],)=ROW()-1,1,)+INDEX(Таблица1[[#All],[0]],ROW()-1)</f>
        <v>#N/A</v>
      </c>
      <c r="M744" s="18" t="str">
        <f>IFERROR(INDEX(Таблица1[Номер договора],MATCH(ROW()-1,Таблица1[0],)),"s\")</f>
        <v>s\</v>
      </c>
    </row>
    <row r="745" spans="1:13" ht="15.75" x14ac:dyDescent="0.25">
      <c r="A745" s="9" t="e">
        <f>INDEX('Журнал договоров физ.лиц'!C:C,MATCH('Реестр физические'!J745,'Журнал договоров физ.лиц'!A:A,))</f>
        <v>#N/A</v>
      </c>
      <c r="B745" s="9" t="e">
        <f>Таблица1[[#This Row],[Наименование юридического лица / ФИО пациента (физического лица)]]</f>
        <v>#N/A</v>
      </c>
      <c r="C745" s="35"/>
      <c r="D745" s="11"/>
      <c r="E745" s="16"/>
      <c r="F745" s="19"/>
      <c r="G745"/>
      <c r="H745" s="17">
        <f>IFERROR(VLOOKUP(Таблица1[[#This Row],[Наименование услуги]],#REF!,2),)</f>
        <v>0</v>
      </c>
      <c r="I745" s="7">
        <f>Таблица1[[#This Row],[Количество услуг]]*Таблица1[[#This Row],[Стоимость за единицу, руб.]]</f>
        <v>0</v>
      </c>
      <c r="K745" s="8" t="str">
        <f>IFERROR(VLOOKUP($J745,'Журнал договоров физ.лиц'!$A$2:$H$32,2,0),"")</f>
        <v/>
      </c>
      <c r="L745" s="18" t="e">
        <f>IF(MATCH(Таблица1[[#This Row],[Номер договора]],Таблица1[Номер договора],)=ROW()-1,1,)+INDEX(Таблица1[[#All],[0]],ROW()-1)</f>
        <v>#N/A</v>
      </c>
      <c r="M745" s="18" t="str">
        <f>IFERROR(INDEX(Таблица1[Номер договора],MATCH(ROW()-1,Таблица1[0],)),"s\")</f>
        <v>s\</v>
      </c>
    </row>
    <row r="746" spans="1:13" ht="15.75" x14ac:dyDescent="0.25">
      <c r="A746" s="9" t="e">
        <f>INDEX('Журнал договоров физ.лиц'!C:C,MATCH('Реестр физические'!J746,'Журнал договоров физ.лиц'!A:A,))</f>
        <v>#N/A</v>
      </c>
      <c r="B746" s="9" t="e">
        <f>Таблица1[[#This Row],[Наименование юридического лица / ФИО пациента (физического лица)]]</f>
        <v>#N/A</v>
      </c>
      <c r="C746" s="35"/>
      <c r="D746" s="11"/>
      <c r="E746" s="16"/>
      <c r="F746" s="19"/>
      <c r="G746"/>
      <c r="H746" s="17">
        <f>IFERROR(VLOOKUP(Таблица1[[#This Row],[Наименование услуги]],#REF!,2),)</f>
        <v>0</v>
      </c>
      <c r="I746" s="7">
        <f>Таблица1[[#This Row],[Количество услуг]]*Таблица1[[#This Row],[Стоимость за единицу, руб.]]</f>
        <v>0</v>
      </c>
      <c r="K746" s="8" t="str">
        <f>IFERROR(VLOOKUP($J746,'Журнал договоров физ.лиц'!$A$2:$H$32,2,0),"")</f>
        <v/>
      </c>
      <c r="L746" s="18" t="e">
        <f>IF(MATCH(Таблица1[[#This Row],[Номер договора]],Таблица1[Номер договора],)=ROW()-1,1,)+INDEX(Таблица1[[#All],[0]],ROW()-1)</f>
        <v>#N/A</v>
      </c>
      <c r="M746" s="18" t="str">
        <f>IFERROR(INDEX(Таблица1[Номер договора],MATCH(ROW()-1,Таблица1[0],)),"s\")</f>
        <v>s\</v>
      </c>
    </row>
    <row r="747" spans="1:13" ht="15.75" x14ac:dyDescent="0.25">
      <c r="A747" s="9" t="e">
        <f>INDEX('Журнал договоров физ.лиц'!C:C,MATCH('Реестр физические'!J747,'Журнал договоров физ.лиц'!A:A,))</f>
        <v>#N/A</v>
      </c>
      <c r="B747" s="9" t="e">
        <f>Таблица1[[#This Row],[Наименование юридического лица / ФИО пациента (физического лица)]]</f>
        <v>#N/A</v>
      </c>
      <c r="C747" s="35"/>
      <c r="D747" s="11"/>
      <c r="E747" s="16"/>
      <c r="F747" s="19"/>
      <c r="G747"/>
      <c r="H747" s="17">
        <f>IFERROR(VLOOKUP(Таблица1[[#This Row],[Наименование услуги]],#REF!,2),)</f>
        <v>0</v>
      </c>
      <c r="I747" s="7">
        <f>Таблица1[[#This Row],[Количество услуг]]*Таблица1[[#This Row],[Стоимость за единицу, руб.]]</f>
        <v>0</v>
      </c>
      <c r="K747" s="8" t="str">
        <f>IFERROR(VLOOKUP($J747,'Журнал договоров физ.лиц'!$A$2:$H$32,2,0),"")</f>
        <v/>
      </c>
      <c r="L747" s="18" t="e">
        <f>IF(MATCH(Таблица1[[#This Row],[Номер договора]],Таблица1[Номер договора],)=ROW()-1,1,)+INDEX(Таблица1[[#All],[0]],ROW()-1)</f>
        <v>#N/A</v>
      </c>
      <c r="M747" s="18" t="str">
        <f>IFERROR(INDEX(Таблица1[Номер договора],MATCH(ROW()-1,Таблица1[0],)),"s\")</f>
        <v>s\</v>
      </c>
    </row>
    <row r="748" spans="1:13" ht="15.75" x14ac:dyDescent="0.25">
      <c r="A748" s="9" t="e">
        <f>INDEX('Журнал договоров физ.лиц'!C:C,MATCH('Реестр физические'!J748,'Журнал договоров физ.лиц'!A:A,))</f>
        <v>#N/A</v>
      </c>
      <c r="B748" s="9" t="e">
        <f>Таблица1[[#This Row],[Наименование юридического лица / ФИО пациента (физического лица)]]</f>
        <v>#N/A</v>
      </c>
      <c r="C748" s="35"/>
      <c r="D748" s="11"/>
      <c r="E748" s="16"/>
      <c r="F748" s="19"/>
      <c r="G748"/>
      <c r="H748" s="17">
        <f>IFERROR(VLOOKUP(Таблица1[[#This Row],[Наименование услуги]],#REF!,2),)</f>
        <v>0</v>
      </c>
      <c r="I748" s="7">
        <f>Таблица1[[#This Row],[Количество услуг]]*Таблица1[[#This Row],[Стоимость за единицу, руб.]]</f>
        <v>0</v>
      </c>
      <c r="K748" s="8" t="str">
        <f>IFERROR(VLOOKUP($J748,'Журнал договоров физ.лиц'!$A$2:$H$32,2,0),"")</f>
        <v/>
      </c>
      <c r="L748" s="18" t="e">
        <f>IF(MATCH(Таблица1[[#This Row],[Номер договора]],Таблица1[Номер договора],)=ROW()-1,1,)+INDEX(Таблица1[[#All],[0]],ROW()-1)</f>
        <v>#N/A</v>
      </c>
      <c r="M748" s="18" t="str">
        <f>IFERROR(INDEX(Таблица1[Номер договора],MATCH(ROW()-1,Таблица1[0],)),"s\")</f>
        <v>s\</v>
      </c>
    </row>
    <row r="749" spans="1:13" ht="15.75" x14ac:dyDescent="0.25">
      <c r="A749" s="9" t="e">
        <f>INDEX('Журнал договоров физ.лиц'!C:C,MATCH('Реестр физические'!J749,'Журнал договоров физ.лиц'!A:A,))</f>
        <v>#N/A</v>
      </c>
      <c r="B749" s="9" t="e">
        <f>Таблица1[[#This Row],[Наименование юридического лица / ФИО пациента (физического лица)]]</f>
        <v>#N/A</v>
      </c>
      <c r="C749" s="35"/>
      <c r="D749" s="11"/>
      <c r="E749" s="16"/>
      <c r="F749" s="19"/>
      <c r="G749"/>
      <c r="H749" s="17">
        <f>IFERROR(VLOOKUP(Таблица1[[#This Row],[Наименование услуги]],#REF!,2),)</f>
        <v>0</v>
      </c>
      <c r="I749" s="7">
        <f>Таблица1[[#This Row],[Количество услуг]]*Таблица1[[#This Row],[Стоимость за единицу, руб.]]</f>
        <v>0</v>
      </c>
      <c r="K749" s="8" t="str">
        <f>IFERROR(VLOOKUP($J749,'Журнал договоров физ.лиц'!$A$2:$H$32,2,0),"")</f>
        <v/>
      </c>
      <c r="L749" s="18" t="e">
        <f>IF(MATCH(Таблица1[[#This Row],[Номер договора]],Таблица1[Номер договора],)=ROW()-1,1,)+INDEX(Таблица1[[#All],[0]],ROW()-1)</f>
        <v>#N/A</v>
      </c>
      <c r="M749" s="18" t="str">
        <f>IFERROR(INDEX(Таблица1[Номер договора],MATCH(ROW()-1,Таблица1[0],)),"s\")</f>
        <v>s\</v>
      </c>
    </row>
    <row r="750" spans="1:13" ht="15.75" x14ac:dyDescent="0.25">
      <c r="A750" s="9" t="e">
        <f>INDEX('Журнал договоров физ.лиц'!C:C,MATCH('Реестр физические'!J750,'Журнал договоров физ.лиц'!A:A,))</f>
        <v>#N/A</v>
      </c>
      <c r="B750" s="9" t="e">
        <f>Таблица1[[#This Row],[Наименование юридического лица / ФИО пациента (физического лица)]]</f>
        <v>#N/A</v>
      </c>
      <c r="C750" s="35"/>
      <c r="D750" s="11"/>
      <c r="E750" s="16"/>
      <c r="F750" s="19"/>
      <c r="G750"/>
      <c r="H750" s="17">
        <f>IFERROR(VLOOKUP(Таблица1[[#This Row],[Наименование услуги]],#REF!,2),)</f>
        <v>0</v>
      </c>
      <c r="I750" s="7">
        <f>Таблица1[[#This Row],[Количество услуг]]*Таблица1[[#This Row],[Стоимость за единицу, руб.]]</f>
        <v>0</v>
      </c>
      <c r="K750" s="8" t="str">
        <f>IFERROR(VLOOKUP($J750,'Журнал договоров физ.лиц'!$A$2:$H$32,2,0),"")</f>
        <v/>
      </c>
      <c r="L750" s="18" t="e">
        <f>IF(MATCH(Таблица1[[#This Row],[Номер договора]],Таблица1[Номер договора],)=ROW()-1,1,)+INDEX(Таблица1[[#All],[0]],ROW()-1)</f>
        <v>#N/A</v>
      </c>
      <c r="M750" s="18" t="str">
        <f>IFERROR(INDEX(Таблица1[Номер договора],MATCH(ROW()-1,Таблица1[0],)),"s\")</f>
        <v>s\</v>
      </c>
    </row>
    <row r="751" spans="1:13" ht="15.75" x14ac:dyDescent="0.25">
      <c r="A751" s="9" t="e">
        <f>INDEX('Журнал договоров физ.лиц'!C:C,MATCH('Реестр физические'!J751,'Журнал договоров физ.лиц'!A:A,))</f>
        <v>#N/A</v>
      </c>
      <c r="B751" s="9" t="e">
        <f>Таблица1[[#This Row],[Наименование юридического лица / ФИО пациента (физического лица)]]</f>
        <v>#N/A</v>
      </c>
      <c r="C751" s="35"/>
      <c r="D751" s="11"/>
      <c r="E751" s="16"/>
      <c r="F751" s="19"/>
      <c r="G751"/>
      <c r="H751" s="17">
        <f>IFERROR(VLOOKUP(Таблица1[[#This Row],[Наименование услуги]],#REF!,2),)</f>
        <v>0</v>
      </c>
      <c r="I751" s="7">
        <f>Таблица1[[#This Row],[Количество услуг]]*Таблица1[[#This Row],[Стоимость за единицу, руб.]]</f>
        <v>0</v>
      </c>
      <c r="K751" s="8" t="str">
        <f>IFERROR(VLOOKUP($J751,'Журнал договоров физ.лиц'!$A$2:$H$32,2,0),"")</f>
        <v/>
      </c>
      <c r="L751" s="18" t="e">
        <f>IF(MATCH(Таблица1[[#This Row],[Номер договора]],Таблица1[Номер договора],)=ROW()-1,1,)+INDEX(Таблица1[[#All],[0]],ROW()-1)</f>
        <v>#N/A</v>
      </c>
      <c r="M751" s="18" t="str">
        <f>IFERROR(INDEX(Таблица1[Номер договора],MATCH(ROW()-1,Таблица1[0],)),"s\")</f>
        <v>s\</v>
      </c>
    </row>
    <row r="752" spans="1:13" ht="15.75" x14ac:dyDescent="0.25">
      <c r="A752" s="9" t="e">
        <f>INDEX('Журнал договоров физ.лиц'!C:C,MATCH('Реестр физические'!J752,'Журнал договоров физ.лиц'!A:A,))</f>
        <v>#N/A</v>
      </c>
      <c r="B752" s="9" t="e">
        <f>Таблица1[[#This Row],[Наименование юридического лица / ФИО пациента (физического лица)]]</f>
        <v>#N/A</v>
      </c>
      <c r="C752" s="35"/>
      <c r="D752" s="11"/>
      <c r="E752" s="16"/>
      <c r="F752" s="19"/>
      <c r="G752"/>
      <c r="H752" s="17">
        <f>IFERROR(VLOOKUP(Таблица1[[#This Row],[Наименование услуги]],#REF!,2),)</f>
        <v>0</v>
      </c>
      <c r="I752" s="7">
        <f>Таблица1[[#This Row],[Количество услуг]]*Таблица1[[#This Row],[Стоимость за единицу, руб.]]</f>
        <v>0</v>
      </c>
      <c r="K752" s="8" t="str">
        <f>IFERROR(VLOOKUP($J752,'Журнал договоров физ.лиц'!$A$2:$H$32,2,0),"")</f>
        <v/>
      </c>
      <c r="L752" s="18" t="e">
        <f>IF(MATCH(Таблица1[[#This Row],[Номер договора]],Таблица1[Номер договора],)=ROW()-1,1,)+INDEX(Таблица1[[#All],[0]],ROW()-1)</f>
        <v>#N/A</v>
      </c>
      <c r="M752" s="18" t="str">
        <f>IFERROR(INDEX(Таблица1[Номер договора],MATCH(ROW()-1,Таблица1[0],)),"s\")</f>
        <v>s\</v>
      </c>
    </row>
    <row r="753" spans="1:13" ht="15.75" x14ac:dyDescent="0.25">
      <c r="A753" s="9" t="e">
        <f>INDEX('Журнал договоров физ.лиц'!C:C,MATCH('Реестр физические'!J753,'Журнал договоров физ.лиц'!A:A,))</f>
        <v>#N/A</v>
      </c>
      <c r="B753" s="9" t="e">
        <f>Таблица1[[#This Row],[Наименование юридического лица / ФИО пациента (физического лица)]]</f>
        <v>#N/A</v>
      </c>
      <c r="C753" s="35"/>
      <c r="D753" s="11"/>
      <c r="E753" s="16"/>
      <c r="F753" s="19"/>
      <c r="G753"/>
      <c r="H753" s="17">
        <f>IFERROR(VLOOKUP(Таблица1[[#This Row],[Наименование услуги]],#REF!,2),)</f>
        <v>0</v>
      </c>
      <c r="I753" s="7">
        <f>Таблица1[[#This Row],[Количество услуг]]*Таблица1[[#This Row],[Стоимость за единицу, руб.]]</f>
        <v>0</v>
      </c>
      <c r="K753" s="8" t="str">
        <f>IFERROR(VLOOKUP($J753,'Журнал договоров физ.лиц'!$A$2:$H$32,2,0),"")</f>
        <v/>
      </c>
      <c r="L753" s="18" t="e">
        <f>IF(MATCH(Таблица1[[#This Row],[Номер договора]],Таблица1[Номер договора],)=ROW()-1,1,)+INDEX(Таблица1[[#All],[0]],ROW()-1)</f>
        <v>#N/A</v>
      </c>
      <c r="M753" s="18" t="str">
        <f>IFERROR(INDEX(Таблица1[Номер договора],MATCH(ROW()-1,Таблица1[0],)),"s\")</f>
        <v>s\</v>
      </c>
    </row>
    <row r="754" spans="1:13" ht="15.75" x14ac:dyDescent="0.25">
      <c r="A754" s="9" t="e">
        <f>INDEX('Журнал договоров физ.лиц'!C:C,MATCH('Реестр физические'!J754,'Журнал договоров физ.лиц'!A:A,))</f>
        <v>#N/A</v>
      </c>
      <c r="B754" s="9" t="e">
        <f>Таблица1[[#This Row],[Наименование юридического лица / ФИО пациента (физического лица)]]</f>
        <v>#N/A</v>
      </c>
      <c r="C754" s="35"/>
      <c r="D754" s="11"/>
      <c r="E754" s="16"/>
      <c r="F754" s="19"/>
      <c r="G754"/>
      <c r="H754" s="17">
        <f>IFERROR(VLOOKUP(Таблица1[[#This Row],[Наименование услуги]],#REF!,2),)</f>
        <v>0</v>
      </c>
      <c r="I754" s="7">
        <f>Таблица1[[#This Row],[Количество услуг]]*Таблица1[[#This Row],[Стоимость за единицу, руб.]]</f>
        <v>0</v>
      </c>
      <c r="K754" s="8" t="str">
        <f>IFERROR(VLOOKUP($J754,'Журнал договоров физ.лиц'!$A$2:$H$32,2,0),"")</f>
        <v/>
      </c>
      <c r="L754" s="18" t="e">
        <f>IF(MATCH(Таблица1[[#This Row],[Номер договора]],Таблица1[Номер договора],)=ROW()-1,1,)+INDEX(Таблица1[[#All],[0]],ROW()-1)</f>
        <v>#N/A</v>
      </c>
      <c r="M754" s="18" t="str">
        <f>IFERROR(INDEX(Таблица1[Номер договора],MATCH(ROW()-1,Таблица1[0],)),"s\")</f>
        <v>s\</v>
      </c>
    </row>
    <row r="755" spans="1:13" ht="15.75" x14ac:dyDescent="0.25">
      <c r="A755" s="9" t="e">
        <f>INDEX('Журнал договоров физ.лиц'!C:C,MATCH('Реестр физические'!J755,'Журнал договоров физ.лиц'!A:A,))</f>
        <v>#N/A</v>
      </c>
      <c r="B755" s="9" t="e">
        <f>Таблица1[[#This Row],[Наименование юридического лица / ФИО пациента (физического лица)]]</f>
        <v>#N/A</v>
      </c>
      <c r="C755" s="35"/>
      <c r="D755" s="11"/>
      <c r="E755" s="16"/>
      <c r="F755" s="19"/>
      <c r="G755"/>
      <c r="H755" s="17">
        <f>IFERROR(VLOOKUP(Таблица1[[#This Row],[Наименование услуги]],#REF!,2),)</f>
        <v>0</v>
      </c>
      <c r="I755" s="7">
        <f>Таблица1[[#This Row],[Количество услуг]]*Таблица1[[#This Row],[Стоимость за единицу, руб.]]</f>
        <v>0</v>
      </c>
      <c r="K755" s="8" t="str">
        <f>IFERROR(VLOOKUP($J755,'Журнал договоров физ.лиц'!$A$2:$H$32,2,0),"")</f>
        <v/>
      </c>
      <c r="L755" s="18" t="e">
        <f>IF(MATCH(Таблица1[[#This Row],[Номер договора]],Таблица1[Номер договора],)=ROW()-1,1,)+INDEX(Таблица1[[#All],[0]],ROW()-1)</f>
        <v>#N/A</v>
      </c>
      <c r="M755" s="18" t="str">
        <f>IFERROR(INDEX(Таблица1[Номер договора],MATCH(ROW()-1,Таблица1[0],)),"s\")</f>
        <v>s\</v>
      </c>
    </row>
    <row r="756" spans="1:13" ht="15.75" x14ac:dyDescent="0.25">
      <c r="A756" s="9" t="e">
        <f>INDEX('Журнал договоров физ.лиц'!C:C,MATCH('Реестр физические'!J756,'Журнал договоров физ.лиц'!A:A,))</f>
        <v>#N/A</v>
      </c>
      <c r="B756" s="9" t="e">
        <f>Таблица1[[#This Row],[Наименование юридического лица / ФИО пациента (физического лица)]]</f>
        <v>#N/A</v>
      </c>
      <c r="C756" s="35"/>
      <c r="D756" s="11"/>
      <c r="E756" s="16"/>
      <c r="F756" s="19"/>
      <c r="G756"/>
      <c r="H756" s="17">
        <f>IFERROR(VLOOKUP(Таблица1[[#This Row],[Наименование услуги]],#REF!,2),)</f>
        <v>0</v>
      </c>
      <c r="I756" s="7">
        <f>Таблица1[[#This Row],[Количество услуг]]*Таблица1[[#This Row],[Стоимость за единицу, руб.]]</f>
        <v>0</v>
      </c>
      <c r="K756" s="8" t="str">
        <f>IFERROR(VLOOKUP($J756,'Журнал договоров физ.лиц'!$A$2:$H$32,2,0),"")</f>
        <v/>
      </c>
      <c r="L756" s="18" t="e">
        <f>IF(MATCH(Таблица1[[#This Row],[Номер договора]],Таблица1[Номер договора],)=ROW()-1,1,)+INDEX(Таблица1[[#All],[0]],ROW()-1)</f>
        <v>#N/A</v>
      </c>
      <c r="M756" s="18" t="str">
        <f>IFERROR(INDEX(Таблица1[Номер договора],MATCH(ROW()-1,Таблица1[0],)),"s\")</f>
        <v>s\</v>
      </c>
    </row>
    <row r="757" spans="1:13" ht="15.75" x14ac:dyDescent="0.25">
      <c r="A757" s="9" t="e">
        <f>INDEX('Журнал договоров физ.лиц'!C:C,MATCH('Реестр физические'!J757,'Журнал договоров физ.лиц'!A:A,))</f>
        <v>#N/A</v>
      </c>
      <c r="B757" s="9" t="e">
        <f>Таблица1[[#This Row],[Наименование юридического лица / ФИО пациента (физического лица)]]</f>
        <v>#N/A</v>
      </c>
      <c r="C757" s="35"/>
      <c r="D757" s="11"/>
      <c r="E757" s="16"/>
      <c r="F757" s="19"/>
      <c r="G757"/>
      <c r="H757" s="17">
        <f>IFERROR(VLOOKUP(Таблица1[[#This Row],[Наименование услуги]],#REF!,2),)</f>
        <v>0</v>
      </c>
      <c r="I757" s="7">
        <f>Таблица1[[#This Row],[Количество услуг]]*Таблица1[[#This Row],[Стоимость за единицу, руб.]]</f>
        <v>0</v>
      </c>
      <c r="K757" s="8" t="str">
        <f>IFERROR(VLOOKUP($J757,'Журнал договоров физ.лиц'!$A$2:$H$32,2,0),"")</f>
        <v/>
      </c>
      <c r="L757" s="18" t="e">
        <f>IF(MATCH(Таблица1[[#This Row],[Номер договора]],Таблица1[Номер договора],)=ROW()-1,1,)+INDEX(Таблица1[[#All],[0]],ROW()-1)</f>
        <v>#N/A</v>
      </c>
      <c r="M757" s="18" t="str">
        <f>IFERROR(INDEX(Таблица1[Номер договора],MATCH(ROW()-1,Таблица1[0],)),"s\")</f>
        <v>s\</v>
      </c>
    </row>
    <row r="758" spans="1:13" ht="15.75" x14ac:dyDescent="0.25">
      <c r="A758" s="9" t="e">
        <f>INDEX('Журнал договоров физ.лиц'!C:C,MATCH('Реестр физические'!J758,'Журнал договоров физ.лиц'!A:A,))</f>
        <v>#N/A</v>
      </c>
      <c r="B758" s="9" t="e">
        <f>Таблица1[[#This Row],[Наименование юридического лица / ФИО пациента (физического лица)]]</f>
        <v>#N/A</v>
      </c>
      <c r="C758" s="35"/>
      <c r="D758" s="11"/>
      <c r="E758" s="16"/>
      <c r="F758" s="19"/>
      <c r="G758"/>
      <c r="H758" s="17">
        <f>IFERROR(VLOOKUP(Таблица1[[#This Row],[Наименование услуги]],#REF!,2),)</f>
        <v>0</v>
      </c>
      <c r="I758" s="7">
        <f>Таблица1[[#This Row],[Количество услуг]]*Таблица1[[#This Row],[Стоимость за единицу, руб.]]</f>
        <v>0</v>
      </c>
      <c r="K758" s="8" t="str">
        <f>IFERROR(VLOOKUP($J758,'Журнал договоров физ.лиц'!$A$2:$H$32,2,0),"")</f>
        <v/>
      </c>
      <c r="L758" s="18" t="e">
        <f>IF(MATCH(Таблица1[[#This Row],[Номер договора]],Таблица1[Номер договора],)=ROW()-1,1,)+INDEX(Таблица1[[#All],[0]],ROW()-1)</f>
        <v>#N/A</v>
      </c>
      <c r="M758" s="18" t="str">
        <f>IFERROR(INDEX(Таблица1[Номер договора],MATCH(ROW()-1,Таблица1[0],)),"s\")</f>
        <v>s\</v>
      </c>
    </row>
    <row r="759" spans="1:13" ht="15.75" x14ac:dyDescent="0.25">
      <c r="A759" s="9" t="e">
        <f>INDEX('Журнал договоров физ.лиц'!C:C,MATCH('Реестр физические'!J759,'Журнал договоров физ.лиц'!A:A,))</f>
        <v>#N/A</v>
      </c>
      <c r="B759" s="9" t="e">
        <f>Таблица1[[#This Row],[Наименование юридического лица / ФИО пациента (физического лица)]]</f>
        <v>#N/A</v>
      </c>
      <c r="C759" s="35"/>
      <c r="D759" s="11"/>
      <c r="E759" s="16"/>
      <c r="F759" s="19"/>
      <c r="G759"/>
      <c r="H759" s="17">
        <f>IFERROR(VLOOKUP(Таблица1[[#This Row],[Наименование услуги]],#REF!,2),)</f>
        <v>0</v>
      </c>
      <c r="I759" s="7">
        <f>Таблица1[[#This Row],[Количество услуг]]*Таблица1[[#This Row],[Стоимость за единицу, руб.]]</f>
        <v>0</v>
      </c>
      <c r="K759" s="8" t="str">
        <f>IFERROR(VLOOKUP($J759,'Журнал договоров физ.лиц'!$A$2:$H$32,2,0),"")</f>
        <v/>
      </c>
      <c r="L759" s="18" t="e">
        <f>IF(MATCH(Таблица1[[#This Row],[Номер договора]],Таблица1[Номер договора],)=ROW()-1,1,)+INDEX(Таблица1[[#All],[0]],ROW()-1)</f>
        <v>#N/A</v>
      </c>
      <c r="M759" s="18" t="str">
        <f>IFERROR(INDEX(Таблица1[Номер договора],MATCH(ROW()-1,Таблица1[0],)),"s\")</f>
        <v>s\</v>
      </c>
    </row>
    <row r="760" spans="1:13" ht="15.75" x14ac:dyDescent="0.25">
      <c r="A760" s="9" t="e">
        <f>INDEX('Журнал договоров физ.лиц'!C:C,MATCH('Реестр физические'!J760,'Журнал договоров физ.лиц'!A:A,))</f>
        <v>#N/A</v>
      </c>
      <c r="B760" s="9" t="e">
        <f>Таблица1[[#This Row],[Наименование юридического лица / ФИО пациента (физического лица)]]</f>
        <v>#N/A</v>
      </c>
      <c r="C760" s="35"/>
      <c r="D760" s="11"/>
      <c r="E760" s="16"/>
      <c r="F760" s="19"/>
      <c r="G760"/>
      <c r="H760" s="17">
        <f>IFERROR(VLOOKUP(Таблица1[[#This Row],[Наименование услуги]],#REF!,2),)</f>
        <v>0</v>
      </c>
      <c r="I760" s="7">
        <f>Таблица1[[#This Row],[Количество услуг]]*Таблица1[[#This Row],[Стоимость за единицу, руб.]]</f>
        <v>0</v>
      </c>
      <c r="K760" s="8" t="str">
        <f>IFERROR(VLOOKUP($J760,'Журнал договоров физ.лиц'!$A$2:$H$32,2,0),"")</f>
        <v/>
      </c>
      <c r="L760" s="18" t="e">
        <f>IF(MATCH(Таблица1[[#This Row],[Номер договора]],Таблица1[Номер договора],)=ROW()-1,1,)+INDEX(Таблица1[[#All],[0]],ROW()-1)</f>
        <v>#N/A</v>
      </c>
      <c r="M760" s="18" t="str">
        <f>IFERROR(INDEX(Таблица1[Номер договора],MATCH(ROW()-1,Таблица1[0],)),"s\")</f>
        <v>s\</v>
      </c>
    </row>
    <row r="761" spans="1:13" ht="15.75" x14ac:dyDescent="0.25">
      <c r="A761" s="9" t="e">
        <f>INDEX('Журнал договоров физ.лиц'!C:C,MATCH('Реестр физические'!J761,'Журнал договоров физ.лиц'!A:A,))</f>
        <v>#N/A</v>
      </c>
      <c r="B761" s="9" t="e">
        <f>Таблица1[[#This Row],[Наименование юридического лица / ФИО пациента (физического лица)]]</f>
        <v>#N/A</v>
      </c>
      <c r="C761" s="35"/>
      <c r="D761" s="11"/>
      <c r="E761" s="16"/>
      <c r="F761" s="19"/>
      <c r="G761"/>
      <c r="H761" s="17">
        <f>IFERROR(VLOOKUP(Таблица1[[#This Row],[Наименование услуги]],#REF!,2),)</f>
        <v>0</v>
      </c>
      <c r="I761" s="7">
        <f>Таблица1[[#This Row],[Количество услуг]]*Таблица1[[#This Row],[Стоимость за единицу, руб.]]</f>
        <v>0</v>
      </c>
      <c r="K761" s="8" t="str">
        <f>IFERROR(VLOOKUP($J761,'Журнал договоров физ.лиц'!$A$2:$H$32,2,0),"")</f>
        <v/>
      </c>
      <c r="L761" s="18" t="e">
        <f>IF(MATCH(Таблица1[[#This Row],[Номер договора]],Таблица1[Номер договора],)=ROW()-1,1,)+INDEX(Таблица1[[#All],[0]],ROW()-1)</f>
        <v>#N/A</v>
      </c>
      <c r="M761" s="18" t="str">
        <f>IFERROR(INDEX(Таблица1[Номер договора],MATCH(ROW()-1,Таблица1[0],)),"s\")</f>
        <v>s\</v>
      </c>
    </row>
    <row r="762" spans="1:13" ht="15.75" x14ac:dyDescent="0.25">
      <c r="A762" s="9" t="e">
        <f>INDEX('Журнал договоров физ.лиц'!C:C,MATCH('Реестр физические'!J762,'Журнал договоров физ.лиц'!A:A,))</f>
        <v>#N/A</v>
      </c>
      <c r="B762" s="9" t="e">
        <f>Таблица1[[#This Row],[Наименование юридического лица / ФИО пациента (физического лица)]]</f>
        <v>#N/A</v>
      </c>
      <c r="C762" s="35"/>
      <c r="D762" s="11"/>
      <c r="E762" s="16"/>
      <c r="F762" s="19"/>
      <c r="G762"/>
      <c r="H762" s="17">
        <f>IFERROR(VLOOKUP(Таблица1[[#This Row],[Наименование услуги]],#REF!,2),)</f>
        <v>0</v>
      </c>
      <c r="I762" s="7">
        <f>Таблица1[[#This Row],[Количество услуг]]*Таблица1[[#This Row],[Стоимость за единицу, руб.]]</f>
        <v>0</v>
      </c>
      <c r="K762" s="8" t="str">
        <f>IFERROR(VLOOKUP($J762,'Журнал договоров физ.лиц'!$A$2:$H$32,2,0),"")</f>
        <v/>
      </c>
      <c r="L762" s="18" t="e">
        <f>IF(MATCH(Таблица1[[#This Row],[Номер договора]],Таблица1[Номер договора],)=ROW()-1,1,)+INDEX(Таблица1[[#All],[0]],ROW()-1)</f>
        <v>#N/A</v>
      </c>
      <c r="M762" s="18" t="str">
        <f>IFERROR(INDEX(Таблица1[Номер договора],MATCH(ROW()-1,Таблица1[0],)),"s\")</f>
        <v>s\</v>
      </c>
    </row>
    <row r="763" spans="1:13" ht="15.75" x14ac:dyDescent="0.25">
      <c r="A763" s="9" t="e">
        <f>INDEX('Журнал договоров физ.лиц'!C:C,MATCH('Реестр физические'!J763,'Журнал договоров физ.лиц'!A:A,))</f>
        <v>#N/A</v>
      </c>
      <c r="B763" s="9" t="e">
        <f>Таблица1[[#This Row],[Наименование юридического лица / ФИО пациента (физического лица)]]</f>
        <v>#N/A</v>
      </c>
      <c r="C763" s="35"/>
      <c r="D763" s="11"/>
      <c r="E763" s="16"/>
      <c r="F763" s="19"/>
      <c r="G763"/>
      <c r="H763" s="17">
        <f>IFERROR(VLOOKUP(Таблица1[[#This Row],[Наименование услуги]],#REF!,2),)</f>
        <v>0</v>
      </c>
      <c r="I763" s="7">
        <f>Таблица1[[#This Row],[Количество услуг]]*Таблица1[[#This Row],[Стоимость за единицу, руб.]]</f>
        <v>0</v>
      </c>
      <c r="K763" s="8" t="str">
        <f>IFERROR(VLOOKUP($J763,'Журнал договоров физ.лиц'!$A$2:$H$32,2,0),"")</f>
        <v/>
      </c>
      <c r="L763" s="18" t="e">
        <f>IF(MATCH(Таблица1[[#This Row],[Номер договора]],Таблица1[Номер договора],)=ROW()-1,1,)+INDEX(Таблица1[[#All],[0]],ROW()-1)</f>
        <v>#N/A</v>
      </c>
      <c r="M763" s="18" t="str">
        <f>IFERROR(INDEX(Таблица1[Номер договора],MATCH(ROW()-1,Таблица1[0],)),"s\")</f>
        <v>s\</v>
      </c>
    </row>
    <row r="764" spans="1:13" ht="15.75" x14ac:dyDescent="0.25">
      <c r="A764" s="9" t="e">
        <f>INDEX('Журнал договоров физ.лиц'!C:C,MATCH('Реестр физические'!J764,'Журнал договоров физ.лиц'!A:A,))</f>
        <v>#N/A</v>
      </c>
      <c r="B764" s="9" t="e">
        <f>Таблица1[[#This Row],[Наименование юридического лица / ФИО пациента (физического лица)]]</f>
        <v>#N/A</v>
      </c>
      <c r="C764" s="35"/>
      <c r="D764" s="11"/>
      <c r="E764" s="16"/>
      <c r="F764" s="19"/>
      <c r="G764"/>
      <c r="H764" s="17">
        <f>IFERROR(VLOOKUP(Таблица1[[#This Row],[Наименование услуги]],#REF!,2),)</f>
        <v>0</v>
      </c>
      <c r="I764" s="7">
        <f>Таблица1[[#This Row],[Количество услуг]]*Таблица1[[#This Row],[Стоимость за единицу, руб.]]</f>
        <v>0</v>
      </c>
      <c r="K764" s="8" t="str">
        <f>IFERROR(VLOOKUP($J764,'Журнал договоров физ.лиц'!$A$2:$H$32,2,0),"")</f>
        <v/>
      </c>
      <c r="L764" s="18" t="e">
        <f>IF(MATCH(Таблица1[[#This Row],[Номер договора]],Таблица1[Номер договора],)=ROW()-1,1,)+INDEX(Таблица1[[#All],[0]],ROW()-1)</f>
        <v>#N/A</v>
      </c>
      <c r="M764" s="18" t="str">
        <f>IFERROR(INDEX(Таблица1[Номер договора],MATCH(ROW()-1,Таблица1[0],)),"s\")</f>
        <v>s\</v>
      </c>
    </row>
    <row r="765" spans="1:13" ht="15.75" x14ac:dyDescent="0.25">
      <c r="A765" s="9" t="e">
        <f>INDEX('Журнал договоров физ.лиц'!C:C,MATCH('Реестр физические'!J765,'Журнал договоров физ.лиц'!A:A,))</f>
        <v>#N/A</v>
      </c>
      <c r="B765" s="9" t="e">
        <f>Таблица1[[#This Row],[Наименование юридического лица / ФИО пациента (физического лица)]]</f>
        <v>#N/A</v>
      </c>
      <c r="C765" s="35"/>
      <c r="D765" s="11"/>
      <c r="E765" s="16"/>
      <c r="F765" s="19"/>
      <c r="G765"/>
      <c r="H765" s="17">
        <f>IFERROR(VLOOKUP(Таблица1[[#This Row],[Наименование услуги]],#REF!,2),)</f>
        <v>0</v>
      </c>
      <c r="I765" s="7">
        <f>Таблица1[[#This Row],[Количество услуг]]*Таблица1[[#This Row],[Стоимость за единицу, руб.]]</f>
        <v>0</v>
      </c>
      <c r="K765" s="8" t="str">
        <f>IFERROR(VLOOKUP($J765,'Журнал договоров физ.лиц'!$A$2:$H$32,2,0),"")</f>
        <v/>
      </c>
      <c r="L765" s="18" t="e">
        <f>IF(MATCH(Таблица1[[#This Row],[Номер договора]],Таблица1[Номер договора],)=ROW()-1,1,)+INDEX(Таблица1[[#All],[0]],ROW()-1)</f>
        <v>#N/A</v>
      </c>
      <c r="M765" s="18" t="str">
        <f>IFERROR(INDEX(Таблица1[Номер договора],MATCH(ROW()-1,Таблица1[0],)),"s\")</f>
        <v>s\</v>
      </c>
    </row>
    <row r="766" spans="1:13" ht="15.75" x14ac:dyDescent="0.25">
      <c r="A766" s="9" t="e">
        <f>INDEX('Журнал договоров физ.лиц'!C:C,MATCH('Реестр физические'!J766,'Журнал договоров физ.лиц'!A:A,))</f>
        <v>#N/A</v>
      </c>
      <c r="B766" s="9" t="e">
        <f>Таблица1[[#This Row],[Наименование юридического лица / ФИО пациента (физического лица)]]</f>
        <v>#N/A</v>
      </c>
      <c r="C766" s="35"/>
      <c r="D766" s="11"/>
      <c r="E766" s="16"/>
      <c r="F766" s="19"/>
      <c r="G766"/>
      <c r="H766" s="17">
        <f>IFERROR(VLOOKUP(Таблица1[[#This Row],[Наименование услуги]],#REF!,2),)</f>
        <v>0</v>
      </c>
      <c r="I766" s="7">
        <f>Таблица1[[#This Row],[Количество услуг]]*Таблица1[[#This Row],[Стоимость за единицу, руб.]]</f>
        <v>0</v>
      </c>
      <c r="K766" s="8" t="str">
        <f>IFERROR(VLOOKUP($J766,'Журнал договоров физ.лиц'!$A$2:$H$32,2,0),"")</f>
        <v/>
      </c>
      <c r="L766" s="18" t="e">
        <f>IF(MATCH(Таблица1[[#This Row],[Номер договора]],Таблица1[Номер договора],)=ROW()-1,1,)+INDEX(Таблица1[[#All],[0]],ROW()-1)</f>
        <v>#N/A</v>
      </c>
      <c r="M766" s="18" t="str">
        <f>IFERROR(INDEX(Таблица1[Номер договора],MATCH(ROW()-1,Таблица1[0],)),"s\")</f>
        <v>s\</v>
      </c>
    </row>
    <row r="767" spans="1:13" ht="15.75" x14ac:dyDescent="0.25">
      <c r="A767" s="9" t="e">
        <f>INDEX('Журнал договоров физ.лиц'!C:C,MATCH('Реестр физические'!J767,'Журнал договоров физ.лиц'!A:A,))</f>
        <v>#N/A</v>
      </c>
      <c r="B767" s="9" t="e">
        <f>Таблица1[[#This Row],[Наименование юридического лица / ФИО пациента (физического лица)]]</f>
        <v>#N/A</v>
      </c>
      <c r="C767" s="35"/>
      <c r="D767" s="11"/>
      <c r="E767" s="16"/>
      <c r="F767" s="19"/>
      <c r="G767"/>
      <c r="H767" s="17">
        <f>IFERROR(VLOOKUP(Таблица1[[#This Row],[Наименование услуги]],#REF!,2),)</f>
        <v>0</v>
      </c>
      <c r="I767" s="7">
        <f>Таблица1[[#This Row],[Количество услуг]]*Таблица1[[#This Row],[Стоимость за единицу, руб.]]</f>
        <v>0</v>
      </c>
      <c r="K767" s="8" t="str">
        <f>IFERROR(VLOOKUP($J767,'Журнал договоров физ.лиц'!$A$2:$H$32,2,0),"")</f>
        <v/>
      </c>
      <c r="L767" s="18" t="e">
        <f>IF(MATCH(Таблица1[[#This Row],[Номер договора]],Таблица1[Номер договора],)=ROW()-1,1,)+INDEX(Таблица1[[#All],[0]],ROW()-1)</f>
        <v>#N/A</v>
      </c>
      <c r="M767" s="18" t="str">
        <f>IFERROR(INDEX(Таблица1[Номер договора],MATCH(ROW()-1,Таблица1[0],)),"s\")</f>
        <v>s\</v>
      </c>
    </row>
    <row r="768" spans="1:13" ht="15.75" x14ac:dyDescent="0.25">
      <c r="A768" s="9" t="e">
        <f>INDEX('Журнал договоров физ.лиц'!C:C,MATCH('Реестр физические'!J768,'Журнал договоров физ.лиц'!A:A,))</f>
        <v>#N/A</v>
      </c>
      <c r="B768" s="9" t="e">
        <f>Таблица1[[#This Row],[Наименование юридического лица / ФИО пациента (физического лица)]]</f>
        <v>#N/A</v>
      </c>
      <c r="C768" s="35"/>
      <c r="D768" s="11"/>
      <c r="E768" s="16"/>
      <c r="F768" s="19"/>
      <c r="G768"/>
      <c r="H768" s="17">
        <f>IFERROR(VLOOKUP(Таблица1[[#This Row],[Наименование услуги]],#REF!,2),)</f>
        <v>0</v>
      </c>
      <c r="I768" s="7">
        <f>Таблица1[[#This Row],[Количество услуг]]*Таблица1[[#This Row],[Стоимость за единицу, руб.]]</f>
        <v>0</v>
      </c>
      <c r="K768" s="8" t="str">
        <f>IFERROR(VLOOKUP($J768,'Журнал договоров физ.лиц'!$A$2:$H$32,2,0),"")</f>
        <v/>
      </c>
      <c r="L768" s="18" t="e">
        <f>IF(MATCH(Таблица1[[#This Row],[Номер договора]],Таблица1[Номер договора],)=ROW()-1,1,)+INDEX(Таблица1[[#All],[0]],ROW()-1)</f>
        <v>#N/A</v>
      </c>
      <c r="M768" s="18" t="str">
        <f>IFERROR(INDEX(Таблица1[Номер договора],MATCH(ROW()-1,Таблица1[0],)),"s\")</f>
        <v>s\</v>
      </c>
    </row>
    <row r="769" spans="1:13" ht="15.75" x14ac:dyDescent="0.25">
      <c r="A769" s="9" t="e">
        <f>INDEX('Журнал договоров физ.лиц'!C:C,MATCH('Реестр физические'!J769,'Журнал договоров физ.лиц'!A:A,))</f>
        <v>#N/A</v>
      </c>
      <c r="B769" s="9" t="e">
        <f>Таблица1[[#This Row],[Наименование юридического лица / ФИО пациента (физического лица)]]</f>
        <v>#N/A</v>
      </c>
      <c r="C769" s="35"/>
      <c r="D769" s="11"/>
      <c r="E769" s="16"/>
      <c r="F769" s="19"/>
      <c r="G769"/>
      <c r="H769" s="17">
        <f>IFERROR(VLOOKUP(Таблица1[[#This Row],[Наименование услуги]],#REF!,2),)</f>
        <v>0</v>
      </c>
      <c r="I769" s="7">
        <f>Таблица1[[#This Row],[Количество услуг]]*Таблица1[[#This Row],[Стоимость за единицу, руб.]]</f>
        <v>0</v>
      </c>
      <c r="K769" s="8" t="str">
        <f>IFERROR(VLOOKUP($J769,'Журнал договоров физ.лиц'!$A$2:$H$32,2,0),"")</f>
        <v/>
      </c>
      <c r="L769" s="18" t="e">
        <f>IF(MATCH(Таблица1[[#This Row],[Номер договора]],Таблица1[Номер договора],)=ROW()-1,1,)+INDEX(Таблица1[[#All],[0]],ROW()-1)</f>
        <v>#N/A</v>
      </c>
      <c r="M769" s="18" t="str">
        <f>IFERROR(INDEX(Таблица1[Номер договора],MATCH(ROW()-1,Таблица1[0],)),"s\")</f>
        <v>s\</v>
      </c>
    </row>
    <row r="770" spans="1:13" ht="15.75" x14ac:dyDescent="0.25">
      <c r="A770" s="9" t="e">
        <f>INDEX('Журнал договоров физ.лиц'!C:C,MATCH('Реестр физические'!J770,'Журнал договоров физ.лиц'!A:A,))</f>
        <v>#N/A</v>
      </c>
      <c r="B770" s="9" t="e">
        <f>Таблица1[[#This Row],[Наименование юридического лица / ФИО пациента (физического лица)]]</f>
        <v>#N/A</v>
      </c>
      <c r="C770" s="35"/>
      <c r="D770" s="11"/>
      <c r="E770" s="16"/>
      <c r="F770" s="19"/>
      <c r="G770"/>
      <c r="H770" s="17">
        <f>IFERROR(VLOOKUP(Таблица1[[#This Row],[Наименование услуги]],#REF!,2),)</f>
        <v>0</v>
      </c>
      <c r="I770" s="7">
        <f>Таблица1[[#This Row],[Количество услуг]]*Таблица1[[#This Row],[Стоимость за единицу, руб.]]</f>
        <v>0</v>
      </c>
      <c r="K770" s="8" t="str">
        <f>IFERROR(VLOOKUP($J770,'Журнал договоров физ.лиц'!$A$2:$H$32,2,0),"")</f>
        <v/>
      </c>
      <c r="L770" s="18" t="e">
        <f>IF(MATCH(Таблица1[[#This Row],[Номер договора]],Таблица1[Номер договора],)=ROW()-1,1,)+INDEX(Таблица1[[#All],[0]],ROW()-1)</f>
        <v>#N/A</v>
      </c>
      <c r="M770" s="18" t="str">
        <f>IFERROR(INDEX(Таблица1[Номер договора],MATCH(ROW()-1,Таблица1[0],)),"s\")</f>
        <v>s\</v>
      </c>
    </row>
    <row r="771" spans="1:13" ht="15.75" x14ac:dyDescent="0.25">
      <c r="A771" s="9" t="e">
        <f>INDEX('Журнал договоров физ.лиц'!C:C,MATCH('Реестр физические'!J771,'Журнал договоров физ.лиц'!A:A,))</f>
        <v>#N/A</v>
      </c>
      <c r="B771" s="9" t="e">
        <f>Таблица1[[#This Row],[Наименование юридического лица / ФИО пациента (физического лица)]]</f>
        <v>#N/A</v>
      </c>
      <c r="C771" s="35"/>
      <c r="D771" s="11"/>
      <c r="E771" s="16"/>
      <c r="F771" s="19"/>
      <c r="G771"/>
      <c r="H771" s="17">
        <f>IFERROR(VLOOKUP(Таблица1[[#This Row],[Наименование услуги]],#REF!,2),)</f>
        <v>0</v>
      </c>
      <c r="I771" s="7">
        <f>Таблица1[[#This Row],[Количество услуг]]*Таблица1[[#This Row],[Стоимость за единицу, руб.]]</f>
        <v>0</v>
      </c>
      <c r="K771" s="8" t="str">
        <f>IFERROR(VLOOKUP($J771,'Журнал договоров физ.лиц'!$A$2:$H$32,2,0),"")</f>
        <v/>
      </c>
      <c r="L771" s="18" t="e">
        <f>IF(MATCH(Таблица1[[#This Row],[Номер договора]],Таблица1[Номер договора],)=ROW()-1,1,)+INDEX(Таблица1[[#All],[0]],ROW()-1)</f>
        <v>#N/A</v>
      </c>
      <c r="M771" s="18" t="str">
        <f>IFERROR(INDEX(Таблица1[Номер договора],MATCH(ROW()-1,Таблица1[0],)),"s\")</f>
        <v>s\</v>
      </c>
    </row>
    <row r="772" spans="1:13" ht="15.75" x14ac:dyDescent="0.25">
      <c r="A772" s="9" t="e">
        <f>INDEX('Журнал договоров физ.лиц'!C:C,MATCH('Реестр физические'!J772,'Журнал договоров физ.лиц'!A:A,))</f>
        <v>#N/A</v>
      </c>
      <c r="B772" s="9" t="e">
        <f>Таблица1[[#This Row],[Наименование юридического лица / ФИО пациента (физического лица)]]</f>
        <v>#N/A</v>
      </c>
      <c r="C772" s="35"/>
      <c r="D772" s="11"/>
      <c r="E772" s="16"/>
      <c r="F772" s="19"/>
      <c r="G772"/>
      <c r="H772" s="17">
        <f>IFERROR(VLOOKUP(Таблица1[[#This Row],[Наименование услуги]],#REF!,2),)</f>
        <v>0</v>
      </c>
      <c r="I772" s="7">
        <f>Таблица1[[#This Row],[Количество услуг]]*Таблица1[[#This Row],[Стоимость за единицу, руб.]]</f>
        <v>0</v>
      </c>
      <c r="K772" s="8" t="str">
        <f>IFERROR(VLOOKUP($J772,'Журнал договоров физ.лиц'!$A$2:$H$32,2,0),"")</f>
        <v/>
      </c>
      <c r="L772" s="18" t="e">
        <f>IF(MATCH(Таблица1[[#This Row],[Номер договора]],Таблица1[Номер договора],)=ROW()-1,1,)+INDEX(Таблица1[[#All],[0]],ROW()-1)</f>
        <v>#N/A</v>
      </c>
      <c r="M772" s="18" t="str">
        <f>IFERROR(INDEX(Таблица1[Номер договора],MATCH(ROW()-1,Таблица1[0],)),"s\")</f>
        <v>s\</v>
      </c>
    </row>
    <row r="773" spans="1:13" ht="15.75" x14ac:dyDescent="0.25">
      <c r="A773" s="9" t="e">
        <f>INDEX('Журнал договоров физ.лиц'!C:C,MATCH('Реестр физические'!J773,'Журнал договоров физ.лиц'!A:A,))</f>
        <v>#N/A</v>
      </c>
      <c r="B773" s="9" t="e">
        <f>Таблица1[[#This Row],[Наименование юридического лица / ФИО пациента (физического лица)]]</f>
        <v>#N/A</v>
      </c>
      <c r="C773" s="35"/>
      <c r="D773" s="11"/>
      <c r="E773" s="16"/>
      <c r="F773" s="19"/>
      <c r="G773"/>
      <c r="H773" s="17">
        <f>IFERROR(VLOOKUP(Таблица1[[#This Row],[Наименование услуги]],#REF!,2),)</f>
        <v>0</v>
      </c>
      <c r="I773" s="7">
        <f>Таблица1[[#This Row],[Количество услуг]]*Таблица1[[#This Row],[Стоимость за единицу, руб.]]</f>
        <v>0</v>
      </c>
      <c r="K773" s="8" t="str">
        <f>IFERROR(VLOOKUP($J773,'Журнал договоров физ.лиц'!$A$2:$H$32,2,0),"")</f>
        <v/>
      </c>
      <c r="L773" s="18" t="e">
        <f>IF(MATCH(Таблица1[[#This Row],[Номер договора]],Таблица1[Номер договора],)=ROW()-1,1,)+INDEX(Таблица1[[#All],[0]],ROW()-1)</f>
        <v>#N/A</v>
      </c>
      <c r="M773" s="18" t="str">
        <f>IFERROR(INDEX(Таблица1[Номер договора],MATCH(ROW()-1,Таблица1[0],)),"s\")</f>
        <v>s\</v>
      </c>
    </row>
    <row r="774" spans="1:13" ht="15.75" x14ac:dyDescent="0.25">
      <c r="A774" s="9" t="e">
        <f>INDEX('Журнал договоров физ.лиц'!C:C,MATCH('Реестр физические'!J774,'Журнал договоров физ.лиц'!A:A,))</f>
        <v>#N/A</v>
      </c>
      <c r="B774" s="9" t="e">
        <f>Таблица1[[#This Row],[Наименование юридического лица / ФИО пациента (физического лица)]]</f>
        <v>#N/A</v>
      </c>
      <c r="C774" s="35"/>
      <c r="D774" s="11"/>
      <c r="E774" s="16"/>
      <c r="F774" s="19"/>
      <c r="G774"/>
      <c r="H774" s="17">
        <f>IFERROR(VLOOKUP(Таблица1[[#This Row],[Наименование услуги]],#REF!,2),)</f>
        <v>0</v>
      </c>
      <c r="I774" s="7">
        <f>Таблица1[[#This Row],[Количество услуг]]*Таблица1[[#This Row],[Стоимость за единицу, руб.]]</f>
        <v>0</v>
      </c>
      <c r="K774" s="8" t="str">
        <f>IFERROR(VLOOKUP($J774,'Журнал договоров физ.лиц'!$A$2:$H$32,2,0),"")</f>
        <v/>
      </c>
      <c r="L774" s="18" t="e">
        <f>IF(MATCH(Таблица1[[#This Row],[Номер договора]],Таблица1[Номер договора],)=ROW()-1,1,)+INDEX(Таблица1[[#All],[0]],ROW()-1)</f>
        <v>#N/A</v>
      </c>
      <c r="M774" s="18" t="str">
        <f>IFERROR(INDEX(Таблица1[Номер договора],MATCH(ROW()-1,Таблица1[0],)),"s\")</f>
        <v>s\</v>
      </c>
    </row>
    <row r="775" spans="1:13" ht="15.75" x14ac:dyDescent="0.25">
      <c r="A775" s="9" t="e">
        <f>INDEX('Журнал договоров физ.лиц'!C:C,MATCH('Реестр физические'!J775,'Журнал договоров физ.лиц'!A:A,))</f>
        <v>#N/A</v>
      </c>
      <c r="B775" s="9" t="e">
        <f>Таблица1[[#This Row],[Наименование юридического лица / ФИО пациента (физического лица)]]</f>
        <v>#N/A</v>
      </c>
      <c r="C775" s="35"/>
      <c r="D775" s="11"/>
      <c r="E775" s="16"/>
      <c r="F775" s="19"/>
      <c r="G775"/>
      <c r="H775" s="17">
        <f>IFERROR(VLOOKUP(Таблица1[[#This Row],[Наименование услуги]],#REF!,2),)</f>
        <v>0</v>
      </c>
      <c r="I775" s="7">
        <f>Таблица1[[#This Row],[Количество услуг]]*Таблица1[[#This Row],[Стоимость за единицу, руб.]]</f>
        <v>0</v>
      </c>
      <c r="K775" s="8" t="str">
        <f>IFERROR(VLOOKUP($J775,'Журнал договоров физ.лиц'!$A$2:$H$32,2,0),"")</f>
        <v/>
      </c>
      <c r="L775" s="18" t="e">
        <f>IF(MATCH(Таблица1[[#This Row],[Номер договора]],Таблица1[Номер договора],)=ROW()-1,1,)+INDEX(Таблица1[[#All],[0]],ROW()-1)</f>
        <v>#N/A</v>
      </c>
      <c r="M775" s="18" t="str">
        <f>IFERROR(INDEX(Таблица1[Номер договора],MATCH(ROW()-1,Таблица1[0],)),"s\")</f>
        <v>s\</v>
      </c>
    </row>
    <row r="776" spans="1:13" ht="15.75" x14ac:dyDescent="0.25">
      <c r="A776" s="9" t="e">
        <f>INDEX('Журнал договоров физ.лиц'!C:C,MATCH('Реестр физические'!J776,'Журнал договоров физ.лиц'!A:A,))</f>
        <v>#N/A</v>
      </c>
      <c r="B776" s="9" t="e">
        <f>Таблица1[[#This Row],[Наименование юридического лица / ФИО пациента (физического лица)]]</f>
        <v>#N/A</v>
      </c>
      <c r="C776" s="35"/>
      <c r="D776" s="11"/>
      <c r="E776" s="16"/>
      <c r="F776" s="19"/>
      <c r="G776"/>
      <c r="H776" s="17">
        <f>IFERROR(VLOOKUP(Таблица1[[#This Row],[Наименование услуги]],#REF!,2),)</f>
        <v>0</v>
      </c>
      <c r="I776" s="7">
        <f>Таблица1[[#This Row],[Количество услуг]]*Таблица1[[#This Row],[Стоимость за единицу, руб.]]</f>
        <v>0</v>
      </c>
      <c r="K776" s="8" t="str">
        <f>IFERROR(VLOOKUP($J776,'Журнал договоров физ.лиц'!$A$2:$H$32,2,0),"")</f>
        <v/>
      </c>
      <c r="L776" s="18" t="e">
        <f>IF(MATCH(Таблица1[[#This Row],[Номер договора]],Таблица1[Номер договора],)=ROW()-1,1,)+INDEX(Таблица1[[#All],[0]],ROW()-1)</f>
        <v>#N/A</v>
      </c>
      <c r="M776" s="18" t="str">
        <f>IFERROR(INDEX(Таблица1[Номер договора],MATCH(ROW()-1,Таблица1[0],)),"s\")</f>
        <v>s\</v>
      </c>
    </row>
    <row r="777" spans="1:13" ht="15.75" x14ac:dyDescent="0.25">
      <c r="A777" s="9" t="e">
        <f>INDEX('Журнал договоров физ.лиц'!C:C,MATCH('Реестр физические'!J777,'Журнал договоров физ.лиц'!A:A,))</f>
        <v>#N/A</v>
      </c>
      <c r="B777" s="9" t="e">
        <f>Таблица1[[#This Row],[Наименование юридического лица / ФИО пациента (физического лица)]]</f>
        <v>#N/A</v>
      </c>
      <c r="C777" s="35"/>
      <c r="D777" s="11"/>
      <c r="E777" s="16"/>
      <c r="F777" s="19"/>
      <c r="G777"/>
      <c r="H777" s="17">
        <f>IFERROR(VLOOKUP(Таблица1[[#This Row],[Наименование услуги]],#REF!,2),)</f>
        <v>0</v>
      </c>
      <c r="I777" s="7">
        <f>Таблица1[[#This Row],[Количество услуг]]*Таблица1[[#This Row],[Стоимость за единицу, руб.]]</f>
        <v>0</v>
      </c>
      <c r="K777" s="8" t="str">
        <f>IFERROR(VLOOKUP($J777,'Журнал договоров физ.лиц'!$A$2:$H$32,2,0),"")</f>
        <v/>
      </c>
      <c r="L777" s="18" t="e">
        <f>IF(MATCH(Таблица1[[#This Row],[Номер договора]],Таблица1[Номер договора],)=ROW()-1,1,)+INDEX(Таблица1[[#All],[0]],ROW()-1)</f>
        <v>#N/A</v>
      </c>
      <c r="M777" s="18" t="str">
        <f>IFERROR(INDEX(Таблица1[Номер договора],MATCH(ROW()-1,Таблица1[0],)),"s\")</f>
        <v>s\</v>
      </c>
    </row>
    <row r="778" spans="1:13" ht="15.75" x14ac:dyDescent="0.25">
      <c r="A778" s="9" t="e">
        <f>INDEX('Журнал договоров физ.лиц'!C:C,MATCH('Реестр физические'!J778,'Журнал договоров физ.лиц'!A:A,))</f>
        <v>#N/A</v>
      </c>
      <c r="B778" s="9" t="e">
        <f>Таблица1[[#This Row],[Наименование юридического лица / ФИО пациента (физического лица)]]</f>
        <v>#N/A</v>
      </c>
      <c r="C778" s="35"/>
      <c r="D778" s="11"/>
      <c r="E778" s="16"/>
      <c r="F778" s="19"/>
      <c r="G778"/>
      <c r="H778" s="17">
        <f>IFERROR(VLOOKUP(Таблица1[[#This Row],[Наименование услуги]],#REF!,2),)</f>
        <v>0</v>
      </c>
      <c r="I778" s="7">
        <f>Таблица1[[#This Row],[Количество услуг]]*Таблица1[[#This Row],[Стоимость за единицу, руб.]]</f>
        <v>0</v>
      </c>
      <c r="K778" s="8" t="str">
        <f>IFERROR(VLOOKUP($J778,'Журнал договоров физ.лиц'!$A$2:$H$32,2,0),"")</f>
        <v/>
      </c>
      <c r="L778" s="18" t="e">
        <f>IF(MATCH(Таблица1[[#This Row],[Номер договора]],Таблица1[Номер договора],)=ROW()-1,1,)+INDEX(Таблица1[[#All],[0]],ROW()-1)</f>
        <v>#N/A</v>
      </c>
      <c r="M778" s="18" t="str">
        <f>IFERROR(INDEX(Таблица1[Номер договора],MATCH(ROW()-1,Таблица1[0],)),"s\")</f>
        <v>s\</v>
      </c>
    </row>
    <row r="779" spans="1:13" ht="15.75" x14ac:dyDescent="0.25">
      <c r="A779" s="9" t="e">
        <f>INDEX('Журнал договоров физ.лиц'!C:C,MATCH('Реестр физические'!J779,'Журнал договоров физ.лиц'!A:A,))</f>
        <v>#N/A</v>
      </c>
      <c r="B779" s="9" t="e">
        <f>Таблица1[[#This Row],[Наименование юридического лица / ФИО пациента (физического лица)]]</f>
        <v>#N/A</v>
      </c>
      <c r="C779" s="35"/>
      <c r="D779" s="11"/>
      <c r="E779" s="16"/>
      <c r="F779" s="19"/>
      <c r="G779"/>
      <c r="H779" s="17">
        <f>IFERROR(VLOOKUP(Таблица1[[#This Row],[Наименование услуги]],#REF!,2),)</f>
        <v>0</v>
      </c>
      <c r="I779" s="7">
        <f>Таблица1[[#This Row],[Количество услуг]]*Таблица1[[#This Row],[Стоимость за единицу, руб.]]</f>
        <v>0</v>
      </c>
      <c r="K779" s="8" t="str">
        <f>IFERROR(VLOOKUP($J779,'Журнал договоров физ.лиц'!$A$2:$H$32,2,0),"")</f>
        <v/>
      </c>
      <c r="L779" s="18" t="e">
        <f>IF(MATCH(Таблица1[[#This Row],[Номер договора]],Таблица1[Номер договора],)=ROW()-1,1,)+INDEX(Таблица1[[#All],[0]],ROW()-1)</f>
        <v>#N/A</v>
      </c>
      <c r="M779" s="18" t="str">
        <f>IFERROR(INDEX(Таблица1[Номер договора],MATCH(ROW()-1,Таблица1[0],)),"s\")</f>
        <v>s\</v>
      </c>
    </row>
    <row r="780" spans="1:13" ht="15.75" x14ac:dyDescent="0.25">
      <c r="A780" s="9" t="e">
        <f>INDEX('Журнал договоров физ.лиц'!C:C,MATCH('Реестр физические'!J780,'Журнал договоров физ.лиц'!A:A,))</f>
        <v>#N/A</v>
      </c>
      <c r="B780" s="9" t="e">
        <f>Таблица1[[#This Row],[Наименование юридического лица / ФИО пациента (физического лица)]]</f>
        <v>#N/A</v>
      </c>
      <c r="C780" s="35"/>
      <c r="D780" s="11"/>
      <c r="E780" s="16"/>
      <c r="F780" s="19"/>
      <c r="G780"/>
      <c r="H780" s="17">
        <f>IFERROR(VLOOKUP(Таблица1[[#This Row],[Наименование услуги]],#REF!,2),)</f>
        <v>0</v>
      </c>
      <c r="I780" s="7">
        <f>Таблица1[[#This Row],[Количество услуг]]*Таблица1[[#This Row],[Стоимость за единицу, руб.]]</f>
        <v>0</v>
      </c>
      <c r="K780" s="8" t="str">
        <f>IFERROR(VLOOKUP($J780,'Журнал договоров физ.лиц'!$A$2:$H$32,2,0),"")</f>
        <v/>
      </c>
      <c r="L780" s="18" t="e">
        <f>IF(MATCH(Таблица1[[#This Row],[Номер договора]],Таблица1[Номер договора],)=ROW()-1,1,)+INDEX(Таблица1[[#All],[0]],ROW()-1)</f>
        <v>#N/A</v>
      </c>
      <c r="M780" s="18" t="str">
        <f>IFERROR(INDEX(Таблица1[Номер договора],MATCH(ROW()-1,Таблица1[0],)),"s\")</f>
        <v>s\</v>
      </c>
    </row>
    <row r="781" spans="1:13" ht="15.75" x14ac:dyDescent="0.25">
      <c r="A781" s="9" t="e">
        <f>INDEX('Журнал договоров физ.лиц'!C:C,MATCH('Реестр физические'!J781,'Журнал договоров физ.лиц'!A:A,))</f>
        <v>#N/A</v>
      </c>
      <c r="B781" s="9" t="e">
        <f>Таблица1[[#This Row],[Наименование юридического лица / ФИО пациента (физического лица)]]</f>
        <v>#N/A</v>
      </c>
      <c r="C781" s="35"/>
      <c r="D781" s="11"/>
      <c r="E781" s="16"/>
      <c r="F781" s="19"/>
      <c r="G781"/>
      <c r="H781" s="17">
        <f>IFERROR(VLOOKUP(Таблица1[[#This Row],[Наименование услуги]],#REF!,2),)</f>
        <v>0</v>
      </c>
      <c r="I781" s="7">
        <f>Таблица1[[#This Row],[Количество услуг]]*Таблица1[[#This Row],[Стоимость за единицу, руб.]]</f>
        <v>0</v>
      </c>
      <c r="K781" s="8" t="str">
        <f>IFERROR(VLOOKUP($J781,'Журнал договоров физ.лиц'!$A$2:$H$32,2,0),"")</f>
        <v/>
      </c>
      <c r="L781" s="18" t="e">
        <f>IF(MATCH(Таблица1[[#This Row],[Номер договора]],Таблица1[Номер договора],)=ROW()-1,1,)+INDEX(Таблица1[[#All],[0]],ROW()-1)</f>
        <v>#N/A</v>
      </c>
      <c r="M781" s="18" t="str">
        <f>IFERROR(INDEX(Таблица1[Номер договора],MATCH(ROW()-1,Таблица1[0],)),"s\")</f>
        <v>s\</v>
      </c>
    </row>
    <row r="782" spans="1:13" ht="15.75" x14ac:dyDescent="0.25">
      <c r="A782" s="9" t="e">
        <f>INDEX('Журнал договоров физ.лиц'!C:C,MATCH('Реестр физические'!J782,'Журнал договоров физ.лиц'!A:A,))</f>
        <v>#N/A</v>
      </c>
      <c r="B782" s="9" t="e">
        <f>Таблица1[[#This Row],[Наименование юридического лица / ФИО пациента (физического лица)]]</f>
        <v>#N/A</v>
      </c>
      <c r="C782" s="35"/>
      <c r="D782" s="11"/>
      <c r="E782" s="16"/>
      <c r="F782" s="19"/>
      <c r="G782"/>
      <c r="H782" s="17">
        <f>IFERROR(VLOOKUP(Таблица1[[#This Row],[Наименование услуги]],#REF!,2),)</f>
        <v>0</v>
      </c>
      <c r="I782" s="7">
        <f>Таблица1[[#This Row],[Количество услуг]]*Таблица1[[#This Row],[Стоимость за единицу, руб.]]</f>
        <v>0</v>
      </c>
      <c r="K782" s="8" t="str">
        <f>IFERROR(VLOOKUP($J782,'Журнал договоров физ.лиц'!$A$2:$H$32,2,0),"")</f>
        <v/>
      </c>
      <c r="L782" s="18" t="e">
        <f>IF(MATCH(Таблица1[[#This Row],[Номер договора]],Таблица1[Номер договора],)=ROW()-1,1,)+INDEX(Таблица1[[#All],[0]],ROW()-1)</f>
        <v>#N/A</v>
      </c>
      <c r="M782" s="18" t="str">
        <f>IFERROR(INDEX(Таблица1[Номер договора],MATCH(ROW()-1,Таблица1[0],)),"s\")</f>
        <v>s\</v>
      </c>
    </row>
    <row r="783" spans="1:13" ht="15.75" x14ac:dyDescent="0.25">
      <c r="A783" s="9" t="e">
        <f>INDEX('Журнал договоров физ.лиц'!C:C,MATCH('Реестр физические'!J783,'Журнал договоров физ.лиц'!A:A,))</f>
        <v>#N/A</v>
      </c>
      <c r="B783" s="9" t="e">
        <f>Таблица1[[#This Row],[Наименование юридического лица / ФИО пациента (физического лица)]]</f>
        <v>#N/A</v>
      </c>
      <c r="C783" s="35"/>
      <c r="D783" s="11"/>
      <c r="E783" s="16"/>
      <c r="F783" s="19"/>
      <c r="G783"/>
      <c r="H783" s="17">
        <f>IFERROR(VLOOKUP(Таблица1[[#This Row],[Наименование услуги]],#REF!,2),)</f>
        <v>0</v>
      </c>
      <c r="I783" s="7">
        <f>Таблица1[[#This Row],[Количество услуг]]*Таблица1[[#This Row],[Стоимость за единицу, руб.]]</f>
        <v>0</v>
      </c>
      <c r="K783" s="8" t="str">
        <f>IFERROR(VLOOKUP($J783,'Журнал договоров физ.лиц'!$A$2:$H$32,2,0),"")</f>
        <v/>
      </c>
      <c r="L783" s="18" t="e">
        <f>IF(MATCH(Таблица1[[#This Row],[Номер договора]],Таблица1[Номер договора],)=ROW()-1,1,)+INDEX(Таблица1[[#All],[0]],ROW()-1)</f>
        <v>#N/A</v>
      </c>
      <c r="M783" s="18" t="str">
        <f>IFERROR(INDEX(Таблица1[Номер договора],MATCH(ROW()-1,Таблица1[0],)),"s\")</f>
        <v>s\</v>
      </c>
    </row>
    <row r="784" spans="1:13" ht="15.75" x14ac:dyDescent="0.25">
      <c r="A784" s="9" t="e">
        <f>INDEX('Журнал договоров физ.лиц'!C:C,MATCH('Реестр физические'!J784,'Журнал договоров физ.лиц'!A:A,))</f>
        <v>#N/A</v>
      </c>
      <c r="B784" s="9" t="e">
        <f>Таблица1[[#This Row],[Наименование юридического лица / ФИО пациента (физического лица)]]</f>
        <v>#N/A</v>
      </c>
      <c r="C784" s="35"/>
      <c r="D784" s="11"/>
      <c r="E784" s="16"/>
      <c r="F784" s="19"/>
      <c r="G784"/>
      <c r="H784" s="17">
        <f>IFERROR(VLOOKUP(Таблица1[[#This Row],[Наименование услуги]],#REF!,2),)</f>
        <v>0</v>
      </c>
      <c r="I784" s="7">
        <f>Таблица1[[#This Row],[Количество услуг]]*Таблица1[[#This Row],[Стоимость за единицу, руб.]]</f>
        <v>0</v>
      </c>
      <c r="K784" s="8" t="str">
        <f>IFERROR(VLOOKUP($J784,'Журнал договоров физ.лиц'!$A$2:$H$32,2,0),"")</f>
        <v/>
      </c>
      <c r="L784" s="18" t="e">
        <f>IF(MATCH(Таблица1[[#This Row],[Номер договора]],Таблица1[Номер договора],)=ROW()-1,1,)+INDEX(Таблица1[[#All],[0]],ROW()-1)</f>
        <v>#N/A</v>
      </c>
      <c r="M784" s="18" t="str">
        <f>IFERROR(INDEX(Таблица1[Номер договора],MATCH(ROW()-1,Таблица1[0],)),"s\")</f>
        <v>s\</v>
      </c>
    </row>
    <row r="785" spans="1:13" ht="15.75" x14ac:dyDescent="0.25">
      <c r="A785" s="9" t="e">
        <f>INDEX('Журнал договоров физ.лиц'!C:C,MATCH('Реестр физические'!J785,'Журнал договоров физ.лиц'!A:A,))</f>
        <v>#N/A</v>
      </c>
      <c r="B785" s="9" t="e">
        <f>Таблица1[[#This Row],[Наименование юридического лица / ФИО пациента (физического лица)]]</f>
        <v>#N/A</v>
      </c>
      <c r="C785" s="35"/>
      <c r="D785" s="11"/>
      <c r="E785" s="16"/>
      <c r="F785" s="19"/>
      <c r="G785"/>
      <c r="H785" s="17">
        <f>IFERROR(VLOOKUP(Таблица1[[#This Row],[Наименование услуги]],#REF!,2),)</f>
        <v>0</v>
      </c>
      <c r="I785" s="7">
        <f>Таблица1[[#This Row],[Количество услуг]]*Таблица1[[#This Row],[Стоимость за единицу, руб.]]</f>
        <v>0</v>
      </c>
      <c r="K785" s="8" t="str">
        <f>IFERROR(VLOOKUP($J785,'Журнал договоров физ.лиц'!$A$2:$H$32,2,0),"")</f>
        <v/>
      </c>
      <c r="L785" s="18" t="e">
        <f>IF(MATCH(Таблица1[[#This Row],[Номер договора]],Таблица1[Номер договора],)=ROW()-1,1,)+INDEX(Таблица1[[#All],[0]],ROW()-1)</f>
        <v>#N/A</v>
      </c>
      <c r="M785" s="18" t="str">
        <f>IFERROR(INDEX(Таблица1[Номер договора],MATCH(ROW()-1,Таблица1[0],)),"s\")</f>
        <v>s\</v>
      </c>
    </row>
    <row r="786" spans="1:13" ht="15.75" x14ac:dyDescent="0.25">
      <c r="A786" s="9" t="e">
        <f>INDEX('Журнал договоров физ.лиц'!C:C,MATCH('Реестр физические'!J786,'Журнал договоров физ.лиц'!A:A,))</f>
        <v>#N/A</v>
      </c>
      <c r="B786" s="9" t="e">
        <f>Таблица1[[#This Row],[Наименование юридического лица / ФИО пациента (физического лица)]]</f>
        <v>#N/A</v>
      </c>
      <c r="C786" s="35"/>
      <c r="D786" s="11"/>
      <c r="E786" s="16"/>
      <c r="F786" s="19"/>
      <c r="G786"/>
      <c r="H786" s="17">
        <f>IFERROR(VLOOKUP(Таблица1[[#This Row],[Наименование услуги]],#REF!,2),)</f>
        <v>0</v>
      </c>
      <c r="I786" s="7">
        <f>Таблица1[[#This Row],[Количество услуг]]*Таблица1[[#This Row],[Стоимость за единицу, руб.]]</f>
        <v>0</v>
      </c>
      <c r="K786" s="8" t="str">
        <f>IFERROR(VLOOKUP($J786,'Журнал договоров физ.лиц'!$A$2:$H$32,2,0),"")</f>
        <v/>
      </c>
      <c r="L786" s="18" t="e">
        <f>IF(MATCH(Таблица1[[#This Row],[Номер договора]],Таблица1[Номер договора],)=ROW()-1,1,)+INDEX(Таблица1[[#All],[0]],ROW()-1)</f>
        <v>#N/A</v>
      </c>
      <c r="M786" s="18" t="str">
        <f>IFERROR(INDEX(Таблица1[Номер договора],MATCH(ROW()-1,Таблица1[0],)),"s\")</f>
        <v>s\</v>
      </c>
    </row>
    <row r="787" spans="1:13" ht="15.75" x14ac:dyDescent="0.25">
      <c r="A787" s="9" t="e">
        <f>INDEX('Журнал договоров физ.лиц'!C:C,MATCH('Реестр физические'!J787,'Журнал договоров физ.лиц'!A:A,))</f>
        <v>#N/A</v>
      </c>
      <c r="B787" s="9" t="e">
        <f>Таблица1[[#This Row],[Наименование юридического лица / ФИО пациента (физического лица)]]</f>
        <v>#N/A</v>
      </c>
      <c r="C787" s="35"/>
      <c r="D787" s="11"/>
      <c r="E787" s="16"/>
      <c r="F787" s="19"/>
      <c r="G787"/>
      <c r="H787" s="17">
        <f>IFERROR(VLOOKUP(Таблица1[[#This Row],[Наименование услуги]],#REF!,2),)</f>
        <v>0</v>
      </c>
      <c r="I787" s="7">
        <f>Таблица1[[#This Row],[Количество услуг]]*Таблица1[[#This Row],[Стоимость за единицу, руб.]]</f>
        <v>0</v>
      </c>
      <c r="K787" s="8" t="str">
        <f>IFERROR(VLOOKUP($J787,'Журнал договоров физ.лиц'!$A$2:$H$32,2,0),"")</f>
        <v/>
      </c>
      <c r="L787" s="18" t="e">
        <f>IF(MATCH(Таблица1[[#This Row],[Номер договора]],Таблица1[Номер договора],)=ROW()-1,1,)+INDEX(Таблица1[[#All],[0]],ROW()-1)</f>
        <v>#N/A</v>
      </c>
      <c r="M787" s="18" t="str">
        <f>IFERROR(INDEX(Таблица1[Номер договора],MATCH(ROW()-1,Таблица1[0],)),"s\")</f>
        <v>s\</v>
      </c>
    </row>
    <row r="788" spans="1:13" ht="15.75" x14ac:dyDescent="0.25">
      <c r="A788" s="9" t="e">
        <f>INDEX('Журнал договоров физ.лиц'!C:C,MATCH('Реестр физические'!J788,'Журнал договоров физ.лиц'!A:A,))</f>
        <v>#N/A</v>
      </c>
      <c r="B788" s="9" t="e">
        <f>Таблица1[[#This Row],[Наименование юридического лица / ФИО пациента (физического лица)]]</f>
        <v>#N/A</v>
      </c>
      <c r="C788" s="35"/>
      <c r="D788" s="11"/>
      <c r="E788" s="16"/>
      <c r="F788" s="19"/>
      <c r="G788"/>
      <c r="H788" s="17">
        <f>IFERROR(VLOOKUP(Таблица1[[#This Row],[Наименование услуги]],#REF!,2),)</f>
        <v>0</v>
      </c>
      <c r="I788" s="7">
        <f>Таблица1[[#This Row],[Количество услуг]]*Таблица1[[#This Row],[Стоимость за единицу, руб.]]</f>
        <v>0</v>
      </c>
      <c r="K788" s="8" t="str">
        <f>IFERROR(VLOOKUP($J788,'Журнал договоров физ.лиц'!$A$2:$H$32,2,0),"")</f>
        <v/>
      </c>
      <c r="L788" s="18" t="e">
        <f>IF(MATCH(Таблица1[[#This Row],[Номер договора]],Таблица1[Номер договора],)=ROW()-1,1,)+INDEX(Таблица1[[#All],[0]],ROW()-1)</f>
        <v>#N/A</v>
      </c>
      <c r="M788" s="18" t="str">
        <f>IFERROR(INDEX(Таблица1[Номер договора],MATCH(ROW()-1,Таблица1[0],)),"s\")</f>
        <v>s\</v>
      </c>
    </row>
    <row r="789" spans="1:13" ht="15.75" x14ac:dyDescent="0.25">
      <c r="A789" s="9" t="e">
        <f>INDEX('Журнал договоров физ.лиц'!C:C,MATCH('Реестр физические'!J789,'Журнал договоров физ.лиц'!A:A,))</f>
        <v>#N/A</v>
      </c>
      <c r="B789" s="9" t="e">
        <f>Таблица1[[#This Row],[Наименование юридического лица / ФИО пациента (физического лица)]]</f>
        <v>#N/A</v>
      </c>
      <c r="C789" s="35"/>
      <c r="D789" s="11"/>
      <c r="E789" s="16"/>
      <c r="F789" s="19"/>
      <c r="G789"/>
      <c r="H789" s="17">
        <f>IFERROR(VLOOKUP(Таблица1[[#This Row],[Наименование услуги]],#REF!,2),)</f>
        <v>0</v>
      </c>
      <c r="I789" s="7">
        <f>Таблица1[[#This Row],[Количество услуг]]*Таблица1[[#This Row],[Стоимость за единицу, руб.]]</f>
        <v>0</v>
      </c>
      <c r="K789" s="8" t="str">
        <f>IFERROR(VLOOKUP($J789,'Журнал договоров физ.лиц'!$A$2:$H$32,2,0),"")</f>
        <v/>
      </c>
      <c r="L789" s="18" t="e">
        <f>IF(MATCH(Таблица1[[#This Row],[Номер договора]],Таблица1[Номер договора],)=ROW()-1,1,)+INDEX(Таблица1[[#All],[0]],ROW()-1)</f>
        <v>#N/A</v>
      </c>
      <c r="M789" s="18" t="str">
        <f>IFERROR(INDEX(Таблица1[Номер договора],MATCH(ROW()-1,Таблица1[0],)),"s\")</f>
        <v>s\</v>
      </c>
    </row>
    <row r="790" spans="1:13" ht="15.75" x14ac:dyDescent="0.25">
      <c r="A790" s="9" t="e">
        <f>INDEX('Журнал договоров физ.лиц'!C:C,MATCH('Реестр физические'!J790,'Журнал договоров физ.лиц'!A:A,))</f>
        <v>#N/A</v>
      </c>
      <c r="B790" s="9" t="e">
        <f>Таблица1[[#This Row],[Наименование юридического лица / ФИО пациента (физического лица)]]</f>
        <v>#N/A</v>
      </c>
      <c r="C790" s="35"/>
      <c r="D790" s="11"/>
      <c r="E790" s="16"/>
      <c r="F790" s="19"/>
      <c r="G790"/>
      <c r="H790" s="17">
        <f>IFERROR(VLOOKUP(Таблица1[[#This Row],[Наименование услуги]],#REF!,2),)</f>
        <v>0</v>
      </c>
      <c r="I790" s="7">
        <f>Таблица1[[#This Row],[Количество услуг]]*Таблица1[[#This Row],[Стоимость за единицу, руб.]]</f>
        <v>0</v>
      </c>
      <c r="K790" s="8" t="str">
        <f>IFERROR(VLOOKUP($J790,'Журнал договоров физ.лиц'!$A$2:$H$32,2,0),"")</f>
        <v/>
      </c>
      <c r="L790" s="18" t="e">
        <f>IF(MATCH(Таблица1[[#This Row],[Номер договора]],Таблица1[Номер договора],)=ROW()-1,1,)+INDEX(Таблица1[[#All],[0]],ROW()-1)</f>
        <v>#N/A</v>
      </c>
      <c r="M790" s="18" t="str">
        <f>IFERROR(INDEX(Таблица1[Номер договора],MATCH(ROW()-1,Таблица1[0],)),"s\")</f>
        <v>s\</v>
      </c>
    </row>
    <row r="791" spans="1:13" ht="15.75" x14ac:dyDescent="0.25">
      <c r="A791" s="9" t="e">
        <f>INDEX('Журнал договоров физ.лиц'!C:C,MATCH('Реестр физические'!J791,'Журнал договоров физ.лиц'!A:A,))</f>
        <v>#N/A</v>
      </c>
      <c r="B791" s="9" t="e">
        <f>Таблица1[[#This Row],[Наименование юридического лица / ФИО пациента (физического лица)]]</f>
        <v>#N/A</v>
      </c>
      <c r="C791" s="35"/>
      <c r="D791" s="11"/>
      <c r="E791" s="16"/>
      <c r="F791" s="19"/>
      <c r="G791"/>
      <c r="H791" s="17">
        <f>IFERROR(VLOOKUP(Таблица1[[#This Row],[Наименование услуги]],#REF!,2),)</f>
        <v>0</v>
      </c>
      <c r="I791" s="7">
        <f>Таблица1[[#This Row],[Количество услуг]]*Таблица1[[#This Row],[Стоимость за единицу, руб.]]</f>
        <v>0</v>
      </c>
      <c r="K791" s="8" t="str">
        <f>IFERROR(VLOOKUP($J791,'Журнал договоров физ.лиц'!$A$2:$H$32,2,0),"")</f>
        <v/>
      </c>
      <c r="L791" s="18" t="e">
        <f>IF(MATCH(Таблица1[[#This Row],[Номер договора]],Таблица1[Номер договора],)=ROW()-1,1,)+INDEX(Таблица1[[#All],[0]],ROW()-1)</f>
        <v>#N/A</v>
      </c>
      <c r="M791" s="18" t="str">
        <f>IFERROR(INDEX(Таблица1[Номер договора],MATCH(ROW()-1,Таблица1[0],)),"s\")</f>
        <v>s\</v>
      </c>
    </row>
    <row r="792" spans="1:13" ht="15.75" x14ac:dyDescent="0.25">
      <c r="A792" s="9" t="e">
        <f>INDEX('Журнал договоров физ.лиц'!C:C,MATCH('Реестр физические'!J792,'Журнал договоров физ.лиц'!A:A,))</f>
        <v>#N/A</v>
      </c>
      <c r="B792" s="9" t="e">
        <f>Таблица1[[#This Row],[Наименование юридического лица / ФИО пациента (физического лица)]]</f>
        <v>#N/A</v>
      </c>
      <c r="C792" s="35"/>
      <c r="D792" s="11"/>
      <c r="E792" s="16"/>
      <c r="F792" s="19"/>
      <c r="G792"/>
      <c r="H792" s="17">
        <f>IFERROR(VLOOKUP(Таблица1[[#This Row],[Наименование услуги]],#REF!,2),)</f>
        <v>0</v>
      </c>
      <c r="I792" s="7">
        <f>Таблица1[[#This Row],[Количество услуг]]*Таблица1[[#This Row],[Стоимость за единицу, руб.]]</f>
        <v>0</v>
      </c>
      <c r="K792" s="8" t="str">
        <f>IFERROR(VLOOKUP($J792,'Журнал договоров физ.лиц'!$A$2:$H$32,2,0),"")</f>
        <v/>
      </c>
      <c r="L792" s="18" t="e">
        <f>IF(MATCH(Таблица1[[#This Row],[Номер договора]],Таблица1[Номер договора],)=ROW()-1,1,)+INDEX(Таблица1[[#All],[0]],ROW()-1)</f>
        <v>#N/A</v>
      </c>
      <c r="M792" s="18" t="str">
        <f>IFERROR(INDEX(Таблица1[Номер договора],MATCH(ROW()-1,Таблица1[0],)),"s\")</f>
        <v>s\</v>
      </c>
    </row>
    <row r="793" spans="1:13" ht="15.75" x14ac:dyDescent="0.25">
      <c r="A793" s="9" t="e">
        <f>INDEX('Журнал договоров физ.лиц'!C:C,MATCH('Реестр физические'!J793,'Журнал договоров физ.лиц'!A:A,))</f>
        <v>#N/A</v>
      </c>
      <c r="B793" s="9" t="e">
        <f>Таблица1[[#This Row],[Наименование юридического лица / ФИО пациента (физического лица)]]</f>
        <v>#N/A</v>
      </c>
      <c r="C793" s="35"/>
      <c r="D793" s="11"/>
      <c r="E793" s="16"/>
      <c r="F793" s="19"/>
      <c r="G793"/>
      <c r="H793" s="17">
        <f>IFERROR(VLOOKUP(Таблица1[[#This Row],[Наименование услуги]],#REF!,2),)</f>
        <v>0</v>
      </c>
      <c r="I793" s="7">
        <f>Таблица1[[#This Row],[Количество услуг]]*Таблица1[[#This Row],[Стоимость за единицу, руб.]]</f>
        <v>0</v>
      </c>
      <c r="K793" s="8" t="str">
        <f>IFERROR(VLOOKUP($J793,'Журнал договоров физ.лиц'!$A$2:$H$32,2,0),"")</f>
        <v/>
      </c>
      <c r="L793" s="18" t="e">
        <f>IF(MATCH(Таблица1[[#This Row],[Номер договора]],Таблица1[Номер договора],)=ROW()-1,1,)+INDEX(Таблица1[[#All],[0]],ROW()-1)</f>
        <v>#N/A</v>
      </c>
      <c r="M793" s="18" t="str">
        <f>IFERROR(INDEX(Таблица1[Номер договора],MATCH(ROW()-1,Таблица1[0],)),"s\")</f>
        <v>s\</v>
      </c>
    </row>
    <row r="794" spans="1:13" ht="15.75" x14ac:dyDescent="0.25">
      <c r="A794" s="9" t="e">
        <f>INDEX('Журнал договоров физ.лиц'!C:C,MATCH('Реестр физические'!J794,'Журнал договоров физ.лиц'!A:A,))</f>
        <v>#N/A</v>
      </c>
      <c r="B794" s="9" t="e">
        <f>Таблица1[[#This Row],[Наименование юридического лица / ФИО пациента (физического лица)]]</f>
        <v>#N/A</v>
      </c>
      <c r="C794" s="35"/>
      <c r="D794" s="11"/>
      <c r="E794" s="16"/>
      <c r="F794" s="19"/>
      <c r="G794"/>
      <c r="H794" s="17">
        <f>IFERROR(VLOOKUP(Таблица1[[#This Row],[Наименование услуги]],#REF!,2),)</f>
        <v>0</v>
      </c>
      <c r="I794" s="7">
        <f>Таблица1[[#This Row],[Количество услуг]]*Таблица1[[#This Row],[Стоимость за единицу, руб.]]</f>
        <v>0</v>
      </c>
      <c r="K794" s="8" t="str">
        <f>IFERROR(VLOOKUP($J794,'Журнал договоров физ.лиц'!$A$2:$H$32,2,0),"")</f>
        <v/>
      </c>
      <c r="L794" s="18" t="e">
        <f>IF(MATCH(Таблица1[[#This Row],[Номер договора]],Таблица1[Номер договора],)=ROW()-1,1,)+INDEX(Таблица1[[#All],[0]],ROW()-1)</f>
        <v>#N/A</v>
      </c>
      <c r="M794" s="18" t="str">
        <f>IFERROR(INDEX(Таблица1[Номер договора],MATCH(ROW()-1,Таблица1[0],)),"s\")</f>
        <v>s\</v>
      </c>
    </row>
    <row r="795" spans="1:13" ht="15.75" x14ac:dyDescent="0.25">
      <c r="A795" s="9" t="e">
        <f>INDEX('Журнал договоров физ.лиц'!C:C,MATCH('Реестр физические'!J795,'Журнал договоров физ.лиц'!A:A,))</f>
        <v>#N/A</v>
      </c>
      <c r="B795" s="9" t="e">
        <f>Таблица1[[#This Row],[Наименование юридического лица / ФИО пациента (физического лица)]]</f>
        <v>#N/A</v>
      </c>
      <c r="C795" s="35"/>
      <c r="D795" s="11"/>
      <c r="E795" s="16"/>
      <c r="F795" s="19"/>
      <c r="G795"/>
      <c r="H795" s="17">
        <f>IFERROR(VLOOKUP(Таблица1[[#This Row],[Наименование услуги]],#REF!,2),)</f>
        <v>0</v>
      </c>
      <c r="I795" s="7">
        <f>Таблица1[[#This Row],[Количество услуг]]*Таблица1[[#This Row],[Стоимость за единицу, руб.]]</f>
        <v>0</v>
      </c>
      <c r="K795" s="8" t="str">
        <f>IFERROR(VLOOKUP($J795,'Журнал договоров физ.лиц'!$A$2:$H$32,2,0),"")</f>
        <v/>
      </c>
      <c r="L795" s="18" t="e">
        <f>IF(MATCH(Таблица1[[#This Row],[Номер договора]],Таблица1[Номер договора],)=ROW()-1,1,)+INDEX(Таблица1[[#All],[0]],ROW()-1)</f>
        <v>#N/A</v>
      </c>
      <c r="M795" s="18" t="str">
        <f>IFERROR(INDEX(Таблица1[Номер договора],MATCH(ROW()-1,Таблица1[0],)),"s\")</f>
        <v>s\</v>
      </c>
    </row>
    <row r="796" spans="1:13" ht="15.75" x14ac:dyDescent="0.25">
      <c r="A796" s="9" t="e">
        <f>INDEX('Журнал договоров физ.лиц'!C:C,MATCH('Реестр физические'!J796,'Журнал договоров физ.лиц'!A:A,))</f>
        <v>#N/A</v>
      </c>
      <c r="B796" s="9" t="e">
        <f>Таблица1[[#This Row],[Наименование юридического лица / ФИО пациента (физического лица)]]</f>
        <v>#N/A</v>
      </c>
      <c r="C796" s="35"/>
      <c r="D796" s="11"/>
      <c r="E796" s="16"/>
      <c r="F796" s="19"/>
      <c r="G796"/>
      <c r="H796" s="17">
        <f>IFERROR(VLOOKUP(Таблица1[[#This Row],[Наименование услуги]],#REF!,2),)</f>
        <v>0</v>
      </c>
      <c r="I796" s="7">
        <f>Таблица1[[#This Row],[Количество услуг]]*Таблица1[[#This Row],[Стоимость за единицу, руб.]]</f>
        <v>0</v>
      </c>
      <c r="K796" s="8" t="str">
        <f>IFERROR(VLOOKUP($J796,'Журнал договоров физ.лиц'!$A$2:$H$32,2,0),"")</f>
        <v/>
      </c>
      <c r="L796" s="18" t="e">
        <f>IF(MATCH(Таблица1[[#This Row],[Номер договора]],Таблица1[Номер договора],)=ROW()-1,1,)+INDEX(Таблица1[[#All],[0]],ROW()-1)</f>
        <v>#N/A</v>
      </c>
      <c r="M796" s="18" t="str">
        <f>IFERROR(INDEX(Таблица1[Номер договора],MATCH(ROW()-1,Таблица1[0],)),"s\")</f>
        <v>s\</v>
      </c>
    </row>
    <row r="797" spans="1:13" ht="15.75" x14ac:dyDescent="0.25">
      <c r="A797" s="9" t="e">
        <f>INDEX('Журнал договоров физ.лиц'!C:C,MATCH('Реестр физические'!J797,'Журнал договоров физ.лиц'!A:A,))</f>
        <v>#N/A</v>
      </c>
      <c r="B797" s="9" t="e">
        <f>Таблица1[[#This Row],[Наименование юридического лица / ФИО пациента (физического лица)]]</f>
        <v>#N/A</v>
      </c>
      <c r="C797" s="35"/>
      <c r="D797" s="11"/>
      <c r="E797" s="16"/>
      <c r="F797" s="19"/>
      <c r="G797"/>
      <c r="H797" s="17">
        <f>IFERROR(VLOOKUP(Таблица1[[#This Row],[Наименование услуги]],#REF!,2),)</f>
        <v>0</v>
      </c>
      <c r="I797" s="7">
        <f>Таблица1[[#This Row],[Количество услуг]]*Таблица1[[#This Row],[Стоимость за единицу, руб.]]</f>
        <v>0</v>
      </c>
      <c r="K797" s="8" t="str">
        <f>IFERROR(VLOOKUP($J797,'Журнал договоров физ.лиц'!$A$2:$H$32,2,0),"")</f>
        <v/>
      </c>
      <c r="L797" s="18" t="e">
        <f>IF(MATCH(Таблица1[[#This Row],[Номер договора]],Таблица1[Номер договора],)=ROW()-1,1,)+INDEX(Таблица1[[#All],[0]],ROW()-1)</f>
        <v>#N/A</v>
      </c>
      <c r="M797" s="18" t="str">
        <f>IFERROR(INDEX(Таблица1[Номер договора],MATCH(ROW()-1,Таблица1[0],)),"s\")</f>
        <v>s\</v>
      </c>
    </row>
    <row r="798" spans="1:13" ht="15.75" x14ac:dyDescent="0.25">
      <c r="A798" s="9" t="e">
        <f>INDEX('Журнал договоров физ.лиц'!C:C,MATCH('Реестр физические'!J798,'Журнал договоров физ.лиц'!A:A,))</f>
        <v>#N/A</v>
      </c>
      <c r="B798" s="9" t="e">
        <f>Таблица1[[#This Row],[Наименование юридического лица / ФИО пациента (физического лица)]]</f>
        <v>#N/A</v>
      </c>
      <c r="C798" s="35"/>
      <c r="D798" s="11"/>
      <c r="E798" s="16"/>
      <c r="F798" s="19"/>
      <c r="G798"/>
      <c r="H798" s="17">
        <f>IFERROR(VLOOKUP(Таблица1[[#This Row],[Наименование услуги]],#REF!,2),)</f>
        <v>0</v>
      </c>
      <c r="I798" s="7">
        <f>Таблица1[[#This Row],[Количество услуг]]*Таблица1[[#This Row],[Стоимость за единицу, руб.]]</f>
        <v>0</v>
      </c>
      <c r="K798" s="8" t="str">
        <f>IFERROR(VLOOKUP($J798,'Журнал договоров физ.лиц'!$A$2:$H$32,2,0),"")</f>
        <v/>
      </c>
      <c r="L798" s="18" t="e">
        <f>IF(MATCH(Таблица1[[#This Row],[Номер договора]],Таблица1[Номер договора],)=ROW()-1,1,)+INDEX(Таблица1[[#All],[0]],ROW()-1)</f>
        <v>#N/A</v>
      </c>
      <c r="M798" s="18" t="str">
        <f>IFERROR(INDEX(Таблица1[Номер договора],MATCH(ROW()-1,Таблица1[0],)),"s\")</f>
        <v>s\</v>
      </c>
    </row>
    <row r="799" spans="1:13" ht="15.75" x14ac:dyDescent="0.25">
      <c r="A799" s="9" t="e">
        <f>INDEX('Журнал договоров физ.лиц'!C:C,MATCH('Реестр физические'!J799,'Журнал договоров физ.лиц'!A:A,))</f>
        <v>#N/A</v>
      </c>
      <c r="B799" s="9" t="e">
        <f>Таблица1[[#This Row],[Наименование юридического лица / ФИО пациента (физического лица)]]</f>
        <v>#N/A</v>
      </c>
      <c r="C799" s="35"/>
      <c r="D799" s="11"/>
      <c r="E799" s="16"/>
      <c r="F799" s="19"/>
      <c r="G799"/>
      <c r="H799" s="17">
        <f>IFERROR(VLOOKUP(Таблица1[[#This Row],[Наименование услуги]],#REF!,2),)</f>
        <v>0</v>
      </c>
      <c r="I799" s="7">
        <f>Таблица1[[#This Row],[Количество услуг]]*Таблица1[[#This Row],[Стоимость за единицу, руб.]]</f>
        <v>0</v>
      </c>
      <c r="K799" s="8" t="str">
        <f>IFERROR(VLOOKUP($J799,'Журнал договоров физ.лиц'!$A$2:$H$32,2,0),"")</f>
        <v/>
      </c>
      <c r="L799" s="18" t="e">
        <f>IF(MATCH(Таблица1[[#This Row],[Номер договора]],Таблица1[Номер договора],)=ROW()-1,1,)+INDEX(Таблица1[[#All],[0]],ROW()-1)</f>
        <v>#N/A</v>
      </c>
      <c r="M799" s="18" t="str">
        <f>IFERROR(INDEX(Таблица1[Номер договора],MATCH(ROW()-1,Таблица1[0],)),"s\")</f>
        <v>s\</v>
      </c>
    </row>
    <row r="800" spans="1:13" ht="15.75" x14ac:dyDescent="0.25">
      <c r="A800" s="9" t="e">
        <f>INDEX('Журнал договоров физ.лиц'!C:C,MATCH('Реестр физические'!J800,'Журнал договоров физ.лиц'!A:A,))</f>
        <v>#N/A</v>
      </c>
      <c r="B800" s="9" t="e">
        <f>Таблица1[[#This Row],[Наименование юридического лица / ФИО пациента (физического лица)]]</f>
        <v>#N/A</v>
      </c>
      <c r="C800" s="35"/>
      <c r="D800" s="11"/>
      <c r="E800" s="16"/>
      <c r="F800" s="19"/>
      <c r="G800"/>
      <c r="H800" s="17">
        <f>IFERROR(VLOOKUP(Таблица1[[#This Row],[Наименование услуги]],#REF!,2),)</f>
        <v>0</v>
      </c>
      <c r="I800" s="7">
        <f>Таблица1[[#This Row],[Количество услуг]]*Таблица1[[#This Row],[Стоимость за единицу, руб.]]</f>
        <v>0</v>
      </c>
      <c r="K800" s="8" t="str">
        <f>IFERROR(VLOOKUP($J800,'Журнал договоров физ.лиц'!$A$2:$H$32,2,0),"")</f>
        <v/>
      </c>
      <c r="L800" s="18" t="e">
        <f>IF(MATCH(Таблица1[[#This Row],[Номер договора]],Таблица1[Номер договора],)=ROW()-1,1,)+INDEX(Таблица1[[#All],[0]],ROW()-1)</f>
        <v>#N/A</v>
      </c>
      <c r="M800" s="18" t="str">
        <f>IFERROR(INDEX(Таблица1[Номер договора],MATCH(ROW()-1,Таблица1[0],)),"s\")</f>
        <v>s\</v>
      </c>
    </row>
    <row r="801" spans="1:13" ht="15.75" x14ac:dyDescent="0.25">
      <c r="A801" s="9" t="e">
        <f>INDEX('Журнал договоров физ.лиц'!C:C,MATCH('Реестр физические'!J801,'Журнал договоров физ.лиц'!A:A,))</f>
        <v>#N/A</v>
      </c>
      <c r="B801" s="9" t="e">
        <f>Таблица1[[#This Row],[Наименование юридического лица / ФИО пациента (физического лица)]]</f>
        <v>#N/A</v>
      </c>
      <c r="C801" s="35"/>
      <c r="D801" s="11"/>
      <c r="E801" s="16"/>
      <c r="F801" s="19"/>
      <c r="G801"/>
      <c r="H801" s="17">
        <f>IFERROR(VLOOKUP(Таблица1[[#This Row],[Наименование услуги]],#REF!,2),)</f>
        <v>0</v>
      </c>
      <c r="I801" s="7">
        <f>Таблица1[[#This Row],[Количество услуг]]*Таблица1[[#This Row],[Стоимость за единицу, руб.]]</f>
        <v>0</v>
      </c>
      <c r="K801" s="8" t="str">
        <f>IFERROR(VLOOKUP($J801,'Журнал договоров физ.лиц'!$A$2:$H$32,2,0),"")</f>
        <v/>
      </c>
      <c r="L801" s="18" t="e">
        <f>IF(MATCH(Таблица1[[#This Row],[Номер договора]],Таблица1[Номер договора],)=ROW()-1,1,)+INDEX(Таблица1[[#All],[0]],ROW()-1)</f>
        <v>#N/A</v>
      </c>
      <c r="M801" s="18" t="str">
        <f>IFERROR(INDEX(Таблица1[Номер договора],MATCH(ROW()-1,Таблица1[0],)),"s\")</f>
        <v>s\</v>
      </c>
    </row>
    <row r="802" spans="1:13" ht="15.75" x14ac:dyDescent="0.25">
      <c r="A802" s="9" t="e">
        <f>INDEX('Журнал договоров физ.лиц'!C:C,MATCH('Реестр физические'!J802,'Журнал договоров физ.лиц'!A:A,))</f>
        <v>#N/A</v>
      </c>
      <c r="B802" s="9" t="e">
        <f>Таблица1[[#This Row],[Наименование юридического лица / ФИО пациента (физического лица)]]</f>
        <v>#N/A</v>
      </c>
      <c r="C802" s="35"/>
      <c r="D802" s="11"/>
      <c r="E802" s="16"/>
      <c r="F802" s="19"/>
      <c r="G802"/>
      <c r="H802" s="17">
        <f>IFERROR(VLOOKUP(Таблица1[[#This Row],[Наименование услуги]],#REF!,2),)</f>
        <v>0</v>
      </c>
      <c r="I802" s="7">
        <f>Таблица1[[#This Row],[Количество услуг]]*Таблица1[[#This Row],[Стоимость за единицу, руб.]]</f>
        <v>0</v>
      </c>
      <c r="K802" s="8" t="str">
        <f>IFERROR(VLOOKUP($J802,'Журнал договоров физ.лиц'!$A$2:$H$32,2,0),"")</f>
        <v/>
      </c>
      <c r="L802" s="18" t="e">
        <f>IF(MATCH(Таблица1[[#This Row],[Номер договора]],Таблица1[Номер договора],)=ROW()-1,1,)+INDEX(Таблица1[[#All],[0]],ROW()-1)</f>
        <v>#N/A</v>
      </c>
      <c r="M802" s="18" t="str">
        <f>IFERROR(INDEX(Таблица1[Номер договора],MATCH(ROW()-1,Таблица1[0],)),"s\")</f>
        <v>s\</v>
      </c>
    </row>
    <row r="803" spans="1:13" ht="15.75" x14ac:dyDescent="0.25">
      <c r="A803" s="9" t="e">
        <f>INDEX('Журнал договоров физ.лиц'!C:C,MATCH('Реестр физические'!J803,'Журнал договоров физ.лиц'!A:A,))</f>
        <v>#N/A</v>
      </c>
      <c r="B803" s="9" t="e">
        <f>Таблица1[[#This Row],[Наименование юридического лица / ФИО пациента (физического лица)]]</f>
        <v>#N/A</v>
      </c>
      <c r="C803" s="35"/>
      <c r="D803" s="11"/>
      <c r="E803" s="16"/>
      <c r="F803" s="19"/>
      <c r="G803"/>
      <c r="H803" s="17">
        <f>IFERROR(VLOOKUP(Таблица1[[#This Row],[Наименование услуги]],#REF!,2),)</f>
        <v>0</v>
      </c>
      <c r="I803" s="7">
        <f>Таблица1[[#This Row],[Количество услуг]]*Таблица1[[#This Row],[Стоимость за единицу, руб.]]</f>
        <v>0</v>
      </c>
      <c r="K803" s="8" t="str">
        <f>IFERROR(VLOOKUP($J803,'Журнал договоров физ.лиц'!$A$2:$H$32,2,0),"")</f>
        <v/>
      </c>
      <c r="L803" s="18" t="e">
        <f>IF(MATCH(Таблица1[[#This Row],[Номер договора]],Таблица1[Номер договора],)=ROW()-1,1,)+INDEX(Таблица1[[#All],[0]],ROW()-1)</f>
        <v>#N/A</v>
      </c>
      <c r="M803" s="18" t="str">
        <f>IFERROR(INDEX(Таблица1[Номер договора],MATCH(ROW()-1,Таблица1[0],)),"s\")</f>
        <v>s\</v>
      </c>
    </row>
    <row r="804" spans="1:13" ht="15.75" x14ac:dyDescent="0.25">
      <c r="A804" s="9" t="e">
        <f>INDEX('Журнал договоров физ.лиц'!C:C,MATCH('Реестр физические'!J804,'Журнал договоров физ.лиц'!A:A,))</f>
        <v>#N/A</v>
      </c>
      <c r="B804" s="9" t="e">
        <f>Таблица1[[#This Row],[Наименование юридического лица / ФИО пациента (физического лица)]]</f>
        <v>#N/A</v>
      </c>
      <c r="C804" s="35"/>
      <c r="D804" s="11"/>
      <c r="E804" s="16"/>
      <c r="F804" s="19"/>
      <c r="G804"/>
      <c r="H804" s="17">
        <f>IFERROR(VLOOKUP(Таблица1[[#This Row],[Наименование услуги]],#REF!,2),)</f>
        <v>0</v>
      </c>
      <c r="I804" s="7">
        <f>Таблица1[[#This Row],[Количество услуг]]*Таблица1[[#This Row],[Стоимость за единицу, руб.]]</f>
        <v>0</v>
      </c>
      <c r="K804" s="8" t="str">
        <f>IFERROR(VLOOKUP($J804,'Журнал договоров физ.лиц'!$A$2:$H$32,2,0),"")</f>
        <v/>
      </c>
      <c r="L804" s="18" t="e">
        <f>IF(MATCH(Таблица1[[#This Row],[Номер договора]],Таблица1[Номер договора],)=ROW()-1,1,)+INDEX(Таблица1[[#All],[0]],ROW()-1)</f>
        <v>#N/A</v>
      </c>
      <c r="M804" s="18" t="str">
        <f>IFERROR(INDEX(Таблица1[Номер договора],MATCH(ROW()-1,Таблица1[0],)),"s\")</f>
        <v>s\</v>
      </c>
    </row>
    <row r="805" spans="1:13" ht="15.75" x14ac:dyDescent="0.25">
      <c r="A805" s="9" t="e">
        <f>INDEX('Журнал договоров физ.лиц'!C:C,MATCH('Реестр физические'!J805,'Журнал договоров физ.лиц'!A:A,))</f>
        <v>#N/A</v>
      </c>
      <c r="B805" s="9" t="e">
        <f>Таблица1[[#This Row],[Наименование юридического лица / ФИО пациента (физического лица)]]</f>
        <v>#N/A</v>
      </c>
      <c r="C805" s="35"/>
      <c r="D805" s="11"/>
      <c r="E805" s="16"/>
      <c r="F805" s="19"/>
      <c r="G805"/>
      <c r="H805" s="17">
        <f>IFERROR(VLOOKUP(Таблица1[[#This Row],[Наименование услуги]],#REF!,2),)</f>
        <v>0</v>
      </c>
      <c r="I805" s="7">
        <f>Таблица1[[#This Row],[Количество услуг]]*Таблица1[[#This Row],[Стоимость за единицу, руб.]]</f>
        <v>0</v>
      </c>
      <c r="K805" s="8" t="str">
        <f>IFERROR(VLOOKUP($J805,'Журнал договоров физ.лиц'!$A$2:$H$32,2,0),"")</f>
        <v/>
      </c>
      <c r="L805" s="18" t="e">
        <f>IF(MATCH(Таблица1[[#This Row],[Номер договора]],Таблица1[Номер договора],)=ROW()-1,1,)+INDEX(Таблица1[[#All],[0]],ROW()-1)</f>
        <v>#N/A</v>
      </c>
      <c r="M805" s="18" t="str">
        <f>IFERROR(INDEX(Таблица1[Номер договора],MATCH(ROW()-1,Таблица1[0],)),"s\")</f>
        <v>s\</v>
      </c>
    </row>
    <row r="806" spans="1:13" ht="15.75" x14ac:dyDescent="0.25">
      <c r="A806" s="9" t="e">
        <f>INDEX('Журнал договоров физ.лиц'!C:C,MATCH('Реестр физические'!J806,'Журнал договоров физ.лиц'!A:A,))</f>
        <v>#N/A</v>
      </c>
      <c r="B806" s="9" t="e">
        <f>Таблица1[[#This Row],[Наименование юридического лица / ФИО пациента (физического лица)]]</f>
        <v>#N/A</v>
      </c>
      <c r="C806" s="35"/>
      <c r="D806" s="11"/>
      <c r="E806" s="16"/>
      <c r="F806" s="19"/>
      <c r="G806"/>
      <c r="H806" s="17">
        <f>IFERROR(VLOOKUP(Таблица1[[#This Row],[Наименование услуги]],#REF!,2),)</f>
        <v>0</v>
      </c>
      <c r="I806" s="7">
        <f>Таблица1[[#This Row],[Количество услуг]]*Таблица1[[#This Row],[Стоимость за единицу, руб.]]</f>
        <v>0</v>
      </c>
      <c r="K806" s="8" t="str">
        <f>IFERROR(VLOOKUP($J806,'Журнал договоров физ.лиц'!$A$2:$H$32,2,0),"")</f>
        <v/>
      </c>
      <c r="L806" s="18" t="e">
        <f>IF(MATCH(Таблица1[[#This Row],[Номер договора]],Таблица1[Номер договора],)=ROW()-1,1,)+INDEX(Таблица1[[#All],[0]],ROW()-1)</f>
        <v>#N/A</v>
      </c>
      <c r="M806" s="18" t="str">
        <f>IFERROR(INDEX(Таблица1[Номер договора],MATCH(ROW()-1,Таблица1[0],)),"s\")</f>
        <v>s\</v>
      </c>
    </row>
    <row r="807" spans="1:13" ht="15.75" x14ac:dyDescent="0.25">
      <c r="A807" s="9" t="e">
        <f>INDEX('Журнал договоров физ.лиц'!C:C,MATCH('Реестр физические'!J807,'Журнал договоров физ.лиц'!A:A,))</f>
        <v>#N/A</v>
      </c>
      <c r="B807" s="9" t="e">
        <f>Таблица1[[#This Row],[Наименование юридического лица / ФИО пациента (физического лица)]]</f>
        <v>#N/A</v>
      </c>
      <c r="C807" s="35"/>
      <c r="D807" s="11"/>
      <c r="E807" s="16"/>
      <c r="F807" s="19"/>
      <c r="G807"/>
      <c r="H807" s="17">
        <f>IFERROR(VLOOKUP(Таблица1[[#This Row],[Наименование услуги]],#REF!,2),)</f>
        <v>0</v>
      </c>
      <c r="I807" s="7">
        <f>Таблица1[[#This Row],[Количество услуг]]*Таблица1[[#This Row],[Стоимость за единицу, руб.]]</f>
        <v>0</v>
      </c>
      <c r="K807" s="8" t="str">
        <f>IFERROR(VLOOKUP($J807,'Журнал договоров физ.лиц'!$A$2:$H$32,2,0),"")</f>
        <v/>
      </c>
      <c r="L807" s="18" t="e">
        <f>IF(MATCH(Таблица1[[#This Row],[Номер договора]],Таблица1[Номер договора],)=ROW()-1,1,)+INDEX(Таблица1[[#All],[0]],ROW()-1)</f>
        <v>#N/A</v>
      </c>
      <c r="M807" s="18" t="str">
        <f>IFERROR(INDEX(Таблица1[Номер договора],MATCH(ROW()-1,Таблица1[0],)),"s\")</f>
        <v>s\</v>
      </c>
    </row>
    <row r="808" spans="1:13" ht="15.75" x14ac:dyDescent="0.25">
      <c r="A808" s="9" t="e">
        <f>INDEX('Журнал договоров физ.лиц'!C:C,MATCH('Реестр физические'!J808,'Журнал договоров физ.лиц'!A:A,))</f>
        <v>#N/A</v>
      </c>
      <c r="B808" s="9" t="e">
        <f>Таблица1[[#This Row],[Наименование юридического лица / ФИО пациента (физического лица)]]</f>
        <v>#N/A</v>
      </c>
      <c r="C808" s="35"/>
      <c r="D808" s="11"/>
      <c r="E808" s="16"/>
      <c r="F808" s="19"/>
      <c r="G808"/>
      <c r="H808" s="17">
        <f>IFERROR(VLOOKUP(Таблица1[[#This Row],[Наименование услуги]],#REF!,2),)</f>
        <v>0</v>
      </c>
      <c r="I808" s="7">
        <f>Таблица1[[#This Row],[Количество услуг]]*Таблица1[[#This Row],[Стоимость за единицу, руб.]]</f>
        <v>0</v>
      </c>
      <c r="K808" s="8" t="str">
        <f>IFERROR(VLOOKUP($J808,'Журнал договоров физ.лиц'!$A$2:$H$32,2,0),"")</f>
        <v/>
      </c>
      <c r="L808" s="18" t="e">
        <f>IF(MATCH(Таблица1[[#This Row],[Номер договора]],Таблица1[Номер договора],)=ROW()-1,1,)+INDEX(Таблица1[[#All],[0]],ROW()-1)</f>
        <v>#N/A</v>
      </c>
      <c r="M808" s="18" t="str">
        <f>IFERROR(INDEX(Таблица1[Номер договора],MATCH(ROW()-1,Таблица1[0],)),"s\")</f>
        <v>s\</v>
      </c>
    </row>
    <row r="809" spans="1:13" ht="15.75" x14ac:dyDescent="0.25">
      <c r="A809" s="9" t="e">
        <f>INDEX('Журнал договоров физ.лиц'!C:C,MATCH('Реестр физические'!J809,'Журнал договоров физ.лиц'!A:A,))</f>
        <v>#N/A</v>
      </c>
      <c r="B809" s="9" t="e">
        <f>Таблица1[[#This Row],[Наименование юридического лица / ФИО пациента (физического лица)]]</f>
        <v>#N/A</v>
      </c>
      <c r="C809" s="35"/>
      <c r="D809" s="11"/>
      <c r="E809" s="16"/>
      <c r="F809" s="19"/>
      <c r="G809"/>
      <c r="H809" s="17">
        <f>IFERROR(VLOOKUP(Таблица1[[#This Row],[Наименование услуги]],#REF!,2),)</f>
        <v>0</v>
      </c>
      <c r="I809" s="7">
        <f>Таблица1[[#This Row],[Количество услуг]]*Таблица1[[#This Row],[Стоимость за единицу, руб.]]</f>
        <v>0</v>
      </c>
      <c r="K809" s="8" t="str">
        <f>IFERROR(VLOOKUP($J809,'Журнал договоров физ.лиц'!$A$2:$H$32,2,0),"")</f>
        <v/>
      </c>
      <c r="L809" s="18" t="e">
        <f>IF(MATCH(Таблица1[[#This Row],[Номер договора]],Таблица1[Номер договора],)=ROW()-1,1,)+INDEX(Таблица1[[#All],[0]],ROW()-1)</f>
        <v>#N/A</v>
      </c>
      <c r="M809" s="18" t="str">
        <f>IFERROR(INDEX(Таблица1[Номер договора],MATCH(ROW()-1,Таблица1[0],)),"s\")</f>
        <v>s\</v>
      </c>
    </row>
    <row r="810" spans="1:13" ht="15.75" x14ac:dyDescent="0.25">
      <c r="A810" s="9" t="e">
        <f>INDEX('Журнал договоров физ.лиц'!C:C,MATCH('Реестр физические'!J810,'Журнал договоров физ.лиц'!A:A,))</f>
        <v>#N/A</v>
      </c>
      <c r="B810" s="9" t="e">
        <f>Таблица1[[#This Row],[Наименование юридического лица / ФИО пациента (физического лица)]]</f>
        <v>#N/A</v>
      </c>
      <c r="C810" s="35"/>
      <c r="D810" s="11"/>
      <c r="E810" s="16"/>
      <c r="F810" s="19"/>
      <c r="G810"/>
      <c r="H810" s="17">
        <f>IFERROR(VLOOKUP(Таблица1[[#This Row],[Наименование услуги]],#REF!,2),)</f>
        <v>0</v>
      </c>
      <c r="I810" s="7">
        <f>Таблица1[[#This Row],[Количество услуг]]*Таблица1[[#This Row],[Стоимость за единицу, руб.]]</f>
        <v>0</v>
      </c>
      <c r="K810" s="8" t="str">
        <f>IFERROR(VLOOKUP($J810,'Журнал договоров физ.лиц'!$A$2:$H$32,2,0),"")</f>
        <v/>
      </c>
      <c r="L810" s="18" t="e">
        <f>IF(MATCH(Таблица1[[#This Row],[Номер договора]],Таблица1[Номер договора],)=ROW()-1,1,)+INDEX(Таблица1[[#All],[0]],ROW()-1)</f>
        <v>#N/A</v>
      </c>
      <c r="M810" s="18" t="str">
        <f>IFERROR(INDEX(Таблица1[Номер договора],MATCH(ROW()-1,Таблица1[0],)),"s\")</f>
        <v>s\</v>
      </c>
    </row>
    <row r="811" spans="1:13" ht="15.75" x14ac:dyDescent="0.25">
      <c r="A811" s="9" t="e">
        <f>INDEX('Журнал договоров физ.лиц'!C:C,MATCH('Реестр физические'!J811,'Журнал договоров физ.лиц'!A:A,))</f>
        <v>#N/A</v>
      </c>
      <c r="B811" s="9" t="e">
        <f>Таблица1[[#This Row],[Наименование юридического лица / ФИО пациента (физического лица)]]</f>
        <v>#N/A</v>
      </c>
      <c r="C811" s="35"/>
      <c r="D811" s="11"/>
      <c r="E811" s="16"/>
      <c r="F811" s="19"/>
      <c r="G811"/>
      <c r="H811" s="17">
        <f>IFERROR(VLOOKUP(Таблица1[[#This Row],[Наименование услуги]],#REF!,2),)</f>
        <v>0</v>
      </c>
      <c r="I811" s="7">
        <f>Таблица1[[#This Row],[Количество услуг]]*Таблица1[[#This Row],[Стоимость за единицу, руб.]]</f>
        <v>0</v>
      </c>
      <c r="K811" s="8" t="str">
        <f>IFERROR(VLOOKUP($J811,'Журнал договоров физ.лиц'!$A$2:$H$32,2,0),"")</f>
        <v/>
      </c>
      <c r="L811" s="18" t="e">
        <f>IF(MATCH(Таблица1[[#This Row],[Номер договора]],Таблица1[Номер договора],)=ROW()-1,1,)+INDEX(Таблица1[[#All],[0]],ROW()-1)</f>
        <v>#N/A</v>
      </c>
      <c r="M811" s="18" t="str">
        <f>IFERROR(INDEX(Таблица1[Номер договора],MATCH(ROW()-1,Таблица1[0],)),"s\")</f>
        <v>s\</v>
      </c>
    </row>
    <row r="812" spans="1:13" ht="15.75" x14ac:dyDescent="0.25">
      <c r="A812" s="9" t="e">
        <f>INDEX('Журнал договоров физ.лиц'!C:C,MATCH('Реестр физические'!J812,'Журнал договоров физ.лиц'!A:A,))</f>
        <v>#N/A</v>
      </c>
      <c r="B812" s="9" t="e">
        <f>Таблица1[[#This Row],[Наименование юридического лица / ФИО пациента (физического лица)]]</f>
        <v>#N/A</v>
      </c>
      <c r="C812" s="35"/>
      <c r="D812" s="11"/>
      <c r="E812" s="16"/>
      <c r="F812" s="19"/>
      <c r="G812"/>
      <c r="H812" s="17">
        <f>IFERROR(VLOOKUP(Таблица1[[#This Row],[Наименование услуги]],#REF!,2),)</f>
        <v>0</v>
      </c>
      <c r="I812" s="7">
        <f>Таблица1[[#This Row],[Количество услуг]]*Таблица1[[#This Row],[Стоимость за единицу, руб.]]</f>
        <v>0</v>
      </c>
      <c r="K812" s="8" t="str">
        <f>IFERROR(VLOOKUP($J812,'Журнал договоров физ.лиц'!$A$2:$H$32,2,0),"")</f>
        <v/>
      </c>
      <c r="L812" s="18" t="e">
        <f>IF(MATCH(Таблица1[[#This Row],[Номер договора]],Таблица1[Номер договора],)=ROW()-1,1,)+INDEX(Таблица1[[#All],[0]],ROW()-1)</f>
        <v>#N/A</v>
      </c>
      <c r="M812" s="18" t="str">
        <f>IFERROR(INDEX(Таблица1[Номер договора],MATCH(ROW()-1,Таблица1[0],)),"s\")</f>
        <v>s\</v>
      </c>
    </row>
    <row r="813" spans="1:13" ht="15.75" x14ac:dyDescent="0.25">
      <c r="A813" s="9" t="e">
        <f>INDEX('Журнал договоров физ.лиц'!C:C,MATCH('Реестр физические'!J813,'Журнал договоров физ.лиц'!A:A,))</f>
        <v>#N/A</v>
      </c>
      <c r="B813" s="9" t="e">
        <f>Таблица1[[#This Row],[Наименование юридического лица / ФИО пациента (физического лица)]]</f>
        <v>#N/A</v>
      </c>
      <c r="C813" s="35"/>
      <c r="D813" s="11"/>
      <c r="E813" s="16"/>
      <c r="F813" s="19"/>
      <c r="G813"/>
      <c r="H813" s="17">
        <f>IFERROR(VLOOKUP(Таблица1[[#This Row],[Наименование услуги]],#REF!,2),)</f>
        <v>0</v>
      </c>
      <c r="I813" s="7">
        <f>Таблица1[[#This Row],[Количество услуг]]*Таблица1[[#This Row],[Стоимость за единицу, руб.]]</f>
        <v>0</v>
      </c>
      <c r="K813" s="8" t="str">
        <f>IFERROR(VLOOKUP($J813,'Журнал договоров физ.лиц'!$A$2:$H$32,2,0),"")</f>
        <v/>
      </c>
      <c r="L813" s="18" t="e">
        <f>IF(MATCH(Таблица1[[#This Row],[Номер договора]],Таблица1[Номер договора],)=ROW()-1,1,)+INDEX(Таблица1[[#All],[0]],ROW()-1)</f>
        <v>#N/A</v>
      </c>
      <c r="M813" s="18" t="str">
        <f>IFERROR(INDEX(Таблица1[Номер договора],MATCH(ROW()-1,Таблица1[0],)),"s\")</f>
        <v>s\</v>
      </c>
    </row>
    <row r="814" spans="1:13" ht="15.75" x14ac:dyDescent="0.25">
      <c r="A814" s="9" t="e">
        <f>INDEX('Журнал договоров физ.лиц'!C:C,MATCH('Реестр физические'!J814,'Журнал договоров физ.лиц'!A:A,))</f>
        <v>#N/A</v>
      </c>
      <c r="B814" s="9" t="e">
        <f>Таблица1[[#This Row],[Наименование юридического лица / ФИО пациента (физического лица)]]</f>
        <v>#N/A</v>
      </c>
      <c r="C814" s="35"/>
      <c r="D814" s="11"/>
      <c r="E814" s="16"/>
      <c r="F814" s="19"/>
      <c r="G814"/>
      <c r="H814" s="17">
        <f>IFERROR(VLOOKUP(Таблица1[[#This Row],[Наименование услуги]],#REF!,2),)</f>
        <v>0</v>
      </c>
      <c r="I814" s="7">
        <f>Таблица1[[#This Row],[Количество услуг]]*Таблица1[[#This Row],[Стоимость за единицу, руб.]]</f>
        <v>0</v>
      </c>
      <c r="K814" s="8" t="str">
        <f>IFERROR(VLOOKUP($J814,'Журнал договоров физ.лиц'!$A$2:$H$32,2,0),"")</f>
        <v/>
      </c>
      <c r="L814" s="18" t="e">
        <f>IF(MATCH(Таблица1[[#This Row],[Номер договора]],Таблица1[Номер договора],)=ROW()-1,1,)+INDEX(Таблица1[[#All],[0]],ROW()-1)</f>
        <v>#N/A</v>
      </c>
      <c r="M814" s="18" t="str">
        <f>IFERROR(INDEX(Таблица1[Номер договора],MATCH(ROW()-1,Таблица1[0],)),"s\")</f>
        <v>s\</v>
      </c>
    </row>
    <row r="815" spans="1:13" ht="15.75" x14ac:dyDescent="0.25">
      <c r="A815" s="9" t="e">
        <f>INDEX('Журнал договоров физ.лиц'!C:C,MATCH('Реестр физические'!J815,'Журнал договоров физ.лиц'!A:A,))</f>
        <v>#N/A</v>
      </c>
      <c r="B815" s="9" t="e">
        <f>Таблица1[[#This Row],[Наименование юридического лица / ФИО пациента (физического лица)]]</f>
        <v>#N/A</v>
      </c>
      <c r="C815" s="35"/>
      <c r="D815" s="11"/>
      <c r="E815" s="16"/>
      <c r="F815" s="19"/>
      <c r="G815"/>
      <c r="H815" s="17">
        <f>IFERROR(VLOOKUP(Таблица1[[#This Row],[Наименование услуги]],#REF!,2),)</f>
        <v>0</v>
      </c>
      <c r="I815" s="7">
        <f>Таблица1[[#This Row],[Количество услуг]]*Таблица1[[#This Row],[Стоимость за единицу, руб.]]</f>
        <v>0</v>
      </c>
      <c r="K815" s="8" t="str">
        <f>IFERROR(VLOOKUP($J815,'Журнал договоров физ.лиц'!$A$2:$H$32,2,0),"")</f>
        <v/>
      </c>
      <c r="L815" s="18" t="e">
        <f>IF(MATCH(Таблица1[[#This Row],[Номер договора]],Таблица1[Номер договора],)=ROW()-1,1,)+INDEX(Таблица1[[#All],[0]],ROW()-1)</f>
        <v>#N/A</v>
      </c>
      <c r="M815" s="18" t="str">
        <f>IFERROR(INDEX(Таблица1[Номер договора],MATCH(ROW()-1,Таблица1[0],)),"s\")</f>
        <v>s\</v>
      </c>
    </row>
    <row r="816" spans="1:13" ht="15.75" x14ac:dyDescent="0.25">
      <c r="A816" s="9" t="e">
        <f>INDEX('Журнал договоров физ.лиц'!C:C,MATCH('Реестр физические'!J816,'Журнал договоров физ.лиц'!A:A,))</f>
        <v>#N/A</v>
      </c>
      <c r="B816" s="9" t="e">
        <f>Таблица1[[#This Row],[Наименование юридического лица / ФИО пациента (физического лица)]]</f>
        <v>#N/A</v>
      </c>
      <c r="C816" s="35"/>
      <c r="D816" s="11"/>
      <c r="E816" s="16"/>
      <c r="F816" s="19"/>
      <c r="G816"/>
      <c r="H816" s="17">
        <f>IFERROR(VLOOKUP(Таблица1[[#This Row],[Наименование услуги]],#REF!,2),)</f>
        <v>0</v>
      </c>
      <c r="I816" s="7">
        <f>Таблица1[[#This Row],[Количество услуг]]*Таблица1[[#This Row],[Стоимость за единицу, руб.]]</f>
        <v>0</v>
      </c>
      <c r="K816" s="8" t="str">
        <f>IFERROR(VLOOKUP($J816,'Журнал договоров физ.лиц'!$A$2:$H$32,2,0),"")</f>
        <v/>
      </c>
      <c r="L816" s="18" t="e">
        <f>IF(MATCH(Таблица1[[#This Row],[Номер договора]],Таблица1[Номер договора],)=ROW()-1,1,)+INDEX(Таблица1[[#All],[0]],ROW()-1)</f>
        <v>#N/A</v>
      </c>
      <c r="M816" s="18" t="str">
        <f>IFERROR(INDEX(Таблица1[Номер договора],MATCH(ROW()-1,Таблица1[0],)),"s\")</f>
        <v>s\</v>
      </c>
    </row>
    <row r="817" spans="1:13" ht="15.75" x14ac:dyDescent="0.25">
      <c r="A817" s="9" t="e">
        <f>INDEX('Журнал договоров физ.лиц'!C:C,MATCH('Реестр физические'!J817,'Журнал договоров физ.лиц'!A:A,))</f>
        <v>#N/A</v>
      </c>
      <c r="B817" s="9" t="e">
        <f>Таблица1[[#This Row],[Наименование юридического лица / ФИО пациента (физического лица)]]</f>
        <v>#N/A</v>
      </c>
      <c r="C817" s="35"/>
      <c r="D817" s="11"/>
      <c r="E817" s="16"/>
      <c r="F817" s="19"/>
      <c r="G817"/>
      <c r="H817" s="17">
        <f>IFERROR(VLOOKUP(Таблица1[[#This Row],[Наименование услуги]],#REF!,2),)</f>
        <v>0</v>
      </c>
      <c r="I817" s="7">
        <f>Таблица1[[#This Row],[Количество услуг]]*Таблица1[[#This Row],[Стоимость за единицу, руб.]]</f>
        <v>0</v>
      </c>
      <c r="K817" s="8" t="str">
        <f>IFERROR(VLOOKUP($J817,'Журнал договоров физ.лиц'!$A$2:$H$32,2,0),"")</f>
        <v/>
      </c>
      <c r="L817" s="18" t="e">
        <f>IF(MATCH(Таблица1[[#This Row],[Номер договора]],Таблица1[Номер договора],)=ROW()-1,1,)+INDEX(Таблица1[[#All],[0]],ROW()-1)</f>
        <v>#N/A</v>
      </c>
      <c r="M817" s="18" t="str">
        <f>IFERROR(INDEX(Таблица1[Номер договора],MATCH(ROW()-1,Таблица1[0],)),"s\")</f>
        <v>s\</v>
      </c>
    </row>
    <row r="818" spans="1:13" ht="15.75" x14ac:dyDescent="0.25">
      <c r="A818" s="9" t="e">
        <f>INDEX('Журнал договоров физ.лиц'!C:C,MATCH('Реестр физические'!J818,'Журнал договоров физ.лиц'!A:A,))</f>
        <v>#N/A</v>
      </c>
      <c r="B818" s="9" t="e">
        <f>Таблица1[[#This Row],[Наименование юридического лица / ФИО пациента (физического лица)]]</f>
        <v>#N/A</v>
      </c>
      <c r="C818" s="35"/>
      <c r="D818" s="11"/>
      <c r="E818" s="16"/>
      <c r="F818" s="19"/>
      <c r="G818"/>
      <c r="H818" s="17">
        <f>IFERROR(VLOOKUP(Таблица1[[#This Row],[Наименование услуги]],#REF!,2),)</f>
        <v>0</v>
      </c>
      <c r="I818" s="7">
        <f>Таблица1[[#This Row],[Количество услуг]]*Таблица1[[#This Row],[Стоимость за единицу, руб.]]</f>
        <v>0</v>
      </c>
      <c r="K818" s="8" t="str">
        <f>IFERROR(VLOOKUP($J818,'Журнал договоров физ.лиц'!$A$2:$H$32,2,0),"")</f>
        <v/>
      </c>
      <c r="L818" s="18" t="e">
        <f>IF(MATCH(Таблица1[[#This Row],[Номер договора]],Таблица1[Номер договора],)=ROW()-1,1,)+INDEX(Таблица1[[#All],[0]],ROW()-1)</f>
        <v>#N/A</v>
      </c>
      <c r="M818" s="18" t="str">
        <f>IFERROR(INDEX(Таблица1[Номер договора],MATCH(ROW()-1,Таблица1[0],)),"s\")</f>
        <v>s\</v>
      </c>
    </row>
    <row r="819" spans="1:13" ht="15.75" x14ac:dyDescent="0.25">
      <c r="A819" s="9" t="e">
        <f>INDEX('Журнал договоров физ.лиц'!C:C,MATCH('Реестр физические'!J819,'Журнал договоров физ.лиц'!A:A,))</f>
        <v>#N/A</v>
      </c>
      <c r="B819" s="9" t="e">
        <f>Таблица1[[#This Row],[Наименование юридического лица / ФИО пациента (физического лица)]]</f>
        <v>#N/A</v>
      </c>
      <c r="C819" s="35"/>
      <c r="D819" s="11"/>
      <c r="E819" s="16"/>
      <c r="F819" s="19"/>
      <c r="G819"/>
      <c r="H819" s="17">
        <f>IFERROR(VLOOKUP(Таблица1[[#This Row],[Наименование услуги]],#REF!,2),)</f>
        <v>0</v>
      </c>
      <c r="I819" s="7">
        <f>Таблица1[[#This Row],[Количество услуг]]*Таблица1[[#This Row],[Стоимость за единицу, руб.]]</f>
        <v>0</v>
      </c>
      <c r="K819" s="8" t="str">
        <f>IFERROR(VLOOKUP($J819,'Журнал договоров физ.лиц'!$A$2:$H$32,2,0),"")</f>
        <v/>
      </c>
      <c r="L819" s="18" t="e">
        <f>IF(MATCH(Таблица1[[#This Row],[Номер договора]],Таблица1[Номер договора],)=ROW()-1,1,)+INDEX(Таблица1[[#All],[0]],ROW()-1)</f>
        <v>#N/A</v>
      </c>
      <c r="M819" s="18" t="str">
        <f>IFERROR(INDEX(Таблица1[Номер договора],MATCH(ROW()-1,Таблица1[0],)),"s\")</f>
        <v>s\</v>
      </c>
    </row>
    <row r="820" spans="1:13" ht="15.75" x14ac:dyDescent="0.25">
      <c r="A820" s="9" t="e">
        <f>INDEX('Журнал договоров физ.лиц'!C:C,MATCH('Реестр физические'!J820,'Журнал договоров физ.лиц'!A:A,))</f>
        <v>#N/A</v>
      </c>
      <c r="B820" s="9" t="e">
        <f>Таблица1[[#This Row],[Наименование юридического лица / ФИО пациента (физического лица)]]</f>
        <v>#N/A</v>
      </c>
      <c r="C820" s="35"/>
      <c r="D820" s="11"/>
      <c r="E820" s="16"/>
      <c r="F820" s="19"/>
      <c r="G820"/>
      <c r="H820" s="17">
        <f>IFERROR(VLOOKUP(Таблица1[[#This Row],[Наименование услуги]],#REF!,2),)</f>
        <v>0</v>
      </c>
      <c r="I820" s="7">
        <f>Таблица1[[#This Row],[Количество услуг]]*Таблица1[[#This Row],[Стоимость за единицу, руб.]]</f>
        <v>0</v>
      </c>
      <c r="K820" s="8" t="str">
        <f>IFERROR(VLOOKUP($J820,'Журнал договоров физ.лиц'!$A$2:$H$32,2,0),"")</f>
        <v/>
      </c>
      <c r="L820" s="18" t="e">
        <f>IF(MATCH(Таблица1[[#This Row],[Номер договора]],Таблица1[Номер договора],)=ROW()-1,1,)+INDEX(Таблица1[[#All],[0]],ROW()-1)</f>
        <v>#N/A</v>
      </c>
      <c r="M820" s="18" t="str">
        <f>IFERROR(INDEX(Таблица1[Номер договора],MATCH(ROW()-1,Таблица1[0],)),"s\")</f>
        <v>s\</v>
      </c>
    </row>
    <row r="821" spans="1:13" ht="15.75" x14ac:dyDescent="0.25">
      <c r="A821" s="9" t="e">
        <f>INDEX('Журнал договоров физ.лиц'!C:C,MATCH('Реестр физические'!J821,'Журнал договоров физ.лиц'!A:A,))</f>
        <v>#N/A</v>
      </c>
      <c r="B821" s="9" t="e">
        <f>Таблица1[[#This Row],[Наименование юридического лица / ФИО пациента (физического лица)]]</f>
        <v>#N/A</v>
      </c>
      <c r="C821" s="35"/>
      <c r="D821" s="11"/>
      <c r="E821" s="16"/>
      <c r="F821" s="19"/>
      <c r="G821"/>
      <c r="H821" s="17">
        <f>IFERROR(VLOOKUP(Таблица1[[#This Row],[Наименование услуги]],#REF!,2),)</f>
        <v>0</v>
      </c>
      <c r="I821" s="7">
        <f>Таблица1[[#This Row],[Количество услуг]]*Таблица1[[#This Row],[Стоимость за единицу, руб.]]</f>
        <v>0</v>
      </c>
      <c r="K821" s="8" t="str">
        <f>IFERROR(VLOOKUP($J821,'Журнал договоров физ.лиц'!$A$2:$H$32,2,0),"")</f>
        <v/>
      </c>
      <c r="L821" s="18" t="e">
        <f>IF(MATCH(Таблица1[[#This Row],[Номер договора]],Таблица1[Номер договора],)=ROW()-1,1,)+INDEX(Таблица1[[#All],[0]],ROW()-1)</f>
        <v>#N/A</v>
      </c>
      <c r="M821" s="18" t="str">
        <f>IFERROR(INDEX(Таблица1[Номер договора],MATCH(ROW()-1,Таблица1[0],)),"s\")</f>
        <v>s\</v>
      </c>
    </row>
    <row r="822" spans="1:13" ht="15.75" x14ac:dyDescent="0.25">
      <c r="A822" s="9" t="e">
        <f>INDEX('Журнал договоров физ.лиц'!C:C,MATCH('Реестр физические'!J822,'Журнал договоров физ.лиц'!A:A,))</f>
        <v>#N/A</v>
      </c>
      <c r="B822" s="9" t="e">
        <f>Таблица1[[#This Row],[Наименование юридического лица / ФИО пациента (физического лица)]]</f>
        <v>#N/A</v>
      </c>
      <c r="C822" s="35"/>
      <c r="D822" s="11"/>
      <c r="E822" s="16"/>
      <c r="F822" s="19"/>
      <c r="G822"/>
      <c r="H822" s="17">
        <f>IFERROR(VLOOKUP(Таблица1[[#This Row],[Наименование услуги]],#REF!,2),)</f>
        <v>0</v>
      </c>
      <c r="I822" s="7">
        <f>Таблица1[[#This Row],[Количество услуг]]*Таблица1[[#This Row],[Стоимость за единицу, руб.]]</f>
        <v>0</v>
      </c>
      <c r="K822" s="8" t="str">
        <f>IFERROR(VLOOKUP($J822,'Журнал договоров физ.лиц'!$A$2:$H$32,2,0),"")</f>
        <v/>
      </c>
      <c r="L822" s="18" t="e">
        <f>IF(MATCH(Таблица1[[#This Row],[Номер договора]],Таблица1[Номер договора],)=ROW()-1,1,)+INDEX(Таблица1[[#All],[0]],ROW()-1)</f>
        <v>#N/A</v>
      </c>
      <c r="M822" s="18" t="str">
        <f>IFERROR(INDEX(Таблица1[Номер договора],MATCH(ROW()-1,Таблица1[0],)),"s\")</f>
        <v>s\</v>
      </c>
    </row>
    <row r="823" spans="1:13" ht="15.75" x14ac:dyDescent="0.25">
      <c r="A823" s="9" t="e">
        <f>INDEX('Журнал договоров физ.лиц'!C:C,MATCH('Реестр физические'!J823,'Журнал договоров физ.лиц'!A:A,))</f>
        <v>#N/A</v>
      </c>
      <c r="B823" s="9" t="e">
        <f>Таблица1[[#This Row],[Наименование юридического лица / ФИО пациента (физического лица)]]</f>
        <v>#N/A</v>
      </c>
      <c r="C823" s="35"/>
      <c r="D823" s="11"/>
      <c r="E823" s="16"/>
      <c r="F823" s="19"/>
      <c r="G823"/>
      <c r="H823" s="17">
        <f>IFERROR(VLOOKUP(Таблица1[[#This Row],[Наименование услуги]],#REF!,2),)</f>
        <v>0</v>
      </c>
      <c r="I823" s="7">
        <f>Таблица1[[#This Row],[Количество услуг]]*Таблица1[[#This Row],[Стоимость за единицу, руб.]]</f>
        <v>0</v>
      </c>
      <c r="K823" s="8" t="str">
        <f>IFERROR(VLOOKUP($J823,'Журнал договоров физ.лиц'!$A$2:$H$32,2,0),"")</f>
        <v/>
      </c>
      <c r="L823" s="18" t="e">
        <f>IF(MATCH(Таблица1[[#This Row],[Номер договора]],Таблица1[Номер договора],)=ROW()-1,1,)+INDEX(Таблица1[[#All],[0]],ROW()-1)</f>
        <v>#N/A</v>
      </c>
      <c r="M823" s="18" t="str">
        <f>IFERROR(INDEX(Таблица1[Номер договора],MATCH(ROW()-1,Таблица1[0],)),"s\")</f>
        <v>s\</v>
      </c>
    </row>
    <row r="824" spans="1:13" ht="15.75" x14ac:dyDescent="0.25">
      <c r="A824" s="9" t="e">
        <f>INDEX('Журнал договоров физ.лиц'!C:C,MATCH('Реестр физические'!J824,'Журнал договоров физ.лиц'!A:A,))</f>
        <v>#N/A</v>
      </c>
      <c r="B824" s="9" t="e">
        <f>Таблица1[[#This Row],[Наименование юридического лица / ФИО пациента (физического лица)]]</f>
        <v>#N/A</v>
      </c>
      <c r="C824" s="35"/>
      <c r="D824" s="11"/>
      <c r="E824" s="16"/>
      <c r="F824" s="19"/>
      <c r="G824"/>
      <c r="H824" s="17">
        <f>IFERROR(VLOOKUP(Таблица1[[#This Row],[Наименование услуги]],#REF!,2),)</f>
        <v>0</v>
      </c>
      <c r="I824" s="7">
        <f>Таблица1[[#This Row],[Количество услуг]]*Таблица1[[#This Row],[Стоимость за единицу, руб.]]</f>
        <v>0</v>
      </c>
      <c r="K824" s="8" t="str">
        <f>IFERROR(VLOOKUP($J824,'Журнал договоров физ.лиц'!$A$2:$H$32,2,0),"")</f>
        <v/>
      </c>
      <c r="L824" s="18" t="e">
        <f>IF(MATCH(Таблица1[[#This Row],[Номер договора]],Таблица1[Номер договора],)=ROW()-1,1,)+INDEX(Таблица1[[#All],[0]],ROW()-1)</f>
        <v>#N/A</v>
      </c>
      <c r="M824" s="18" t="str">
        <f>IFERROR(INDEX(Таблица1[Номер договора],MATCH(ROW()-1,Таблица1[0],)),"s\")</f>
        <v>s\</v>
      </c>
    </row>
    <row r="825" spans="1:13" ht="15.75" x14ac:dyDescent="0.25">
      <c r="A825" s="9" t="e">
        <f>INDEX('Журнал договоров физ.лиц'!C:C,MATCH('Реестр физические'!J825,'Журнал договоров физ.лиц'!A:A,))</f>
        <v>#N/A</v>
      </c>
      <c r="B825" s="9" t="e">
        <f>Таблица1[[#This Row],[Наименование юридического лица / ФИО пациента (физического лица)]]</f>
        <v>#N/A</v>
      </c>
      <c r="C825" s="35"/>
      <c r="D825" s="11"/>
      <c r="E825" s="16"/>
      <c r="F825" s="19"/>
      <c r="G825"/>
      <c r="H825" s="17">
        <f>IFERROR(VLOOKUP(Таблица1[[#This Row],[Наименование услуги]],#REF!,2),)</f>
        <v>0</v>
      </c>
      <c r="I825" s="7">
        <f>Таблица1[[#This Row],[Количество услуг]]*Таблица1[[#This Row],[Стоимость за единицу, руб.]]</f>
        <v>0</v>
      </c>
      <c r="K825" s="8" t="str">
        <f>IFERROR(VLOOKUP($J825,'Журнал договоров физ.лиц'!$A$2:$H$32,2,0),"")</f>
        <v/>
      </c>
      <c r="L825" s="18" t="e">
        <f>IF(MATCH(Таблица1[[#This Row],[Номер договора]],Таблица1[Номер договора],)=ROW()-1,1,)+INDEX(Таблица1[[#All],[0]],ROW()-1)</f>
        <v>#N/A</v>
      </c>
      <c r="M825" s="18" t="str">
        <f>IFERROR(INDEX(Таблица1[Номер договора],MATCH(ROW()-1,Таблица1[0],)),"s\")</f>
        <v>s\</v>
      </c>
    </row>
    <row r="826" spans="1:13" ht="15.75" x14ac:dyDescent="0.25">
      <c r="A826" s="9" t="e">
        <f>INDEX('Журнал договоров физ.лиц'!C:C,MATCH('Реестр физические'!J826,'Журнал договоров физ.лиц'!A:A,))</f>
        <v>#N/A</v>
      </c>
      <c r="B826" s="9" t="e">
        <f>Таблица1[[#This Row],[Наименование юридического лица / ФИО пациента (физического лица)]]</f>
        <v>#N/A</v>
      </c>
      <c r="C826" s="35"/>
      <c r="D826" s="11"/>
      <c r="E826" s="16"/>
      <c r="F826" s="19"/>
      <c r="G826"/>
      <c r="H826" s="17">
        <f>IFERROR(VLOOKUP(Таблица1[[#This Row],[Наименование услуги]],#REF!,2),)</f>
        <v>0</v>
      </c>
      <c r="I826" s="7">
        <f>Таблица1[[#This Row],[Количество услуг]]*Таблица1[[#This Row],[Стоимость за единицу, руб.]]</f>
        <v>0</v>
      </c>
      <c r="K826" s="8" t="str">
        <f>IFERROR(VLOOKUP($J826,'Журнал договоров физ.лиц'!$A$2:$H$32,2,0),"")</f>
        <v/>
      </c>
      <c r="L826" s="18" t="e">
        <f>IF(MATCH(Таблица1[[#This Row],[Номер договора]],Таблица1[Номер договора],)=ROW()-1,1,)+INDEX(Таблица1[[#All],[0]],ROW()-1)</f>
        <v>#N/A</v>
      </c>
      <c r="M826" s="18" t="str">
        <f>IFERROR(INDEX(Таблица1[Номер договора],MATCH(ROW()-1,Таблица1[0],)),"s\")</f>
        <v>s\</v>
      </c>
    </row>
    <row r="827" spans="1:13" ht="15.75" x14ac:dyDescent="0.25">
      <c r="A827" s="9" t="e">
        <f>INDEX('Журнал договоров физ.лиц'!C:C,MATCH('Реестр физические'!J827,'Журнал договоров физ.лиц'!A:A,))</f>
        <v>#N/A</v>
      </c>
      <c r="B827" s="9" t="e">
        <f>Таблица1[[#This Row],[Наименование юридического лица / ФИО пациента (физического лица)]]</f>
        <v>#N/A</v>
      </c>
      <c r="C827" s="35"/>
      <c r="D827" s="11"/>
      <c r="E827" s="16"/>
      <c r="F827" s="19"/>
      <c r="G827"/>
      <c r="H827" s="17">
        <f>IFERROR(VLOOKUP(Таблица1[[#This Row],[Наименование услуги]],#REF!,2),)</f>
        <v>0</v>
      </c>
      <c r="I827" s="7">
        <f>Таблица1[[#This Row],[Количество услуг]]*Таблица1[[#This Row],[Стоимость за единицу, руб.]]</f>
        <v>0</v>
      </c>
      <c r="K827" s="8" t="str">
        <f>IFERROR(VLOOKUP($J827,'Журнал договоров физ.лиц'!$A$2:$H$32,2,0),"")</f>
        <v/>
      </c>
      <c r="L827" s="18" t="e">
        <f>IF(MATCH(Таблица1[[#This Row],[Номер договора]],Таблица1[Номер договора],)=ROW()-1,1,)+INDEX(Таблица1[[#All],[0]],ROW()-1)</f>
        <v>#N/A</v>
      </c>
      <c r="M827" s="18" t="str">
        <f>IFERROR(INDEX(Таблица1[Номер договора],MATCH(ROW()-1,Таблица1[0],)),"s\")</f>
        <v>s\</v>
      </c>
    </row>
    <row r="828" spans="1:13" ht="15.75" x14ac:dyDescent="0.25">
      <c r="A828" s="9" t="e">
        <f>INDEX('Журнал договоров физ.лиц'!C:C,MATCH('Реестр физические'!J828,'Журнал договоров физ.лиц'!A:A,))</f>
        <v>#N/A</v>
      </c>
      <c r="B828" s="9" t="e">
        <f>Таблица1[[#This Row],[Наименование юридического лица / ФИО пациента (физического лица)]]</f>
        <v>#N/A</v>
      </c>
      <c r="C828" s="35"/>
      <c r="D828" s="11"/>
      <c r="E828" s="16"/>
      <c r="F828" s="19"/>
      <c r="G828"/>
      <c r="H828" s="17">
        <f>IFERROR(VLOOKUP(Таблица1[[#This Row],[Наименование услуги]],#REF!,2),)</f>
        <v>0</v>
      </c>
      <c r="I828" s="7">
        <f>Таблица1[[#This Row],[Количество услуг]]*Таблица1[[#This Row],[Стоимость за единицу, руб.]]</f>
        <v>0</v>
      </c>
      <c r="K828" s="8" t="str">
        <f>IFERROR(VLOOKUP($J828,'Журнал договоров физ.лиц'!$A$2:$H$32,2,0),"")</f>
        <v/>
      </c>
      <c r="L828" s="18" t="e">
        <f>IF(MATCH(Таблица1[[#This Row],[Номер договора]],Таблица1[Номер договора],)=ROW()-1,1,)+INDEX(Таблица1[[#All],[0]],ROW()-1)</f>
        <v>#N/A</v>
      </c>
      <c r="M828" s="18" t="str">
        <f>IFERROR(INDEX(Таблица1[Номер договора],MATCH(ROW()-1,Таблица1[0],)),"s\")</f>
        <v>s\</v>
      </c>
    </row>
    <row r="829" spans="1:13" ht="15.75" x14ac:dyDescent="0.25">
      <c r="A829" s="9" t="e">
        <f>INDEX('Журнал договоров физ.лиц'!C:C,MATCH('Реестр физические'!J829,'Журнал договоров физ.лиц'!A:A,))</f>
        <v>#N/A</v>
      </c>
      <c r="B829" s="9" t="e">
        <f>Таблица1[[#This Row],[Наименование юридического лица / ФИО пациента (физического лица)]]</f>
        <v>#N/A</v>
      </c>
      <c r="C829" s="35"/>
      <c r="D829" s="11"/>
      <c r="E829" s="16"/>
      <c r="F829" s="19"/>
      <c r="G829"/>
      <c r="H829" s="17">
        <f>IFERROR(VLOOKUP(Таблица1[[#This Row],[Наименование услуги]],#REF!,2),)</f>
        <v>0</v>
      </c>
      <c r="I829" s="7">
        <f>Таблица1[[#This Row],[Количество услуг]]*Таблица1[[#This Row],[Стоимость за единицу, руб.]]</f>
        <v>0</v>
      </c>
      <c r="K829" s="8" t="str">
        <f>IFERROR(VLOOKUP($J829,'Журнал договоров физ.лиц'!$A$2:$H$32,2,0),"")</f>
        <v/>
      </c>
      <c r="L829" s="18" t="e">
        <f>IF(MATCH(Таблица1[[#This Row],[Номер договора]],Таблица1[Номер договора],)=ROW()-1,1,)+INDEX(Таблица1[[#All],[0]],ROW()-1)</f>
        <v>#N/A</v>
      </c>
      <c r="M829" s="18" t="str">
        <f>IFERROR(INDEX(Таблица1[Номер договора],MATCH(ROW()-1,Таблица1[0],)),"s\")</f>
        <v>s\</v>
      </c>
    </row>
    <row r="830" spans="1:13" ht="15.75" x14ac:dyDescent="0.25">
      <c r="A830" s="9" t="e">
        <f>INDEX('Журнал договоров физ.лиц'!C:C,MATCH('Реестр физические'!J830,'Журнал договоров физ.лиц'!A:A,))</f>
        <v>#N/A</v>
      </c>
      <c r="B830" s="9" t="e">
        <f>Таблица1[[#This Row],[Наименование юридического лица / ФИО пациента (физического лица)]]</f>
        <v>#N/A</v>
      </c>
      <c r="C830" s="35"/>
      <c r="D830" s="11"/>
      <c r="E830" s="16"/>
      <c r="F830" s="19"/>
      <c r="G830"/>
      <c r="H830" s="17">
        <f>IFERROR(VLOOKUP(Таблица1[[#This Row],[Наименование услуги]],#REF!,2),)</f>
        <v>0</v>
      </c>
      <c r="I830" s="7">
        <f>Таблица1[[#This Row],[Количество услуг]]*Таблица1[[#This Row],[Стоимость за единицу, руб.]]</f>
        <v>0</v>
      </c>
      <c r="K830" s="8" t="str">
        <f>IFERROR(VLOOKUP($J830,'Журнал договоров физ.лиц'!$A$2:$H$32,2,0),"")</f>
        <v/>
      </c>
      <c r="L830" s="18" t="e">
        <f>IF(MATCH(Таблица1[[#This Row],[Номер договора]],Таблица1[Номер договора],)=ROW()-1,1,)+INDEX(Таблица1[[#All],[0]],ROW()-1)</f>
        <v>#N/A</v>
      </c>
      <c r="M830" s="18" t="str">
        <f>IFERROR(INDEX(Таблица1[Номер договора],MATCH(ROW()-1,Таблица1[0],)),"s\")</f>
        <v>s\</v>
      </c>
    </row>
    <row r="831" spans="1:13" ht="15.75" x14ac:dyDescent="0.25">
      <c r="A831" s="9" t="e">
        <f>INDEX('Журнал договоров физ.лиц'!C:C,MATCH('Реестр физические'!J831,'Журнал договоров физ.лиц'!A:A,))</f>
        <v>#N/A</v>
      </c>
      <c r="B831" s="9" t="e">
        <f>Таблица1[[#This Row],[Наименование юридического лица / ФИО пациента (физического лица)]]</f>
        <v>#N/A</v>
      </c>
      <c r="C831" s="35"/>
      <c r="D831" s="11"/>
      <c r="E831" s="16"/>
      <c r="F831" s="19"/>
      <c r="G831"/>
      <c r="H831" s="17">
        <f>IFERROR(VLOOKUP(Таблица1[[#This Row],[Наименование услуги]],#REF!,2),)</f>
        <v>0</v>
      </c>
      <c r="I831" s="7">
        <f>Таблица1[[#This Row],[Количество услуг]]*Таблица1[[#This Row],[Стоимость за единицу, руб.]]</f>
        <v>0</v>
      </c>
      <c r="K831" s="8" t="str">
        <f>IFERROR(VLOOKUP($J831,'Журнал договоров физ.лиц'!$A$2:$H$32,2,0),"")</f>
        <v/>
      </c>
      <c r="L831" s="18" t="e">
        <f>IF(MATCH(Таблица1[[#This Row],[Номер договора]],Таблица1[Номер договора],)=ROW()-1,1,)+INDEX(Таблица1[[#All],[0]],ROW()-1)</f>
        <v>#N/A</v>
      </c>
      <c r="M831" s="18" t="str">
        <f>IFERROR(INDEX(Таблица1[Номер договора],MATCH(ROW()-1,Таблица1[0],)),"s\")</f>
        <v>s\</v>
      </c>
    </row>
    <row r="832" spans="1:13" ht="15.75" x14ac:dyDescent="0.25">
      <c r="A832" s="9" t="e">
        <f>INDEX('Журнал договоров физ.лиц'!C:C,MATCH('Реестр физические'!J832,'Журнал договоров физ.лиц'!A:A,))</f>
        <v>#N/A</v>
      </c>
      <c r="B832" s="9" t="e">
        <f>Таблица1[[#This Row],[Наименование юридического лица / ФИО пациента (физического лица)]]</f>
        <v>#N/A</v>
      </c>
      <c r="C832" s="35"/>
      <c r="D832" s="11"/>
      <c r="E832" s="16"/>
      <c r="F832" s="19"/>
      <c r="G832"/>
      <c r="H832" s="17">
        <f>IFERROR(VLOOKUP(Таблица1[[#This Row],[Наименование услуги]],#REF!,2),)</f>
        <v>0</v>
      </c>
      <c r="I832" s="7">
        <f>Таблица1[[#This Row],[Количество услуг]]*Таблица1[[#This Row],[Стоимость за единицу, руб.]]</f>
        <v>0</v>
      </c>
      <c r="K832" s="8" t="str">
        <f>IFERROR(VLOOKUP($J832,'Журнал договоров физ.лиц'!$A$2:$H$32,2,0),"")</f>
        <v/>
      </c>
      <c r="L832" s="18" t="e">
        <f>IF(MATCH(Таблица1[[#This Row],[Номер договора]],Таблица1[Номер договора],)=ROW()-1,1,)+INDEX(Таблица1[[#All],[0]],ROW()-1)</f>
        <v>#N/A</v>
      </c>
      <c r="M832" s="18" t="str">
        <f>IFERROR(INDEX(Таблица1[Номер договора],MATCH(ROW()-1,Таблица1[0],)),"s\")</f>
        <v>s\</v>
      </c>
    </row>
    <row r="833" spans="1:13" ht="15.75" x14ac:dyDescent="0.25">
      <c r="A833" s="9" t="e">
        <f>INDEX('Журнал договоров физ.лиц'!C:C,MATCH('Реестр физические'!J833,'Журнал договоров физ.лиц'!A:A,))</f>
        <v>#N/A</v>
      </c>
      <c r="B833" s="9" t="e">
        <f>Таблица1[[#This Row],[Наименование юридического лица / ФИО пациента (физического лица)]]</f>
        <v>#N/A</v>
      </c>
      <c r="C833" s="35"/>
      <c r="D833" s="11"/>
      <c r="E833" s="16"/>
      <c r="F833" s="19"/>
      <c r="G833"/>
      <c r="H833" s="17">
        <f>IFERROR(VLOOKUP(Таблица1[[#This Row],[Наименование услуги]],#REF!,2),)</f>
        <v>0</v>
      </c>
      <c r="I833" s="7">
        <f>Таблица1[[#This Row],[Количество услуг]]*Таблица1[[#This Row],[Стоимость за единицу, руб.]]</f>
        <v>0</v>
      </c>
      <c r="K833" s="8" t="str">
        <f>IFERROR(VLOOKUP($J833,'Журнал договоров физ.лиц'!$A$2:$H$32,2,0),"")</f>
        <v/>
      </c>
      <c r="L833" s="18" t="e">
        <f>IF(MATCH(Таблица1[[#This Row],[Номер договора]],Таблица1[Номер договора],)=ROW()-1,1,)+INDEX(Таблица1[[#All],[0]],ROW()-1)</f>
        <v>#N/A</v>
      </c>
      <c r="M833" s="18" t="str">
        <f>IFERROR(INDEX(Таблица1[Номер договора],MATCH(ROW()-1,Таблица1[0],)),"s\")</f>
        <v>s\</v>
      </c>
    </row>
    <row r="834" spans="1:13" ht="15.75" x14ac:dyDescent="0.25">
      <c r="A834" s="9" t="e">
        <f>INDEX('Журнал договоров физ.лиц'!C:C,MATCH('Реестр физические'!J834,'Журнал договоров физ.лиц'!A:A,))</f>
        <v>#N/A</v>
      </c>
      <c r="B834" s="9" t="e">
        <f>Таблица1[[#This Row],[Наименование юридического лица / ФИО пациента (физического лица)]]</f>
        <v>#N/A</v>
      </c>
      <c r="C834" s="35"/>
      <c r="D834" s="11"/>
      <c r="E834" s="16"/>
      <c r="F834" s="19"/>
      <c r="G834"/>
      <c r="H834" s="17">
        <f>IFERROR(VLOOKUP(Таблица1[[#This Row],[Наименование услуги]],#REF!,2),)</f>
        <v>0</v>
      </c>
      <c r="I834" s="7">
        <f>Таблица1[[#This Row],[Количество услуг]]*Таблица1[[#This Row],[Стоимость за единицу, руб.]]</f>
        <v>0</v>
      </c>
      <c r="K834" s="8" t="str">
        <f>IFERROR(VLOOKUP($J834,'Журнал договоров физ.лиц'!$A$2:$H$32,2,0),"")</f>
        <v/>
      </c>
      <c r="L834" s="18" t="e">
        <f>IF(MATCH(Таблица1[[#This Row],[Номер договора]],Таблица1[Номер договора],)=ROW()-1,1,)+INDEX(Таблица1[[#All],[0]],ROW()-1)</f>
        <v>#N/A</v>
      </c>
      <c r="M834" s="18" t="str">
        <f>IFERROR(INDEX(Таблица1[Номер договора],MATCH(ROW()-1,Таблица1[0],)),"s\")</f>
        <v>s\</v>
      </c>
    </row>
    <row r="835" spans="1:13" ht="15.75" x14ac:dyDescent="0.25">
      <c r="A835" s="9" t="e">
        <f>INDEX('Журнал договоров физ.лиц'!C:C,MATCH('Реестр физические'!J835,'Журнал договоров физ.лиц'!A:A,))</f>
        <v>#N/A</v>
      </c>
      <c r="B835" s="9" t="e">
        <f>Таблица1[[#This Row],[Наименование юридического лица / ФИО пациента (физического лица)]]</f>
        <v>#N/A</v>
      </c>
      <c r="C835" s="35"/>
      <c r="D835" s="11"/>
      <c r="E835" s="16"/>
      <c r="F835" s="19"/>
      <c r="G835"/>
      <c r="H835" s="17">
        <f>IFERROR(VLOOKUP(Таблица1[[#This Row],[Наименование услуги]],#REF!,2),)</f>
        <v>0</v>
      </c>
      <c r="I835" s="7">
        <f>Таблица1[[#This Row],[Количество услуг]]*Таблица1[[#This Row],[Стоимость за единицу, руб.]]</f>
        <v>0</v>
      </c>
      <c r="K835" s="8" t="str">
        <f>IFERROR(VLOOKUP($J835,'Журнал договоров физ.лиц'!$A$2:$H$32,2,0),"")</f>
        <v/>
      </c>
      <c r="L835" s="18" t="e">
        <f>IF(MATCH(Таблица1[[#This Row],[Номер договора]],Таблица1[Номер договора],)=ROW()-1,1,)+INDEX(Таблица1[[#All],[0]],ROW()-1)</f>
        <v>#N/A</v>
      </c>
      <c r="M835" s="18" t="str">
        <f>IFERROR(INDEX(Таблица1[Номер договора],MATCH(ROW()-1,Таблица1[0],)),"s\")</f>
        <v>s\</v>
      </c>
    </row>
    <row r="836" spans="1:13" ht="15.75" x14ac:dyDescent="0.25">
      <c r="A836" s="9" t="e">
        <f>INDEX('Журнал договоров физ.лиц'!C:C,MATCH('Реестр физические'!J836,'Журнал договоров физ.лиц'!A:A,))</f>
        <v>#N/A</v>
      </c>
      <c r="B836" s="9" t="e">
        <f>Таблица1[[#This Row],[Наименование юридического лица / ФИО пациента (физического лица)]]</f>
        <v>#N/A</v>
      </c>
      <c r="C836" s="35"/>
      <c r="D836" s="11"/>
      <c r="E836" s="16"/>
      <c r="F836" s="19"/>
      <c r="G836"/>
      <c r="H836" s="17">
        <f>IFERROR(VLOOKUP(Таблица1[[#This Row],[Наименование услуги]],#REF!,2),)</f>
        <v>0</v>
      </c>
      <c r="I836" s="7">
        <f>Таблица1[[#This Row],[Количество услуг]]*Таблица1[[#This Row],[Стоимость за единицу, руб.]]</f>
        <v>0</v>
      </c>
      <c r="K836" s="8" t="str">
        <f>IFERROR(VLOOKUP($J836,'Журнал договоров физ.лиц'!$A$2:$H$32,2,0),"")</f>
        <v/>
      </c>
      <c r="L836" s="18" t="e">
        <f>IF(MATCH(Таблица1[[#This Row],[Номер договора]],Таблица1[Номер договора],)=ROW()-1,1,)+INDEX(Таблица1[[#All],[0]],ROW()-1)</f>
        <v>#N/A</v>
      </c>
      <c r="M836" s="18" t="str">
        <f>IFERROR(INDEX(Таблица1[Номер договора],MATCH(ROW()-1,Таблица1[0],)),"s\")</f>
        <v>s\</v>
      </c>
    </row>
    <row r="837" spans="1:13" ht="15.75" x14ac:dyDescent="0.25">
      <c r="A837" s="9" t="e">
        <f>INDEX('Журнал договоров физ.лиц'!C:C,MATCH('Реестр физические'!J837,'Журнал договоров физ.лиц'!A:A,))</f>
        <v>#N/A</v>
      </c>
      <c r="B837" s="9" t="e">
        <f>Таблица1[[#This Row],[Наименование юридического лица / ФИО пациента (физического лица)]]</f>
        <v>#N/A</v>
      </c>
      <c r="C837" s="35"/>
      <c r="D837" s="11"/>
      <c r="E837" s="16"/>
      <c r="F837" s="19"/>
      <c r="G837"/>
      <c r="H837" s="17">
        <f>IFERROR(VLOOKUP(Таблица1[[#This Row],[Наименование услуги]],#REF!,2),)</f>
        <v>0</v>
      </c>
      <c r="I837" s="7">
        <f>Таблица1[[#This Row],[Количество услуг]]*Таблица1[[#This Row],[Стоимость за единицу, руб.]]</f>
        <v>0</v>
      </c>
      <c r="K837" s="8" t="str">
        <f>IFERROR(VLOOKUP($J837,'Журнал договоров физ.лиц'!$A$2:$H$32,2,0),"")</f>
        <v/>
      </c>
      <c r="L837" s="18" t="e">
        <f>IF(MATCH(Таблица1[[#This Row],[Номер договора]],Таблица1[Номер договора],)=ROW()-1,1,)+INDEX(Таблица1[[#All],[0]],ROW()-1)</f>
        <v>#N/A</v>
      </c>
      <c r="M837" s="18" t="str">
        <f>IFERROR(INDEX(Таблица1[Номер договора],MATCH(ROW()-1,Таблица1[0],)),"s\")</f>
        <v>s\</v>
      </c>
    </row>
    <row r="838" spans="1:13" ht="15.75" x14ac:dyDescent="0.25">
      <c r="A838" s="9" t="e">
        <f>INDEX('Журнал договоров физ.лиц'!C:C,MATCH('Реестр физические'!J838,'Журнал договоров физ.лиц'!A:A,))</f>
        <v>#N/A</v>
      </c>
      <c r="B838" s="9" t="e">
        <f>Таблица1[[#This Row],[Наименование юридического лица / ФИО пациента (физического лица)]]</f>
        <v>#N/A</v>
      </c>
      <c r="C838" s="35"/>
      <c r="D838" s="11"/>
      <c r="E838" s="16"/>
      <c r="F838" s="19"/>
      <c r="G838"/>
      <c r="H838" s="17">
        <f>IFERROR(VLOOKUP(Таблица1[[#This Row],[Наименование услуги]],#REF!,2),)</f>
        <v>0</v>
      </c>
      <c r="I838" s="7">
        <f>Таблица1[[#This Row],[Количество услуг]]*Таблица1[[#This Row],[Стоимость за единицу, руб.]]</f>
        <v>0</v>
      </c>
      <c r="K838" s="8" t="str">
        <f>IFERROR(VLOOKUP($J838,'Журнал договоров физ.лиц'!$A$2:$H$32,2,0),"")</f>
        <v/>
      </c>
      <c r="L838" s="18" t="e">
        <f>IF(MATCH(Таблица1[[#This Row],[Номер договора]],Таблица1[Номер договора],)=ROW()-1,1,)+INDEX(Таблица1[[#All],[0]],ROW()-1)</f>
        <v>#N/A</v>
      </c>
      <c r="M838" s="18" t="str">
        <f>IFERROR(INDEX(Таблица1[Номер договора],MATCH(ROW()-1,Таблица1[0],)),"s\")</f>
        <v>s\</v>
      </c>
    </row>
    <row r="839" spans="1:13" ht="15.75" x14ac:dyDescent="0.25">
      <c r="A839" s="9" t="e">
        <f>INDEX('Журнал договоров физ.лиц'!C:C,MATCH('Реестр физические'!J839,'Журнал договоров физ.лиц'!A:A,))</f>
        <v>#N/A</v>
      </c>
      <c r="B839" s="9" t="e">
        <f>Таблица1[[#This Row],[Наименование юридического лица / ФИО пациента (физического лица)]]</f>
        <v>#N/A</v>
      </c>
      <c r="C839" s="35"/>
      <c r="D839" s="11"/>
      <c r="E839" s="16"/>
      <c r="F839" s="19"/>
      <c r="G839"/>
      <c r="H839" s="17">
        <f>IFERROR(VLOOKUP(Таблица1[[#This Row],[Наименование услуги]],#REF!,2),)</f>
        <v>0</v>
      </c>
      <c r="I839" s="7">
        <f>Таблица1[[#This Row],[Количество услуг]]*Таблица1[[#This Row],[Стоимость за единицу, руб.]]</f>
        <v>0</v>
      </c>
      <c r="K839" s="8" t="str">
        <f>IFERROR(VLOOKUP($J839,'Журнал договоров физ.лиц'!$A$2:$H$32,2,0),"")</f>
        <v/>
      </c>
      <c r="L839" s="18" t="e">
        <f>IF(MATCH(Таблица1[[#This Row],[Номер договора]],Таблица1[Номер договора],)=ROW()-1,1,)+INDEX(Таблица1[[#All],[0]],ROW()-1)</f>
        <v>#N/A</v>
      </c>
      <c r="M839" s="18" t="str">
        <f>IFERROR(INDEX(Таблица1[Номер договора],MATCH(ROW()-1,Таблица1[0],)),"s\")</f>
        <v>s\</v>
      </c>
    </row>
    <row r="840" spans="1:13" ht="15.75" x14ac:dyDescent="0.25">
      <c r="A840" s="9" t="e">
        <f>INDEX('Журнал договоров физ.лиц'!C:C,MATCH('Реестр физические'!J840,'Журнал договоров физ.лиц'!A:A,))</f>
        <v>#N/A</v>
      </c>
      <c r="B840" s="9" t="e">
        <f>Таблица1[[#This Row],[Наименование юридического лица / ФИО пациента (физического лица)]]</f>
        <v>#N/A</v>
      </c>
      <c r="C840" s="35"/>
      <c r="D840" s="11"/>
      <c r="E840" s="16"/>
      <c r="F840" s="19"/>
      <c r="G840"/>
      <c r="H840" s="17">
        <f>IFERROR(VLOOKUP(Таблица1[[#This Row],[Наименование услуги]],#REF!,2),)</f>
        <v>0</v>
      </c>
      <c r="I840" s="7">
        <f>Таблица1[[#This Row],[Количество услуг]]*Таблица1[[#This Row],[Стоимость за единицу, руб.]]</f>
        <v>0</v>
      </c>
      <c r="K840" s="8" t="str">
        <f>IFERROR(VLOOKUP($J840,'Журнал договоров физ.лиц'!$A$2:$H$32,2,0),"")</f>
        <v/>
      </c>
      <c r="L840" s="18" t="e">
        <f>IF(MATCH(Таблица1[[#This Row],[Номер договора]],Таблица1[Номер договора],)=ROW()-1,1,)+INDEX(Таблица1[[#All],[0]],ROW()-1)</f>
        <v>#N/A</v>
      </c>
      <c r="M840" s="18" t="str">
        <f>IFERROR(INDEX(Таблица1[Номер договора],MATCH(ROW()-1,Таблица1[0],)),"s\")</f>
        <v>s\</v>
      </c>
    </row>
    <row r="841" spans="1:13" ht="15.75" x14ac:dyDescent="0.25">
      <c r="A841" s="9" t="e">
        <f>INDEX('Журнал договоров физ.лиц'!C:C,MATCH('Реестр физические'!J841,'Журнал договоров физ.лиц'!A:A,))</f>
        <v>#N/A</v>
      </c>
      <c r="B841" s="9" t="e">
        <f>Таблица1[[#This Row],[Наименование юридического лица / ФИО пациента (физического лица)]]</f>
        <v>#N/A</v>
      </c>
      <c r="C841" s="35"/>
      <c r="D841" s="11"/>
      <c r="E841" s="16"/>
      <c r="F841" s="19"/>
      <c r="G841"/>
      <c r="H841" s="17">
        <f>IFERROR(VLOOKUP(Таблица1[[#This Row],[Наименование услуги]],#REF!,2),)</f>
        <v>0</v>
      </c>
      <c r="I841" s="7">
        <f>Таблица1[[#This Row],[Количество услуг]]*Таблица1[[#This Row],[Стоимость за единицу, руб.]]</f>
        <v>0</v>
      </c>
      <c r="K841" s="8" t="str">
        <f>IFERROR(VLOOKUP($J841,'Журнал договоров физ.лиц'!$A$2:$H$32,2,0),"")</f>
        <v/>
      </c>
      <c r="L841" s="18" t="e">
        <f>IF(MATCH(Таблица1[[#This Row],[Номер договора]],Таблица1[Номер договора],)=ROW()-1,1,)+INDEX(Таблица1[[#All],[0]],ROW()-1)</f>
        <v>#N/A</v>
      </c>
      <c r="M841" s="18" t="str">
        <f>IFERROR(INDEX(Таблица1[Номер договора],MATCH(ROW()-1,Таблица1[0],)),"s\")</f>
        <v>s\</v>
      </c>
    </row>
    <row r="842" spans="1:13" ht="15.75" x14ac:dyDescent="0.25">
      <c r="A842" s="9" t="e">
        <f>INDEX('Журнал договоров физ.лиц'!C:C,MATCH('Реестр физические'!J842,'Журнал договоров физ.лиц'!A:A,))</f>
        <v>#N/A</v>
      </c>
      <c r="B842" s="9" t="e">
        <f>Таблица1[[#This Row],[Наименование юридического лица / ФИО пациента (физического лица)]]</f>
        <v>#N/A</v>
      </c>
      <c r="C842" s="35"/>
      <c r="D842" s="11"/>
      <c r="E842" s="16"/>
      <c r="F842" s="19"/>
      <c r="G842"/>
      <c r="H842" s="17">
        <f>IFERROR(VLOOKUP(Таблица1[[#This Row],[Наименование услуги]],#REF!,2),)</f>
        <v>0</v>
      </c>
      <c r="I842" s="7">
        <f>Таблица1[[#This Row],[Количество услуг]]*Таблица1[[#This Row],[Стоимость за единицу, руб.]]</f>
        <v>0</v>
      </c>
      <c r="K842" s="8" t="str">
        <f>IFERROR(VLOOKUP($J842,'Журнал договоров физ.лиц'!$A$2:$H$32,2,0),"")</f>
        <v/>
      </c>
      <c r="L842" s="18" t="e">
        <f>IF(MATCH(Таблица1[[#This Row],[Номер договора]],Таблица1[Номер договора],)=ROW()-1,1,)+INDEX(Таблица1[[#All],[0]],ROW()-1)</f>
        <v>#N/A</v>
      </c>
      <c r="M842" s="18" t="str">
        <f>IFERROR(INDEX(Таблица1[Номер договора],MATCH(ROW()-1,Таблица1[0],)),"s\")</f>
        <v>s\</v>
      </c>
    </row>
    <row r="843" spans="1:13" ht="15.75" x14ac:dyDescent="0.25">
      <c r="A843" s="9" t="e">
        <f>INDEX('Журнал договоров физ.лиц'!C:C,MATCH('Реестр физические'!J843,'Журнал договоров физ.лиц'!A:A,))</f>
        <v>#N/A</v>
      </c>
      <c r="B843" s="9" t="e">
        <f>Таблица1[[#This Row],[Наименование юридического лица / ФИО пациента (физического лица)]]</f>
        <v>#N/A</v>
      </c>
      <c r="C843" s="35"/>
      <c r="D843" s="11"/>
      <c r="E843" s="16"/>
      <c r="F843" s="19"/>
      <c r="G843"/>
      <c r="H843" s="17">
        <f>IFERROR(VLOOKUP(Таблица1[[#This Row],[Наименование услуги]],#REF!,2),)</f>
        <v>0</v>
      </c>
      <c r="I843" s="7">
        <f>Таблица1[[#This Row],[Количество услуг]]*Таблица1[[#This Row],[Стоимость за единицу, руб.]]</f>
        <v>0</v>
      </c>
      <c r="K843" s="8" t="str">
        <f>IFERROR(VLOOKUP($J843,'Журнал договоров физ.лиц'!$A$2:$H$32,2,0),"")</f>
        <v/>
      </c>
      <c r="L843" s="18" t="e">
        <f>IF(MATCH(Таблица1[[#This Row],[Номер договора]],Таблица1[Номер договора],)=ROW()-1,1,)+INDEX(Таблица1[[#All],[0]],ROW()-1)</f>
        <v>#N/A</v>
      </c>
      <c r="M843" s="18" t="str">
        <f>IFERROR(INDEX(Таблица1[Номер договора],MATCH(ROW()-1,Таблица1[0],)),"s\")</f>
        <v>s\</v>
      </c>
    </row>
    <row r="844" spans="1:13" ht="15.75" x14ac:dyDescent="0.25">
      <c r="A844" s="9" t="e">
        <f>INDEX('Журнал договоров физ.лиц'!C:C,MATCH('Реестр физические'!J844,'Журнал договоров физ.лиц'!A:A,))</f>
        <v>#N/A</v>
      </c>
      <c r="B844" s="9" t="e">
        <f>Таблица1[[#This Row],[Наименование юридического лица / ФИО пациента (физического лица)]]</f>
        <v>#N/A</v>
      </c>
      <c r="C844" s="35"/>
      <c r="D844" s="11"/>
      <c r="E844" s="16"/>
      <c r="F844" s="19"/>
      <c r="G844"/>
      <c r="H844" s="17">
        <f>IFERROR(VLOOKUP(Таблица1[[#This Row],[Наименование услуги]],#REF!,2),)</f>
        <v>0</v>
      </c>
      <c r="I844" s="7">
        <f>Таблица1[[#This Row],[Количество услуг]]*Таблица1[[#This Row],[Стоимость за единицу, руб.]]</f>
        <v>0</v>
      </c>
      <c r="K844" s="8" t="str">
        <f>IFERROR(VLOOKUP($J844,'Журнал договоров физ.лиц'!$A$2:$H$32,2,0),"")</f>
        <v/>
      </c>
      <c r="L844" s="18" t="e">
        <f>IF(MATCH(Таблица1[[#This Row],[Номер договора]],Таблица1[Номер договора],)=ROW()-1,1,)+INDEX(Таблица1[[#All],[0]],ROW()-1)</f>
        <v>#N/A</v>
      </c>
      <c r="M844" s="18" t="str">
        <f>IFERROR(INDEX(Таблица1[Номер договора],MATCH(ROW()-1,Таблица1[0],)),"s\")</f>
        <v>s\</v>
      </c>
    </row>
    <row r="845" spans="1:13" ht="15.75" x14ac:dyDescent="0.25">
      <c r="A845" s="9" t="e">
        <f>INDEX('Журнал договоров физ.лиц'!C:C,MATCH('Реестр физические'!J845,'Журнал договоров физ.лиц'!A:A,))</f>
        <v>#N/A</v>
      </c>
      <c r="B845" s="9" t="e">
        <f>Таблица1[[#This Row],[Наименование юридического лица / ФИО пациента (физического лица)]]</f>
        <v>#N/A</v>
      </c>
      <c r="C845" s="35"/>
      <c r="D845" s="11"/>
      <c r="E845" s="16"/>
      <c r="F845" s="19"/>
      <c r="G845"/>
      <c r="H845" s="17">
        <f>IFERROR(VLOOKUP(Таблица1[[#This Row],[Наименование услуги]],#REF!,2),)</f>
        <v>0</v>
      </c>
      <c r="I845" s="7">
        <f>Таблица1[[#This Row],[Количество услуг]]*Таблица1[[#This Row],[Стоимость за единицу, руб.]]</f>
        <v>0</v>
      </c>
      <c r="K845" s="8" t="str">
        <f>IFERROR(VLOOKUP($J845,'Журнал договоров физ.лиц'!$A$2:$H$32,2,0),"")</f>
        <v/>
      </c>
      <c r="L845" s="18" t="e">
        <f>IF(MATCH(Таблица1[[#This Row],[Номер договора]],Таблица1[Номер договора],)=ROW()-1,1,)+INDEX(Таблица1[[#All],[0]],ROW()-1)</f>
        <v>#N/A</v>
      </c>
      <c r="M845" s="18" t="str">
        <f>IFERROR(INDEX(Таблица1[Номер договора],MATCH(ROW()-1,Таблица1[0],)),"s\")</f>
        <v>s\</v>
      </c>
    </row>
    <row r="846" spans="1:13" ht="15.75" x14ac:dyDescent="0.25">
      <c r="A846" s="9" t="e">
        <f>INDEX('Журнал договоров физ.лиц'!C:C,MATCH('Реестр физические'!J846,'Журнал договоров физ.лиц'!A:A,))</f>
        <v>#N/A</v>
      </c>
      <c r="B846" s="9" t="e">
        <f>Таблица1[[#This Row],[Наименование юридического лица / ФИО пациента (физического лица)]]</f>
        <v>#N/A</v>
      </c>
      <c r="C846" s="35"/>
      <c r="D846" s="11"/>
      <c r="E846" s="16"/>
      <c r="F846" s="19"/>
      <c r="G846"/>
      <c r="H846" s="17">
        <f>IFERROR(VLOOKUP(Таблица1[[#This Row],[Наименование услуги]],#REF!,2),)</f>
        <v>0</v>
      </c>
      <c r="I846" s="7">
        <f>Таблица1[[#This Row],[Количество услуг]]*Таблица1[[#This Row],[Стоимость за единицу, руб.]]</f>
        <v>0</v>
      </c>
      <c r="K846" s="8" t="str">
        <f>IFERROR(VLOOKUP($J846,'Журнал договоров физ.лиц'!$A$2:$H$32,2,0),"")</f>
        <v/>
      </c>
      <c r="L846" s="18" t="e">
        <f>IF(MATCH(Таблица1[[#This Row],[Номер договора]],Таблица1[Номер договора],)=ROW()-1,1,)+INDEX(Таблица1[[#All],[0]],ROW()-1)</f>
        <v>#N/A</v>
      </c>
      <c r="M846" s="18" t="str">
        <f>IFERROR(INDEX(Таблица1[Номер договора],MATCH(ROW()-1,Таблица1[0],)),"s\")</f>
        <v>s\</v>
      </c>
    </row>
    <row r="847" spans="1:13" ht="15.75" x14ac:dyDescent="0.25">
      <c r="A847" s="9" t="e">
        <f>INDEX('Журнал договоров физ.лиц'!C:C,MATCH('Реестр физические'!J847,'Журнал договоров физ.лиц'!A:A,))</f>
        <v>#N/A</v>
      </c>
      <c r="B847" s="9" t="e">
        <f>Таблица1[[#This Row],[Наименование юридического лица / ФИО пациента (физического лица)]]</f>
        <v>#N/A</v>
      </c>
      <c r="C847" s="35"/>
      <c r="D847" s="11"/>
      <c r="E847" s="16"/>
      <c r="F847" s="19"/>
      <c r="G847"/>
      <c r="H847" s="17">
        <f>IFERROR(VLOOKUP(Таблица1[[#This Row],[Наименование услуги]],#REF!,2),)</f>
        <v>0</v>
      </c>
      <c r="I847" s="7">
        <f>Таблица1[[#This Row],[Количество услуг]]*Таблица1[[#This Row],[Стоимость за единицу, руб.]]</f>
        <v>0</v>
      </c>
      <c r="K847" s="8" t="str">
        <f>IFERROR(VLOOKUP($J847,'Журнал договоров физ.лиц'!$A$2:$H$32,2,0),"")</f>
        <v/>
      </c>
      <c r="L847" s="18" t="e">
        <f>IF(MATCH(Таблица1[[#This Row],[Номер договора]],Таблица1[Номер договора],)=ROW()-1,1,)+INDEX(Таблица1[[#All],[0]],ROW()-1)</f>
        <v>#N/A</v>
      </c>
      <c r="M847" s="18" t="str">
        <f>IFERROR(INDEX(Таблица1[Номер договора],MATCH(ROW()-1,Таблица1[0],)),"s\")</f>
        <v>s\</v>
      </c>
    </row>
    <row r="848" spans="1:13" ht="15.75" x14ac:dyDescent="0.25">
      <c r="A848" s="9" t="e">
        <f>INDEX('Журнал договоров физ.лиц'!C:C,MATCH('Реестр физические'!J848,'Журнал договоров физ.лиц'!A:A,))</f>
        <v>#N/A</v>
      </c>
      <c r="B848" s="9" t="e">
        <f>Таблица1[[#This Row],[Наименование юридического лица / ФИО пациента (физического лица)]]</f>
        <v>#N/A</v>
      </c>
      <c r="C848" s="35"/>
      <c r="D848" s="11"/>
      <c r="E848" s="16"/>
      <c r="F848" s="19"/>
      <c r="G848"/>
      <c r="H848" s="17">
        <f>IFERROR(VLOOKUP(Таблица1[[#This Row],[Наименование услуги]],#REF!,2),)</f>
        <v>0</v>
      </c>
      <c r="I848" s="7">
        <f>Таблица1[[#This Row],[Количество услуг]]*Таблица1[[#This Row],[Стоимость за единицу, руб.]]</f>
        <v>0</v>
      </c>
      <c r="K848" s="8" t="str">
        <f>IFERROR(VLOOKUP($J848,'Журнал договоров физ.лиц'!$A$2:$H$32,2,0),"")</f>
        <v/>
      </c>
      <c r="L848" s="18" t="e">
        <f>IF(MATCH(Таблица1[[#This Row],[Номер договора]],Таблица1[Номер договора],)=ROW()-1,1,)+INDEX(Таблица1[[#All],[0]],ROW()-1)</f>
        <v>#N/A</v>
      </c>
      <c r="M848" s="18" t="str">
        <f>IFERROR(INDEX(Таблица1[Номер договора],MATCH(ROW()-1,Таблица1[0],)),"s\")</f>
        <v>s\</v>
      </c>
    </row>
    <row r="849" spans="1:13" ht="15.75" x14ac:dyDescent="0.25">
      <c r="A849" s="9" t="e">
        <f>INDEX('Журнал договоров физ.лиц'!C:C,MATCH('Реестр физические'!J849,'Журнал договоров физ.лиц'!A:A,))</f>
        <v>#N/A</v>
      </c>
      <c r="B849" s="9" t="e">
        <f>Таблица1[[#This Row],[Наименование юридического лица / ФИО пациента (физического лица)]]</f>
        <v>#N/A</v>
      </c>
      <c r="C849" s="35"/>
      <c r="D849" s="11"/>
      <c r="E849" s="16"/>
      <c r="F849" s="19"/>
      <c r="G849"/>
      <c r="H849" s="17">
        <f>IFERROR(VLOOKUP(Таблица1[[#This Row],[Наименование услуги]],#REF!,2),)</f>
        <v>0</v>
      </c>
      <c r="I849" s="7">
        <f>Таблица1[[#This Row],[Количество услуг]]*Таблица1[[#This Row],[Стоимость за единицу, руб.]]</f>
        <v>0</v>
      </c>
      <c r="K849" s="8" t="str">
        <f>IFERROR(VLOOKUP($J849,'Журнал договоров физ.лиц'!$A$2:$H$32,2,0),"")</f>
        <v/>
      </c>
      <c r="L849" s="18" t="e">
        <f>IF(MATCH(Таблица1[[#This Row],[Номер договора]],Таблица1[Номер договора],)=ROW()-1,1,)+INDEX(Таблица1[[#All],[0]],ROW()-1)</f>
        <v>#N/A</v>
      </c>
      <c r="M849" s="18" t="str">
        <f>IFERROR(INDEX(Таблица1[Номер договора],MATCH(ROW()-1,Таблица1[0],)),"s\")</f>
        <v>s\</v>
      </c>
    </row>
    <row r="850" spans="1:13" ht="15.75" x14ac:dyDescent="0.25">
      <c r="A850" s="9" t="e">
        <f>INDEX('Журнал договоров физ.лиц'!C:C,MATCH('Реестр физические'!J850,'Журнал договоров физ.лиц'!A:A,))</f>
        <v>#N/A</v>
      </c>
      <c r="B850" s="9" t="e">
        <f>Таблица1[[#This Row],[Наименование юридического лица / ФИО пациента (физического лица)]]</f>
        <v>#N/A</v>
      </c>
      <c r="C850" s="35"/>
      <c r="D850" s="11"/>
      <c r="E850" s="16"/>
      <c r="F850" s="19"/>
      <c r="G850"/>
      <c r="H850" s="17">
        <f>IFERROR(VLOOKUP(Таблица1[[#This Row],[Наименование услуги]],#REF!,2),)</f>
        <v>0</v>
      </c>
      <c r="I850" s="7">
        <f>Таблица1[[#This Row],[Количество услуг]]*Таблица1[[#This Row],[Стоимость за единицу, руб.]]</f>
        <v>0</v>
      </c>
      <c r="K850" s="8" t="str">
        <f>IFERROR(VLOOKUP($J850,'Журнал договоров физ.лиц'!$A$2:$H$32,2,0),"")</f>
        <v/>
      </c>
      <c r="L850" s="18" t="e">
        <f>IF(MATCH(Таблица1[[#This Row],[Номер договора]],Таблица1[Номер договора],)=ROW()-1,1,)+INDEX(Таблица1[[#All],[0]],ROW()-1)</f>
        <v>#N/A</v>
      </c>
      <c r="M850" s="18" t="str">
        <f>IFERROR(INDEX(Таблица1[Номер договора],MATCH(ROW()-1,Таблица1[0],)),"s\")</f>
        <v>s\</v>
      </c>
    </row>
    <row r="851" spans="1:13" ht="15.75" x14ac:dyDescent="0.25">
      <c r="A851" s="9" t="e">
        <f>INDEX('Журнал договоров физ.лиц'!C:C,MATCH('Реестр физические'!J851,'Журнал договоров физ.лиц'!A:A,))</f>
        <v>#N/A</v>
      </c>
      <c r="B851" s="9" t="e">
        <f>Таблица1[[#This Row],[Наименование юридического лица / ФИО пациента (физического лица)]]</f>
        <v>#N/A</v>
      </c>
      <c r="C851" s="35"/>
      <c r="D851" s="11"/>
      <c r="E851" s="16"/>
      <c r="F851" s="19"/>
      <c r="G851"/>
      <c r="H851" s="17">
        <f>IFERROR(VLOOKUP(Таблица1[[#This Row],[Наименование услуги]],#REF!,2),)</f>
        <v>0</v>
      </c>
      <c r="I851" s="7">
        <f>Таблица1[[#This Row],[Количество услуг]]*Таблица1[[#This Row],[Стоимость за единицу, руб.]]</f>
        <v>0</v>
      </c>
      <c r="K851" s="8" t="str">
        <f>IFERROR(VLOOKUP($J851,'Журнал договоров физ.лиц'!$A$2:$H$32,2,0),"")</f>
        <v/>
      </c>
      <c r="L851" s="18" t="e">
        <f>IF(MATCH(Таблица1[[#This Row],[Номер договора]],Таблица1[Номер договора],)=ROW()-1,1,)+INDEX(Таблица1[[#All],[0]],ROW()-1)</f>
        <v>#N/A</v>
      </c>
      <c r="M851" s="18" t="str">
        <f>IFERROR(INDEX(Таблица1[Номер договора],MATCH(ROW()-1,Таблица1[0],)),"s\")</f>
        <v>s\</v>
      </c>
    </row>
    <row r="852" spans="1:13" ht="15.75" x14ac:dyDescent="0.25">
      <c r="A852" s="9" t="e">
        <f>INDEX('Журнал договоров физ.лиц'!C:C,MATCH('Реестр физические'!J852,'Журнал договоров физ.лиц'!A:A,))</f>
        <v>#N/A</v>
      </c>
      <c r="B852" s="9" t="e">
        <f>Таблица1[[#This Row],[Наименование юридического лица / ФИО пациента (физического лица)]]</f>
        <v>#N/A</v>
      </c>
      <c r="C852" s="35"/>
      <c r="D852" s="11"/>
      <c r="E852" s="16"/>
      <c r="F852" s="19"/>
      <c r="G852"/>
      <c r="H852" s="17">
        <f>IFERROR(VLOOKUP(Таблица1[[#This Row],[Наименование услуги]],#REF!,2),)</f>
        <v>0</v>
      </c>
      <c r="I852" s="7">
        <f>Таблица1[[#This Row],[Количество услуг]]*Таблица1[[#This Row],[Стоимость за единицу, руб.]]</f>
        <v>0</v>
      </c>
      <c r="K852" s="8" t="str">
        <f>IFERROR(VLOOKUP($J852,'Журнал договоров физ.лиц'!$A$2:$H$32,2,0),"")</f>
        <v/>
      </c>
      <c r="L852" s="18" t="e">
        <f>IF(MATCH(Таблица1[[#This Row],[Номер договора]],Таблица1[Номер договора],)=ROW()-1,1,)+INDEX(Таблица1[[#All],[0]],ROW()-1)</f>
        <v>#N/A</v>
      </c>
      <c r="M852" s="18" t="str">
        <f>IFERROR(INDEX(Таблица1[Номер договора],MATCH(ROW()-1,Таблица1[0],)),"s\")</f>
        <v>s\</v>
      </c>
    </row>
    <row r="853" spans="1:13" ht="15.75" x14ac:dyDescent="0.25">
      <c r="A853" s="9" t="e">
        <f>INDEX('Журнал договоров физ.лиц'!C:C,MATCH('Реестр физические'!J853,'Журнал договоров физ.лиц'!A:A,))</f>
        <v>#N/A</v>
      </c>
      <c r="B853" s="9" t="e">
        <f>Таблица1[[#This Row],[Наименование юридического лица / ФИО пациента (физического лица)]]</f>
        <v>#N/A</v>
      </c>
      <c r="C853" s="35"/>
      <c r="D853" s="11"/>
      <c r="E853" s="16"/>
      <c r="F853" s="19"/>
      <c r="G853"/>
      <c r="H853" s="17">
        <f>IFERROR(VLOOKUP(Таблица1[[#This Row],[Наименование услуги]],#REF!,2),)</f>
        <v>0</v>
      </c>
      <c r="I853" s="7">
        <f>Таблица1[[#This Row],[Количество услуг]]*Таблица1[[#This Row],[Стоимость за единицу, руб.]]</f>
        <v>0</v>
      </c>
      <c r="K853" s="8" t="str">
        <f>IFERROR(VLOOKUP($J853,'Журнал договоров физ.лиц'!$A$2:$H$32,2,0),"")</f>
        <v/>
      </c>
      <c r="L853" s="18" t="e">
        <f>IF(MATCH(Таблица1[[#This Row],[Номер договора]],Таблица1[Номер договора],)=ROW()-1,1,)+INDEX(Таблица1[[#All],[0]],ROW()-1)</f>
        <v>#N/A</v>
      </c>
      <c r="M853" s="18" t="str">
        <f>IFERROR(INDEX(Таблица1[Номер договора],MATCH(ROW()-1,Таблица1[0],)),"s\")</f>
        <v>s\</v>
      </c>
    </row>
    <row r="854" spans="1:13" ht="15.75" x14ac:dyDescent="0.25">
      <c r="A854" s="9" t="e">
        <f>INDEX('Журнал договоров физ.лиц'!C:C,MATCH('Реестр физические'!J854,'Журнал договоров физ.лиц'!A:A,))</f>
        <v>#N/A</v>
      </c>
      <c r="B854" s="9" t="e">
        <f>Таблица1[[#This Row],[Наименование юридического лица / ФИО пациента (физического лица)]]</f>
        <v>#N/A</v>
      </c>
      <c r="C854" s="35"/>
      <c r="D854" s="11"/>
      <c r="E854" s="16"/>
      <c r="F854" s="19"/>
      <c r="G854"/>
      <c r="H854" s="17">
        <f>IFERROR(VLOOKUP(Таблица1[[#This Row],[Наименование услуги]],#REF!,2),)</f>
        <v>0</v>
      </c>
      <c r="I854" s="7">
        <f>Таблица1[[#This Row],[Количество услуг]]*Таблица1[[#This Row],[Стоимость за единицу, руб.]]</f>
        <v>0</v>
      </c>
      <c r="K854" s="8" t="str">
        <f>IFERROR(VLOOKUP($J854,'Журнал договоров физ.лиц'!$A$2:$H$32,2,0),"")</f>
        <v/>
      </c>
      <c r="L854" s="18" t="e">
        <f>IF(MATCH(Таблица1[[#This Row],[Номер договора]],Таблица1[Номер договора],)=ROW()-1,1,)+INDEX(Таблица1[[#All],[0]],ROW()-1)</f>
        <v>#N/A</v>
      </c>
      <c r="M854" s="18" t="str">
        <f>IFERROR(INDEX(Таблица1[Номер договора],MATCH(ROW()-1,Таблица1[0],)),"s\")</f>
        <v>s\</v>
      </c>
    </row>
    <row r="855" spans="1:13" ht="15.75" x14ac:dyDescent="0.25">
      <c r="A855" s="9" t="e">
        <f>INDEX('Журнал договоров физ.лиц'!C:C,MATCH('Реестр физические'!J855,'Журнал договоров физ.лиц'!A:A,))</f>
        <v>#N/A</v>
      </c>
      <c r="B855" s="9" t="e">
        <f>Таблица1[[#This Row],[Наименование юридического лица / ФИО пациента (физического лица)]]</f>
        <v>#N/A</v>
      </c>
      <c r="C855" s="35"/>
      <c r="D855" s="11"/>
      <c r="E855" s="16"/>
      <c r="F855" s="19"/>
      <c r="G855"/>
      <c r="H855" s="17">
        <f>IFERROR(VLOOKUP(Таблица1[[#This Row],[Наименование услуги]],#REF!,2),)</f>
        <v>0</v>
      </c>
      <c r="I855" s="7">
        <f>Таблица1[[#This Row],[Количество услуг]]*Таблица1[[#This Row],[Стоимость за единицу, руб.]]</f>
        <v>0</v>
      </c>
      <c r="K855" s="8" t="str">
        <f>IFERROR(VLOOKUP($J855,'Журнал договоров физ.лиц'!$A$2:$H$32,2,0),"")</f>
        <v/>
      </c>
      <c r="L855" s="18" t="e">
        <f>IF(MATCH(Таблица1[[#This Row],[Номер договора]],Таблица1[Номер договора],)=ROW()-1,1,)+INDEX(Таблица1[[#All],[0]],ROW()-1)</f>
        <v>#N/A</v>
      </c>
      <c r="M855" s="18" t="str">
        <f>IFERROR(INDEX(Таблица1[Номер договора],MATCH(ROW()-1,Таблица1[0],)),"s\")</f>
        <v>s\</v>
      </c>
    </row>
    <row r="856" spans="1:13" ht="15.75" x14ac:dyDescent="0.25">
      <c r="A856" s="9" t="e">
        <f>INDEX('Журнал договоров физ.лиц'!C:C,MATCH('Реестр физические'!J856,'Журнал договоров физ.лиц'!A:A,))</f>
        <v>#N/A</v>
      </c>
      <c r="B856" s="9" t="e">
        <f>Таблица1[[#This Row],[Наименование юридического лица / ФИО пациента (физического лица)]]</f>
        <v>#N/A</v>
      </c>
      <c r="C856" s="35"/>
      <c r="D856" s="11"/>
      <c r="E856" s="16"/>
      <c r="F856" s="19"/>
      <c r="G856"/>
      <c r="H856" s="17">
        <f>IFERROR(VLOOKUP(Таблица1[[#This Row],[Наименование услуги]],#REF!,2),)</f>
        <v>0</v>
      </c>
      <c r="I856" s="7">
        <f>Таблица1[[#This Row],[Количество услуг]]*Таблица1[[#This Row],[Стоимость за единицу, руб.]]</f>
        <v>0</v>
      </c>
      <c r="K856" s="8" t="str">
        <f>IFERROR(VLOOKUP($J856,'Журнал договоров физ.лиц'!$A$2:$H$32,2,0),"")</f>
        <v/>
      </c>
      <c r="L856" s="18" t="e">
        <f>IF(MATCH(Таблица1[[#This Row],[Номер договора]],Таблица1[Номер договора],)=ROW()-1,1,)+INDEX(Таблица1[[#All],[0]],ROW()-1)</f>
        <v>#N/A</v>
      </c>
      <c r="M856" s="18" t="str">
        <f>IFERROR(INDEX(Таблица1[Номер договора],MATCH(ROW()-1,Таблица1[0],)),"s\")</f>
        <v>s\</v>
      </c>
    </row>
    <row r="857" spans="1:13" ht="15.75" x14ac:dyDescent="0.25">
      <c r="A857" s="9" t="e">
        <f>INDEX('Журнал договоров физ.лиц'!C:C,MATCH('Реестр физические'!J857,'Журнал договоров физ.лиц'!A:A,))</f>
        <v>#N/A</v>
      </c>
      <c r="B857" s="9" t="e">
        <f>Таблица1[[#This Row],[Наименование юридического лица / ФИО пациента (физического лица)]]</f>
        <v>#N/A</v>
      </c>
      <c r="C857" s="35"/>
      <c r="D857" s="11"/>
      <c r="E857" s="16"/>
      <c r="F857" s="19"/>
      <c r="G857"/>
      <c r="H857" s="17">
        <f>IFERROR(VLOOKUP(Таблица1[[#This Row],[Наименование услуги]],#REF!,2),)</f>
        <v>0</v>
      </c>
      <c r="I857" s="7">
        <f>Таблица1[[#This Row],[Количество услуг]]*Таблица1[[#This Row],[Стоимость за единицу, руб.]]</f>
        <v>0</v>
      </c>
      <c r="K857" s="8" t="str">
        <f>IFERROR(VLOOKUP($J857,'Журнал договоров физ.лиц'!$A$2:$H$32,2,0),"")</f>
        <v/>
      </c>
      <c r="L857" s="18" t="e">
        <f>IF(MATCH(Таблица1[[#This Row],[Номер договора]],Таблица1[Номер договора],)=ROW()-1,1,)+INDEX(Таблица1[[#All],[0]],ROW()-1)</f>
        <v>#N/A</v>
      </c>
      <c r="M857" s="18" t="str">
        <f>IFERROR(INDEX(Таблица1[Номер договора],MATCH(ROW()-1,Таблица1[0],)),"s\")</f>
        <v>s\</v>
      </c>
    </row>
    <row r="858" spans="1:13" ht="15.75" x14ac:dyDescent="0.25">
      <c r="A858" s="9" t="e">
        <f>INDEX('Журнал договоров физ.лиц'!C:C,MATCH('Реестр физические'!J858,'Журнал договоров физ.лиц'!A:A,))</f>
        <v>#N/A</v>
      </c>
      <c r="B858" s="9" t="e">
        <f>Таблица1[[#This Row],[Наименование юридического лица / ФИО пациента (физического лица)]]</f>
        <v>#N/A</v>
      </c>
      <c r="C858" s="35"/>
      <c r="D858" s="11"/>
      <c r="E858" s="16"/>
      <c r="F858" s="19"/>
      <c r="G858"/>
      <c r="H858" s="17">
        <f>IFERROR(VLOOKUP(Таблица1[[#This Row],[Наименование услуги]],#REF!,2),)</f>
        <v>0</v>
      </c>
      <c r="I858" s="7">
        <f>Таблица1[[#This Row],[Количество услуг]]*Таблица1[[#This Row],[Стоимость за единицу, руб.]]</f>
        <v>0</v>
      </c>
      <c r="K858" s="8" t="str">
        <f>IFERROR(VLOOKUP($J858,'Журнал договоров физ.лиц'!$A$2:$H$32,2,0),"")</f>
        <v/>
      </c>
      <c r="L858" s="18" t="e">
        <f>IF(MATCH(Таблица1[[#This Row],[Номер договора]],Таблица1[Номер договора],)=ROW()-1,1,)+INDEX(Таблица1[[#All],[0]],ROW()-1)</f>
        <v>#N/A</v>
      </c>
      <c r="M858" s="18" t="str">
        <f>IFERROR(INDEX(Таблица1[Номер договора],MATCH(ROW()-1,Таблица1[0],)),"s\")</f>
        <v>s\</v>
      </c>
    </row>
    <row r="859" spans="1:13" ht="15.75" x14ac:dyDescent="0.25">
      <c r="A859" s="9" t="e">
        <f>INDEX('Журнал договоров физ.лиц'!C:C,MATCH('Реестр физические'!J859,'Журнал договоров физ.лиц'!A:A,))</f>
        <v>#N/A</v>
      </c>
      <c r="B859" s="9" t="e">
        <f>Таблица1[[#This Row],[Наименование юридического лица / ФИО пациента (физического лица)]]</f>
        <v>#N/A</v>
      </c>
      <c r="C859" s="35"/>
      <c r="D859" s="11"/>
      <c r="E859" s="16"/>
      <c r="F859" s="19"/>
      <c r="G859"/>
      <c r="H859" s="17">
        <f>IFERROR(VLOOKUP(Таблица1[[#This Row],[Наименование услуги]],#REF!,2),)</f>
        <v>0</v>
      </c>
      <c r="I859" s="7">
        <f>Таблица1[[#This Row],[Количество услуг]]*Таблица1[[#This Row],[Стоимость за единицу, руб.]]</f>
        <v>0</v>
      </c>
      <c r="K859" s="8" t="str">
        <f>IFERROR(VLOOKUP($J859,'Журнал договоров физ.лиц'!$A$2:$H$32,2,0),"")</f>
        <v/>
      </c>
      <c r="L859" s="18" t="e">
        <f>IF(MATCH(Таблица1[[#This Row],[Номер договора]],Таблица1[Номер договора],)=ROW()-1,1,)+INDEX(Таблица1[[#All],[0]],ROW()-1)</f>
        <v>#N/A</v>
      </c>
      <c r="M859" s="18" t="str">
        <f>IFERROR(INDEX(Таблица1[Номер договора],MATCH(ROW()-1,Таблица1[0],)),"s\")</f>
        <v>s\</v>
      </c>
    </row>
    <row r="860" spans="1:13" ht="15.75" x14ac:dyDescent="0.25">
      <c r="A860" s="9" t="e">
        <f>INDEX('Журнал договоров физ.лиц'!C:C,MATCH('Реестр физические'!J860,'Журнал договоров физ.лиц'!A:A,))</f>
        <v>#N/A</v>
      </c>
      <c r="B860" s="9" t="e">
        <f>Таблица1[[#This Row],[Наименование юридического лица / ФИО пациента (физического лица)]]</f>
        <v>#N/A</v>
      </c>
      <c r="C860" s="35"/>
      <c r="D860" s="11"/>
      <c r="E860" s="16"/>
      <c r="F860" s="19"/>
      <c r="G860"/>
      <c r="H860" s="17">
        <f>IFERROR(VLOOKUP(Таблица1[[#This Row],[Наименование услуги]],#REF!,2),)</f>
        <v>0</v>
      </c>
      <c r="I860" s="7">
        <f>Таблица1[[#This Row],[Количество услуг]]*Таблица1[[#This Row],[Стоимость за единицу, руб.]]</f>
        <v>0</v>
      </c>
      <c r="K860" s="8" t="str">
        <f>IFERROR(VLOOKUP($J860,'Журнал договоров физ.лиц'!$A$2:$H$32,2,0),"")</f>
        <v/>
      </c>
      <c r="L860" s="18" t="e">
        <f>IF(MATCH(Таблица1[[#This Row],[Номер договора]],Таблица1[Номер договора],)=ROW()-1,1,)+INDEX(Таблица1[[#All],[0]],ROW()-1)</f>
        <v>#N/A</v>
      </c>
      <c r="M860" s="18" t="str">
        <f>IFERROR(INDEX(Таблица1[Номер договора],MATCH(ROW()-1,Таблица1[0],)),"s\")</f>
        <v>s\</v>
      </c>
    </row>
    <row r="861" spans="1:13" ht="15.75" x14ac:dyDescent="0.25">
      <c r="A861" s="9" t="e">
        <f>INDEX('Журнал договоров физ.лиц'!C:C,MATCH('Реестр физические'!J861,'Журнал договоров физ.лиц'!A:A,))</f>
        <v>#N/A</v>
      </c>
      <c r="B861" s="9" t="e">
        <f>Таблица1[[#This Row],[Наименование юридического лица / ФИО пациента (физического лица)]]</f>
        <v>#N/A</v>
      </c>
      <c r="C861" s="35"/>
      <c r="D861" s="11"/>
      <c r="E861" s="16"/>
      <c r="F861" s="19"/>
      <c r="G861"/>
      <c r="H861" s="17">
        <f>IFERROR(VLOOKUP(Таблица1[[#This Row],[Наименование услуги]],#REF!,2),)</f>
        <v>0</v>
      </c>
      <c r="I861" s="7">
        <f>Таблица1[[#This Row],[Количество услуг]]*Таблица1[[#This Row],[Стоимость за единицу, руб.]]</f>
        <v>0</v>
      </c>
      <c r="K861" s="8" t="str">
        <f>IFERROR(VLOOKUP($J861,'Журнал договоров физ.лиц'!$A$2:$H$32,2,0),"")</f>
        <v/>
      </c>
      <c r="L861" s="18" t="e">
        <f>IF(MATCH(Таблица1[[#This Row],[Номер договора]],Таблица1[Номер договора],)=ROW()-1,1,)+INDEX(Таблица1[[#All],[0]],ROW()-1)</f>
        <v>#N/A</v>
      </c>
      <c r="M861" s="18" t="str">
        <f>IFERROR(INDEX(Таблица1[Номер договора],MATCH(ROW()-1,Таблица1[0],)),"s\")</f>
        <v>s\</v>
      </c>
    </row>
    <row r="862" spans="1:13" ht="15.75" x14ac:dyDescent="0.25">
      <c r="A862" s="9" t="e">
        <f>INDEX('Журнал договоров физ.лиц'!C:C,MATCH('Реестр физические'!J862,'Журнал договоров физ.лиц'!A:A,))</f>
        <v>#N/A</v>
      </c>
      <c r="B862" s="9" t="e">
        <f>Таблица1[[#This Row],[Наименование юридического лица / ФИО пациента (физического лица)]]</f>
        <v>#N/A</v>
      </c>
      <c r="C862" s="35"/>
      <c r="D862" s="11"/>
      <c r="E862" s="16"/>
      <c r="F862" s="19"/>
      <c r="G862"/>
      <c r="H862" s="17">
        <f>IFERROR(VLOOKUP(Таблица1[[#This Row],[Наименование услуги]],#REF!,2),)</f>
        <v>0</v>
      </c>
      <c r="I862" s="7">
        <f>Таблица1[[#This Row],[Количество услуг]]*Таблица1[[#This Row],[Стоимость за единицу, руб.]]</f>
        <v>0</v>
      </c>
      <c r="K862" s="8" t="str">
        <f>IFERROR(VLOOKUP($J862,'Журнал договоров физ.лиц'!$A$2:$H$32,2,0),"")</f>
        <v/>
      </c>
      <c r="L862" s="18" t="e">
        <f>IF(MATCH(Таблица1[[#This Row],[Номер договора]],Таблица1[Номер договора],)=ROW()-1,1,)+INDEX(Таблица1[[#All],[0]],ROW()-1)</f>
        <v>#N/A</v>
      </c>
      <c r="M862" s="18" t="str">
        <f>IFERROR(INDEX(Таблица1[Номер договора],MATCH(ROW()-1,Таблица1[0],)),"s\")</f>
        <v>s\</v>
      </c>
    </row>
    <row r="863" spans="1:13" ht="15.75" x14ac:dyDescent="0.25">
      <c r="A863" s="9" t="e">
        <f>INDEX('Журнал договоров физ.лиц'!C:C,MATCH('Реестр физические'!J863,'Журнал договоров физ.лиц'!A:A,))</f>
        <v>#N/A</v>
      </c>
      <c r="B863" s="9" t="e">
        <f>Таблица1[[#This Row],[Наименование юридического лица / ФИО пациента (физического лица)]]</f>
        <v>#N/A</v>
      </c>
      <c r="C863" s="35"/>
      <c r="D863" s="11"/>
      <c r="E863" s="16"/>
      <c r="F863" s="19"/>
      <c r="G863"/>
      <c r="H863" s="17">
        <f>IFERROR(VLOOKUP(Таблица1[[#This Row],[Наименование услуги]],#REF!,2),)</f>
        <v>0</v>
      </c>
      <c r="I863" s="7">
        <f>Таблица1[[#This Row],[Количество услуг]]*Таблица1[[#This Row],[Стоимость за единицу, руб.]]</f>
        <v>0</v>
      </c>
      <c r="K863" s="8" t="str">
        <f>IFERROR(VLOOKUP($J863,'Журнал договоров физ.лиц'!$A$2:$H$32,2,0),"")</f>
        <v/>
      </c>
      <c r="L863" s="18" t="e">
        <f>IF(MATCH(Таблица1[[#This Row],[Номер договора]],Таблица1[Номер договора],)=ROW()-1,1,)+INDEX(Таблица1[[#All],[0]],ROW()-1)</f>
        <v>#N/A</v>
      </c>
      <c r="M863" s="18" t="str">
        <f>IFERROR(INDEX(Таблица1[Номер договора],MATCH(ROW()-1,Таблица1[0],)),"s\")</f>
        <v>s\</v>
      </c>
    </row>
    <row r="864" spans="1:13" ht="15.75" x14ac:dyDescent="0.25">
      <c r="A864" s="9" t="e">
        <f>INDEX('Журнал договоров физ.лиц'!C:C,MATCH('Реестр физические'!J864,'Журнал договоров физ.лиц'!A:A,))</f>
        <v>#N/A</v>
      </c>
      <c r="B864" s="9" t="e">
        <f>Таблица1[[#This Row],[Наименование юридического лица / ФИО пациента (физического лица)]]</f>
        <v>#N/A</v>
      </c>
      <c r="C864" s="35"/>
      <c r="D864" s="11"/>
      <c r="E864" s="16"/>
      <c r="F864" s="19"/>
      <c r="G864"/>
      <c r="H864" s="17">
        <f>IFERROR(VLOOKUP(Таблица1[[#This Row],[Наименование услуги]],#REF!,2),)</f>
        <v>0</v>
      </c>
      <c r="I864" s="7">
        <f>Таблица1[[#This Row],[Количество услуг]]*Таблица1[[#This Row],[Стоимость за единицу, руб.]]</f>
        <v>0</v>
      </c>
      <c r="K864" s="8" t="str">
        <f>IFERROR(VLOOKUP($J864,'Журнал договоров физ.лиц'!$A$2:$H$32,2,0),"")</f>
        <v/>
      </c>
      <c r="L864" s="18" t="e">
        <f>IF(MATCH(Таблица1[[#This Row],[Номер договора]],Таблица1[Номер договора],)=ROW()-1,1,)+INDEX(Таблица1[[#All],[0]],ROW()-1)</f>
        <v>#N/A</v>
      </c>
      <c r="M864" s="18" t="str">
        <f>IFERROR(INDEX(Таблица1[Номер договора],MATCH(ROW()-1,Таблица1[0],)),"s\")</f>
        <v>s\</v>
      </c>
    </row>
    <row r="865" spans="1:13" ht="15.75" x14ac:dyDescent="0.25">
      <c r="A865" s="9" t="e">
        <f>INDEX('Журнал договоров физ.лиц'!C:C,MATCH('Реестр физические'!J865,'Журнал договоров физ.лиц'!A:A,))</f>
        <v>#N/A</v>
      </c>
      <c r="B865" s="9" t="e">
        <f>Таблица1[[#This Row],[Наименование юридического лица / ФИО пациента (физического лица)]]</f>
        <v>#N/A</v>
      </c>
      <c r="C865" s="35"/>
      <c r="D865" s="11"/>
      <c r="E865" s="16"/>
      <c r="F865" s="19"/>
      <c r="G865"/>
      <c r="H865" s="17">
        <f>IFERROR(VLOOKUP(Таблица1[[#This Row],[Наименование услуги]],#REF!,2),)</f>
        <v>0</v>
      </c>
      <c r="I865" s="7">
        <f>Таблица1[[#This Row],[Количество услуг]]*Таблица1[[#This Row],[Стоимость за единицу, руб.]]</f>
        <v>0</v>
      </c>
      <c r="K865" s="8" t="str">
        <f>IFERROR(VLOOKUP($J865,'Журнал договоров физ.лиц'!$A$2:$H$32,2,0),"")</f>
        <v/>
      </c>
      <c r="L865" s="18" t="e">
        <f>IF(MATCH(Таблица1[[#This Row],[Номер договора]],Таблица1[Номер договора],)=ROW()-1,1,)+INDEX(Таблица1[[#All],[0]],ROW()-1)</f>
        <v>#N/A</v>
      </c>
      <c r="M865" s="18" t="str">
        <f>IFERROR(INDEX(Таблица1[Номер договора],MATCH(ROW()-1,Таблица1[0],)),"s\")</f>
        <v>s\</v>
      </c>
    </row>
    <row r="866" spans="1:13" ht="15.75" x14ac:dyDescent="0.25">
      <c r="A866" s="9" t="e">
        <f>INDEX('Журнал договоров физ.лиц'!C:C,MATCH('Реестр физические'!J866,'Журнал договоров физ.лиц'!A:A,))</f>
        <v>#N/A</v>
      </c>
      <c r="B866" s="9" t="e">
        <f>Таблица1[[#This Row],[Наименование юридического лица / ФИО пациента (физического лица)]]</f>
        <v>#N/A</v>
      </c>
      <c r="C866" s="35"/>
      <c r="D866" s="11"/>
      <c r="E866" s="16"/>
      <c r="F866" s="19"/>
      <c r="G866"/>
      <c r="H866" s="17">
        <f>IFERROR(VLOOKUP(Таблица1[[#This Row],[Наименование услуги]],#REF!,2),)</f>
        <v>0</v>
      </c>
      <c r="I866" s="7">
        <f>Таблица1[[#This Row],[Количество услуг]]*Таблица1[[#This Row],[Стоимость за единицу, руб.]]</f>
        <v>0</v>
      </c>
      <c r="K866" s="8" t="str">
        <f>IFERROR(VLOOKUP($J866,'Журнал договоров физ.лиц'!$A$2:$H$32,2,0),"")</f>
        <v/>
      </c>
      <c r="L866" s="18" t="e">
        <f>IF(MATCH(Таблица1[[#This Row],[Номер договора]],Таблица1[Номер договора],)=ROW()-1,1,)+INDEX(Таблица1[[#All],[0]],ROW()-1)</f>
        <v>#N/A</v>
      </c>
      <c r="M866" s="18" t="str">
        <f>IFERROR(INDEX(Таблица1[Номер договора],MATCH(ROW()-1,Таблица1[0],)),"s\")</f>
        <v>s\</v>
      </c>
    </row>
    <row r="867" spans="1:13" ht="15.75" x14ac:dyDescent="0.25">
      <c r="A867" s="9" t="e">
        <f>INDEX('Журнал договоров физ.лиц'!C:C,MATCH('Реестр физические'!J867,'Журнал договоров физ.лиц'!A:A,))</f>
        <v>#N/A</v>
      </c>
      <c r="B867" s="9" t="e">
        <f>Таблица1[[#This Row],[Наименование юридического лица / ФИО пациента (физического лица)]]</f>
        <v>#N/A</v>
      </c>
      <c r="C867" s="35"/>
      <c r="D867" s="11"/>
      <c r="E867" s="16"/>
      <c r="F867" s="19"/>
      <c r="G867"/>
      <c r="H867" s="17">
        <f>IFERROR(VLOOKUP(Таблица1[[#This Row],[Наименование услуги]],#REF!,2),)</f>
        <v>0</v>
      </c>
      <c r="I867" s="7">
        <f>Таблица1[[#This Row],[Количество услуг]]*Таблица1[[#This Row],[Стоимость за единицу, руб.]]</f>
        <v>0</v>
      </c>
      <c r="K867" s="8" t="str">
        <f>IFERROR(VLOOKUP($J867,'Журнал договоров физ.лиц'!$A$2:$H$32,2,0),"")</f>
        <v/>
      </c>
      <c r="L867" s="18" t="e">
        <f>IF(MATCH(Таблица1[[#This Row],[Номер договора]],Таблица1[Номер договора],)=ROW()-1,1,)+INDEX(Таблица1[[#All],[0]],ROW()-1)</f>
        <v>#N/A</v>
      </c>
      <c r="M867" s="18" t="str">
        <f>IFERROR(INDEX(Таблица1[Номер договора],MATCH(ROW()-1,Таблица1[0],)),"s\")</f>
        <v>s\</v>
      </c>
    </row>
    <row r="868" spans="1:13" ht="15.75" x14ac:dyDescent="0.25">
      <c r="A868" s="9" t="e">
        <f>INDEX('Журнал договоров физ.лиц'!C:C,MATCH('Реестр физические'!J868,'Журнал договоров физ.лиц'!A:A,))</f>
        <v>#N/A</v>
      </c>
      <c r="B868" s="9" t="e">
        <f>Таблица1[[#This Row],[Наименование юридического лица / ФИО пациента (физического лица)]]</f>
        <v>#N/A</v>
      </c>
      <c r="C868" s="35"/>
      <c r="D868" s="11"/>
      <c r="E868" s="16"/>
      <c r="F868" s="19"/>
      <c r="G868"/>
      <c r="H868" s="17">
        <f>IFERROR(VLOOKUP(Таблица1[[#This Row],[Наименование услуги]],#REF!,2),)</f>
        <v>0</v>
      </c>
      <c r="I868" s="7">
        <f>Таблица1[[#This Row],[Количество услуг]]*Таблица1[[#This Row],[Стоимость за единицу, руб.]]</f>
        <v>0</v>
      </c>
      <c r="K868" s="8" t="str">
        <f>IFERROR(VLOOKUP($J868,'Журнал договоров физ.лиц'!$A$2:$H$32,2,0),"")</f>
        <v/>
      </c>
      <c r="L868" s="18" t="e">
        <f>IF(MATCH(Таблица1[[#This Row],[Номер договора]],Таблица1[Номер договора],)=ROW()-1,1,)+INDEX(Таблица1[[#All],[0]],ROW()-1)</f>
        <v>#N/A</v>
      </c>
      <c r="M868" s="18" t="str">
        <f>IFERROR(INDEX(Таблица1[Номер договора],MATCH(ROW()-1,Таблица1[0],)),"s\")</f>
        <v>s\</v>
      </c>
    </row>
    <row r="869" spans="1:13" ht="15.75" x14ac:dyDescent="0.25">
      <c r="A869" s="9" t="e">
        <f>INDEX('Журнал договоров физ.лиц'!C:C,MATCH('Реестр физические'!J869,'Журнал договоров физ.лиц'!A:A,))</f>
        <v>#N/A</v>
      </c>
      <c r="B869" s="9" t="e">
        <f>Таблица1[[#This Row],[Наименование юридического лица / ФИО пациента (физического лица)]]</f>
        <v>#N/A</v>
      </c>
      <c r="C869" s="35"/>
      <c r="D869" s="11"/>
      <c r="E869" s="16"/>
      <c r="F869" s="19"/>
      <c r="G869"/>
      <c r="H869" s="17">
        <f>IFERROR(VLOOKUP(Таблица1[[#This Row],[Наименование услуги]],#REF!,2),)</f>
        <v>0</v>
      </c>
      <c r="I869" s="7">
        <f>Таблица1[[#This Row],[Количество услуг]]*Таблица1[[#This Row],[Стоимость за единицу, руб.]]</f>
        <v>0</v>
      </c>
      <c r="K869" s="8" t="str">
        <f>IFERROR(VLOOKUP($J869,'Журнал договоров физ.лиц'!$A$2:$H$32,2,0),"")</f>
        <v/>
      </c>
      <c r="L869" s="18" t="e">
        <f>IF(MATCH(Таблица1[[#This Row],[Номер договора]],Таблица1[Номер договора],)=ROW()-1,1,)+INDEX(Таблица1[[#All],[0]],ROW()-1)</f>
        <v>#N/A</v>
      </c>
      <c r="M869" s="18" t="str">
        <f>IFERROR(INDEX(Таблица1[Номер договора],MATCH(ROW()-1,Таблица1[0],)),"s\")</f>
        <v>s\</v>
      </c>
    </row>
    <row r="870" spans="1:13" ht="15.75" x14ac:dyDescent="0.25">
      <c r="A870" s="9" t="e">
        <f>INDEX('Журнал договоров физ.лиц'!C:C,MATCH('Реестр физические'!J870,'Журнал договоров физ.лиц'!A:A,))</f>
        <v>#N/A</v>
      </c>
      <c r="B870" s="9" t="e">
        <f>Таблица1[[#This Row],[Наименование юридического лица / ФИО пациента (физического лица)]]</f>
        <v>#N/A</v>
      </c>
      <c r="C870" s="35"/>
      <c r="D870" s="11"/>
      <c r="E870" s="16"/>
      <c r="F870" s="19"/>
      <c r="G870"/>
      <c r="H870" s="17">
        <f>IFERROR(VLOOKUP(Таблица1[[#This Row],[Наименование услуги]],#REF!,2),)</f>
        <v>0</v>
      </c>
      <c r="I870" s="7">
        <f>Таблица1[[#This Row],[Количество услуг]]*Таблица1[[#This Row],[Стоимость за единицу, руб.]]</f>
        <v>0</v>
      </c>
      <c r="K870" s="8" t="str">
        <f>IFERROR(VLOOKUP($J870,'Журнал договоров физ.лиц'!$A$2:$H$32,2,0),"")</f>
        <v/>
      </c>
      <c r="L870" s="18" t="e">
        <f>IF(MATCH(Таблица1[[#This Row],[Номер договора]],Таблица1[Номер договора],)=ROW()-1,1,)+INDEX(Таблица1[[#All],[0]],ROW()-1)</f>
        <v>#N/A</v>
      </c>
      <c r="M870" s="18" t="str">
        <f>IFERROR(INDEX(Таблица1[Номер договора],MATCH(ROW()-1,Таблица1[0],)),"s\")</f>
        <v>s\</v>
      </c>
    </row>
    <row r="871" spans="1:13" ht="15.75" x14ac:dyDescent="0.25">
      <c r="A871" s="9" t="e">
        <f>INDEX('Журнал договоров физ.лиц'!C:C,MATCH('Реестр физические'!J871,'Журнал договоров физ.лиц'!A:A,))</f>
        <v>#N/A</v>
      </c>
      <c r="B871" s="9" t="e">
        <f>Таблица1[[#This Row],[Наименование юридического лица / ФИО пациента (физического лица)]]</f>
        <v>#N/A</v>
      </c>
      <c r="C871" s="35"/>
      <c r="D871" s="11"/>
      <c r="E871" s="16"/>
      <c r="F871" s="19"/>
      <c r="G871"/>
      <c r="H871" s="17">
        <f>IFERROR(VLOOKUP(Таблица1[[#This Row],[Наименование услуги]],#REF!,2),)</f>
        <v>0</v>
      </c>
      <c r="I871" s="7">
        <f>Таблица1[[#This Row],[Количество услуг]]*Таблица1[[#This Row],[Стоимость за единицу, руб.]]</f>
        <v>0</v>
      </c>
      <c r="K871" s="8" t="str">
        <f>IFERROR(VLOOKUP($J871,'Журнал договоров физ.лиц'!$A$2:$H$32,2,0),"")</f>
        <v/>
      </c>
      <c r="L871" s="18" t="e">
        <f>IF(MATCH(Таблица1[[#This Row],[Номер договора]],Таблица1[Номер договора],)=ROW()-1,1,)+INDEX(Таблица1[[#All],[0]],ROW()-1)</f>
        <v>#N/A</v>
      </c>
      <c r="M871" s="18" t="str">
        <f>IFERROR(INDEX(Таблица1[Номер договора],MATCH(ROW()-1,Таблица1[0],)),"s\")</f>
        <v>s\</v>
      </c>
    </row>
    <row r="872" spans="1:13" ht="15.75" x14ac:dyDescent="0.25">
      <c r="A872" s="9" t="e">
        <f>INDEX('Журнал договоров физ.лиц'!C:C,MATCH('Реестр физические'!J872,'Журнал договоров физ.лиц'!A:A,))</f>
        <v>#N/A</v>
      </c>
      <c r="B872" s="9" t="e">
        <f>Таблица1[[#This Row],[Наименование юридического лица / ФИО пациента (физического лица)]]</f>
        <v>#N/A</v>
      </c>
      <c r="C872" s="35"/>
      <c r="D872" s="11"/>
      <c r="E872" s="16"/>
      <c r="F872" s="19"/>
      <c r="G872"/>
      <c r="H872" s="17">
        <f>IFERROR(VLOOKUP(Таблица1[[#This Row],[Наименование услуги]],#REF!,2),)</f>
        <v>0</v>
      </c>
      <c r="I872" s="7">
        <f>Таблица1[[#This Row],[Количество услуг]]*Таблица1[[#This Row],[Стоимость за единицу, руб.]]</f>
        <v>0</v>
      </c>
      <c r="K872" s="8" t="str">
        <f>IFERROR(VLOOKUP($J872,'Журнал договоров физ.лиц'!$A$2:$H$32,2,0),"")</f>
        <v/>
      </c>
      <c r="L872" s="18" t="e">
        <f>IF(MATCH(Таблица1[[#This Row],[Номер договора]],Таблица1[Номер договора],)=ROW()-1,1,)+INDEX(Таблица1[[#All],[0]],ROW()-1)</f>
        <v>#N/A</v>
      </c>
      <c r="M872" s="18" t="str">
        <f>IFERROR(INDEX(Таблица1[Номер договора],MATCH(ROW()-1,Таблица1[0],)),"s\")</f>
        <v>s\</v>
      </c>
    </row>
    <row r="873" spans="1:13" ht="15.75" x14ac:dyDescent="0.25">
      <c r="A873" s="9" t="e">
        <f>INDEX('Журнал договоров физ.лиц'!C:C,MATCH('Реестр физические'!J873,'Журнал договоров физ.лиц'!A:A,))</f>
        <v>#N/A</v>
      </c>
      <c r="B873" s="9" t="e">
        <f>Таблица1[[#This Row],[Наименование юридического лица / ФИО пациента (физического лица)]]</f>
        <v>#N/A</v>
      </c>
      <c r="C873" s="35"/>
      <c r="D873" s="11"/>
      <c r="E873" s="16"/>
      <c r="F873" s="19"/>
      <c r="G873"/>
      <c r="H873" s="17">
        <f>IFERROR(VLOOKUP(Таблица1[[#This Row],[Наименование услуги]],#REF!,2),)</f>
        <v>0</v>
      </c>
      <c r="I873" s="7">
        <f>Таблица1[[#This Row],[Количество услуг]]*Таблица1[[#This Row],[Стоимость за единицу, руб.]]</f>
        <v>0</v>
      </c>
      <c r="K873" s="8" t="str">
        <f>IFERROR(VLOOKUP($J873,'Журнал договоров физ.лиц'!$A$2:$H$32,2,0),"")</f>
        <v/>
      </c>
      <c r="L873" s="18" t="e">
        <f>IF(MATCH(Таблица1[[#This Row],[Номер договора]],Таблица1[Номер договора],)=ROW()-1,1,)+INDEX(Таблица1[[#All],[0]],ROW()-1)</f>
        <v>#N/A</v>
      </c>
      <c r="M873" s="18" t="str">
        <f>IFERROR(INDEX(Таблица1[Номер договора],MATCH(ROW()-1,Таблица1[0],)),"s\")</f>
        <v>s\</v>
      </c>
    </row>
    <row r="874" spans="1:13" ht="15.75" x14ac:dyDescent="0.25">
      <c r="A874" s="9" t="e">
        <f>INDEX('Журнал договоров физ.лиц'!C:C,MATCH('Реестр физические'!J874,'Журнал договоров физ.лиц'!A:A,))</f>
        <v>#N/A</v>
      </c>
      <c r="B874" s="9" t="e">
        <f>Таблица1[[#This Row],[Наименование юридического лица / ФИО пациента (физического лица)]]</f>
        <v>#N/A</v>
      </c>
      <c r="C874" s="35"/>
      <c r="D874" s="11"/>
      <c r="E874" s="16"/>
      <c r="F874" s="19"/>
      <c r="G874"/>
      <c r="H874" s="17">
        <f>IFERROR(VLOOKUP(Таблица1[[#This Row],[Наименование услуги]],#REF!,2),)</f>
        <v>0</v>
      </c>
      <c r="I874" s="7">
        <f>Таблица1[[#This Row],[Количество услуг]]*Таблица1[[#This Row],[Стоимость за единицу, руб.]]</f>
        <v>0</v>
      </c>
      <c r="K874" s="8" t="str">
        <f>IFERROR(VLOOKUP($J874,'Журнал договоров физ.лиц'!$A$2:$H$32,2,0),"")</f>
        <v/>
      </c>
      <c r="L874" s="18" t="e">
        <f>IF(MATCH(Таблица1[[#This Row],[Номер договора]],Таблица1[Номер договора],)=ROW()-1,1,)+INDEX(Таблица1[[#All],[0]],ROW()-1)</f>
        <v>#N/A</v>
      </c>
      <c r="M874" s="18" t="str">
        <f>IFERROR(INDEX(Таблица1[Номер договора],MATCH(ROW()-1,Таблица1[0],)),"s\")</f>
        <v>s\</v>
      </c>
    </row>
    <row r="875" spans="1:13" ht="15.75" x14ac:dyDescent="0.25">
      <c r="A875" s="9" t="e">
        <f>INDEX('Журнал договоров физ.лиц'!C:C,MATCH('Реестр физические'!J875,'Журнал договоров физ.лиц'!A:A,))</f>
        <v>#N/A</v>
      </c>
      <c r="B875" s="9" t="e">
        <f>Таблица1[[#This Row],[Наименование юридического лица / ФИО пациента (физического лица)]]</f>
        <v>#N/A</v>
      </c>
      <c r="C875" s="35"/>
      <c r="D875" s="11"/>
      <c r="E875" s="16"/>
      <c r="F875" s="19"/>
      <c r="G875"/>
      <c r="H875" s="17">
        <f>IFERROR(VLOOKUP(Таблица1[[#This Row],[Наименование услуги]],#REF!,2),)</f>
        <v>0</v>
      </c>
      <c r="I875" s="7">
        <f>Таблица1[[#This Row],[Количество услуг]]*Таблица1[[#This Row],[Стоимость за единицу, руб.]]</f>
        <v>0</v>
      </c>
      <c r="K875" s="8" t="str">
        <f>IFERROR(VLOOKUP($J875,'Журнал договоров физ.лиц'!$A$2:$H$32,2,0),"")</f>
        <v/>
      </c>
      <c r="L875" s="18" t="e">
        <f>IF(MATCH(Таблица1[[#This Row],[Номер договора]],Таблица1[Номер договора],)=ROW()-1,1,)+INDEX(Таблица1[[#All],[0]],ROW()-1)</f>
        <v>#N/A</v>
      </c>
      <c r="M875" s="18" t="str">
        <f>IFERROR(INDEX(Таблица1[Номер договора],MATCH(ROW()-1,Таблица1[0],)),"s\")</f>
        <v>s\</v>
      </c>
    </row>
    <row r="876" spans="1:13" ht="15.75" x14ac:dyDescent="0.25">
      <c r="A876" s="9" t="e">
        <f>INDEX('Журнал договоров физ.лиц'!C:C,MATCH('Реестр физические'!J876,'Журнал договоров физ.лиц'!A:A,))</f>
        <v>#N/A</v>
      </c>
      <c r="B876" s="9" t="e">
        <f>Таблица1[[#This Row],[Наименование юридического лица / ФИО пациента (физического лица)]]</f>
        <v>#N/A</v>
      </c>
      <c r="C876" s="35"/>
      <c r="D876" s="11"/>
      <c r="E876" s="16"/>
      <c r="F876" s="19"/>
      <c r="G876"/>
      <c r="H876" s="17">
        <f>IFERROR(VLOOKUP(Таблица1[[#This Row],[Наименование услуги]],#REF!,2),)</f>
        <v>0</v>
      </c>
      <c r="I876" s="7">
        <f>Таблица1[[#This Row],[Количество услуг]]*Таблица1[[#This Row],[Стоимость за единицу, руб.]]</f>
        <v>0</v>
      </c>
      <c r="K876" s="8" t="str">
        <f>IFERROR(VLOOKUP($J876,'Журнал договоров физ.лиц'!$A$2:$H$32,2,0),"")</f>
        <v/>
      </c>
      <c r="L876" s="18" t="e">
        <f>IF(MATCH(Таблица1[[#This Row],[Номер договора]],Таблица1[Номер договора],)=ROW()-1,1,)+INDEX(Таблица1[[#All],[0]],ROW()-1)</f>
        <v>#N/A</v>
      </c>
      <c r="M876" s="18" t="str">
        <f>IFERROR(INDEX(Таблица1[Номер договора],MATCH(ROW()-1,Таблица1[0],)),"s\")</f>
        <v>s\</v>
      </c>
    </row>
    <row r="877" spans="1:13" ht="15.75" x14ac:dyDescent="0.25">
      <c r="A877" s="9" t="e">
        <f>INDEX('Журнал договоров физ.лиц'!C:C,MATCH('Реестр физические'!J877,'Журнал договоров физ.лиц'!A:A,))</f>
        <v>#N/A</v>
      </c>
      <c r="B877" s="9" t="e">
        <f>Таблица1[[#This Row],[Наименование юридического лица / ФИО пациента (физического лица)]]</f>
        <v>#N/A</v>
      </c>
      <c r="C877" s="35"/>
      <c r="D877" s="11"/>
      <c r="E877" s="16"/>
      <c r="F877" s="19"/>
      <c r="G877"/>
      <c r="H877" s="17">
        <f>IFERROR(VLOOKUP(Таблица1[[#This Row],[Наименование услуги]],#REF!,2),)</f>
        <v>0</v>
      </c>
      <c r="I877" s="7">
        <f>Таблица1[[#This Row],[Количество услуг]]*Таблица1[[#This Row],[Стоимость за единицу, руб.]]</f>
        <v>0</v>
      </c>
      <c r="K877" s="8" t="str">
        <f>IFERROR(VLOOKUP($J877,'Журнал договоров физ.лиц'!$A$2:$H$32,2,0),"")</f>
        <v/>
      </c>
      <c r="L877" s="18" t="e">
        <f>IF(MATCH(Таблица1[[#This Row],[Номер договора]],Таблица1[Номер договора],)=ROW()-1,1,)+INDEX(Таблица1[[#All],[0]],ROW()-1)</f>
        <v>#N/A</v>
      </c>
      <c r="M877" s="18" t="str">
        <f>IFERROR(INDEX(Таблица1[Номер договора],MATCH(ROW()-1,Таблица1[0],)),"s\")</f>
        <v>s\</v>
      </c>
    </row>
    <row r="878" spans="1:13" ht="15.75" x14ac:dyDescent="0.25">
      <c r="A878" s="9" t="e">
        <f>INDEX('Журнал договоров физ.лиц'!C:C,MATCH('Реестр физические'!J878,'Журнал договоров физ.лиц'!A:A,))</f>
        <v>#N/A</v>
      </c>
      <c r="B878" s="9" t="e">
        <f>Таблица1[[#This Row],[Наименование юридического лица / ФИО пациента (физического лица)]]</f>
        <v>#N/A</v>
      </c>
      <c r="C878" s="35"/>
      <c r="D878" s="11"/>
      <c r="E878" s="16"/>
      <c r="F878" s="19"/>
      <c r="G878"/>
      <c r="H878" s="17">
        <f>IFERROR(VLOOKUP(Таблица1[[#This Row],[Наименование услуги]],#REF!,2),)</f>
        <v>0</v>
      </c>
      <c r="I878" s="7">
        <f>Таблица1[[#This Row],[Количество услуг]]*Таблица1[[#This Row],[Стоимость за единицу, руб.]]</f>
        <v>0</v>
      </c>
      <c r="K878" s="8" t="str">
        <f>IFERROR(VLOOKUP($J878,'Журнал договоров физ.лиц'!$A$2:$H$32,2,0),"")</f>
        <v/>
      </c>
      <c r="L878" s="18" t="e">
        <f>IF(MATCH(Таблица1[[#This Row],[Номер договора]],Таблица1[Номер договора],)=ROW()-1,1,)+INDEX(Таблица1[[#All],[0]],ROW()-1)</f>
        <v>#N/A</v>
      </c>
      <c r="M878" s="18" t="str">
        <f>IFERROR(INDEX(Таблица1[Номер договора],MATCH(ROW()-1,Таблица1[0],)),"s\")</f>
        <v>s\</v>
      </c>
    </row>
    <row r="879" spans="1:13" ht="15.75" x14ac:dyDescent="0.25">
      <c r="A879" s="9" t="e">
        <f>INDEX('Журнал договоров физ.лиц'!C:C,MATCH('Реестр физические'!J879,'Журнал договоров физ.лиц'!A:A,))</f>
        <v>#N/A</v>
      </c>
      <c r="B879" s="9" t="e">
        <f>Таблица1[[#This Row],[Наименование юридического лица / ФИО пациента (физического лица)]]</f>
        <v>#N/A</v>
      </c>
      <c r="C879" s="35"/>
      <c r="D879" s="11"/>
      <c r="E879" s="16"/>
      <c r="F879" s="19"/>
      <c r="G879"/>
      <c r="H879" s="17">
        <f>IFERROR(VLOOKUP(Таблица1[[#This Row],[Наименование услуги]],#REF!,2),)</f>
        <v>0</v>
      </c>
      <c r="I879" s="7">
        <f>Таблица1[[#This Row],[Количество услуг]]*Таблица1[[#This Row],[Стоимость за единицу, руб.]]</f>
        <v>0</v>
      </c>
      <c r="K879" s="8" t="str">
        <f>IFERROR(VLOOKUP($J879,'Журнал договоров физ.лиц'!$A$2:$H$32,2,0),"")</f>
        <v/>
      </c>
      <c r="L879" s="18" t="e">
        <f>IF(MATCH(Таблица1[[#This Row],[Номер договора]],Таблица1[Номер договора],)=ROW()-1,1,)+INDEX(Таблица1[[#All],[0]],ROW()-1)</f>
        <v>#N/A</v>
      </c>
      <c r="M879" s="18" t="str">
        <f>IFERROR(INDEX(Таблица1[Номер договора],MATCH(ROW()-1,Таблица1[0],)),"s\")</f>
        <v>s\</v>
      </c>
    </row>
    <row r="880" spans="1:13" ht="15.75" x14ac:dyDescent="0.25">
      <c r="A880" s="9" t="e">
        <f>INDEX('Журнал договоров физ.лиц'!C:C,MATCH('Реестр физические'!J880,'Журнал договоров физ.лиц'!A:A,))</f>
        <v>#N/A</v>
      </c>
      <c r="B880" s="9" t="e">
        <f>Таблица1[[#This Row],[Наименование юридического лица / ФИО пациента (физического лица)]]</f>
        <v>#N/A</v>
      </c>
      <c r="C880" s="35"/>
      <c r="D880" s="11"/>
      <c r="E880" s="16"/>
      <c r="F880" s="19"/>
      <c r="G880"/>
      <c r="H880" s="17">
        <f>IFERROR(VLOOKUP(Таблица1[[#This Row],[Наименование услуги]],#REF!,2),)</f>
        <v>0</v>
      </c>
      <c r="I880" s="7">
        <f>Таблица1[[#This Row],[Количество услуг]]*Таблица1[[#This Row],[Стоимость за единицу, руб.]]</f>
        <v>0</v>
      </c>
      <c r="K880" s="8" t="str">
        <f>IFERROR(VLOOKUP($J880,'Журнал договоров физ.лиц'!$A$2:$H$32,2,0),"")</f>
        <v/>
      </c>
      <c r="L880" s="18" t="e">
        <f>IF(MATCH(Таблица1[[#This Row],[Номер договора]],Таблица1[Номер договора],)=ROW()-1,1,)+INDEX(Таблица1[[#All],[0]],ROW()-1)</f>
        <v>#N/A</v>
      </c>
      <c r="M880" s="18" t="str">
        <f>IFERROR(INDEX(Таблица1[Номер договора],MATCH(ROW()-1,Таблица1[0],)),"s\")</f>
        <v>s\</v>
      </c>
    </row>
    <row r="881" spans="1:13" ht="15.75" x14ac:dyDescent="0.25">
      <c r="A881" s="9" t="e">
        <f>INDEX('Журнал договоров физ.лиц'!C:C,MATCH('Реестр физические'!J881,'Журнал договоров физ.лиц'!A:A,))</f>
        <v>#N/A</v>
      </c>
      <c r="B881" s="9" t="e">
        <f>Таблица1[[#This Row],[Наименование юридического лица / ФИО пациента (физического лица)]]</f>
        <v>#N/A</v>
      </c>
      <c r="C881" s="35"/>
      <c r="D881" s="11"/>
      <c r="E881" s="16"/>
      <c r="F881" s="19"/>
      <c r="G881"/>
      <c r="H881" s="17">
        <f>IFERROR(VLOOKUP(Таблица1[[#This Row],[Наименование услуги]],#REF!,2),)</f>
        <v>0</v>
      </c>
      <c r="I881" s="7">
        <f>Таблица1[[#This Row],[Количество услуг]]*Таблица1[[#This Row],[Стоимость за единицу, руб.]]</f>
        <v>0</v>
      </c>
      <c r="K881" s="8" t="str">
        <f>IFERROR(VLOOKUP($J881,'Журнал договоров физ.лиц'!$A$2:$H$32,2,0),"")</f>
        <v/>
      </c>
      <c r="L881" s="18" t="e">
        <f>IF(MATCH(Таблица1[[#This Row],[Номер договора]],Таблица1[Номер договора],)=ROW()-1,1,)+INDEX(Таблица1[[#All],[0]],ROW()-1)</f>
        <v>#N/A</v>
      </c>
      <c r="M881" s="18" t="str">
        <f>IFERROR(INDEX(Таблица1[Номер договора],MATCH(ROW()-1,Таблица1[0],)),"s\")</f>
        <v>s\</v>
      </c>
    </row>
    <row r="882" spans="1:13" ht="15.75" x14ac:dyDescent="0.25">
      <c r="A882" s="9" t="e">
        <f>INDEX('Журнал договоров физ.лиц'!C:C,MATCH('Реестр физические'!J882,'Журнал договоров физ.лиц'!A:A,))</f>
        <v>#N/A</v>
      </c>
      <c r="B882" s="9" t="e">
        <f>Таблица1[[#This Row],[Наименование юридического лица / ФИО пациента (физического лица)]]</f>
        <v>#N/A</v>
      </c>
      <c r="C882" s="35"/>
      <c r="D882" s="11"/>
      <c r="E882" s="16"/>
      <c r="F882" s="19"/>
      <c r="G882"/>
      <c r="H882" s="17">
        <f>IFERROR(VLOOKUP(Таблица1[[#This Row],[Наименование услуги]],#REF!,2),)</f>
        <v>0</v>
      </c>
      <c r="I882" s="7">
        <f>Таблица1[[#This Row],[Количество услуг]]*Таблица1[[#This Row],[Стоимость за единицу, руб.]]</f>
        <v>0</v>
      </c>
      <c r="K882" s="8" t="str">
        <f>IFERROR(VLOOKUP($J882,'Журнал договоров физ.лиц'!$A$2:$H$32,2,0),"")</f>
        <v/>
      </c>
      <c r="L882" s="18" t="e">
        <f>IF(MATCH(Таблица1[[#This Row],[Номер договора]],Таблица1[Номер договора],)=ROW()-1,1,)+INDEX(Таблица1[[#All],[0]],ROW()-1)</f>
        <v>#N/A</v>
      </c>
      <c r="M882" s="18" t="str">
        <f>IFERROR(INDEX(Таблица1[Номер договора],MATCH(ROW()-1,Таблица1[0],)),"s\")</f>
        <v>s\</v>
      </c>
    </row>
    <row r="883" spans="1:13" ht="15.75" x14ac:dyDescent="0.25">
      <c r="A883" s="9" t="e">
        <f>INDEX('Журнал договоров физ.лиц'!C:C,MATCH('Реестр физические'!J883,'Журнал договоров физ.лиц'!A:A,))</f>
        <v>#N/A</v>
      </c>
      <c r="B883" s="9" t="e">
        <f>Таблица1[[#This Row],[Наименование юридического лица / ФИО пациента (физического лица)]]</f>
        <v>#N/A</v>
      </c>
      <c r="C883" s="35"/>
      <c r="D883" s="11"/>
      <c r="E883" s="16"/>
      <c r="F883" s="19"/>
      <c r="G883"/>
      <c r="H883" s="17">
        <f>IFERROR(VLOOKUP(Таблица1[[#This Row],[Наименование услуги]],#REF!,2),)</f>
        <v>0</v>
      </c>
      <c r="I883" s="7">
        <f>Таблица1[[#This Row],[Количество услуг]]*Таблица1[[#This Row],[Стоимость за единицу, руб.]]</f>
        <v>0</v>
      </c>
      <c r="K883" s="8" t="str">
        <f>IFERROR(VLOOKUP($J883,'Журнал договоров физ.лиц'!$A$2:$H$32,2,0),"")</f>
        <v/>
      </c>
      <c r="L883" s="18" t="e">
        <f>IF(MATCH(Таблица1[[#This Row],[Номер договора]],Таблица1[Номер договора],)=ROW()-1,1,)+INDEX(Таблица1[[#All],[0]],ROW()-1)</f>
        <v>#N/A</v>
      </c>
      <c r="M883" s="18" t="str">
        <f>IFERROR(INDEX(Таблица1[Номер договора],MATCH(ROW()-1,Таблица1[0],)),"s\")</f>
        <v>s\</v>
      </c>
    </row>
    <row r="884" spans="1:13" ht="15.75" x14ac:dyDescent="0.25">
      <c r="A884" s="9" t="e">
        <f>INDEX('Журнал договоров физ.лиц'!C:C,MATCH('Реестр физические'!J884,'Журнал договоров физ.лиц'!A:A,))</f>
        <v>#N/A</v>
      </c>
      <c r="B884" s="9" t="e">
        <f>Таблица1[[#This Row],[Наименование юридического лица / ФИО пациента (физического лица)]]</f>
        <v>#N/A</v>
      </c>
      <c r="C884" s="35"/>
      <c r="D884" s="11"/>
      <c r="E884" s="16"/>
      <c r="F884" s="19"/>
      <c r="G884"/>
      <c r="H884" s="17">
        <f>IFERROR(VLOOKUP(Таблица1[[#This Row],[Наименование услуги]],#REF!,2),)</f>
        <v>0</v>
      </c>
      <c r="I884" s="7">
        <f>Таблица1[[#This Row],[Количество услуг]]*Таблица1[[#This Row],[Стоимость за единицу, руб.]]</f>
        <v>0</v>
      </c>
      <c r="K884" s="8" t="str">
        <f>IFERROR(VLOOKUP($J884,'Журнал договоров физ.лиц'!$A$2:$H$32,2,0),"")</f>
        <v/>
      </c>
      <c r="L884" s="18" t="e">
        <f>IF(MATCH(Таблица1[[#This Row],[Номер договора]],Таблица1[Номер договора],)=ROW()-1,1,)+INDEX(Таблица1[[#All],[0]],ROW()-1)</f>
        <v>#N/A</v>
      </c>
      <c r="M884" s="18" t="str">
        <f>IFERROR(INDEX(Таблица1[Номер договора],MATCH(ROW()-1,Таблица1[0],)),"s\")</f>
        <v>s\</v>
      </c>
    </row>
    <row r="885" spans="1:13" ht="15.75" x14ac:dyDescent="0.25">
      <c r="A885" s="9" t="e">
        <f>INDEX('Журнал договоров физ.лиц'!C:C,MATCH('Реестр физические'!J885,'Журнал договоров физ.лиц'!A:A,))</f>
        <v>#N/A</v>
      </c>
      <c r="B885" s="9" t="e">
        <f>Таблица1[[#This Row],[Наименование юридического лица / ФИО пациента (физического лица)]]</f>
        <v>#N/A</v>
      </c>
      <c r="C885" s="35"/>
      <c r="D885" s="11"/>
      <c r="E885" s="16"/>
      <c r="F885" s="19"/>
      <c r="G885"/>
      <c r="H885" s="17">
        <f>IFERROR(VLOOKUP(Таблица1[[#This Row],[Наименование услуги]],#REF!,2),)</f>
        <v>0</v>
      </c>
      <c r="I885" s="7">
        <f>Таблица1[[#This Row],[Количество услуг]]*Таблица1[[#This Row],[Стоимость за единицу, руб.]]</f>
        <v>0</v>
      </c>
      <c r="K885" s="8" t="str">
        <f>IFERROR(VLOOKUP($J885,'Журнал договоров физ.лиц'!$A$2:$H$32,2,0),"")</f>
        <v/>
      </c>
      <c r="L885" s="18" t="e">
        <f>IF(MATCH(Таблица1[[#This Row],[Номер договора]],Таблица1[Номер договора],)=ROW()-1,1,)+INDEX(Таблица1[[#All],[0]],ROW()-1)</f>
        <v>#N/A</v>
      </c>
      <c r="M885" s="18" t="str">
        <f>IFERROR(INDEX(Таблица1[Номер договора],MATCH(ROW()-1,Таблица1[0],)),"s\")</f>
        <v>s\</v>
      </c>
    </row>
    <row r="886" spans="1:13" ht="15.75" x14ac:dyDescent="0.25">
      <c r="A886" s="9" t="e">
        <f>INDEX('Журнал договоров физ.лиц'!C:C,MATCH('Реестр физические'!J886,'Журнал договоров физ.лиц'!A:A,))</f>
        <v>#N/A</v>
      </c>
      <c r="B886" s="9" t="e">
        <f>Таблица1[[#This Row],[Наименование юридического лица / ФИО пациента (физического лица)]]</f>
        <v>#N/A</v>
      </c>
      <c r="C886" s="35"/>
      <c r="D886" s="11"/>
      <c r="E886" s="16"/>
      <c r="F886" s="19"/>
      <c r="G886"/>
      <c r="H886" s="17">
        <f>IFERROR(VLOOKUP(Таблица1[[#This Row],[Наименование услуги]],#REF!,2),)</f>
        <v>0</v>
      </c>
      <c r="I886" s="7">
        <f>Таблица1[[#This Row],[Количество услуг]]*Таблица1[[#This Row],[Стоимость за единицу, руб.]]</f>
        <v>0</v>
      </c>
      <c r="K886" s="8" t="str">
        <f>IFERROR(VLOOKUP($J886,'Журнал договоров физ.лиц'!$A$2:$H$32,2,0),"")</f>
        <v/>
      </c>
      <c r="L886" s="18" t="e">
        <f>IF(MATCH(Таблица1[[#This Row],[Номер договора]],Таблица1[Номер договора],)=ROW()-1,1,)+INDEX(Таблица1[[#All],[0]],ROW()-1)</f>
        <v>#N/A</v>
      </c>
      <c r="M886" s="18" t="str">
        <f>IFERROR(INDEX(Таблица1[Номер договора],MATCH(ROW()-1,Таблица1[0],)),"s\")</f>
        <v>s\</v>
      </c>
    </row>
    <row r="887" spans="1:13" ht="15.75" x14ac:dyDescent="0.25">
      <c r="A887" s="9" t="e">
        <f>INDEX('Журнал договоров физ.лиц'!C:C,MATCH('Реестр физические'!J887,'Журнал договоров физ.лиц'!A:A,))</f>
        <v>#N/A</v>
      </c>
      <c r="B887" s="9" t="e">
        <f>Таблица1[[#This Row],[Наименование юридического лица / ФИО пациента (физического лица)]]</f>
        <v>#N/A</v>
      </c>
      <c r="C887" s="35"/>
      <c r="D887" s="11"/>
      <c r="E887" s="16"/>
      <c r="F887" s="19"/>
      <c r="G887"/>
      <c r="H887" s="17">
        <f>IFERROR(VLOOKUP(Таблица1[[#This Row],[Наименование услуги]],#REF!,2),)</f>
        <v>0</v>
      </c>
      <c r="I887" s="7">
        <f>Таблица1[[#This Row],[Количество услуг]]*Таблица1[[#This Row],[Стоимость за единицу, руб.]]</f>
        <v>0</v>
      </c>
      <c r="K887" s="8" t="str">
        <f>IFERROR(VLOOKUP($J887,'Журнал договоров физ.лиц'!$A$2:$H$32,2,0),"")</f>
        <v/>
      </c>
      <c r="L887" s="18" t="e">
        <f>IF(MATCH(Таблица1[[#This Row],[Номер договора]],Таблица1[Номер договора],)=ROW()-1,1,)+INDEX(Таблица1[[#All],[0]],ROW()-1)</f>
        <v>#N/A</v>
      </c>
      <c r="M887" s="18" t="str">
        <f>IFERROR(INDEX(Таблица1[Номер договора],MATCH(ROW()-1,Таблица1[0],)),"s\")</f>
        <v>s\</v>
      </c>
    </row>
    <row r="888" spans="1:13" ht="15.75" x14ac:dyDescent="0.25">
      <c r="A888" s="9" t="e">
        <f>INDEX('Журнал договоров физ.лиц'!C:C,MATCH('Реестр физические'!J888,'Журнал договоров физ.лиц'!A:A,))</f>
        <v>#N/A</v>
      </c>
      <c r="B888" s="9" t="e">
        <f>Таблица1[[#This Row],[Наименование юридического лица / ФИО пациента (физического лица)]]</f>
        <v>#N/A</v>
      </c>
      <c r="C888" s="35"/>
      <c r="D888" s="11"/>
      <c r="E888" s="16"/>
      <c r="F888" s="19"/>
      <c r="G888"/>
      <c r="H888" s="17">
        <f>IFERROR(VLOOKUP(Таблица1[[#This Row],[Наименование услуги]],#REF!,2),)</f>
        <v>0</v>
      </c>
      <c r="I888" s="7">
        <f>Таблица1[[#This Row],[Количество услуг]]*Таблица1[[#This Row],[Стоимость за единицу, руб.]]</f>
        <v>0</v>
      </c>
      <c r="K888" s="8" t="str">
        <f>IFERROR(VLOOKUP($J888,'Журнал договоров физ.лиц'!$A$2:$H$32,2,0),"")</f>
        <v/>
      </c>
      <c r="L888" s="18" t="e">
        <f>IF(MATCH(Таблица1[[#This Row],[Номер договора]],Таблица1[Номер договора],)=ROW()-1,1,)+INDEX(Таблица1[[#All],[0]],ROW()-1)</f>
        <v>#N/A</v>
      </c>
      <c r="M888" s="18" t="str">
        <f>IFERROR(INDEX(Таблица1[Номер договора],MATCH(ROW()-1,Таблица1[0],)),"s\")</f>
        <v>s\</v>
      </c>
    </row>
    <row r="889" spans="1:13" ht="15.75" x14ac:dyDescent="0.25">
      <c r="A889" s="9" t="e">
        <f>INDEX('Журнал договоров физ.лиц'!C:C,MATCH('Реестр физические'!J889,'Журнал договоров физ.лиц'!A:A,))</f>
        <v>#N/A</v>
      </c>
      <c r="B889" s="9" t="e">
        <f>Таблица1[[#This Row],[Наименование юридического лица / ФИО пациента (физического лица)]]</f>
        <v>#N/A</v>
      </c>
      <c r="C889" s="35"/>
      <c r="D889" s="11"/>
      <c r="E889" s="16"/>
      <c r="F889" s="19"/>
      <c r="G889"/>
      <c r="H889" s="17">
        <f>IFERROR(VLOOKUP(Таблица1[[#This Row],[Наименование услуги]],#REF!,2),)</f>
        <v>0</v>
      </c>
      <c r="I889" s="7">
        <f>Таблица1[[#This Row],[Количество услуг]]*Таблица1[[#This Row],[Стоимость за единицу, руб.]]</f>
        <v>0</v>
      </c>
      <c r="K889" s="8" t="str">
        <f>IFERROR(VLOOKUP($J889,'Журнал договоров физ.лиц'!$A$2:$H$32,2,0),"")</f>
        <v/>
      </c>
      <c r="L889" s="18" t="e">
        <f>IF(MATCH(Таблица1[[#This Row],[Номер договора]],Таблица1[Номер договора],)=ROW()-1,1,)+INDEX(Таблица1[[#All],[0]],ROW()-1)</f>
        <v>#N/A</v>
      </c>
      <c r="M889" s="18" t="str">
        <f>IFERROR(INDEX(Таблица1[Номер договора],MATCH(ROW()-1,Таблица1[0],)),"s\")</f>
        <v>s\</v>
      </c>
    </row>
    <row r="890" spans="1:13" ht="15.75" x14ac:dyDescent="0.25">
      <c r="A890" s="9" t="e">
        <f>INDEX('Журнал договоров физ.лиц'!C:C,MATCH('Реестр физические'!J890,'Журнал договоров физ.лиц'!A:A,))</f>
        <v>#N/A</v>
      </c>
      <c r="B890" s="9" t="e">
        <f>Таблица1[[#This Row],[Наименование юридического лица / ФИО пациента (физического лица)]]</f>
        <v>#N/A</v>
      </c>
      <c r="C890" s="35"/>
      <c r="D890" s="11"/>
      <c r="E890" s="16"/>
      <c r="F890" s="19"/>
      <c r="G890"/>
      <c r="H890" s="17">
        <f>IFERROR(VLOOKUP(Таблица1[[#This Row],[Наименование услуги]],#REF!,2),)</f>
        <v>0</v>
      </c>
      <c r="I890" s="7">
        <f>Таблица1[[#This Row],[Количество услуг]]*Таблица1[[#This Row],[Стоимость за единицу, руб.]]</f>
        <v>0</v>
      </c>
      <c r="K890" s="8" t="str">
        <f>IFERROR(VLOOKUP($J890,'Журнал договоров физ.лиц'!$A$2:$H$32,2,0),"")</f>
        <v/>
      </c>
      <c r="L890" s="18" t="e">
        <f>IF(MATCH(Таблица1[[#This Row],[Номер договора]],Таблица1[Номер договора],)=ROW()-1,1,)+INDEX(Таблица1[[#All],[0]],ROW()-1)</f>
        <v>#N/A</v>
      </c>
      <c r="M890" s="18" t="str">
        <f>IFERROR(INDEX(Таблица1[Номер договора],MATCH(ROW()-1,Таблица1[0],)),"s\")</f>
        <v>s\</v>
      </c>
    </row>
    <row r="891" spans="1:13" ht="15.75" x14ac:dyDescent="0.25">
      <c r="A891" s="9" t="e">
        <f>INDEX('Журнал договоров физ.лиц'!C:C,MATCH('Реестр физические'!J891,'Журнал договоров физ.лиц'!A:A,))</f>
        <v>#N/A</v>
      </c>
      <c r="B891" s="9" t="e">
        <f>Таблица1[[#This Row],[Наименование юридического лица / ФИО пациента (физического лица)]]</f>
        <v>#N/A</v>
      </c>
      <c r="C891" s="35"/>
      <c r="D891" s="11"/>
      <c r="E891" s="16"/>
      <c r="F891" s="19"/>
      <c r="G891"/>
      <c r="H891" s="17">
        <f>IFERROR(VLOOKUP(Таблица1[[#This Row],[Наименование услуги]],#REF!,2),)</f>
        <v>0</v>
      </c>
      <c r="I891" s="7">
        <f>Таблица1[[#This Row],[Количество услуг]]*Таблица1[[#This Row],[Стоимость за единицу, руб.]]</f>
        <v>0</v>
      </c>
      <c r="K891" s="8" t="str">
        <f>IFERROR(VLOOKUP($J891,'Журнал договоров физ.лиц'!$A$2:$H$32,2,0),"")</f>
        <v/>
      </c>
      <c r="L891" s="18" t="e">
        <f>IF(MATCH(Таблица1[[#This Row],[Номер договора]],Таблица1[Номер договора],)=ROW()-1,1,)+INDEX(Таблица1[[#All],[0]],ROW()-1)</f>
        <v>#N/A</v>
      </c>
      <c r="M891" s="18" t="str">
        <f>IFERROR(INDEX(Таблица1[Номер договора],MATCH(ROW()-1,Таблица1[0],)),"s\")</f>
        <v>s\</v>
      </c>
    </row>
    <row r="892" spans="1:13" ht="15.75" x14ac:dyDescent="0.25">
      <c r="A892" s="9" t="e">
        <f>INDEX('Журнал договоров физ.лиц'!C:C,MATCH('Реестр физические'!J892,'Журнал договоров физ.лиц'!A:A,))</f>
        <v>#N/A</v>
      </c>
      <c r="B892" s="9" t="e">
        <f>Таблица1[[#This Row],[Наименование юридического лица / ФИО пациента (физического лица)]]</f>
        <v>#N/A</v>
      </c>
      <c r="C892" s="35"/>
      <c r="D892" s="11"/>
      <c r="E892" s="16"/>
      <c r="F892" s="19"/>
      <c r="G892"/>
      <c r="H892" s="17">
        <f>IFERROR(VLOOKUP(Таблица1[[#This Row],[Наименование услуги]],#REF!,2),)</f>
        <v>0</v>
      </c>
      <c r="I892" s="7">
        <f>Таблица1[[#This Row],[Количество услуг]]*Таблица1[[#This Row],[Стоимость за единицу, руб.]]</f>
        <v>0</v>
      </c>
      <c r="K892" s="8" t="str">
        <f>IFERROR(VLOOKUP($J892,'Журнал договоров физ.лиц'!$A$2:$H$32,2,0),"")</f>
        <v/>
      </c>
      <c r="L892" s="18" t="e">
        <f>IF(MATCH(Таблица1[[#This Row],[Номер договора]],Таблица1[Номер договора],)=ROW()-1,1,)+INDEX(Таблица1[[#All],[0]],ROW()-1)</f>
        <v>#N/A</v>
      </c>
      <c r="M892" s="18" t="str">
        <f>IFERROR(INDEX(Таблица1[Номер договора],MATCH(ROW()-1,Таблица1[0],)),"s\")</f>
        <v>s\</v>
      </c>
    </row>
    <row r="893" spans="1:13" ht="15.75" x14ac:dyDescent="0.25">
      <c r="A893" s="9" t="e">
        <f>INDEX('Журнал договоров физ.лиц'!C:C,MATCH('Реестр физические'!J893,'Журнал договоров физ.лиц'!A:A,))</f>
        <v>#N/A</v>
      </c>
      <c r="B893" s="9" t="e">
        <f>Таблица1[[#This Row],[Наименование юридического лица / ФИО пациента (физического лица)]]</f>
        <v>#N/A</v>
      </c>
      <c r="C893" s="35"/>
      <c r="D893" s="11"/>
      <c r="E893" s="16"/>
      <c r="F893" s="19"/>
      <c r="G893"/>
      <c r="H893" s="17">
        <f>IFERROR(VLOOKUP(Таблица1[[#This Row],[Наименование услуги]],#REF!,2),)</f>
        <v>0</v>
      </c>
      <c r="I893" s="7">
        <f>Таблица1[[#This Row],[Количество услуг]]*Таблица1[[#This Row],[Стоимость за единицу, руб.]]</f>
        <v>0</v>
      </c>
      <c r="K893" s="8" t="str">
        <f>IFERROR(VLOOKUP($J893,'Журнал договоров физ.лиц'!$A$2:$H$32,2,0),"")</f>
        <v/>
      </c>
      <c r="L893" s="18" t="e">
        <f>IF(MATCH(Таблица1[[#This Row],[Номер договора]],Таблица1[Номер договора],)=ROW()-1,1,)+INDEX(Таблица1[[#All],[0]],ROW()-1)</f>
        <v>#N/A</v>
      </c>
      <c r="M893" s="18" t="str">
        <f>IFERROR(INDEX(Таблица1[Номер договора],MATCH(ROW()-1,Таблица1[0],)),"s\")</f>
        <v>s\</v>
      </c>
    </row>
    <row r="894" spans="1:13" ht="15.75" x14ac:dyDescent="0.25">
      <c r="A894" s="9" t="e">
        <f>INDEX('Журнал договоров физ.лиц'!C:C,MATCH('Реестр физические'!J894,'Журнал договоров физ.лиц'!A:A,))</f>
        <v>#N/A</v>
      </c>
      <c r="B894" s="9" t="e">
        <f>Таблица1[[#This Row],[Наименование юридического лица / ФИО пациента (физического лица)]]</f>
        <v>#N/A</v>
      </c>
      <c r="C894" s="35"/>
      <c r="D894" s="11"/>
      <c r="E894" s="16"/>
      <c r="F894" s="19"/>
      <c r="G894"/>
      <c r="H894" s="17">
        <f>IFERROR(VLOOKUP(Таблица1[[#This Row],[Наименование услуги]],#REF!,2),)</f>
        <v>0</v>
      </c>
      <c r="I894" s="7">
        <f>Таблица1[[#This Row],[Количество услуг]]*Таблица1[[#This Row],[Стоимость за единицу, руб.]]</f>
        <v>0</v>
      </c>
      <c r="K894" s="8" t="str">
        <f>IFERROR(VLOOKUP($J894,'Журнал договоров физ.лиц'!$A$2:$H$32,2,0),"")</f>
        <v/>
      </c>
      <c r="L894" s="18" t="e">
        <f>IF(MATCH(Таблица1[[#This Row],[Номер договора]],Таблица1[Номер договора],)=ROW()-1,1,)+INDEX(Таблица1[[#All],[0]],ROW()-1)</f>
        <v>#N/A</v>
      </c>
      <c r="M894" s="18" t="str">
        <f>IFERROR(INDEX(Таблица1[Номер договора],MATCH(ROW()-1,Таблица1[0],)),"s\")</f>
        <v>s\</v>
      </c>
    </row>
    <row r="895" spans="1:13" ht="15.75" x14ac:dyDescent="0.25">
      <c r="A895" s="9" t="e">
        <f>INDEX('Журнал договоров физ.лиц'!C:C,MATCH('Реестр физические'!J895,'Журнал договоров физ.лиц'!A:A,))</f>
        <v>#N/A</v>
      </c>
      <c r="B895" s="9" t="e">
        <f>Таблица1[[#This Row],[Наименование юридического лица / ФИО пациента (физического лица)]]</f>
        <v>#N/A</v>
      </c>
      <c r="C895" s="35"/>
      <c r="D895" s="11"/>
      <c r="E895" s="16"/>
      <c r="F895" s="19"/>
      <c r="G895"/>
      <c r="H895" s="17">
        <f>IFERROR(VLOOKUP(Таблица1[[#This Row],[Наименование услуги]],#REF!,2),)</f>
        <v>0</v>
      </c>
      <c r="I895" s="7">
        <f>Таблица1[[#This Row],[Количество услуг]]*Таблица1[[#This Row],[Стоимость за единицу, руб.]]</f>
        <v>0</v>
      </c>
      <c r="K895" s="8" t="str">
        <f>IFERROR(VLOOKUP($J895,'Журнал договоров физ.лиц'!$A$2:$H$32,2,0),"")</f>
        <v/>
      </c>
      <c r="L895" s="18" t="e">
        <f>IF(MATCH(Таблица1[[#This Row],[Номер договора]],Таблица1[Номер договора],)=ROW()-1,1,)+INDEX(Таблица1[[#All],[0]],ROW()-1)</f>
        <v>#N/A</v>
      </c>
      <c r="M895" s="18" t="str">
        <f>IFERROR(INDEX(Таблица1[Номер договора],MATCH(ROW()-1,Таблица1[0],)),"s\")</f>
        <v>s\</v>
      </c>
    </row>
    <row r="896" spans="1:13" ht="15.75" x14ac:dyDescent="0.25">
      <c r="A896" s="9" t="e">
        <f>INDEX('Журнал договоров физ.лиц'!C:C,MATCH('Реестр физические'!J896,'Журнал договоров физ.лиц'!A:A,))</f>
        <v>#N/A</v>
      </c>
      <c r="B896" s="9" t="e">
        <f>Таблица1[[#This Row],[Наименование юридического лица / ФИО пациента (физического лица)]]</f>
        <v>#N/A</v>
      </c>
      <c r="C896" s="35"/>
      <c r="D896" s="11"/>
      <c r="E896" s="16"/>
      <c r="F896" s="19"/>
      <c r="G896"/>
      <c r="H896" s="17">
        <f>IFERROR(VLOOKUP(Таблица1[[#This Row],[Наименование услуги]],#REF!,2),)</f>
        <v>0</v>
      </c>
      <c r="I896" s="7">
        <f>Таблица1[[#This Row],[Количество услуг]]*Таблица1[[#This Row],[Стоимость за единицу, руб.]]</f>
        <v>0</v>
      </c>
      <c r="K896" s="8" t="str">
        <f>IFERROR(VLOOKUP($J896,'Журнал договоров физ.лиц'!$A$2:$H$32,2,0),"")</f>
        <v/>
      </c>
      <c r="L896" s="18" t="e">
        <f>IF(MATCH(Таблица1[[#This Row],[Номер договора]],Таблица1[Номер договора],)=ROW()-1,1,)+INDEX(Таблица1[[#All],[0]],ROW()-1)</f>
        <v>#N/A</v>
      </c>
      <c r="M896" s="18" t="str">
        <f>IFERROR(INDEX(Таблица1[Номер договора],MATCH(ROW()-1,Таблица1[0],)),"s\")</f>
        <v>s\</v>
      </c>
    </row>
    <row r="897" spans="1:13" ht="15.75" x14ac:dyDescent="0.25">
      <c r="A897" s="9" t="e">
        <f>INDEX('Журнал договоров физ.лиц'!C:C,MATCH('Реестр физические'!J897,'Журнал договоров физ.лиц'!A:A,))</f>
        <v>#N/A</v>
      </c>
      <c r="B897" s="9" t="e">
        <f>Таблица1[[#This Row],[Наименование юридического лица / ФИО пациента (физического лица)]]</f>
        <v>#N/A</v>
      </c>
      <c r="C897" s="35"/>
      <c r="D897" s="11"/>
      <c r="E897" s="16"/>
      <c r="F897" s="19"/>
      <c r="G897"/>
      <c r="H897" s="17">
        <f>IFERROR(VLOOKUP(Таблица1[[#This Row],[Наименование услуги]],#REF!,2),)</f>
        <v>0</v>
      </c>
      <c r="I897" s="7">
        <f>Таблица1[[#This Row],[Количество услуг]]*Таблица1[[#This Row],[Стоимость за единицу, руб.]]</f>
        <v>0</v>
      </c>
      <c r="K897" s="8" t="str">
        <f>IFERROR(VLOOKUP($J897,'Журнал договоров физ.лиц'!$A$2:$H$32,2,0),"")</f>
        <v/>
      </c>
      <c r="L897" s="18" t="e">
        <f>IF(MATCH(Таблица1[[#This Row],[Номер договора]],Таблица1[Номер договора],)=ROW()-1,1,)+INDEX(Таблица1[[#All],[0]],ROW()-1)</f>
        <v>#N/A</v>
      </c>
      <c r="M897" s="18" t="str">
        <f>IFERROR(INDEX(Таблица1[Номер договора],MATCH(ROW()-1,Таблица1[0],)),"s\")</f>
        <v>s\</v>
      </c>
    </row>
    <row r="898" spans="1:13" ht="15.75" x14ac:dyDescent="0.25">
      <c r="A898" s="9" t="e">
        <f>INDEX('Журнал договоров физ.лиц'!C:C,MATCH('Реестр физические'!J898,'Журнал договоров физ.лиц'!A:A,))</f>
        <v>#N/A</v>
      </c>
      <c r="B898" s="9" t="e">
        <f>Таблица1[[#This Row],[Наименование юридического лица / ФИО пациента (физического лица)]]</f>
        <v>#N/A</v>
      </c>
      <c r="C898" s="35"/>
      <c r="D898" s="11"/>
      <c r="E898" s="16"/>
      <c r="F898" s="19"/>
      <c r="G898"/>
      <c r="H898" s="17">
        <f>IFERROR(VLOOKUP(Таблица1[[#This Row],[Наименование услуги]],#REF!,2),)</f>
        <v>0</v>
      </c>
      <c r="I898" s="7">
        <f>Таблица1[[#This Row],[Количество услуг]]*Таблица1[[#This Row],[Стоимость за единицу, руб.]]</f>
        <v>0</v>
      </c>
      <c r="K898" s="8" t="str">
        <f>IFERROR(VLOOKUP($J898,'Журнал договоров физ.лиц'!$A$2:$H$32,2,0),"")</f>
        <v/>
      </c>
      <c r="L898" s="18" t="e">
        <f>IF(MATCH(Таблица1[[#This Row],[Номер договора]],Таблица1[Номер договора],)=ROW()-1,1,)+INDEX(Таблица1[[#All],[0]],ROW()-1)</f>
        <v>#N/A</v>
      </c>
      <c r="M898" s="18" t="str">
        <f>IFERROR(INDEX(Таблица1[Номер договора],MATCH(ROW()-1,Таблица1[0],)),"s\")</f>
        <v>s\</v>
      </c>
    </row>
    <row r="899" spans="1:13" ht="15.75" x14ac:dyDescent="0.25">
      <c r="A899" s="9" t="e">
        <f>INDEX('Журнал договоров физ.лиц'!C:C,MATCH('Реестр физические'!J899,'Журнал договоров физ.лиц'!A:A,))</f>
        <v>#N/A</v>
      </c>
      <c r="B899" s="9" t="e">
        <f>Таблица1[[#This Row],[Наименование юридического лица / ФИО пациента (физического лица)]]</f>
        <v>#N/A</v>
      </c>
      <c r="C899" s="35"/>
      <c r="D899" s="11"/>
      <c r="E899" s="16"/>
      <c r="F899" s="19"/>
      <c r="G899"/>
      <c r="H899" s="17">
        <f>IFERROR(VLOOKUP(Таблица1[[#This Row],[Наименование услуги]],#REF!,2),)</f>
        <v>0</v>
      </c>
      <c r="I899" s="7">
        <f>Таблица1[[#This Row],[Количество услуг]]*Таблица1[[#This Row],[Стоимость за единицу, руб.]]</f>
        <v>0</v>
      </c>
      <c r="K899" s="8" t="str">
        <f>IFERROR(VLOOKUP($J899,'Журнал договоров физ.лиц'!$A$2:$H$32,2,0),"")</f>
        <v/>
      </c>
      <c r="L899" s="18" t="e">
        <f>IF(MATCH(Таблица1[[#This Row],[Номер договора]],Таблица1[Номер договора],)=ROW()-1,1,)+INDEX(Таблица1[[#All],[0]],ROW()-1)</f>
        <v>#N/A</v>
      </c>
      <c r="M899" s="18" t="str">
        <f>IFERROR(INDEX(Таблица1[Номер договора],MATCH(ROW()-1,Таблица1[0],)),"s\")</f>
        <v>s\</v>
      </c>
    </row>
    <row r="900" spans="1:13" ht="15.75" x14ac:dyDescent="0.25">
      <c r="A900" s="9" t="e">
        <f>INDEX('Журнал договоров физ.лиц'!C:C,MATCH('Реестр физические'!J900,'Журнал договоров физ.лиц'!A:A,))</f>
        <v>#N/A</v>
      </c>
      <c r="B900" s="9" t="e">
        <f>Таблица1[[#This Row],[Наименование юридического лица / ФИО пациента (физического лица)]]</f>
        <v>#N/A</v>
      </c>
      <c r="C900" s="35"/>
      <c r="D900" s="11"/>
      <c r="E900" s="16"/>
      <c r="F900" s="19"/>
      <c r="G900"/>
      <c r="H900" s="17">
        <f>IFERROR(VLOOKUP(Таблица1[[#This Row],[Наименование услуги]],#REF!,2),)</f>
        <v>0</v>
      </c>
      <c r="I900" s="7">
        <f>Таблица1[[#This Row],[Количество услуг]]*Таблица1[[#This Row],[Стоимость за единицу, руб.]]</f>
        <v>0</v>
      </c>
      <c r="K900" s="8" t="str">
        <f>IFERROR(VLOOKUP($J900,'Журнал договоров физ.лиц'!$A$2:$H$32,2,0),"")</f>
        <v/>
      </c>
      <c r="L900" s="18" t="e">
        <f>IF(MATCH(Таблица1[[#This Row],[Номер договора]],Таблица1[Номер договора],)=ROW()-1,1,)+INDEX(Таблица1[[#All],[0]],ROW()-1)</f>
        <v>#N/A</v>
      </c>
      <c r="M900" s="18" t="str">
        <f>IFERROR(INDEX(Таблица1[Номер договора],MATCH(ROW()-1,Таблица1[0],)),"s\")</f>
        <v>s\</v>
      </c>
    </row>
    <row r="901" spans="1:13" ht="15.75" x14ac:dyDescent="0.25">
      <c r="A901" s="9" t="e">
        <f>INDEX('Журнал договоров физ.лиц'!C:C,MATCH('Реестр физические'!J901,'Журнал договоров физ.лиц'!A:A,))</f>
        <v>#N/A</v>
      </c>
      <c r="B901" s="9" t="e">
        <f>Таблица1[[#This Row],[Наименование юридического лица / ФИО пациента (физического лица)]]</f>
        <v>#N/A</v>
      </c>
      <c r="C901" s="35"/>
      <c r="D901" s="11"/>
      <c r="E901" s="16"/>
      <c r="F901" s="19"/>
      <c r="G901"/>
      <c r="H901" s="17">
        <f>IFERROR(VLOOKUP(Таблица1[[#This Row],[Наименование услуги]],#REF!,2),)</f>
        <v>0</v>
      </c>
      <c r="I901" s="7">
        <f>Таблица1[[#This Row],[Количество услуг]]*Таблица1[[#This Row],[Стоимость за единицу, руб.]]</f>
        <v>0</v>
      </c>
      <c r="K901" s="8" t="str">
        <f>IFERROR(VLOOKUP($J901,'Журнал договоров физ.лиц'!$A$2:$H$32,2,0),"")</f>
        <v/>
      </c>
      <c r="L901" s="18" t="e">
        <f>IF(MATCH(Таблица1[[#This Row],[Номер договора]],Таблица1[Номер договора],)=ROW()-1,1,)+INDEX(Таблица1[[#All],[0]],ROW()-1)</f>
        <v>#N/A</v>
      </c>
      <c r="M901" s="18" t="str">
        <f>IFERROR(INDEX(Таблица1[Номер договора],MATCH(ROW()-1,Таблица1[0],)),"s\")</f>
        <v>s\</v>
      </c>
    </row>
    <row r="902" spans="1:13" ht="15.75" x14ac:dyDescent="0.25">
      <c r="A902" s="9" t="e">
        <f>INDEX('Журнал договоров физ.лиц'!C:C,MATCH('Реестр физические'!J902,'Журнал договоров физ.лиц'!A:A,))</f>
        <v>#N/A</v>
      </c>
      <c r="B902" s="9" t="e">
        <f>Таблица1[[#This Row],[Наименование юридического лица / ФИО пациента (физического лица)]]</f>
        <v>#N/A</v>
      </c>
      <c r="C902" s="35"/>
      <c r="D902" s="11"/>
      <c r="E902" s="16"/>
      <c r="F902" s="19"/>
      <c r="G902"/>
      <c r="H902" s="17">
        <f>IFERROR(VLOOKUP(Таблица1[[#This Row],[Наименование услуги]],#REF!,2),)</f>
        <v>0</v>
      </c>
      <c r="I902" s="7">
        <f>Таблица1[[#This Row],[Количество услуг]]*Таблица1[[#This Row],[Стоимость за единицу, руб.]]</f>
        <v>0</v>
      </c>
      <c r="K902" s="8" t="str">
        <f>IFERROR(VLOOKUP($J902,'Журнал договоров физ.лиц'!$A$2:$H$32,2,0),"")</f>
        <v/>
      </c>
      <c r="L902" s="18" t="e">
        <f>IF(MATCH(Таблица1[[#This Row],[Номер договора]],Таблица1[Номер договора],)=ROW()-1,1,)+INDEX(Таблица1[[#All],[0]],ROW()-1)</f>
        <v>#N/A</v>
      </c>
      <c r="M902" s="18" t="str">
        <f>IFERROR(INDEX(Таблица1[Номер договора],MATCH(ROW()-1,Таблица1[0],)),"s\")</f>
        <v>s\</v>
      </c>
    </row>
    <row r="903" spans="1:13" ht="15.75" x14ac:dyDescent="0.25">
      <c r="A903" s="9" t="e">
        <f>INDEX('Журнал договоров физ.лиц'!C:C,MATCH('Реестр физические'!J903,'Журнал договоров физ.лиц'!A:A,))</f>
        <v>#N/A</v>
      </c>
      <c r="B903" s="9" t="e">
        <f>Таблица1[[#This Row],[Наименование юридического лица / ФИО пациента (физического лица)]]</f>
        <v>#N/A</v>
      </c>
      <c r="C903" s="35"/>
      <c r="D903" s="11"/>
      <c r="E903" s="16"/>
      <c r="F903" s="19"/>
      <c r="G903"/>
      <c r="H903" s="17">
        <f>IFERROR(VLOOKUP(Таблица1[[#This Row],[Наименование услуги]],#REF!,2),)</f>
        <v>0</v>
      </c>
      <c r="I903" s="7">
        <f>Таблица1[[#This Row],[Количество услуг]]*Таблица1[[#This Row],[Стоимость за единицу, руб.]]</f>
        <v>0</v>
      </c>
      <c r="K903" s="8" t="str">
        <f>IFERROR(VLOOKUP($J903,'Журнал договоров физ.лиц'!$A$2:$H$32,2,0),"")</f>
        <v/>
      </c>
      <c r="L903" s="18" t="e">
        <f>IF(MATCH(Таблица1[[#This Row],[Номер договора]],Таблица1[Номер договора],)=ROW()-1,1,)+INDEX(Таблица1[[#All],[0]],ROW()-1)</f>
        <v>#N/A</v>
      </c>
      <c r="M903" s="18" t="str">
        <f>IFERROR(INDEX(Таблица1[Номер договора],MATCH(ROW()-1,Таблица1[0],)),"s\")</f>
        <v>s\</v>
      </c>
    </row>
    <row r="904" spans="1:13" ht="15.75" x14ac:dyDescent="0.25">
      <c r="A904" s="9" t="e">
        <f>INDEX('Журнал договоров физ.лиц'!C:C,MATCH('Реестр физические'!J904,'Журнал договоров физ.лиц'!A:A,))</f>
        <v>#N/A</v>
      </c>
      <c r="B904" s="9" t="e">
        <f>Таблица1[[#This Row],[Наименование юридического лица / ФИО пациента (физического лица)]]</f>
        <v>#N/A</v>
      </c>
      <c r="C904" s="35"/>
      <c r="D904" s="11"/>
      <c r="E904" s="16"/>
      <c r="F904" s="19"/>
      <c r="G904"/>
      <c r="H904" s="17">
        <f>IFERROR(VLOOKUP(Таблица1[[#This Row],[Наименование услуги]],#REF!,2),)</f>
        <v>0</v>
      </c>
      <c r="I904" s="7">
        <f>Таблица1[[#This Row],[Количество услуг]]*Таблица1[[#This Row],[Стоимость за единицу, руб.]]</f>
        <v>0</v>
      </c>
      <c r="K904" s="8" t="str">
        <f>IFERROR(VLOOKUP($J904,'Журнал договоров физ.лиц'!$A$2:$H$32,2,0),"")</f>
        <v/>
      </c>
      <c r="L904" s="18" t="e">
        <f>IF(MATCH(Таблица1[[#This Row],[Номер договора]],Таблица1[Номер договора],)=ROW()-1,1,)+INDEX(Таблица1[[#All],[0]],ROW()-1)</f>
        <v>#N/A</v>
      </c>
      <c r="M904" s="18" t="str">
        <f>IFERROR(INDEX(Таблица1[Номер договора],MATCH(ROW()-1,Таблица1[0],)),"s\")</f>
        <v>s\</v>
      </c>
    </row>
    <row r="905" spans="1:13" ht="15.75" x14ac:dyDescent="0.25">
      <c r="A905" s="9" t="e">
        <f>INDEX('Журнал договоров физ.лиц'!C:C,MATCH('Реестр физические'!J905,'Журнал договоров физ.лиц'!A:A,))</f>
        <v>#N/A</v>
      </c>
      <c r="B905" s="9" t="e">
        <f>Таблица1[[#This Row],[Наименование юридического лица / ФИО пациента (физического лица)]]</f>
        <v>#N/A</v>
      </c>
      <c r="C905" s="35"/>
      <c r="D905" s="11"/>
      <c r="E905" s="16"/>
      <c r="F905" s="19"/>
      <c r="G905"/>
      <c r="H905" s="17">
        <f>IFERROR(VLOOKUP(Таблица1[[#This Row],[Наименование услуги]],#REF!,2),)</f>
        <v>0</v>
      </c>
      <c r="I905" s="7">
        <f>Таблица1[[#This Row],[Количество услуг]]*Таблица1[[#This Row],[Стоимость за единицу, руб.]]</f>
        <v>0</v>
      </c>
      <c r="K905" s="8" t="str">
        <f>IFERROR(VLOOKUP($J905,'Журнал договоров физ.лиц'!$A$2:$H$32,2,0),"")</f>
        <v/>
      </c>
      <c r="L905" s="18" t="e">
        <f>IF(MATCH(Таблица1[[#This Row],[Номер договора]],Таблица1[Номер договора],)=ROW()-1,1,)+INDEX(Таблица1[[#All],[0]],ROW()-1)</f>
        <v>#N/A</v>
      </c>
      <c r="M905" s="18" t="str">
        <f>IFERROR(INDEX(Таблица1[Номер договора],MATCH(ROW()-1,Таблица1[0],)),"s\")</f>
        <v>s\</v>
      </c>
    </row>
    <row r="906" spans="1:13" ht="15.75" x14ac:dyDescent="0.25">
      <c r="A906" s="9" t="e">
        <f>INDEX('Журнал договоров физ.лиц'!C:C,MATCH('Реестр физические'!J906,'Журнал договоров физ.лиц'!A:A,))</f>
        <v>#N/A</v>
      </c>
      <c r="B906" s="9" t="e">
        <f>Таблица1[[#This Row],[Наименование юридического лица / ФИО пациента (физического лица)]]</f>
        <v>#N/A</v>
      </c>
      <c r="C906" s="35"/>
      <c r="D906" s="11"/>
      <c r="E906" s="16"/>
      <c r="F906" s="19"/>
      <c r="G906"/>
      <c r="H906" s="17">
        <f>IFERROR(VLOOKUP(Таблица1[[#This Row],[Наименование услуги]],#REF!,2),)</f>
        <v>0</v>
      </c>
      <c r="I906" s="7">
        <f>Таблица1[[#This Row],[Количество услуг]]*Таблица1[[#This Row],[Стоимость за единицу, руб.]]</f>
        <v>0</v>
      </c>
      <c r="K906" s="8" t="str">
        <f>IFERROR(VLOOKUP($J906,'Журнал договоров физ.лиц'!$A$2:$H$32,2,0),"")</f>
        <v/>
      </c>
      <c r="L906" s="18" t="e">
        <f>IF(MATCH(Таблица1[[#This Row],[Номер договора]],Таблица1[Номер договора],)=ROW()-1,1,)+INDEX(Таблица1[[#All],[0]],ROW()-1)</f>
        <v>#N/A</v>
      </c>
      <c r="M906" s="18" t="str">
        <f>IFERROR(INDEX(Таблица1[Номер договора],MATCH(ROW()-1,Таблица1[0],)),"s\")</f>
        <v>s\</v>
      </c>
    </row>
    <row r="907" spans="1:13" ht="15.75" x14ac:dyDescent="0.25">
      <c r="A907" s="9" t="e">
        <f>INDEX('Журнал договоров физ.лиц'!C:C,MATCH('Реестр физические'!J907,'Журнал договоров физ.лиц'!A:A,))</f>
        <v>#N/A</v>
      </c>
      <c r="B907" s="9" t="e">
        <f>Таблица1[[#This Row],[Наименование юридического лица / ФИО пациента (физического лица)]]</f>
        <v>#N/A</v>
      </c>
      <c r="C907" s="35"/>
      <c r="D907" s="11"/>
      <c r="E907" s="16"/>
      <c r="F907" s="19"/>
      <c r="G907"/>
      <c r="H907" s="17">
        <f>IFERROR(VLOOKUP(Таблица1[[#This Row],[Наименование услуги]],#REF!,2),)</f>
        <v>0</v>
      </c>
      <c r="I907" s="7">
        <f>Таблица1[[#This Row],[Количество услуг]]*Таблица1[[#This Row],[Стоимость за единицу, руб.]]</f>
        <v>0</v>
      </c>
      <c r="K907" s="8" t="str">
        <f>IFERROR(VLOOKUP($J907,'Журнал договоров физ.лиц'!$A$2:$H$32,2,0),"")</f>
        <v/>
      </c>
      <c r="L907" s="18" t="e">
        <f>IF(MATCH(Таблица1[[#This Row],[Номер договора]],Таблица1[Номер договора],)=ROW()-1,1,)+INDEX(Таблица1[[#All],[0]],ROW()-1)</f>
        <v>#N/A</v>
      </c>
      <c r="M907" s="18" t="str">
        <f>IFERROR(INDEX(Таблица1[Номер договора],MATCH(ROW()-1,Таблица1[0],)),"s\")</f>
        <v>s\</v>
      </c>
    </row>
    <row r="908" spans="1:13" ht="15.75" x14ac:dyDescent="0.25">
      <c r="A908" s="9" t="e">
        <f>INDEX('Журнал договоров физ.лиц'!C:C,MATCH('Реестр физические'!J908,'Журнал договоров физ.лиц'!A:A,))</f>
        <v>#N/A</v>
      </c>
      <c r="B908" s="9" t="e">
        <f>Таблица1[[#This Row],[Наименование юридического лица / ФИО пациента (физического лица)]]</f>
        <v>#N/A</v>
      </c>
      <c r="C908" s="35"/>
      <c r="D908" s="11"/>
      <c r="E908" s="16"/>
      <c r="F908" s="19"/>
      <c r="G908"/>
      <c r="H908" s="17">
        <f>IFERROR(VLOOKUP(Таблица1[[#This Row],[Наименование услуги]],#REF!,2),)</f>
        <v>0</v>
      </c>
      <c r="I908" s="7">
        <f>Таблица1[[#This Row],[Количество услуг]]*Таблица1[[#This Row],[Стоимость за единицу, руб.]]</f>
        <v>0</v>
      </c>
      <c r="K908" s="8" t="str">
        <f>IFERROR(VLOOKUP($J908,'Журнал договоров физ.лиц'!$A$2:$H$32,2,0),"")</f>
        <v/>
      </c>
      <c r="L908" s="18" t="e">
        <f>IF(MATCH(Таблица1[[#This Row],[Номер договора]],Таблица1[Номер договора],)=ROW()-1,1,)+INDEX(Таблица1[[#All],[0]],ROW()-1)</f>
        <v>#N/A</v>
      </c>
      <c r="M908" s="18" t="str">
        <f>IFERROR(INDEX(Таблица1[Номер договора],MATCH(ROW()-1,Таблица1[0],)),"s\")</f>
        <v>s\</v>
      </c>
    </row>
    <row r="909" spans="1:13" ht="15.75" x14ac:dyDescent="0.25">
      <c r="A909" s="9" t="e">
        <f>INDEX('Журнал договоров физ.лиц'!C:C,MATCH('Реестр физические'!J909,'Журнал договоров физ.лиц'!A:A,))</f>
        <v>#N/A</v>
      </c>
      <c r="B909" s="9" t="e">
        <f>Таблица1[[#This Row],[Наименование юридического лица / ФИО пациента (физического лица)]]</f>
        <v>#N/A</v>
      </c>
      <c r="C909" s="35"/>
      <c r="D909" s="11"/>
      <c r="E909" s="16"/>
      <c r="F909" s="19"/>
      <c r="G909"/>
      <c r="H909" s="17">
        <f>IFERROR(VLOOKUP(Таблица1[[#This Row],[Наименование услуги]],#REF!,2),)</f>
        <v>0</v>
      </c>
      <c r="I909" s="7">
        <f>Таблица1[[#This Row],[Количество услуг]]*Таблица1[[#This Row],[Стоимость за единицу, руб.]]</f>
        <v>0</v>
      </c>
      <c r="K909" s="8" t="str">
        <f>IFERROR(VLOOKUP($J909,'Журнал договоров физ.лиц'!$A$2:$H$32,2,0),"")</f>
        <v/>
      </c>
      <c r="L909" s="18" t="e">
        <f>IF(MATCH(Таблица1[[#This Row],[Номер договора]],Таблица1[Номер договора],)=ROW()-1,1,)+INDEX(Таблица1[[#All],[0]],ROW()-1)</f>
        <v>#N/A</v>
      </c>
      <c r="M909" s="18" t="str">
        <f>IFERROR(INDEX(Таблица1[Номер договора],MATCH(ROW()-1,Таблица1[0],)),"s\")</f>
        <v>s\</v>
      </c>
    </row>
    <row r="910" spans="1:13" ht="15.75" x14ac:dyDescent="0.25">
      <c r="A910" s="9" t="e">
        <f>INDEX('Журнал договоров физ.лиц'!C:C,MATCH('Реестр физические'!J910,'Журнал договоров физ.лиц'!A:A,))</f>
        <v>#N/A</v>
      </c>
      <c r="B910" s="9" t="e">
        <f>Таблица1[[#This Row],[Наименование юридического лица / ФИО пациента (физического лица)]]</f>
        <v>#N/A</v>
      </c>
      <c r="C910" s="35"/>
      <c r="D910" s="11"/>
      <c r="E910" s="16"/>
      <c r="F910" s="19"/>
      <c r="G910"/>
      <c r="H910" s="17">
        <f>IFERROR(VLOOKUP(Таблица1[[#This Row],[Наименование услуги]],#REF!,2),)</f>
        <v>0</v>
      </c>
      <c r="I910" s="7">
        <f>Таблица1[[#This Row],[Количество услуг]]*Таблица1[[#This Row],[Стоимость за единицу, руб.]]</f>
        <v>0</v>
      </c>
      <c r="K910" s="8" t="str">
        <f>IFERROR(VLOOKUP($J910,'Журнал договоров физ.лиц'!$A$2:$H$32,2,0),"")</f>
        <v/>
      </c>
      <c r="L910" s="18" t="e">
        <f>IF(MATCH(Таблица1[[#This Row],[Номер договора]],Таблица1[Номер договора],)=ROW()-1,1,)+INDEX(Таблица1[[#All],[0]],ROW()-1)</f>
        <v>#N/A</v>
      </c>
      <c r="M910" s="18" t="str">
        <f>IFERROR(INDEX(Таблица1[Номер договора],MATCH(ROW()-1,Таблица1[0],)),"s\")</f>
        <v>s\</v>
      </c>
    </row>
    <row r="911" spans="1:13" ht="15.75" x14ac:dyDescent="0.25">
      <c r="A911" s="9" t="e">
        <f>INDEX('Журнал договоров физ.лиц'!C:C,MATCH('Реестр физические'!J911,'Журнал договоров физ.лиц'!A:A,))</f>
        <v>#N/A</v>
      </c>
      <c r="B911" s="9" t="e">
        <f>Таблица1[[#This Row],[Наименование юридического лица / ФИО пациента (физического лица)]]</f>
        <v>#N/A</v>
      </c>
      <c r="C911" s="35"/>
      <c r="D911" s="11"/>
      <c r="E911" s="16"/>
      <c r="F911" s="19"/>
      <c r="G911"/>
      <c r="H911" s="17">
        <f>IFERROR(VLOOKUP(Таблица1[[#This Row],[Наименование услуги]],#REF!,2),)</f>
        <v>0</v>
      </c>
      <c r="I911" s="7">
        <f>Таблица1[[#This Row],[Количество услуг]]*Таблица1[[#This Row],[Стоимость за единицу, руб.]]</f>
        <v>0</v>
      </c>
      <c r="K911" s="8" t="str">
        <f>IFERROR(VLOOKUP($J911,'Журнал договоров физ.лиц'!$A$2:$H$32,2,0),"")</f>
        <v/>
      </c>
      <c r="L911" s="18" t="e">
        <f>IF(MATCH(Таблица1[[#This Row],[Номер договора]],Таблица1[Номер договора],)=ROW()-1,1,)+INDEX(Таблица1[[#All],[0]],ROW()-1)</f>
        <v>#N/A</v>
      </c>
      <c r="M911" s="18" t="str">
        <f>IFERROR(INDEX(Таблица1[Номер договора],MATCH(ROW()-1,Таблица1[0],)),"s\")</f>
        <v>s\</v>
      </c>
    </row>
    <row r="912" spans="1:13" ht="15.75" x14ac:dyDescent="0.25">
      <c r="A912" s="9" t="e">
        <f>INDEX('Журнал договоров физ.лиц'!C:C,MATCH('Реестр физические'!J912,'Журнал договоров физ.лиц'!A:A,))</f>
        <v>#N/A</v>
      </c>
      <c r="B912" s="9" t="e">
        <f>Таблица1[[#This Row],[Наименование юридического лица / ФИО пациента (физического лица)]]</f>
        <v>#N/A</v>
      </c>
      <c r="C912" s="35"/>
      <c r="D912" s="11"/>
      <c r="E912" s="16"/>
      <c r="F912" s="19"/>
      <c r="G912"/>
      <c r="H912" s="17">
        <f>IFERROR(VLOOKUP(Таблица1[[#This Row],[Наименование услуги]],#REF!,2),)</f>
        <v>0</v>
      </c>
      <c r="I912" s="7">
        <f>Таблица1[[#This Row],[Количество услуг]]*Таблица1[[#This Row],[Стоимость за единицу, руб.]]</f>
        <v>0</v>
      </c>
      <c r="K912" s="8" t="str">
        <f>IFERROR(VLOOKUP($J912,'Журнал договоров физ.лиц'!$A$2:$H$32,2,0),"")</f>
        <v/>
      </c>
      <c r="L912" s="18" t="e">
        <f>IF(MATCH(Таблица1[[#This Row],[Номер договора]],Таблица1[Номер договора],)=ROW()-1,1,)+INDEX(Таблица1[[#All],[0]],ROW()-1)</f>
        <v>#N/A</v>
      </c>
      <c r="M912" s="18" t="str">
        <f>IFERROR(INDEX(Таблица1[Номер договора],MATCH(ROW()-1,Таблица1[0],)),"s\")</f>
        <v>s\</v>
      </c>
    </row>
    <row r="913" spans="1:13" ht="15.75" x14ac:dyDescent="0.25">
      <c r="A913" s="9" t="e">
        <f>INDEX('Журнал договоров физ.лиц'!C:C,MATCH('Реестр физические'!J913,'Журнал договоров физ.лиц'!A:A,))</f>
        <v>#N/A</v>
      </c>
      <c r="B913" s="9" t="e">
        <f>Таблица1[[#This Row],[Наименование юридического лица / ФИО пациента (физического лица)]]</f>
        <v>#N/A</v>
      </c>
      <c r="C913" s="35"/>
      <c r="D913" s="11"/>
      <c r="E913" s="16"/>
      <c r="F913" s="19"/>
      <c r="G913"/>
      <c r="H913" s="17">
        <f>IFERROR(VLOOKUP(Таблица1[[#This Row],[Наименование услуги]],#REF!,2),)</f>
        <v>0</v>
      </c>
      <c r="I913" s="7">
        <f>Таблица1[[#This Row],[Количество услуг]]*Таблица1[[#This Row],[Стоимость за единицу, руб.]]</f>
        <v>0</v>
      </c>
      <c r="K913" s="8" t="str">
        <f>IFERROR(VLOOKUP($J913,'Журнал договоров физ.лиц'!$A$2:$H$32,2,0),"")</f>
        <v/>
      </c>
      <c r="L913" s="18" t="e">
        <f>IF(MATCH(Таблица1[[#This Row],[Номер договора]],Таблица1[Номер договора],)=ROW()-1,1,)+INDEX(Таблица1[[#All],[0]],ROW()-1)</f>
        <v>#N/A</v>
      </c>
      <c r="M913" s="18" t="str">
        <f>IFERROR(INDEX(Таблица1[Номер договора],MATCH(ROW()-1,Таблица1[0],)),"s\")</f>
        <v>s\</v>
      </c>
    </row>
    <row r="914" spans="1:13" ht="15.75" x14ac:dyDescent="0.25">
      <c r="A914" s="9" t="e">
        <f>INDEX('Журнал договоров физ.лиц'!C:C,MATCH('Реестр физические'!J914,'Журнал договоров физ.лиц'!A:A,))</f>
        <v>#N/A</v>
      </c>
      <c r="B914" s="9" t="e">
        <f>Таблица1[[#This Row],[Наименование юридического лица / ФИО пациента (физического лица)]]</f>
        <v>#N/A</v>
      </c>
      <c r="C914" s="35"/>
      <c r="D914" s="11"/>
      <c r="E914" s="16"/>
      <c r="F914" s="19"/>
      <c r="G914"/>
      <c r="H914" s="17">
        <f>IFERROR(VLOOKUP(Таблица1[[#This Row],[Наименование услуги]],#REF!,2),)</f>
        <v>0</v>
      </c>
      <c r="I914" s="7">
        <f>Таблица1[[#This Row],[Количество услуг]]*Таблица1[[#This Row],[Стоимость за единицу, руб.]]</f>
        <v>0</v>
      </c>
      <c r="K914" s="8" t="str">
        <f>IFERROR(VLOOKUP($J914,'Журнал договоров физ.лиц'!$A$2:$H$32,2,0),"")</f>
        <v/>
      </c>
      <c r="L914" s="18" t="e">
        <f>IF(MATCH(Таблица1[[#This Row],[Номер договора]],Таблица1[Номер договора],)=ROW()-1,1,)+INDEX(Таблица1[[#All],[0]],ROW()-1)</f>
        <v>#N/A</v>
      </c>
      <c r="M914" s="18" t="str">
        <f>IFERROR(INDEX(Таблица1[Номер договора],MATCH(ROW()-1,Таблица1[0],)),"s\")</f>
        <v>s\</v>
      </c>
    </row>
    <row r="915" spans="1:13" ht="15.75" x14ac:dyDescent="0.25">
      <c r="A915" s="9" t="e">
        <f>INDEX('Журнал договоров физ.лиц'!C:C,MATCH('Реестр физические'!J915,'Журнал договоров физ.лиц'!A:A,))</f>
        <v>#N/A</v>
      </c>
      <c r="B915" s="9" t="e">
        <f>Таблица1[[#This Row],[Наименование юридического лица / ФИО пациента (физического лица)]]</f>
        <v>#N/A</v>
      </c>
      <c r="C915" s="35"/>
      <c r="D915" s="11"/>
      <c r="E915" s="16"/>
      <c r="F915" s="19"/>
      <c r="G915"/>
      <c r="H915" s="17">
        <f>IFERROR(VLOOKUP(Таблица1[[#This Row],[Наименование услуги]],#REF!,2),)</f>
        <v>0</v>
      </c>
      <c r="I915" s="7">
        <f>Таблица1[[#This Row],[Количество услуг]]*Таблица1[[#This Row],[Стоимость за единицу, руб.]]</f>
        <v>0</v>
      </c>
      <c r="K915" s="8" t="str">
        <f>IFERROR(VLOOKUP($J915,'Журнал договоров физ.лиц'!$A$2:$H$32,2,0),"")</f>
        <v/>
      </c>
      <c r="L915" s="18" t="e">
        <f>IF(MATCH(Таблица1[[#This Row],[Номер договора]],Таблица1[Номер договора],)=ROW()-1,1,)+INDEX(Таблица1[[#All],[0]],ROW()-1)</f>
        <v>#N/A</v>
      </c>
      <c r="M915" s="18" t="str">
        <f>IFERROR(INDEX(Таблица1[Номер договора],MATCH(ROW()-1,Таблица1[0],)),"s\")</f>
        <v>s\</v>
      </c>
    </row>
    <row r="916" spans="1:13" ht="15.75" x14ac:dyDescent="0.25">
      <c r="A916" s="9" t="e">
        <f>INDEX('Журнал договоров физ.лиц'!C:C,MATCH('Реестр физические'!J916,'Журнал договоров физ.лиц'!A:A,))</f>
        <v>#N/A</v>
      </c>
      <c r="B916" s="9" t="e">
        <f>Таблица1[[#This Row],[Наименование юридического лица / ФИО пациента (физического лица)]]</f>
        <v>#N/A</v>
      </c>
      <c r="C916" s="35"/>
      <c r="D916" s="11"/>
      <c r="E916" s="16"/>
      <c r="F916" s="19"/>
      <c r="G916"/>
      <c r="H916" s="17">
        <f>IFERROR(VLOOKUP(Таблица1[[#This Row],[Наименование услуги]],#REF!,2),)</f>
        <v>0</v>
      </c>
      <c r="I916" s="7">
        <f>Таблица1[[#This Row],[Количество услуг]]*Таблица1[[#This Row],[Стоимость за единицу, руб.]]</f>
        <v>0</v>
      </c>
      <c r="K916" s="8" t="str">
        <f>IFERROR(VLOOKUP($J916,'Журнал договоров физ.лиц'!$A$2:$H$32,2,0),"")</f>
        <v/>
      </c>
      <c r="L916" s="18" t="e">
        <f>IF(MATCH(Таблица1[[#This Row],[Номер договора]],Таблица1[Номер договора],)=ROW()-1,1,)+INDEX(Таблица1[[#All],[0]],ROW()-1)</f>
        <v>#N/A</v>
      </c>
      <c r="M916" s="18" t="str">
        <f>IFERROR(INDEX(Таблица1[Номер договора],MATCH(ROW()-1,Таблица1[0],)),"s\")</f>
        <v>s\</v>
      </c>
    </row>
    <row r="917" spans="1:13" ht="15.75" x14ac:dyDescent="0.25">
      <c r="A917" s="9" t="e">
        <f>INDEX('Журнал договоров физ.лиц'!C:C,MATCH('Реестр физические'!J917,'Журнал договоров физ.лиц'!A:A,))</f>
        <v>#N/A</v>
      </c>
      <c r="B917" s="9" t="e">
        <f>Таблица1[[#This Row],[Наименование юридического лица / ФИО пациента (физического лица)]]</f>
        <v>#N/A</v>
      </c>
      <c r="C917" s="35"/>
      <c r="D917" s="11"/>
      <c r="E917" s="16"/>
      <c r="F917" s="19"/>
      <c r="G917"/>
      <c r="H917" s="17">
        <f>IFERROR(VLOOKUP(Таблица1[[#This Row],[Наименование услуги]],#REF!,2),)</f>
        <v>0</v>
      </c>
      <c r="I917" s="7">
        <f>Таблица1[[#This Row],[Количество услуг]]*Таблица1[[#This Row],[Стоимость за единицу, руб.]]</f>
        <v>0</v>
      </c>
      <c r="K917" s="8" t="str">
        <f>IFERROR(VLOOKUP($J917,'Журнал договоров физ.лиц'!$A$2:$H$32,2,0),"")</f>
        <v/>
      </c>
      <c r="L917" s="18" t="e">
        <f>IF(MATCH(Таблица1[[#This Row],[Номер договора]],Таблица1[Номер договора],)=ROW()-1,1,)+INDEX(Таблица1[[#All],[0]],ROW()-1)</f>
        <v>#N/A</v>
      </c>
      <c r="M917" s="18" t="str">
        <f>IFERROR(INDEX(Таблица1[Номер договора],MATCH(ROW()-1,Таблица1[0],)),"s\")</f>
        <v>s\</v>
      </c>
    </row>
    <row r="918" spans="1:13" ht="15.75" x14ac:dyDescent="0.25">
      <c r="A918" s="9" t="e">
        <f>INDEX('Журнал договоров физ.лиц'!C:C,MATCH('Реестр физические'!J918,'Журнал договоров физ.лиц'!A:A,))</f>
        <v>#N/A</v>
      </c>
      <c r="B918" s="9" t="e">
        <f>Таблица1[[#This Row],[Наименование юридического лица / ФИО пациента (физического лица)]]</f>
        <v>#N/A</v>
      </c>
      <c r="C918" s="35"/>
      <c r="D918" s="11"/>
      <c r="E918" s="16"/>
      <c r="F918" s="19"/>
      <c r="G918"/>
      <c r="H918" s="17">
        <f>IFERROR(VLOOKUP(Таблица1[[#This Row],[Наименование услуги]],#REF!,2),)</f>
        <v>0</v>
      </c>
      <c r="I918" s="7">
        <f>Таблица1[[#This Row],[Количество услуг]]*Таблица1[[#This Row],[Стоимость за единицу, руб.]]</f>
        <v>0</v>
      </c>
      <c r="K918" s="8" t="str">
        <f>IFERROR(VLOOKUP($J918,'Журнал договоров физ.лиц'!$A$2:$H$32,2,0),"")</f>
        <v/>
      </c>
      <c r="L918" s="18" t="e">
        <f>IF(MATCH(Таблица1[[#This Row],[Номер договора]],Таблица1[Номер договора],)=ROW()-1,1,)+INDEX(Таблица1[[#All],[0]],ROW()-1)</f>
        <v>#N/A</v>
      </c>
      <c r="M918" s="18" t="str">
        <f>IFERROR(INDEX(Таблица1[Номер договора],MATCH(ROW()-1,Таблица1[0],)),"s\")</f>
        <v>s\</v>
      </c>
    </row>
    <row r="919" spans="1:13" ht="15.75" x14ac:dyDescent="0.25">
      <c r="A919" s="9" t="e">
        <f>INDEX('Журнал договоров физ.лиц'!C:C,MATCH('Реестр физические'!J919,'Журнал договоров физ.лиц'!A:A,))</f>
        <v>#N/A</v>
      </c>
      <c r="B919" s="9" t="e">
        <f>Таблица1[[#This Row],[Наименование юридического лица / ФИО пациента (физического лица)]]</f>
        <v>#N/A</v>
      </c>
      <c r="C919" s="35"/>
      <c r="D919" s="11"/>
      <c r="E919" s="16"/>
      <c r="F919" s="19"/>
      <c r="G919"/>
      <c r="H919" s="17">
        <f>IFERROR(VLOOKUP(Таблица1[[#This Row],[Наименование услуги]],#REF!,2),)</f>
        <v>0</v>
      </c>
      <c r="I919" s="7">
        <f>Таблица1[[#This Row],[Количество услуг]]*Таблица1[[#This Row],[Стоимость за единицу, руб.]]</f>
        <v>0</v>
      </c>
      <c r="K919" s="8" t="str">
        <f>IFERROR(VLOOKUP($J919,'Журнал договоров физ.лиц'!$A$2:$H$32,2,0),"")</f>
        <v/>
      </c>
      <c r="L919" s="18" t="e">
        <f>IF(MATCH(Таблица1[[#This Row],[Номер договора]],Таблица1[Номер договора],)=ROW()-1,1,)+INDEX(Таблица1[[#All],[0]],ROW()-1)</f>
        <v>#N/A</v>
      </c>
      <c r="M919" s="18" t="str">
        <f>IFERROR(INDEX(Таблица1[Номер договора],MATCH(ROW()-1,Таблица1[0],)),"s\")</f>
        <v>s\</v>
      </c>
    </row>
    <row r="920" spans="1:13" ht="15.75" x14ac:dyDescent="0.25">
      <c r="A920" s="9" t="e">
        <f>INDEX('Журнал договоров физ.лиц'!C:C,MATCH('Реестр физические'!J920,'Журнал договоров физ.лиц'!A:A,))</f>
        <v>#N/A</v>
      </c>
      <c r="B920" s="9" t="e">
        <f>Таблица1[[#This Row],[Наименование юридического лица / ФИО пациента (физического лица)]]</f>
        <v>#N/A</v>
      </c>
      <c r="C920" s="35"/>
      <c r="D920" s="11"/>
      <c r="E920" s="16"/>
      <c r="F920" s="19"/>
      <c r="G920"/>
      <c r="H920" s="17">
        <f>IFERROR(VLOOKUP(Таблица1[[#This Row],[Наименование услуги]],#REF!,2),)</f>
        <v>0</v>
      </c>
      <c r="I920" s="7">
        <f>Таблица1[[#This Row],[Количество услуг]]*Таблица1[[#This Row],[Стоимость за единицу, руб.]]</f>
        <v>0</v>
      </c>
      <c r="K920" s="8" t="str">
        <f>IFERROR(VLOOKUP($J920,'Журнал договоров физ.лиц'!$A$2:$H$32,2,0),"")</f>
        <v/>
      </c>
      <c r="L920" s="18" t="e">
        <f>IF(MATCH(Таблица1[[#This Row],[Номер договора]],Таблица1[Номер договора],)=ROW()-1,1,)+INDEX(Таблица1[[#All],[0]],ROW()-1)</f>
        <v>#N/A</v>
      </c>
      <c r="M920" s="18" t="str">
        <f>IFERROR(INDEX(Таблица1[Номер договора],MATCH(ROW()-1,Таблица1[0],)),"s\")</f>
        <v>s\</v>
      </c>
    </row>
    <row r="921" spans="1:13" ht="15.75" x14ac:dyDescent="0.25">
      <c r="A921" s="9" t="e">
        <f>INDEX('Журнал договоров физ.лиц'!C:C,MATCH('Реестр физические'!J921,'Журнал договоров физ.лиц'!A:A,))</f>
        <v>#N/A</v>
      </c>
      <c r="B921" s="9" t="e">
        <f>Таблица1[[#This Row],[Наименование юридического лица / ФИО пациента (физического лица)]]</f>
        <v>#N/A</v>
      </c>
      <c r="C921" s="35"/>
      <c r="D921" s="11"/>
      <c r="E921" s="16"/>
      <c r="F921" s="19"/>
      <c r="G921"/>
      <c r="H921" s="17">
        <f>IFERROR(VLOOKUP(Таблица1[[#This Row],[Наименование услуги]],#REF!,2),)</f>
        <v>0</v>
      </c>
      <c r="I921" s="7">
        <f>Таблица1[[#This Row],[Количество услуг]]*Таблица1[[#This Row],[Стоимость за единицу, руб.]]</f>
        <v>0</v>
      </c>
      <c r="K921" s="8" t="str">
        <f>IFERROR(VLOOKUP($J921,'Журнал договоров физ.лиц'!$A$2:$H$32,2,0),"")</f>
        <v/>
      </c>
      <c r="L921" s="18" t="e">
        <f>IF(MATCH(Таблица1[[#This Row],[Номер договора]],Таблица1[Номер договора],)=ROW()-1,1,)+INDEX(Таблица1[[#All],[0]],ROW()-1)</f>
        <v>#N/A</v>
      </c>
      <c r="M921" s="18" t="str">
        <f>IFERROR(INDEX(Таблица1[Номер договора],MATCH(ROW()-1,Таблица1[0],)),"s\")</f>
        <v>s\</v>
      </c>
    </row>
    <row r="922" spans="1:13" ht="15.75" x14ac:dyDescent="0.25">
      <c r="A922" s="9" t="e">
        <f>INDEX('Журнал договоров физ.лиц'!C:C,MATCH('Реестр физические'!J922,'Журнал договоров физ.лиц'!A:A,))</f>
        <v>#N/A</v>
      </c>
      <c r="B922" s="9" t="e">
        <f>Таблица1[[#This Row],[Наименование юридического лица / ФИО пациента (физического лица)]]</f>
        <v>#N/A</v>
      </c>
      <c r="C922" s="35"/>
      <c r="D922" s="11"/>
      <c r="E922" s="16"/>
      <c r="F922" s="19"/>
      <c r="G922"/>
      <c r="H922" s="17">
        <f>IFERROR(VLOOKUP(Таблица1[[#This Row],[Наименование услуги]],#REF!,2),)</f>
        <v>0</v>
      </c>
      <c r="I922" s="7">
        <f>Таблица1[[#This Row],[Количество услуг]]*Таблица1[[#This Row],[Стоимость за единицу, руб.]]</f>
        <v>0</v>
      </c>
      <c r="K922" s="8" t="str">
        <f>IFERROR(VLOOKUP($J922,'Журнал договоров физ.лиц'!$A$2:$H$32,2,0),"")</f>
        <v/>
      </c>
      <c r="L922" s="18" t="e">
        <f>IF(MATCH(Таблица1[[#This Row],[Номер договора]],Таблица1[Номер договора],)=ROW()-1,1,)+INDEX(Таблица1[[#All],[0]],ROW()-1)</f>
        <v>#N/A</v>
      </c>
      <c r="M922" s="18" t="str">
        <f>IFERROR(INDEX(Таблица1[Номер договора],MATCH(ROW()-1,Таблица1[0],)),"s\")</f>
        <v>s\</v>
      </c>
    </row>
    <row r="923" spans="1:13" ht="15.75" x14ac:dyDescent="0.25">
      <c r="A923" s="9" t="e">
        <f>INDEX('Журнал договоров физ.лиц'!C:C,MATCH('Реестр физические'!J923,'Журнал договоров физ.лиц'!A:A,))</f>
        <v>#N/A</v>
      </c>
      <c r="B923" s="9" t="e">
        <f>Таблица1[[#This Row],[Наименование юридического лица / ФИО пациента (физического лица)]]</f>
        <v>#N/A</v>
      </c>
      <c r="C923" s="35"/>
      <c r="D923" s="11"/>
      <c r="E923" s="16"/>
      <c r="F923" s="19"/>
      <c r="G923"/>
      <c r="H923" s="17">
        <f>IFERROR(VLOOKUP(Таблица1[[#This Row],[Наименование услуги]],#REF!,2),)</f>
        <v>0</v>
      </c>
      <c r="I923" s="7">
        <f>Таблица1[[#This Row],[Количество услуг]]*Таблица1[[#This Row],[Стоимость за единицу, руб.]]</f>
        <v>0</v>
      </c>
      <c r="K923" s="8" t="str">
        <f>IFERROR(VLOOKUP($J923,'Журнал договоров физ.лиц'!$A$2:$H$32,2,0),"")</f>
        <v/>
      </c>
      <c r="L923" s="18" t="e">
        <f>IF(MATCH(Таблица1[[#This Row],[Номер договора]],Таблица1[Номер договора],)=ROW()-1,1,)+INDEX(Таблица1[[#All],[0]],ROW()-1)</f>
        <v>#N/A</v>
      </c>
      <c r="M923" s="18" t="str">
        <f>IFERROR(INDEX(Таблица1[Номер договора],MATCH(ROW()-1,Таблица1[0],)),"s\")</f>
        <v>s\</v>
      </c>
    </row>
    <row r="924" spans="1:13" ht="15.75" x14ac:dyDescent="0.25">
      <c r="A924" s="9" t="e">
        <f>INDEX('Журнал договоров физ.лиц'!C:C,MATCH('Реестр физические'!J924,'Журнал договоров физ.лиц'!A:A,))</f>
        <v>#N/A</v>
      </c>
      <c r="B924" s="9" t="e">
        <f>Таблица1[[#This Row],[Наименование юридического лица / ФИО пациента (физического лица)]]</f>
        <v>#N/A</v>
      </c>
      <c r="C924" s="35"/>
      <c r="D924" s="11"/>
      <c r="E924" s="16"/>
      <c r="F924" s="19"/>
      <c r="G924"/>
      <c r="H924" s="17">
        <f>IFERROR(VLOOKUP(Таблица1[[#This Row],[Наименование услуги]],#REF!,2),)</f>
        <v>0</v>
      </c>
      <c r="I924" s="7">
        <f>Таблица1[[#This Row],[Количество услуг]]*Таблица1[[#This Row],[Стоимость за единицу, руб.]]</f>
        <v>0</v>
      </c>
      <c r="K924" s="8" t="str">
        <f>IFERROR(VLOOKUP($J924,'Журнал договоров физ.лиц'!$A$2:$H$32,2,0),"")</f>
        <v/>
      </c>
      <c r="L924" s="18" t="e">
        <f>IF(MATCH(Таблица1[[#This Row],[Номер договора]],Таблица1[Номер договора],)=ROW()-1,1,)+INDEX(Таблица1[[#All],[0]],ROW()-1)</f>
        <v>#N/A</v>
      </c>
      <c r="M924" s="18" t="str">
        <f>IFERROR(INDEX(Таблица1[Номер договора],MATCH(ROW()-1,Таблица1[0],)),"s\")</f>
        <v>s\</v>
      </c>
    </row>
    <row r="925" spans="1:13" ht="15.75" x14ac:dyDescent="0.25">
      <c r="A925" s="9" t="e">
        <f>INDEX('Журнал договоров физ.лиц'!C:C,MATCH('Реестр физические'!J925,'Журнал договоров физ.лиц'!A:A,))</f>
        <v>#N/A</v>
      </c>
      <c r="B925" s="9" t="e">
        <f>Таблица1[[#This Row],[Наименование юридического лица / ФИО пациента (физического лица)]]</f>
        <v>#N/A</v>
      </c>
      <c r="C925" s="35"/>
      <c r="D925" s="11"/>
      <c r="E925" s="16"/>
      <c r="F925" s="19"/>
      <c r="G925"/>
      <c r="H925" s="17">
        <f>IFERROR(VLOOKUP(Таблица1[[#This Row],[Наименование услуги]],#REF!,2),)</f>
        <v>0</v>
      </c>
      <c r="I925" s="7">
        <f>Таблица1[[#This Row],[Количество услуг]]*Таблица1[[#This Row],[Стоимость за единицу, руб.]]</f>
        <v>0</v>
      </c>
      <c r="K925" s="8" t="str">
        <f>IFERROR(VLOOKUP($J925,'Журнал договоров физ.лиц'!$A$2:$H$32,2,0),"")</f>
        <v/>
      </c>
      <c r="L925" s="18" t="e">
        <f>IF(MATCH(Таблица1[[#This Row],[Номер договора]],Таблица1[Номер договора],)=ROW()-1,1,)+INDEX(Таблица1[[#All],[0]],ROW()-1)</f>
        <v>#N/A</v>
      </c>
      <c r="M925" s="18" t="str">
        <f>IFERROR(INDEX(Таблица1[Номер договора],MATCH(ROW()-1,Таблица1[0],)),"s\")</f>
        <v>s\</v>
      </c>
    </row>
    <row r="926" spans="1:13" ht="15.75" x14ac:dyDescent="0.25">
      <c r="A926" s="9" t="e">
        <f>INDEX('Журнал договоров физ.лиц'!C:C,MATCH('Реестр физические'!J926,'Журнал договоров физ.лиц'!A:A,))</f>
        <v>#N/A</v>
      </c>
      <c r="B926" s="9" t="e">
        <f>Таблица1[[#This Row],[Наименование юридического лица / ФИО пациента (физического лица)]]</f>
        <v>#N/A</v>
      </c>
      <c r="C926" s="35"/>
      <c r="D926" s="11"/>
      <c r="E926" s="16"/>
      <c r="F926" s="19"/>
      <c r="G926"/>
      <c r="H926" s="17">
        <f>IFERROR(VLOOKUP(Таблица1[[#This Row],[Наименование услуги]],#REF!,2),)</f>
        <v>0</v>
      </c>
      <c r="I926" s="7">
        <f>Таблица1[[#This Row],[Количество услуг]]*Таблица1[[#This Row],[Стоимость за единицу, руб.]]</f>
        <v>0</v>
      </c>
      <c r="K926" s="8" t="str">
        <f>IFERROR(VLOOKUP($J926,'Журнал договоров физ.лиц'!$A$2:$H$32,2,0),"")</f>
        <v/>
      </c>
      <c r="L926" s="18" t="e">
        <f>IF(MATCH(Таблица1[[#This Row],[Номер договора]],Таблица1[Номер договора],)=ROW()-1,1,)+INDEX(Таблица1[[#All],[0]],ROW()-1)</f>
        <v>#N/A</v>
      </c>
      <c r="M926" s="18" t="str">
        <f>IFERROR(INDEX(Таблица1[Номер договора],MATCH(ROW()-1,Таблица1[0],)),"s\")</f>
        <v>s\</v>
      </c>
    </row>
    <row r="927" spans="1:13" ht="15.75" x14ac:dyDescent="0.25">
      <c r="A927" s="9" t="e">
        <f>INDEX('Журнал договоров физ.лиц'!C:C,MATCH('Реестр физические'!J927,'Журнал договоров физ.лиц'!A:A,))</f>
        <v>#N/A</v>
      </c>
      <c r="B927" s="9" t="e">
        <f>Таблица1[[#This Row],[Наименование юридического лица / ФИО пациента (физического лица)]]</f>
        <v>#N/A</v>
      </c>
      <c r="C927" s="35"/>
      <c r="D927" s="11"/>
      <c r="E927" s="16"/>
      <c r="F927" s="19"/>
      <c r="G927"/>
      <c r="H927" s="17">
        <f>IFERROR(VLOOKUP(Таблица1[[#This Row],[Наименование услуги]],#REF!,2),)</f>
        <v>0</v>
      </c>
      <c r="I927" s="7">
        <f>Таблица1[[#This Row],[Количество услуг]]*Таблица1[[#This Row],[Стоимость за единицу, руб.]]</f>
        <v>0</v>
      </c>
      <c r="K927" s="8" t="str">
        <f>IFERROR(VLOOKUP($J927,'Журнал договоров физ.лиц'!$A$2:$H$32,2,0),"")</f>
        <v/>
      </c>
      <c r="L927" s="18" t="e">
        <f>IF(MATCH(Таблица1[[#This Row],[Номер договора]],Таблица1[Номер договора],)=ROW()-1,1,)+INDEX(Таблица1[[#All],[0]],ROW()-1)</f>
        <v>#N/A</v>
      </c>
      <c r="M927" s="18" t="str">
        <f>IFERROR(INDEX(Таблица1[Номер договора],MATCH(ROW()-1,Таблица1[0],)),"s\")</f>
        <v>s\</v>
      </c>
    </row>
    <row r="928" spans="1:13" ht="15.75" x14ac:dyDescent="0.25">
      <c r="A928" s="9" t="e">
        <f>INDEX('Журнал договоров физ.лиц'!C:C,MATCH('Реестр физические'!J928,'Журнал договоров физ.лиц'!A:A,))</f>
        <v>#N/A</v>
      </c>
      <c r="B928" s="9" t="e">
        <f>Таблица1[[#This Row],[Наименование юридического лица / ФИО пациента (физического лица)]]</f>
        <v>#N/A</v>
      </c>
      <c r="C928" s="35"/>
      <c r="D928" s="11"/>
      <c r="E928" s="16"/>
      <c r="F928" s="19"/>
      <c r="G928"/>
      <c r="H928" s="17">
        <f>IFERROR(VLOOKUP(Таблица1[[#This Row],[Наименование услуги]],#REF!,2),)</f>
        <v>0</v>
      </c>
      <c r="I928" s="7">
        <f>Таблица1[[#This Row],[Количество услуг]]*Таблица1[[#This Row],[Стоимость за единицу, руб.]]</f>
        <v>0</v>
      </c>
      <c r="K928" s="8" t="str">
        <f>IFERROR(VLOOKUP($J928,'Журнал договоров физ.лиц'!$A$2:$H$32,2,0),"")</f>
        <v/>
      </c>
      <c r="L928" s="18" t="e">
        <f>IF(MATCH(Таблица1[[#This Row],[Номер договора]],Таблица1[Номер договора],)=ROW()-1,1,)+INDEX(Таблица1[[#All],[0]],ROW()-1)</f>
        <v>#N/A</v>
      </c>
      <c r="M928" s="18" t="str">
        <f>IFERROR(INDEX(Таблица1[Номер договора],MATCH(ROW()-1,Таблица1[0],)),"s\")</f>
        <v>s\</v>
      </c>
    </row>
    <row r="929" spans="1:13" ht="15.75" x14ac:dyDescent="0.25">
      <c r="A929" s="9" t="e">
        <f>INDEX('Журнал договоров физ.лиц'!C:C,MATCH('Реестр физические'!J929,'Журнал договоров физ.лиц'!A:A,))</f>
        <v>#N/A</v>
      </c>
      <c r="B929" s="9" t="e">
        <f>Таблица1[[#This Row],[Наименование юридического лица / ФИО пациента (физического лица)]]</f>
        <v>#N/A</v>
      </c>
      <c r="C929" s="35"/>
      <c r="D929" s="11"/>
      <c r="E929" s="16"/>
      <c r="F929" s="19"/>
      <c r="G929"/>
      <c r="H929" s="17">
        <f>IFERROR(VLOOKUP(Таблица1[[#This Row],[Наименование услуги]],#REF!,2),)</f>
        <v>0</v>
      </c>
      <c r="I929" s="7">
        <f>Таблица1[[#This Row],[Количество услуг]]*Таблица1[[#This Row],[Стоимость за единицу, руб.]]</f>
        <v>0</v>
      </c>
      <c r="K929" s="8" t="str">
        <f>IFERROR(VLOOKUP($J929,'Журнал договоров физ.лиц'!$A$2:$H$32,2,0),"")</f>
        <v/>
      </c>
      <c r="L929" s="18" t="e">
        <f>IF(MATCH(Таблица1[[#This Row],[Номер договора]],Таблица1[Номер договора],)=ROW()-1,1,)+INDEX(Таблица1[[#All],[0]],ROW()-1)</f>
        <v>#N/A</v>
      </c>
      <c r="M929" s="18" t="str">
        <f>IFERROR(INDEX(Таблица1[Номер договора],MATCH(ROW()-1,Таблица1[0],)),"s\")</f>
        <v>s\</v>
      </c>
    </row>
    <row r="930" spans="1:13" ht="15.75" x14ac:dyDescent="0.25">
      <c r="A930" s="9" t="e">
        <f>INDEX('Журнал договоров физ.лиц'!C:C,MATCH('Реестр физические'!J930,'Журнал договоров физ.лиц'!A:A,))</f>
        <v>#N/A</v>
      </c>
      <c r="B930" s="9" t="e">
        <f>Таблица1[[#This Row],[Наименование юридического лица / ФИО пациента (физического лица)]]</f>
        <v>#N/A</v>
      </c>
      <c r="C930" s="35"/>
      <c r="D930" s="11"/>
      <c r="E930" s="16"/>
      <c r="F930" s="19"/>
      <c r="G930"/>
      <c r="H930" s="17">
        <f>IFERROR(VLOOKUP(Таблица1[[#This Row],[Наименование услуги]],#REF!,2),)</f>
        <v>0</v>
      </c>
      <c r="I930" s="7">
        <f>Таблица1[[#This Row],[Количество услуг]]*Таблица1[[#This Row],[Стоимость за единицу, руб.]]</f>
        <v>0</v>
      </c>
      <c r="K930" s="8" t="str">
        <f>IFERROR(VLOOKUP($J930,'Журнал договоров физ.лиц'!$A$2:$H$32,2,0),"")</f>
        <v/>
      </c>
      <c r="L930" s="18" t="e">
        <f>IF(MATCH(Таблица1[[#This Row],[Номер договора]],Таблица1[Номер договора],)=ROW()-1,1,)+INDEX(Таблица1[[#All],[0]],ROW()-1)</f>
        <v>#N/A</v>
      </c>
      <c r="M930" s="18" t="str">
        <f>IFERROR(INDEX(Таблица1[Номер договора],MATCH(ROW()-1,Таблица1[0],)),"s\")</f>
        <v>s\</v>
      </c>
    </row>
    <row r="931" spans="1:13" ht="15.75" x14ac:dyDescent="0.25">
      <c r="A931" s="9" t="e">
        <f>INDEX('Журнал договоров физ.лиц'!C:C,MATCH('Реестр физические'!J931,'Журнал договоров физ.лиц'!A:A,))</f>
        <v>#N/A</v>
      </c>
      <c r="B931" s="9" t="e">
        <f>Таблица1[[#This Row],[Наименование юридического лица / ФИО пациента (физического лица)]]</f>
        <v>#N/A</v>
      </c>
      <c r="C931" s="35"/>
      <c r="D931" s="11"/>
      <c r="E931" s="16"/>
      <c r="F931" s="19"/>
      <c r="G931"/>
      <c r="H931" s="17">
        <f>IFERROR(VLOOKUP(Таблица1[[#This Row],[Наименование услуги]],#REF!,2),)</f>
        <v>0</v>
      </c>
      <c r="I931" s="7">
        <f>Таблица1[[#This Row],[Количество услуг]]*Таблица1[[#This Row],[Стоимость за единицу, руб.]]</f>
        <v>0</v>
      </c>
      <c r="K931" s="8" t="str">
        <f>IFERROR(VLOOKUP($J931,'Журнал договоров физ.лиц'!$A$2:$H$32,2,0),"")</f>
        <v/>
      </c>
      <c r="L931" s="18" t="e">
        <f>IF(MATCH(Таблица1[[#This Row],[Номер договора]],Таблица1[Номер договора],)=ROW()-1,1,)+INDEX(Таблица1[[#All],[0]],ROW()-1)</f>
        <v>#N/A</v>
      </c>
      <c r="M931" s="18" t="str">
        <f>IFERROR(INDEX(Таблица1[Номер договора],MATCH(ROW()-1,Таблица1[0],)),"s\")</f>
        <v>s\</v>
      </c>
    </row>
    <row r="932" spans="1:13" ht="15.75" x14ac:dyDescent="0.25">
      <c r="A932" s="9" t="e">
        <f>INDEX('Журнал договоров физ.лиц'!C:C,MATCH('Реестр физические'!J932,'Журнал договоров физ.лиц'!A:A,))</f>
        <v>#N/A</v>
      </c>
      <c r="B932" s="9" t="e">
        <f>Таблица1[[#This Row],[Наименование юридического лица / ФИО пациента (физического лица)]]</f>
        <v>#N/A</v>
      </c>
      <c r="C932" s="35"/>
      <c r="D932" s="11"/>
      <c r="E932" s="16"/>
      <c r="F932" s="19"/>
      <c r="G932"/>
      <c r="H932" s="17">
        <f>IFERROR(VLOOKUP(Таблица1[[#This Row],[Наименование услуги]],#REF!,2),)</f>
        <v>0</v>
      </c>
      <c r="I932" s="7">
        <f>Таблица1[[#This Row],[Количество услуг]]*Таблица1[[#This Row],[Стоимость за единицу, руб.]]</f>
        <v>0</v>
      </c>
      <c r="K932" s="8" t="str">
        <f>IFERROR(VLOOKUP($J932,'Журнал договоров физ.лиц'!$A$2:$H$32,2,0),"")</f>
        <v/>
      </c>
      <c r="L932" s="18" t="e">
        <f>IF(MATCH(Таблица1[[#This Row],[Номер договора]],Таблица1[Номер договора],)=ROW()-1,1,)+INDEX(Таблица1[[#All],[0]],ROW()-1)</f>
        <v>#N/A</v>
      </c>
      <c r="M932" s="18" t="str">
        <f>IFERROR(INDEX(Таблица1[Номер договора],MATCH(ROW()-1,Таблица1[0],)),"s\")</f>
        <v>s\</v>
      </c>
    </row>
    <row r="933" spans="1:13" ht="15.75" x14ac:dyDescent="0.25">
      <c r="A933" s="9" t="e">
        <f>INDEX('Журнал договоров физ.лиц'!C:C,MATCH('Реестр физические'!J933,'Журнал договоров физ.лиц'!A:A,))</f>
        <v>#N/A</v>
      </c>
      <c r="B933" s="9" t="e">
        <f>Таблица1[[#This Row],[Наименование юридического лица / ФИО пациента (физического лица)]]</f>
        <v>#N/A</v>
      </c>
      <c r="C933" s="35"/>
      <c r="D933" s="11"/>
      <c r="E933" s="16"/>
      <c r="F933" s="19"/>
      <c r="G933"/>
      <c r="H933" s="17">
        <f>IFERROR(VLOOKUP(Таблица1[[#This Row],[Наименование услуги]],#REF!,2),)</f>
        <v>0</v>
      </c>
      <c r="I933" s="7">
        <f>Таблица1[[#This Row],[Количество услуг]]*Таблица1[[#This Row],[Стоимость за единицу, руб.]]</f>
        <v>0</v>
      </c>
      <c r="K933" s="8" t="str">
        <f>IFERROR(VLOOKUP($J933,'Журнал договоров физ.лиц'!$A$2:$H$32,2,0),"")</f>
        <v/>
      </c>
      <c r="L933" s="18" t="e">
        <f>IF(MATCH(Таблица1[[#This Row],[Номер договора]],Таблица1[Номер договора],)=ROW()-1,1,)+INDEX(Таблица1[[#All],[0]],ROW()-1)</f>
        <v>#N/A</v>
      </c>
      <c r="M933" s="18" t="str">
        <f>IFERROR(INDEX(Таблица1[Номер договора],MATCH(ROW()-1,Таблица1[0],)),"s\")</f>
        <v>s\</v>
      </c>
    </row>
    <row r="934" spans="1:13" ht="15.75" x14ac:dyDescent="0.25">
      <c r="A934" s="9" t="e">
        <f>INDEX('Журнал договоров физ.лиц'!C:C,MATCH('Реестр физические'!J934,'Журнал договоров физ.лиц'!A:A,))</f>
        <v>#N/A</v>
      </c>
      <c r="B934" s="9" t="e">
        <f>Таблица1[[#This Row],[Наименование юридического лица / ФИО пациента (физического лица)]]</f>
        <v>#N/A</v>
      </c>
      <c r="C934" s="35"/>
      <c r="D934" s="11"/>
      <c r="E934" s="16"/>
      <c r="F934" s="19"/>
      <c r="G934"/>
      <c r="H934" s="17">
        <f>IFERROR(VLOOKUP(Таблица1[[#This Row],[Наименование услуги]],#REF!,2),)</f>
        <v>0</v>
      </c>
      <c r="I934" s="7">
        <f>Таблица1[[#This Row],[Количество услуг]]*Таблица1[[#This Row],[Стоимость за единицу, руб.]]</f>
        <v>0</v>
      </c>
      <c r="K934" s="8" t="str">
        <f>IFERROR(VLOOKUP($J934,'Журнал договоров физ.лиц'!$A$2:$H$32,2,0),"")</f>
        <v/>
      </c>
      <c r="L934" s="18" t="e">
        <f>IF(MATCH(Таблица1[[#This Row],[Номер договора]],Таблица1[Номер договора],)=ROW()-1,1,)+INDEX(Таблица1[[#All],[0]],ROW()-1)</f>
        <v>#N/A</v>
      </c>
      <c r="M934" s="18" t="str">
        <f>IFERROR(INDEX(Таблица1[Номер договора],MATCH(ROW()-1,Таблица1[0],)),"s\")</f>
        <v>s\</v>
      </c>
    </row>
    <row r="935" spans="1:13" ht="15.75" x14ac:dyDescent="0.25">
      <c r="A935" s="9" t="e">
        <f>INDEX('Журнал договоров физ.лиц'!C:C,MATCH('Реестр физические'!J935,'Журнал договоров физ.лиц'!A:A,))</f>
        <v>#N/A</v>
      </c>
      <c r="B935" s="9" t="e">
        <f>Таблица1[[#This Row],[Наименование юридического лица / ФИО пациента (физического лица)]]</f>
        <v>#N/A</v>
      </c>
      <c r="C935" s="35"/>
      <c r="D935" s="11"/>
      <c r="E935" s="16"/>
      <c r="F935" s="19"/>
      <c r="G935"/>
      <c r="H935" s="17">
        <f>IFERROR(VLOOKUP(Таблица1[[#This Row],[Наименование услуги]],#REF!,2),)</f>
        <v>0</v>
      </c>
      <c r="I935" s="7">
        <f>Таблица1[[#This Row],[Количество услуг]]*Таблица1[[#This Row],[Стоимость за единицу, руб.]]</f>
        <v>0</v>
      </c>
      <c r="K935" s="8" t="str">
        <f>IFERROR(VLOOKUP($J935,'Журнал договоров физ.лиц'!$A$2:$H$32,2,0),"")</f>
        <v/>
      </c>
      <c r="L935" s="18" t="e">
        <f>IF(MATCH(Таблица1[[#This Row],[Номер договора]],Таблица1[Номер договора],)=ROW()-1,1,)+INDEX(Таблица1[[#All],[0]],ROW()-1)</f>
        <v>#N/A</v>
      </c>
      <c r="M935" s="18" t="str">
        <f>IFERROR(INDEX(Таблица1[Номер договора],MATCH(ROW()-1,Таблица1[0],)),"s\")</f>
        <v>s\</v>
      </c>
    </row>
    <row r="936" spans="1:13" ht="15.75" x14ac:dyDescent="0.25">
      <c r="A936" s="9" t="e">
        <f>INDEX('Журнал договоров физ.лиц'!C:C,MATCH('Реестр физические'!J936,'Журнал договоров физ.лиц'!A:A,))</f>
        <v>#N/A</v>
      </c>
      <c r="B936" s="9" t="e">
        <f>Таблица1[[#This Row],[Наименование юридического лица / ФИО пациента (физического лица)]]</f>
        <v>#N/A</v>
      </c>
      <c r="C936" s="35"/>
      <c r="D936" s="11"/>
      <c r="E936" s="16"/>
      <c r="F936" s="19"/>
      <c r="G936"/>
      <c r="H936" s="17">
        <f>IFERROR(VLOOKUP(Таблица1[[#This Row],[Наименование услуги]],#REF!,2),)</f>
        <v>0</v>
      </c>
      <c r="I936" s="7">
        <f>Таблица1[[#This Row],[Количество услуг]]*Таблица1[[#This Row],[Стоимость за единицу, руб.]]</f>
        <v>0</v>
      </c>
      <c r="K936" s="8" t="str">
        <f>IFERROR(VLOOKUP($J936,'Журнал договоров физ.лиц'!$A$2:$H$32,2,0),"")</f>
        <v/>
      </c>
      <c r="L936" s="18" t="e">
        <f>IF(MATCH(Таблица1[[#This Row],[Номер договора]],Таблица1[Номер договора],)=ROW()-1,1,)+INDEX(Таблица1[[#All],[0]],ROW()-1)</f>
        <v>#N/A</v>
      </c>
      <c r="M936" s="18" t="str">
        <f>IFERROR(INDEX(Таблица1[Номер договора],MATCH(ROW()-1,Таблица1[0],)),"s\")</f>
        <v>s\</v>
      </c>
    </row>
    <row r="937" spans="1:13" ht="15.75" x14ac:dyDescent="0.25">
      <c r="A937" s="9" t="e">
        <f>INDEX('Журнал договоров физ.лиц'!C:C,MATCH('Реестр физические'!J937,'Журнал договоров физ.лиц'!A:A,))</f>
        <v>#N/A</v>
      </c>
      <c r="B937" s="9" t="e">
        <f>Таблица1[[#This Row],[Наименование юридического лица / ФИО пациента (физического лица)]]</f>
        <v>#N/A</v>
      </c>
      <c r="C937" s="35"/>
      <c r="D937" s="11"/>
      <c r="E937" s="16"/>
      <c r="F937" s="19"/>
      <c r="G937"/>
      <c r="H937" s="17">
        <f>IFERROR(VLOOKUP(Таблица1[[#This Row],[Наименование услуги]],#REF!,2),)</f>
        <v>0</v>
      </c>
      <c r="I937" s="7">
        <f>Таблица1[[#This Row],[Количество услуг]]*Таблица1[[#This Row],[Стоимость за единицу, руб.]]</f>
        <v>0</v>
      </c>
      <c r="K937" s="8" t="str">
        <f>IFERROR(VLOOKUP($J937,'Журнал договоров физ.лиц'!$A$2:$H$32,2,0),"")</f>
        <v/>
      </c>
      <c r="L937" s="18" t="e">
        <f>IF(MATCH(Таблица1[[#This Row],[Номер договора]],Таблица1[Номер договора],)=ROW()-1,1,)+INDEX(Таблица1[[#All],[0]],ROW()-1)</f>
        <v>#N/A</v>
      </c>
      <c r="M937" s="18" t="str">
        <f>IFERROR(INDEX(Таблица1[Номер договора],MATCH(ROW()-1,Таблица1[0],)),"s\")</f>
        <v>s\</v>
      </c>
    </row>
    <row r="938" spans="1:13" ht="15.75" x14ac:dyDescent="0.25">
      <c r="A938" s="9" t="e">
        <f>INDEX('Журнал договоров физ.лиц'!C:C,MATCH('Реестр физические'!J938,'Журнал договоров физ.лиц'!A:A,))</f>
        <v>#N/A</v>
      </c>
      <c r="B938" s="9" t="e">
        <f>Таблица1[[#This Row],[Наименование юридического лица / ФИО пациента (физического лица)]]</f>
        <v>#N/A</v>
      </c>
      <c r="C938" s="35"/>
      <c r="D938" s="11"/>
      <c r="E938" s="16"/>
      <c r="F938" s="19"/>
      <c r="G938"/>
      <c r="H938" s="17">
        <f>IFERROR(VLOOKUP(Таблица1[[#This Row],[Наименование услуги]],#REF!,2),)</f>
        <v>0</v>
      </c>
      <c r="I938" s="7">
        <f>Таблица1[[#This Row],[Количество услуг]]*Таблица1[[#This Row],[Стоимость за единицу, руб.]]</f>
        <v>0</v>
      </c>
      <c r="K938" s="8" t="str">
        <f>IFERROR(VLOOKUP($J938,'Журнал договоров физ.лиц'!$A$2:$H$32,2,0),"")</f>
        <v/>
      </c>
      <c r="L938" s="18" t="e">
        <f>IF(MATCH(Таблица1[[#This Row],[Номер договора]],Таблица1[Номер договора],)=ROW()-1,1,)+INDEX(Таблица1[[#All],[0]],ROW()-1)</f>
        <v>#N/A</v>
      </c>
      <c r="M938" s="18" t="str">
        <f>IFERROR(INDEX(Таблица1[Номер договора],MATCH(ROW()-1,Таблица1[0],)),"s\")</f>
        <v>s\</v>
      </c>
    </row>
    <row r="939" spans="1:13" ht="15.75" x14ac:dyDescent="0.25">
      <c r="A939" s="9" t="e">
        <f>INDEX('Журнал договоров физ.лиц'!C:C,MATCH('Реестр физические'!J939,'Журнал договоров физ.лиц'!A:A,))</f>
        <v>#N/A</v>
      </c>
      <c r="B939" s="9" t="e">
        <f>Таблица1[[#This Row],[Наименование юридического лица / ФИО пациента (физического лица)]]</f>
        <v>#N/A</v>
      </c>
      <c r="C939" s="35"/>
      <c r="D939" s="11"/>
      <c r="E939" s="16"/>
      <c r="F939" s="19"/>
      <c r="G939"/>
      <c r="H939" s="17">
        <f>IFERROR(VLOOKUP(Таблица1[[#This Row],[Наименование услуги]],#REF!,2),)</f>
        <v>0</v>
      </c>
      <c r="I939" s="7">
        <f>Таблица1[[#This Row],[Количество услуг]]*Таблица1[[#This Row],[Стоимость за единицу, руб.]]</f>
        <v>0</v>
      </c>
      <c r="K939" s="8" t="str">
        <f>IFERROR(VLOOKUP($J939,'Журнал договоров физ.лиц'!$A$2:$H$32,2,0),"")</f>
        <v/>
      </c>
      <c r="L939" s="18" t="e">
        <f>IF(MATCH(Таблица1[[#This Row],[Номер договора]],Таблица1[Номер договора],)=ROW()-1,1,)+INDEX(Таблица1[[#All],[0]],ROW()-1)</f>
        <v>#N/A</v>
      </c>
      <c r="M939" s="18" t="str">
        <f>IFERROR(INDEX(Таблица1[Номер договора],MATCH(ROW()-1,Таблица1[0],)),"s\")</f>
        <v>s\</v>
      </c>
    </row>
    <row r="940" spans="1:13" ht="15.75" x14ac:dyDescent="0.25">
      <c r="A940" s="9" t="e">
        <f>INDEX('Журнал договоров физ.лиц'!C:C,MATCH('Реестр физические'!J940,'Журнал договоров физ.лиц'!A:A,))</f>
        <v>#N/A</v>
      </c>
      <c r="B940" s="9" t="e">
        <f>Таблица1[[#This Row],[Наименование юридического лица / ФИО пациента (физического лица)]]</f>
        <v>#N/A</v>
      </c>
      <c r="C940" s="35"/>
      <c r="D940" s="11"/>
      <c r="E940" s="16"/>
      <c r="F940" s="19"/>
      <c r="G940"/>
      <c r="H940" s="17">
        <f>IFERROR(VLOOKUP(Таблица1[[#This Row],[Наименование услуги]],#REF!,2),)</f>
        <v>0</v>
      </c>
      <c r="I940" s="7">
        <f>Таблица1[[#This Row],[Количество услуг]]*Таблица1[[#This Row],[Стоимость за единицу, руб.]]</f>
        <v>0</v>
      </c>
      <c r="K940" s="8" t="str">
        <f>IFERROR(VLOOKUP($J940,'Журнал договоров физ.лиц'!$A$2:$H$32,2,0),"")</f>
        <v/>
      </c>
      <c r="L940" s="18" t="e">
        <f>IF(MATCH(Таблица1[[#This Row],[Номер договора]],Таблица1[Номер договора],)=ROW()-1,1,)+INDEX(Таблица1[[#All],[0]],ROW()-1)</f>
        <v>#N/A</v>
      </c>
      <c r="M940" s="18" t="str">
        <f>IFERROR(INDEX(Таблица1[Номер договора],MATCH(ROW()-1,Таблица1[0],)),"s\")</f>
        <v>s\</v>
      </c>
    </row>
    <row r="941" spans="1:13" ht="15.75" x14ac:dyDescent="0.25">
      <c r="A941" s="9" t="e">
        <f>INDEX('Журнал договоров физ.лиц'!C:C,MATCH('Реестр физические'!J941,'Журнал договоров физ.лиц'!A:A,))</f>
        <v>#N/A</v>
      </c>
      <c r="B941" s="9" t="e">
        <f>Таблица1[[#This Row],[Наименование юридического лица / ФИО пациента (физического лица)]]</f>
        <v>#N/A</v>
      </c>
      <c r="C941" s="35"/>
      <c r="D941" s="11"/>
      <c r="E941" s="16"/>
      <c r="F941" s="19"/>
      <c r="G941"/>
      <c r="H941" s="17">
        <f>IFERROR(VLOOKUP(Таблица1[[#This Row],[Наименование услуги]],#REF!,2),)</f>
        <v>0</v>
      </c>
      <c r="I941" s="7">
        <f>Таблица1[[#This Row],[Количество услуг]]*Таблица1[[#This Row],[Стоимость за единицу, руб.]]</f>
        <v>0</v>
      </c>
      <c r="K941" s="8" t="str">
        <f>IFERROR(VLOOKUP($J941,'Журнал договоров физ.лиц'!$A$2:$H$32,2,0),"")</f>
        <v/>
      </c>
      <c r="L941" s="18" t="e">
        <f>IF(MATCH(Таблица1[[#This Row],[Номер договора]],Таблица1[Номер договора],)=ROW()-1,1,)+INDEX(Таблица1[[#All],[0]],ROW()-1)</f>
        <v>#N/A</v>
      </c>
      <c r="M941" s="18" t="str">
        <f>IFERROR(INDEX(Таблица1[Номер договора],MATCH(ROW()-1,Таблица1[0],)),"s\")</f>
        <v>s\</v>
      </c>
    </row>
    <row r="942" spans="1:13" ht="15.75" x14ac:dyDescent="0.25">
      <c r="A942" s="9" t="e">
        <f>INDEX('Журнал договоров физ.лиц'!C:C,MATCH('Реестр физические'!J942,'Журнал договоров физ.лиц'!A:A,))</f>
        <v>#N/A</v>
      </c>
      <c r="B942" s="9" t="e">
        <f>Таблица1[[#This Row],[Наименование юридического лица / ФИО пациента (физического лица)]]</f>
        <v>#N/A</v>
      </c>
      <c r="C942" s="35"/>
      <c r="D942" s="11"/>
      <c r="E942" s="16"/>
      <c r="F942" s="19"/>
      <c r="G942"/>
      <c r="H942" s="17">
        <f>IFERROR(VLOOKUP(Таблица1[[#This Row],[Наименование услуги]],#REF!,2),)</f>
        <v>0</v>
      </c>
      <c r="I942" s="7">
        <f>Таблица1[[#This Row],[Количество услуг]]*Таблица1[[#This Row],[Стоимость за единицу, руб.]]</f>
        <v>0</v>
      </c>
      <c r="K942" s="8" t="str">
        <f>IFERROR(VLOOKUP($J942,'Журнал договоров физ.лиц'!$A$2:$H$32,2,0),"")</f>
        <v/>
      </c>
      <c r="L942" s="18" t="e">
        <f>IF(MATCH(Таблица1[[#This Row],[Номер договора]],Таблица1[Номер договора],)=ROW()-1,1,)+INDEX(Таблица1[[#All],[0]],ROW()-1)</f>
        <v>#N/A</v>
      </c>
      <c r="M942" s="18" t="str">
        <f>IFERROR(INDEX(Таблица1[Номер договора],MATCH(ROW()-1,Таблица1[0],)),"s\")</f>
        <v>s\</v>
      </c>
    </row>
    <row r="943" spans="1:13" ht="15.75" x14ac:dyDescent="0.25">
      <c r="A943" s="9" t="e">
        <f>INDEX('Журнал договоров физ.лиц'!C:C,MATCH('Реестр физические'!J943,'Журнал договоров физ.лиц'!A:A,))</f>
        <v>#N/A</v>
      </c>
      <c r="B943" s="9" t="e">
        <f>Таблица1[[#This Row],[Наименование юридического лица / ФИО пациента (физического лица)]]</f>
        <v>#N/A</v>
      </c>
      <c r="C943" s="35"/>
      <c r="D943" s="11"/>
      <c r="E943" s="16"/>
      <c r="F943" s="19"/>
      <c r="G943"/>
      <c r="H943" s="17">
        <f>IFERROR(VLOOKUP(Таблица1[[#This Row],[Наименование услуги]],#REF!,2),)</f>
        <v>0</v>
      </c>
      <c r="I943" s="7">
        <f>Таблица1[[#This Row],[Количество услуг]]*Таблица1[[#This Row],[Стоимость за единицу, руб.]]</f>
        <v>0</v>
      </c>
      <c r="K943" s="8" t="str">
        <f>IFERROR(VLOOKUP($J943,'Журнал договоров физ.лиц'!$A$2:$H$32,2,0),"")</f>
        <v/>
      </c>
      <c r="L943" s="18" t="e">
        <f>IF(MATCH(Таблица1[[#This Row],[Номер договора]],Таблица1[Номер договора],)=ROW()-1,1,)+INDEX(Таблица1[[#All],[0]],ROW()-1)</f>
        <v>#N/A</v>
      </c>
      <c r="M943" s="18" t="str">
        <f>IFERROR(INDEX(Таблица1[Номер договора],MATCH(ROW()-1,Таблица1[0],)),"s\")</f>
        <v>s\</v>
      </c>
    </row>
    <row r="944" spans="1:13" ht="15.75" x14ac:dyDescent="0.25">
      <c r="A944" s="9" t="e">
        <f>INDEX('Журнал договоров физ.лиц'!C:C,MATCH('Реестр физические'!J944,'Журнал договоров физ.лиц'!A:A,))</f>
        <v>#N/A</v>
      </c>
      <c r="B944" s="9" t="e">
        <f>Таблица1[[#This Row],[Наименование юридического лица / ФИО пациента (физического лица)]]</f>
        <v>#N/A</v>
      </c>
      <c r="C944" s="35"/>
      <c r="D944" s="11"/>
      <c r="E944" s="16"/>
      <c r="F944" s="19"/>
      <c r="G944"/>
      <c r="H944" s="17">
        <f>IFERROR(VLOOKUP(Таблица1[[#This Row],[Наименование услуги]],#REF!,2),)</f>
        <v>0</v>
      </c>
      <c r="I944" s="7">
        <f>Таблица1[[#This Row],[Количество услуг]]*Таблица1[[#This Row],[Стоимость за единицу, руб.]]</f>
        <v>0</v>
      </c>
      <c r="K944" s="8" t="str">
        <f>IFERROR(VLOOKUP($J944,'Журнал договоров физ.лиц'!$A$2:$H$32,2,0),"")</f>
        <v/>
      </c>
      <c r="L944" s="18" t="e">
        <f>IF(MATCH(Таблица1[[#This Row],[Номер договора]],Таблица1[Номер договора],)=ROW()-1,1,)+INDEX(Таблица1[[#All],[0]],ROW()-1)</f>
        <v>#N/A</v>
      </c>
      <c r="M944" s="18" t="str">
        <f>IFERROR(INDEX(Таблица1[Номер договора],MATCH(ROW()-1,Таблица1[0],)),"s\")</f>
        <v>s\</v>
      </c>
    </row>
    <row r="945" spans="1:13" ht="15.75" x14ac:dyDescent="0.25">
      <c r="A945" s="9" t="e">
        <f>INDEX('Журнал договоров физ.лиц'!C:C,MATCH('Реестр физические'!J945,'Журнал договоров физ.лиц'!A:A,))</f>
        <v>#N/A</v>
      </c>
      <c r="B945" s="9" t="e">
        <f>Таблица1[[#This Row],[Наименование юридического лица / ФИО пациента (физического лица)]]</f>
        <v>#N/A</v>
      </c>
      <c r="C945" s="35"/>
      <c r="D945" s="11"/>
      <c r="E945" s="16"/>
      <c r="F945" s="19"/>
      <c r="G945"/>
      <c r="H945" s="17">
        <f>IFERROR(VLOOKUP(Таблица1[[#This Row],[Наименование услуги]],#REF!,2),)</f>
        <v>0</v>
      </c>
      <c r="I945" s="7">
        <f>Таблица1[[#This Row],[Количество услуг]]*Таблица1[[#This Row],[Стоимость за единицу, руб.]]</f>
        <v>0</v>
      </c>
      <c r="K945" s="8" t="str">
        <f>IFERROR(VLOOKUP($J945,'Журнал договоров физ.лиц'!$A$2:$H$32,2,0),"")</f>
        <v/>
      </c>
      <c r="L945" s="18" t="e">
        <f>IF(MATCH(Таблица1[[#This Row],[Номер договора]],Таблица1[Номер договора],)=ROW()-1,1,)+INDEX(Таблица1[[#All],[0]],ROW()-1)</f>
        <v>#N/A</v>
      </c>
      <c r="M945" s="18" t="str">
        <f>IFERROR(INDEX(Таблица1[Номер договора],MATCH(ROW()-1,Таблица1[0],)),"s\")</f>
        <v>s\</v>
      </c>
    </row>
    <row r="946" spans="1:13" ht="15.75" x14ac:dyDescent="0.25">
      <c r="A946" s="9" t="e">
        <f>INDEX('Журнал договоров физ.лиц'!C:C,MATCH('Реестр физические'!J946,'Журнал договоров физ.лиц'!A:A,))</f>
        <v>#N/A</v>
      </c>
      <c r="B946" s="9" t="e">
        <f>Таблица1[[#This Row],[Наименование юридического лица / ФИО пациента (физического лица)]]</f>
        <v>#N/A</v>
      </c>
      <c r="C946" s="35"/>
      <c r="D946" s="11"/>
      <c r="E946" s="16"/>
      <c r="F946" s="19"/>
      <c r="G946"/>
      <c r="H946" s="17">
        <f>IFERROR(VLOOKUP(Таблица1[[#This Row],[Наименование услуги]],#REF!,2),)</f>
        <v>0</v>
      </c>
      <c r="I946" s="7">
        <f>Таблица1[[#This Row],[Количество услуг]]*Таблица1[[#This Row],[Стоимость за единицу, руб.]]</f>
        <v>0</v>
      </c>
      <c r="K946" s="8" t="str">
        <f>IFERROR(VLOOKUP($J946,'Журнал договоров физ.лиц'!$A$2:$H$32,2,0),"")</f>
        <v/>
      </c>
      <c r="L946" s="18" t="e">
        <f>IF(MATCH(Таблица1[[#This Row],[Номер договора]],Таблица1[Номер договора],)=ROW()-1,1,)+INDEX(Таблица1[[#All],[0]],ROW()-1)</f>
        <v>#N/A</v>
      </c>
      <c r="M946" s="18" t="str">
        <f>IFERROR(INDEX(Таблица1[Номер договора],MATCH(ROW()-1,Таблица1[0],)),"s\")</f>
        <v>s\</v>
      </c>
    </row>
    <row r="947" spans="1:13" ht="15.75" x14ac:dyDescent="0.25">
      <c r="A947" s="9" t="e">
        <f>INDEX('Журнал договоров физ.лиц'!C:C,MATCH('Реестр физические'!J947,'Журнал договоров физ.лиц'!A:A,))</f>
        <v>#N/A</v>
      </c>
      <c r="B947" s="9" t="e">
        <f>Таблица1[[#This Row],[Наименование юридического лица / ФИО пациента (физического лица)]]</f>
        <v>#N/A</v>
      </c>
      <c r="C947" s="35"/>
      <c r="D947" s="11"/>
      <c r="E947" s="16"/>
      <c r="F947" s="19"/>
      <c r="G947"/>
      <c r="H947" s="17">
        <f>IFERROR(VLOOKUP(Таблица1[[#This Row],[Наименование услуги]],#REF!,2),)</f>
        <v>0</v>
      </c>
      <c r="I947" s="7">
        <f>Таблица1[[#This Row],[Количество услуг]]*Таблица1[[#This Row],[Стоимость за единицу, руб.]]</f>
        <v>0</v>
      </c>
      <c r="K947" s="8" t="str">
        <f>IFERROR(VLOOKUP($J947,'Журнал договоров физ.лиц'!$A$2:$H$32,2,0),"")</f>
        <v/>
      </c>
      <c r="L947" s="18" t="e">
        <f>IF(MATCH(Таблица1[[#This Row],[Номер договора]],Таблица1[Номер договора],)=ROW()-1,1,)+INDEX(Таблица1[[#All],[0]],ROW()-1)</f>
        <v>#N/A</v>
      </c>
      <c r="M947" s="18" t="str">
        <f>IFERROR(INDEX(Таблица1[Номер договора],MATCH(ROW()-1,Таблица1[0],)),"s\")</f>
        <v>s\</v>
      </c>
    </row>
    <row r="948" spans="1:13" ht="15.75" x14ac:dyDescent="0.25">
      <c r="A948" s="9" t="e">
        <f>INDEX('Журнал договоров физ.лиц'!C:C,MATCH('Реестр физические'!J948,'Журнал договоров физ.лиц'!A:A,))</f>
        <v>#N/A</v>
      </c>
      <c r="B948" s="9" t="e">
        <f>Таблица1[[#This Row],[Наименование юридического лица / ФИО пациента (физического лица)]]</f>
        <v>#N/A</v>
      </c>
      <c r="C948" s="35"/>
      <c r="D948" s="11"/>
      <c r="E948" s="16"/>
      <c r="F948" s="19"/>
      <c r="G948"/>
      <c r="H948" s="17">
        <f>IFERROR(VLOOKUP(Таблица1[[#This Row],[Наименование услуги]],#REF!,2),)</f>
        <v>0</v>
      </c>
      <c r="I948" s="7">
        <f>Таблица1[[#This Row],[Количество услуг]]*Таблица1[[#This Row],[Стоимость за единицу, руб.]]</f>
        <v>0</v>
      </c>
      <c r="K948" s="8" t="str">
        <f>IFERROR(VLOOKUP($J948,'Журнал договоров физ.лиц'!$A$2:$H$32,2,0),"")</f>
        <v/>
      </c>
      <c r="L948" s="18" t="e">
        <f>IF(MATCH(Таблица1[[#This Row],[Номер договора]],Таблица1[Номер договора],)=ROW()-1,1,)+INDEX(Таблица1[[#All],[0]],ROW()-1)</f>
        <v>#N/A</v>
      </c>
      <c r="M948" s="18" t="str">
        <f>IFERROR(INDEX(Таблица1[Номер договора],MATCH(ROW()-1,Таблица1[0],)),"s\")</f>
        <v>s\</v>
      </c>
    </row>
    <row r="949" spans="1:13" ht="15.75" x14ac:dyDescent="0.25">
      <c r="A949" s="9" t="e">
        <f>INDEX('Журнал договоров физ.лиц'!C:C,MATCH('Реестр физические'!J949,'Журнал договоров физ.лиц'!A:A,))</f>
        <v>#N/A</v>
      </c>
      <c r="B949" s="9" t="e">
        <f>Таблица1[[#This Row],[Наименование юридического лица / ФИО пациента (физического лица)]]</f>
        <v>#N/A</v>
      </c>
      <c r="C949" s="35"/>
      <c r="D949" s="11"/>
      <c r="E949" s="16"/>
      <c r="F949" s="19"/>
      <c r="G949"/>
      <c r="H949" s="17">
        <f>IFERROR(VLOOKUP(Таблица1[[#This Row],[Наименование услуги]],#REF!,2),)</f>
        <v>0</v>
      </c>
      <c r="I949" s="7">
        <f>Таблица1[[#This Row],[Количество услуг]]*Таблица1[[#This Row],[Стоимость за единицу, руб.]]</f>
        <v>0</v>
      </c>
      <c r="K949" s="8" t="str">
        <f>IFERROR(VLOOKUP($J949,'Журнал договоров физ.лиц'!$A$2:$H$32,2,0),"")</f>
        <v/>
      </c>
      <c r="L949" s="18" t="e">
        <f>IF(MATCH(Таблица1[[#This Row],[Номер договора]],Таблица1[Номер договора],)=ROW()-1,1,)+INDEX(Таблица1[[#All],[0]],ROW()-1)</f>
        <v>#N/A</v>
      </c>
      <c r="M949" s="18" t="str">
        <f>IFERROR(INDEX(Таблица1[Номер договора],MATCH(ROW()-1,Таблица1[0],)),"s\")</f>
        <v>s\</v>
      </c>
    </row>
    <row r="950" spans="1:13" ht="15.75" x14ac:dyDescent="0.25">
      <c r="A950" s="9" t="e">
        <f>INDEX('Журнал договоров физ.лиц'!C:C,MATCH('Реестр физические'!J950,'Журнал договоров физ.лиц'!A:A,))</f>
        <v>#N/A</v>
      </c>
      <c r="B950" s="9" t="e">
        <f>Таблица1[[#This Row],[Наименование юридического лица / ФИО пациента (физического лица)]]</f>
        <v>#N/A</v>
      </c>
      <c r="C950" s="35"/>
      <c r="D950" s="11"/>
      <c r="E950" s="16"/>
      <c r="F950" s="19"/>
      <c r="G950"/>
      <c r="H950" s="17">
        <f>IFERROR(VLOOKUP(Таблица1[[#This Row],[Наименование услуги]],#REF!,2),)</f>
        <v>0</v>
      </c>
      <c r="I950" s="7">
        <f>Таблица1[[#This Row],[Количество услуг]]*Таблица1[[#This Row],[Стоимость за единицу, руб.]]</f>
        <v>0</v>
      </c>
      <c r="K950" s="8" t="str">
        <f>IFERROR(VLOOKUP($J950,'Журнал договоров физ.лиц'!$A$2:$H$32,2,0),"")</f>
        <v/>
      </c>
      <c r="L950" s="18" t="e">
        <f>IF(MATCH(Таблица1[[#This Row],[Номер договора]],Таблица1[Номер договора],)=ROW()-1,1,)+INDEX(Таблица1[[#All],[0]],ROW()-1)</f>
        <v>#N/A</v>
      </c>
      <c r="M950" s="18" t="str">
        <f>IFERROR(INDEX(Таблица1[Номер договора],MATCH(ROW()-1,Таблица1[0],)),"s\")</f>
        <v>s\</v>
      </c>
    </row>
    <row r="951" spans="1:13" ht="15.75" x14ac:dyDescent="0.25">
      <c r="A951" s="9" t="e">
        <f>INDEX('Журнал договоров физ.лиц'!C:C,MATCH('Реестр физические'!J951,'Журнал договоров физ.лиц'!A:A,))</f>
        <v>#N/A</v>
      </c>
      <c r="B951" s="9" t="e">
        <f>Таблица1[[#This Row],[Наименование юридического лица / ФИО пациента (физического лица)]]</f>
        <v>#N/A</v>
      </c>
      <c r="C951" s="35"/>
      <c r="D951" s="11"/>
      <c r="E951" s="16"/>
      <c r="F951" s="19"/>
      <c r="G951"/>
      <c r="H951" s="17">
        <f>IFERROR(VLOOKUP(Таблица1[[#This Row],[Наименование услуги]],#REF!,2),)</f>
        <v>0</v>
      </c>
      <c r="I951" s="7">
        <f>Таблица1[[#This Row],[Количество услуг]]*Таблица1[[#This Row],[Стоимость за единицу, руб.]]</f>
        <v>0</v>
      </c>
      <c r="K951" s="8" t="str">
        <f>IFERROR(VLOOKUP($J951,'Журнал договоров физ.лиц'!$A$2:$H$32,2,0),"")</f>
        <v/>
      </c>
      <c r="L951" s="18" t="e">
        <f>IF(MATCH(Таблица1[[#This Row],[Номер договора]],Таблица1[Номер договора],)=ROW()-1,1,)+INDEX(Таблица1[[#All],[0]],ROW()-1)</f>
        <v>#N/A</v>
      </c>
      <c r="M951" s="18" t="str">
        <f>IFERROR(INDEX(Таблица1[Номер договора],MATCH(ROW()-1,Таблица1[0],)),"s\")</f>
        <v>s\</v>
      </c>
    </row>
    <row r="952" spans="1:13" ht="15.75" x14ac:dyDescent="0.25">
      <c r="A952" s="9" t="e">
        <f>INDEX('Журнал договоров физ.лиц'!C:C,MATCH('Реестр физические'!J952,'Журнал договоров физ.лиц'!A:A,))</f>
        <v>#N/A</v>
      </c>
      <c r="B952" s="9" t="e">
        <f>Таблица1[[#This Row],[Наименование юридического лица / ФИО пациента (физического лица)]]</f>
        <v>#N/A</v>
      </c>
      <c r="C952" s="35"/>
      <c r="D952" s="11"/>
      <c r="E952" s="16"/>
      <c r="F952" s="19"/>
      <c r="G952"/>
      <c r="H952" s="17">
        <f>IFERROR(VLOOKUP(Таблица1[[#This Row],[Наименование услуги]],#REF!,2),)</f>
        <v>0</v>
      </c>
      <c r="I952" s="7">
        <f>Таблица1[[#This Row],[Количество услуг]]*Таблица1[[#This Row],[Стоимость за единицу, руб.]]</f>
        <v>0</v>
      </c>
      <c r="K952" s="8" t="str">
        <f>IFERROR(VLOOKUP($J952,'Журнал договоров физ.лиц'!$A$2:$H$32,2,0),"")</f>
        <v/>
      </c>
      <c r="L952" s="18" t="e">
        <f>IF(MATCH(Таблица1[[#This Row],[Номер договора]],Таблица1[Номер договора],)=ROW()-1,1,)+INDEX(Таблица1[[#All],[0]],ROW()-1)</f>
        <v>#N/A</v>
      </c>
      <c r="M952" s="18" t="str">
        <f>IFERROR(INDEX(Таблица1[Номер договора],MATCH(ROW()-1,Таблица1[0],)),"s\")</f>
        <v>s\</v>
      </c>
    </row>
    <row r="953" spans="1:13" ht="15.75" x14ac:dyDescent="0.25">
      <c r="A953" s="9" t="e">
        <f>INDEX('Журнал договоров физ.лиц'!C:C,MATCH('Реестр физические'!J953,'Журнал договоров физ.лиц'!A:A,))</f>
        <v>#N/A</v>
      </c>
      <c r="B953" s="9" t="e">
        <f>Таблица1[[#This Row],[Наименование юридического лица / ФИО пациента (физического лица)]]</f>
        <v>#N/A</v>
      </c>
      <c r="C953" s="35"/>
      <c r="D953" s="11"/>
      <c r="E953" s="16"/>
      <c r="F953" s="19"/>
      <c r="G953"/>
      <c r="H953" s="17">
        <f>IFERROR(VLOOKUP(Таблица1[[#This Row],[Наименование услуги]],#REF!,2),)</f>
        <v>0</v>
      </c>
      <c r="I953" s="7">
        <f>Таблица1[[#This Row],[Количество услуг]]*Таблица1[[#This Row],[Стоимость за единицу, руб.]]</f>
        <v>0</v>
      </c>
      <c r="K953" s="8" t="str">
        <f>IFERROR(VLOOKUP($J953,'Журнал договоров физ.лиц'!$A$2:$H$32,2,0),"")</f>
        <v/>
      </c>
      <c r="L953" s="18" t="e">
        <f>IF(MATCH(Таблица1[[#This Row],[Номер договора]],Таблица1[Номер договора],)=ROW()-1,1,)+INDEX(Таблица1[[#All],[0]],ROW()-1)</f>
        <v>#N/A</v>
      </c>
      <c r="M953" s="18" t="str">
        <f>IFERROR(INDEX(Таблица1[Номер договора],MATCH(ROW()-1,Таблица1[0],)),"s\")</f>
        <v>s\</v>
      </c>
    </row>
    <row r="954" spans="1:13" ht="15.75" x14ac:dyDescent="0.25">
      <c r="A954" s="9" t="e">
        <f>INDEX('Журнал договоров физ.лиц'!C:C,MATCH('Реестр физические'!J954,'Журнал договоров физ.лиц'!A:A,))</f>
        <v>#N/A</v>
      </c>
      <c r="B954" s="9" t="e">
        <f>Таблица1[[#This Row],[Наименование юридического лица / ФИО пациента (физического лица)]]</f>
        <v>#N/A</v>
      </c>
      <c r="C954" s="35"/>
      <c r="D954" s="11"/>
      <c r="E954" s="16"/>
      <c r="F954" s="19"/>
      <c r="G954"/>
      <c r="H954" s="17">
        <f>IFERROR(VLOOKUP(Таблица1[[#This Row],[Наименование услуги]],#REF!,2),)</f>
        <v>0</v>
      </c>
      <c r="I954" s="7">
        <f>Таблица1[[#This Row],[Количество услуг]]*Таблица1[[#This Row],[Стоимость за единицу, руб.]]</f>
        <v>0</v>
      </c>
      <c r="K954" s="8" t="str">
        <f>IFERROR(VLOOKUP($J954,'Журнал договоров физ.лиц'!$A$2:$H$32,2,0),"")</f>
        <v/>
      </c>
      <c r="L954" s="18" t="e">
        <f>IF(MATCH(Таблица1[[#This Row],[Номер договора]],Таблица1[Номер договора],)=ROW()-1,1,)+INDEX(Таблица1[[#All],[0]],ROW()-1)</f>
        <v>#N/A</v>
      </c>
      <c r="M954" s="18" t="str">
        <f>IFERROR(INDEX(Таблица1[Номер договора],MATCH(ROW()-1,Таблица1[0],)),"s\")</f>
        <v>s\</v>
      </c>
    </row>
    <row r="955" spans="1:13" ht="15.75" x14ac:dyDescent="0.25">
      <c r="A955" s="9" t="e">
        <f>INDEX('Журнал договоров физ.лиц'!C:C,MATCH('Реестр физические'!J955,'Журнал договоров физ.лиц'!A:A,))</f>
        <v>#N/A</v>
      </c>
      <c r="B955" s="9" t="e">
        <f>Таблица1[[#This Row],[Наименование юридического лица / ФИО пациента (физического лица)]]</f>
        <v>#N/A</v>
      </c>
      <c r="C955" s="35"/>
      <c r="D955" s="11"/>
      <c r="E955" s="16"/>
      <c r="F955" s="19"/>
      <c r="G955"/>
      <c r="H955" s="17">
        <f>IFERROR(VLOOKUP(Таблица1[[#This Row],[Наименование услуги]],#REF!,2),)</f>
        <v>0</v>
      </c>
      <c r="I955" s="7">
        <f>Таблица1[[#This Row],[Количество услуг]]*Таблица1[[#This Row],[Стоимость за единицу, руб.]]</f>
        <v>0</v>
      </c>
      <c r="K955" s="8" t="str">
        <f>IFERROR(VLOOKUP($J955,'Журнал договоров физ.лиц'!$A$2:$H$32,2,0),"")</f>
        <v/>
      </c>
      <c r="L955" s="18" t="e">
        <f>IF(MATCH(Таблица1[[#This Row],[Номер договора]],Таблица1[Номер договора],)=ROW()-1,1,)+INDEX(Таблица1[[#All],[0]],ROW()-1)</f>
        <v>#N/A</v>
      </c>
      <c r="M955" s="18" t="str">
        <f>IFERROR(INDEX(Таблица1[Номер договора],MATCH(ROW()-1,Таблица1[0],)),"s\")</f>
        <v>s\</v>
      </c>
    </row>
    <row r="956" spans="1:13" ht="15.75" x14ac:dyDescent="0.25">
      <c r="A956" s="9" t="e">
        <f>INDEX('Журнал договоров физ.лиц'!C:C,MATCH('Реестр физические'!J956,'Журнал договоров физ.лиц'!A:A,))</f>
        <v>#N/A</v>
      </c>
      <c r="B956" s="9" t="e">
        <f>Таблица1[[#This Row],[Наименование юридического лица / ФИО пациента (физического лица)]]</f>
        <v>#N/A</v>
      </c>
      <c r="C956" s="35"/>
      <c r="D956" s="11"/>
      <c r="E956" s="16"/>
      <c r="F956" s="19"/>
      <c r="G956"/>
      <c r="H956" s="17">
        <f>IFERROR(VLOOKUP(Таблица1[[#This Row],[Наименование услуги]],#REF!,2),)</f>
        <v>0</v>
      </c>
      <c r="I956" s="7">
        <f>Таблица1[[#This Row],[Количество услуг]]*Таблица1[[#This Row],[Стоимость за единицу, руб.]]</f>
        <v>0</v>
      </c>
      <c r="K956" s="8" t="str">
        <f>IFERROR(VLOOKUP($J956,'Журнал договоров физ.лиц'!$A$2:$H$32,2,0),"")</f>
        <v/>
      </c>
      <c r="L956" s="18" t="e">
        <f>IF(MATCH(Таблица1[[#This Row],[Номер договора]],Таблица1[Номер договора],)=ROW()-1,1,)+INDEX(Таблица1[[#All],[0]],ROW()-1)</f>
        <v>#N/A</v>
      </c>
      <c r="M956" s="18" t="str">
        <f>IFERROR(INDEX(Таблица1[Номер договора],MATCH(ROW()-1,Таблица1[0],)),"s\")</f>
        <v>s\</v>
      </c>
    </row>
    <row r="957" spans="1:13" ht="15.75" x14ac:dyDescent="0.25">
      <c r="A957" s="9" t="e">
        <f>INDEX('Журнал договоров физ.лиц'!C:C,MATCH('Реестр физические'!J957,'Журнал договоров физ.лиц'!A:A,))</f>
        <v>#N/A</v>
      </c>
      <c r="B957" s="9" t="e">
        <f>Таблица1[[#This Row],[Наименование юридического лица / ФИО пациента (физического лица)]]</f>
        <v>#N/A</v>
      </c>
      <c r="C957" s="35"/>
      <c r="D957" s="11"/>
      <c r="E957" s="16"/>
      <c r="F957" s="19"/>
      <c r="G957"/>
      <c r="H957" s="17">
        <f>IFERROR(VLOOKUP(Таблица1[[#This Row],[Наименование услуги]],#REF!,2),)</f>
        <v>0</v>
      </c>
      <c r="I957" s="7">
        <f>Таблица1[[#This Row],[Количество услуг]]*Таблица1[[#This Row],[Стоимость за единицу, руб.]]</f>
        <v>0</v>
      </c>
      <c r="K957" s="8" t="str">
        <f>IFERROR(VLOOKUP($J957,'Журнал договоров физ.лиц'!$A$2:$H$32,2,0),"")</f>
        <v/>
      </c>
      <c r="L957" s="18" t="e">
        <f>IF(MATCH(Таблица1[[#This Row],[Номер договора]],Таблица1[Номер договора],)=ROW()-1,1,)+INDEX(Таблица1[[#All],[0]],ROW()-1)</f>
        <v>#N/A</v>
      </c>
      <c r="M957" s="18" t="str">
        <f>IFERROR(INDEX(Таблица1[Номер договора],MATCH(ROW()-1,Таблица1[0],)),"s\")</f>
        <v>s\</v>
      </c>
    </row>
    <row r="958" spans="1:13" ht="15.75" x14ac:dyDescent="0.25">
      <c r="A958" s="9" t="e">
        <f>INDEX('Журнал договоров физ.лиц'!C:C,MATCH('Реестр физические'!J958,'Журнал договоров физ.лиц'!A:A,))</f>
        <v>#N/A</v>
      </c>
      <c r="B958" s="9" t="e">
        <f>Таблица1[[#This Row],[Наименование юридического лица / ФИО пациента (физического лица)]]</f>
        <v>#N/A</v>
      </c>
      <c r="C958" s="35"/>
      <c r="D958" s="11"/>
      <c r="E958" s="16"/>
      <c r="F958" s="19"/>
      <c r="G958"/>
      <c r="H958" s="17">
        <f>IFERROR(VLOOKUP(Таблица1[[#This Row],[Наименование услуги]],#REF!,2),)</f>
        <v>0</v>
      </c>
      <c r="I958" s="7">
        <f>Таблица1[[#This Row],[Количество услуг]]*Таблица1[[#This Row],[Стоимость за единицу, руб.]]</f>
        <v>0</v>
      </c>
      <c r="K958" s="8" t="str">
        <f>IFERROR(VLOOKUP($J958,'Журнал договоров физ.лиц'!$A$2:$H$32,2,0),"")</f>
        <v/>
      </c>
      <c r="L958" s="18" t="e">
        <f>IF(MATCH(Таблица1[[#This Row],[Номер договора]],Таблица1[Номер договора],)=ROW()-1,1,)+INDEX(Таблица1[[#All],[0]],ROW()-1)</f>
        <v>#N/A</v>
      </c>
      <c r="M958" s="18" t="str">
        <f>IFERROR(INDEX(Таблица1[Номер договора],MATCH(ROW()-1,Таблица1[0],)),"s\")</f>
        <v>s\</v>
      </c>
    </row>
    <row r="959" spans="1:13" ht="15.75" x14ac:dyDescent="0.25">
      <c r="A959" s="9" t="e">
        <f>INDEX('Журнал договоров физ.лиц'!C:C,MATCH('Реестр физические'!J959,'Журнал договоров физ.лиц'!A:A,))</f>
        <v>#N/A</v>
      </c>
      <c r="B959" s="9" t="e">
        <f>Таблица1[[#This Row],[Наименование юридического лица / ФИО пациента (физического лица)]]</f>
        <v>#N/A</v>
      </c>
      <c r="C959" s="35"/>
      <c r="D959" s="11"/>
      <c r="E959" s="16"/>
      <c r="F959" s="19"/>
      <c r="G959"/>
      <c r="H959" s="17">
        <f>IFERROR(VLOOKUP(Таблица1[[#This Row],[Наименование услуги]],#REF!,2),)</f>
        <v>0</v>
      </c>
      <c r="I959" s="7">
        <f>Таблица1[[#This Row],[Количество услуг]]*Таблица1[[#This Row],[Стоимость за единицу, руб.]]</f>
        <v>0</v>
      </c>
      <c r="K959" s="8" t="str">
        <f>IFERROR(VLOOKUP($J959,'Журнал договоров физ.лиц'!$A$2:$H$32,2,0),"")</f>
        <v/>
      </c>
      <c r="L959" s="18" t="e">
        <f>IF(MATCH(Таблица1[[#This Row],[Номер договора]],Таблица1[Номер договора],)=ROW()-1,1,)+INDEX(Таблица1[[#All],[0]],ROW()-1)</f>
        <v>#N/A</v>
      </c>
      <c r="M959" s="18" t="str">
        <f>IFERROR(INDEX(Таблица1[Номер договора],MATCH(ROW()-1,Таблица1[0],)),"s\")</f>
        <v>s\</v>
      </c>
    </row>
    <row r="960" spans="1:13" ht="15.75" x14ac:dyDescent="0.25">
      <c r="A960" s="9" t="e">
        <f>INDEX('Журнал договоров физ.лиц'!C:C,MATCH('Реестр физические'!J960,'Журнал договоров физ.лиц'!A:A,))</f>
        <v>#N/A</v>
      </c>
      <c r="B960" s="9" t="e">
        <f>Таблица1[[#This Row],[Наименование юридического лица / ФИО пациента (физического лица)]]</f>
        <v>#N/A</v>
      </c>
      <c r="C960" s="35"/>
      <c r="D960" s="11"/>
      <c r="E960" s="16"/>
      <c r="F960" s="19"/>
      <c r="G960"/>
      <c r="H960" s="17">
        <f>IFERROR(VLOOKUP(Таблица1[[#This Row],[Наименование услуги]],#REF!,2),)</f>
        <v>0</v>
      </c>
      <c r="I960" s="7">
        <f>Таблица1[[#This Row],[Количество услуг]]*Таблица1[[#This Row],[Стоимость за единицу, руб.]]</f>
        <v>0</v>
      </c>
      <c r="K960" s="8" t="str">
        <f>IFERROR(VLOOKUP($J960,'Журнал договоров физ.лиц'!$A$2:$H$32,2,0),"")</f>
        <v/>
      </c>
      <c r="L960" s="18" t="e">
        <f>IF(MATCH(Таблица1[[#This Row],[Номер договора]],Таблица1[Номер договора],)=ROW()-1,1,)+INDEX(Таблица1[[#All],[0]],ROW()-1)</f>
        <v>#N/A</v>
      </c>
      <c r="M960" s="18" t="str">
        <f>IFERROR(INDEX(Таблица1[Номер договора],MATCH(ROW()-1,Таблица1[0],)),"s\")</f>
        <v>s\</v>
      </c>
    </row>
    <row r="961" spans="1:13" ht="15.75" x14ac:dyDescent="0.25">
      <c r="A961" s="9" t="e">
        <f>INDEX('Журнал договоров физ.лиц'!C:C,MATCH('Реестр физические'!J961,'Журнал договоров физ.лиц'!A:A,))</f>
        <v>#N/A</v>
      </c>
      <c r="B961" s="9" t="e">
        <f>Таблица1[[#This Row],[Наименование юридического лица / ФИО пациента (физического лица)]]</f>
        <v>#N/A</v>
      </c>
      <c r="C961" s="35"/>
      <c r="D961" s="11"/>
      <c r="E961" s="16"/>
      <c r="F961" s="19"/>
      <c r="G961"/>
      <c r="H961" s="17">
        <f>IFERROR(VLOOKUP(Таблица1[[#This Row],[Наименование услуги]],#REF!,2),)</f>
        <v>0</v>
      </c>
      <c r="I961" s="7">
        <f>Таблица1[[#This Row],[Количество услуг]]*Таблица1[[#This Row],[Стоимость за единицу, руб.]]</f>
        <v>0</v>
      </c>
      <c r="K961" s="8" t="str">
        <f>IFERROR(VLOOKUP($J961,'Журнал договоров физ.лиц'!$A$2:$H$32,2,0),"")</f>
        <v/>
      </c>
      <c r="L961" s="18" t="e">
        <f>IF(MATCH(Таблица1[[#This Row],[Номер договора]],Таблица1[Номер договора],)=ROW()-1,1,)+INDEX(Таблица1[[#All],[0]],ROW()-1)</f>
        <v>#N/A</v>
      </c>
      <c r="M961" s="18" t="str">
        <f>IFERROR(INDEX(Таблица1[Номер договора],MATCH(ROW()-1,Таблица1[0],)),"s\")</f>
        <v>s\</v>
      </c>
    </row>
    <row r="962" spans="1:13" ht="15.75" x14ac:dyDescent="0.25">
      <c r="A962" s="9" t="e">
        <f>INDEX('Журнал договоров физ.лиц'!C:C,MATCH('Реестр физические'!J962,'Журнал договоров физ.лиц'!A:A,))</f>
        <v>#N/A</v>
      </c>
      <c r="B962" s="9" t="e">
        <f>Таблица1[[#This Row],[Наименование юридического лица / ФИО пациента (физического лица)]]</f>
        <v>#N/A</v>
      </c>
      <c r="C962" s="35"/>
      <c r="D962" s="11"/>
      <c r="E962" s="16"/>
      <c r="F962" s="19"/>
      <c r="G962"/>
      <c r="H962" s="17">
        <f>IFERROR(VLOOKUP(Таблица1[[#This Row],[Наименование услуги]],#REF!,2),)</f>
        <v>0</v>
      </c>
      <c r="I962" s="7">
        <f>Таблица1[[#This Row],[Количество услуг]]*Таблица1[[#This Row],[Стоимость за единицу, руб.]]</f>
        <v>0</v>
      </c>
      <c r="K962" s="8" t="str">
        <f>IFERROR(VLOOKUP($J962,'Журнал договоров физ.лиц'!$A$2:$H$32,2,0),"")</f>
        <v/>
      </c>
      <c r="L962" s="18" t="e">
        <f>IF(MATCH(Таблица1[[#This Row],[Номер договора]],Таблица1[Номер договора],)=ROW()-1,1,)+INDEX(Таблица1[[#All],[0]],ROW()-1)</f>
        <v>#N/A</v>
      </c>
      <c r="M962" s="18" t="str">
        <f>IFERROR(INDEX(Таблица1[Номер договора],MATCH(ROW()-1,Таблица1[0],)),"s\")</f>
        <v>s\</v>
      </c>
    </row>
    <row r="963" spans="1:13" ht="15.75" x14ac:dyDescent="0.25">
      <c r="A963" s="9" t="e">
        <f>INDEX('Журнал договоров физ.лиц'!C:C,MATCH('Реестр физические'!J963,'Журнал договоров физ.лиц'!A:A,))</f>
        <v>#N/A</v>
      </c>
      <c r="B963" s="9" t="e">
        <f>Таблица1[[#This Row],[Наименование юридического лица / ФИО пациента (физического лица)]]</f>
        <v>#N/A</v>
      </c>
      <c r="C963" s="35"/>
      <c r="D963" s="11"/>
      <c r="E963" s="16"/>
      <c r="F963" s="19"/>
      <c r="G963"/>
      <c r="H963" s="17">
        <f>IFERROR(VLOOKUP(Таблица1[[#This Row],[Наименование услуги]],#REF!,2),)</f>
        <v>0</v>
      </c>
      <c r="I963" s="7">
        <f>Таблица1[[#This Row],[Количество услуг]]*Таблица1[[#This Row],[Стоимость за единицу, руб.]]</f>
        <v>0</v>
      </c>
      <c r="K963" s="8" t="str">
        <f>IFERROR(VLOOKUP($J963,'Журнал договоров физ.лиц'!$A$2:$H$32,2,0),"")</f>
        <v/>
      </c>
      <c r="L963" s="18" t="e">
        <f>IF(MATCH(Таблица1[[#This Row],[Номер договора]],Таблица1[Номер договора],)=ROW()-1,1,)+INDEX(Таблица1[[#All],[0]],ROW()-1)</f>
        <v>#N/A</v>
      </c>
      <c r="M963" s="18" t="str">
        <f>IFERROR(INDEX(Таблица1[Номер договора],MATCH(ROW()-1,Таблица1[0],)),"s\")</f>
        <v>s\</v>
      </c>
    </row>
    <row r="964" spans="1:13" ht="15.75" x14ac:dyDescent="0.25">
      <c r="A964" s="9" t="e">
        <f>INDEX('Журнал договоров физ.лиц'!C:C,MATCH('Реестр физические'!J964,'Журнал договоров физ.лиц'!A:A,))</f>
        <v>#N/A</v>
      </c>
      <c r="B964" s="9" t="e">
        <f>Таблица1[[#This Row],[Наименование юридического лица / ФИО пациента (физического лица)]]</f>
        <v>#N/A</v>
      </c>
      <c r="C964" s="35"/>
      <c r="D964" s="11"/>
      <c r="E964" s="16"/>
      <c r="F964" s="19"/>
      <c r="G964"/>
      <c r="H964" s="17">
        <f>IFERROR(VLOOKUP(Таблица1[[#This Row],[Наименование услуги]],#REF!,2),)</f>
        <v>0</v>
      </c>
      <c r="I964" s="7">
        <f>Таблица1[[#This Row],[Количество услуг]]*Таблица1[[#This Row],[Стоимость за единицу, руб.]]</f>
        <v>0</v>
      </c>
      <c r="K964" s="8" t="str">
        <f>IFERROR(VLOOKUP($J964,'Журнал договоров физ.лиц'!$A$2:$H$32,2,0),"")</f>
        <v/>
      </c>
      <c r="L964" s="18" t="e">
        <f>IF(MATCH(Таблица1[[#This Row],[Номер договора]],Таблица1[Номер договора],)=ROW()-1,1,)+INDEX(Таблица1[[#All],[0]],ROW()-1)</f>
        <v>#N/A</v>
      </c>
      <c r="M964" s="18" t="str">
        <f>IFERROR(INDEX(Таблица1[Номер договора],MATCH(ROW()-1,Таблица1[0],)),"s\")</f>
        <v>s\</v>
      </c>
    </row>
    <row r="965" spans="1:13" ht="15.75" x14ac:dyDescent="0.25">
      <c r="A965" s="9" t="e">
        <f>INDEX('Журнал договоров физ.лиц'!C:C,MATCH('Реестр физические'!J965,'Журнал договоров физ.лиц'!A:A,))</f>
        <v>#N/A</v>
      </c>
      <c r="B965" s="9" t="e">
        <f>Таблица1[[#This Row],[Наименование юридического лица / ФИО пациента (физического лица)]]</f>
        <v>#N/A</v>
      </c>
      <c r="C965" s="35"/>
      <c r="D965" s="11"/>
      <c r="E965" s="16"/>
      <c r="F965" s="19"/>
      <c r="G965"/>
      <c r="H965" s="17">
        <f>IFERROR(VLOOKUP(Таблица1[[#This Row],[Наименование услуги]],#REF!,2),)</f>
        <v>0</v>
      </c>
      <c r="I965" s="7">
        <f>Таблица1[[#This Row],[Количество услуг]]*Таблица1[[#This Row],[Стоимость за единицу, руб.]]</f>
        <v>0</v>
      </c>
      <c r="K965" s="8" t="str">
        <f>IFERROR(VLOOKUP($J965,'Журнал договоров физ.лиц'!$A$2:$H$32,2,0),"")</f>
        <v/>
      </c>
      <c r="L965" s="18" t="e">
        <f>IF(MATCH(Таблица1[[#This Row],[Номер договора]],Таблица1[Номер договора],)=ROW()-1,1,)+INDEX(Таблица1[[#All],[0]],ROW()-1)</f>
        <v>#N/A</v>
      </c>
      <c r="M965" s="18" t="str">
        <f>IFERROR(INDEX(Таблица1[Номер договора],MATCH(ROW()-1,Таблица1[0],)),"s\")</f>
        <v>s\</v>
      </c>
    </row>
    <row r="966" spans="1:13" ht="15.75" x14ac:dyDescent="0.25">
      <c r="A966" s="9" t="e">
        <f>INDEX('Журнал договоров физ.лиц'!C:C,MATCH('Реестр физические'!J966,'Журнал договоров физ.лиц'!A:A,))</f>
        <v>#N/A</v>
      </c>
      <c r="B966" s="9" t="e">
        <f>Таблица1[[#This Row],[Наименование юридического лица / ФИО пациента (физического лица)]]</f>
        <v>#N/A</v>
      </c>
      <c r="C966" s="35"/>
      <c r="D966" s="11"/>
      <c r="E966" s="16"/>
      <c r="F966" s="19"/>
      <c r="G966"/>
      <c r="H966" s="17">
        <f>IFERROR(VLOOKUP(Таблица1[[#This Row],[Наименование услуги]],#REF!,2),)</f>
        <v>0</v>
      </c>
      <c r="I966" s="7">
        <f>Таблица1[[#This Row],[Количество услуг]]*Таблица1[[#This Row],[Стоимость за единицу, руб.]]</f>
        <v>0</v>
      </c>
      <c r="K966" s="8" t="str">
        <f>IFERROR(VLOOKUP($J966,'Журнал договоров физ.лиц'!$A$2:$H$32,2,0),"")</f>
        <v/>
      </c>
      <c r="L966" s="18" t="e">
        <f>IF(MATCH(Таблица1[[#This Row],[Номер договора]],Таблица1[Номер договора],)=ROW()-1,1,)+INDEX(Таблица1[[#All],[0]],ROW()-1)</f>
        <v>#N/A</v>
      </c>
      <c r="M966" s="18" t="str">
        <f>IFERROR(INDEX(Таблица1[Номер договора],MATCH(ROW()-1,Таблица1[0],)),"s\")</f>
        <v>s\</v>
      </c>
    </row>
    <row r="967" spans="1:13" ht="15.75" x14ac:dyDescent="0.25">
      <c r="A967" s="9" t="e">
        <f>INDEX('Журнал договоров физ.лиц'!C:C,MATCH('Реестр физические'!J967,'Журнал договоров физ.лиц'!A:A,))</f>
        <v>#N/A</v>
      </c>
      <c r="B967" s="9" t="e">
        <f>Таблица1[[#This Row],[Наименование юридического лица / ФИО пациента (физического лица)]]</f>
        <v>#N/A</v>
      </c>
      <c r="C967" s="35"/>
      <c r="D967" s="11"/>
      <c r="E967" s="16"/>
      <c r="F967" s="19"/>
      <c r="G967"/>
      <c r="H967" s="17">
        <f>IFERROR(VLOOKUP(Таблица1[[#This Row],[Наименование услуги]],#REF!,2),)</f>
        <v>0</v>
      </c>
      <c r="I967" s="7">
        <f>Таблица1[[#This Row],[Количество услуг]]*Таблица1[[#This Row],[Стоимость за единицу, руб.]]</f>
        <v>0</v>
      </c>
      <c r="K967" s="8" t="str">
        <f>IFERROR(VLOOKUP($J967,'Журнал договоров физ.лиц'!$A$2:$H$32,2,0),"")</f>
        <v/>
      </c>
      <c r="L967" s="18" t="e">
        <f>IF(MATCH(Таблица1[[#This Row],[Номер договора]],Таблица1[Номер договора],)=ROW()-1,1,)+INDEX(Таблица1[[#All],[0]],ROW()-1)</f>
        <v>#N/A</v>
      </c>
      <c r="M967" s="18" t="str">
        <f>IFERROR(INDEX(Таблица1[Номер договора],MATCH(ROW()-1,Таблица1[0],)),"s\")</f>
        <v>s\</v>
      </c>
    </row>
    <row r="968" spans="1:13" ht="15.75" x14ac:dyDescent="0.25">
      <c r="A968" s="9" t="e">
        <f>INDEX('Журнал договоров физ.лиц'!C:C,MATCH('Реестр физические'!J968,'Журнал договоров физ.лиц'!A:A,))</f>
        <v>#N/A</v>
      </c>
      <c r="B968" s="9" t="e">
        <f>Таблица1[[#This Row],[Наименование юридического лица / ФИО пациента (физического лица)]]</f>
        <v>#N/A</v>
      </c>
      <c r="C968" s="35"/>
      <c r="D968" s="11"/>
      <c r="E968" s="16"/>
      <c r="F968" s="19"/>
      <c r="G968"/>
      <c r="H968" s="17">
        <f>IFERROR(VLOOKUP(Таблица1[[#This Row],[Наименование услуги]],#REF!,2),)</f>
        <v>0</v>
      </c>
      <c r="I968" s="7">
        <f>Таблица1[[#This Row],[Количество услуг]]*Таблица1[[#This Row],[Стоимость за единицу, руб.]]</f>
        <v>0</v>
      </c>
      <c r="K968" s="8" t="str">
        <f>IFERROR(VLOOKUP($J968,'Журнал договоров физ.лиц'!$A$2:$H$32,2,0),"")</f>
        <v/>
      </c>
      <c r="L968" s="18" t="e">
        <f>IF(MATCH(Таблица1[[#This Row],[Номер договора]],Таблица1[Номер договора],)=ROW()-1,1,)+INDEX(Таблица1[[#All],[0]],ROW()-1)</f>
        <v>#N/A</v>
      </c>
      <c r="M968" s="18" t="str">
        <f>IFERROR(INDEX(Таблица1[Номер договора],MATCH(ROW()-1,Таблица1[0],)),"s\")</f>
        <v>s\</v>
      </c>
    </row>
    <row r="969" spans="1:13" ht="15.75" x14ac:dyDescent="0.25">
      <c r="A969" s="9" t="e">
        <f>INDEX('Журнал договоров физ.лиц'!C:C,MATCH('Реестр физические'!J969,'Журнал договоров физ.лиц'!A:A,))</f>
        <v>#N/A</v>
      </c>
      <c r="B969" s="9" t="e">
        <f>Таблица1[[#This Row],[Наименование юридического лица / ФИО пациента (физического лица)]]</f>
        <v>#N/A</v>
      </c>
      <c r="C969" s="35"/>
      <c r="D969" s="11"/>
      <c r="E969" s="16"/>
      <c r="F969" s="19"/>
      <c r="G969"/>
      <c r="H969" s="17">
        <f>IFERROR(VLOOKUP(Таблица1[[#This Row],[Наименование услуги]],#REF!,2),)</f>
        <v>0</v>
      </c>
      <c r="I969" s="7">
        <f>Таблица1[[#This Row],[Количество услуг]]*Таблица1[[#This Row],[Стоимость за единицу, руб.]]</f>
        <v>0</v>
      </c>
      <c r="K969" s="8" t="str">
        <f>IFERROR(VLOOKUP($J969,'Журнал договоров физ.лиц'!$A$2:$H$32,2,0),"")</f>
        <v/>
      </c>
      <c r="L969" s="18" t="e">
        <f>IF(MATCH(Таблица1[[#This Row],[Номер договора]],Таблица1[Номер договора],)=ROW()-1,1,)+INDEX(Таблица1[[#All],[0]],ROW()-1)</f>
        <v>#N/A</v>
      </c>
      <c r="M969" s="18" t="str">
        <f>IFERROR(INDEX(Таблица1[Номер договора],MATCH(ROW()-1,Таблица1[0],)),"s\")</f>
        <v>s\</v>
      </c>
    </row>
    <row r="970" spans="1:13" ht="15.75" x14ac:dyDescent="0.25">
      <c r="A970" s="9" t="e">
        <f>INDEX('Журнал договоров физ.лиц'!C:C,MATCH('Реестр физические'!J970,'Журнал договоров физ.лиц'!A:A,))</f>
        <v>#N/A</v>
      </c>
      <c r="B970" s="9" t="e">
        <f>Таблица1[[#This Row],[Наименование юридического лица / ФИО пациента (физического лица)]]</f>
        <v>#N/A</v>
      </c>
      <c r="C970" s="35"/>
      <c r="D970" s="11"/>
      <c r="E970" s="16"/>
      <c r="F970" s="19"/>
      <c r="G970"/>
      <c r="H970" s="17">
        <f>IFERROR(VLOOKUP(Таблица1[[#This Row],[Наименование услуги]],#REF!,2),)</f>
        <v>0</v>
      </c>
      <c r="I970" s="7">
        <f>Таблица1[[#This Row],[Количество услуг]]*Таблица1[[#This Row],[Стоимость за единицу, руб.]]</f>
        <v>0</v>
      </c>
      <c r="K970" s="8" t="str">
        <f>IFERROR(VLOOKUP($J970,'Журнал договоров физ.лиц'!$A$2:$H$32,2,0),"")</f>
        <v/>
      </c>
      <c r="L970" s="18" t="e">
        <f>IF(MATCH(Таблица1[[#This Row],[Номер договора]],Таблица1[Номер договора],)=ROW()-1,1,)+INDEX(Таблица1[[#All],[0]],ROW()-1)</f>
        <v>#N/A</v>
      </c>
      <c r="M970" s="18" t="str">
        <f>IFERROR(INDEX(Таблица1[Номер договора],MATCH(ROW()-1,Таблица1[0],)),"s\")</f>
        <v>s\</v>
      </c>
    </row>
    <row r="971" spans="1:13" ht="15.75" x14ac:dyDescent="0.25">
      <c r="A971" s="9" t="e">
        <f>INDEX('Журнал договоров физ.лиц'!C:C,MATCH('Реестр физические'!J971,'Журнал договоров физ.лиц'!A:A,))</f>
        <v>#N/A</v>
      </c>
      <c r="B971" s="9" t="e">
        <f>Таблица1[[#This Row],[Наименование юридического лица / ФИО пациента (физического лица)]]</f>
        <v>#N/A</v>
      </c>
      <c r="C971" s="35"/>
      <c r="D971" s="11"/>
      <c r="E971" s="16"/>
      <c r="F971" s="19"/>
      <c r="G971"/>
      <c r="H971" s="17">
        <f>IFERROR(VLOOKUP(Таблица1[[#This Row],[Наименование услуги]],#REF!,2),)</f>
        <v>0</v>
      </c>
      <c r="I971" s="7">
        <f>Таблица1[[#This Row],[Количество услуг]]*Таблица1[[#This Row],[Стоимость за единицу, руб.]]</f>
        <v>0</v>
      </c>
      <c r="K971" s="8" t="str">
        <f>IFERROR(VLOOKUP($J971,'Журнал договоров физ.лиц'!$A$2:$H$32,2,0),"")</f>
        <v/>
      </c>
      <c r="L971" s="18" t="e">
        <f>IF(MATCH(Таблица1[[#This Row],[Номер договора]],Таблица1[Номер договора],)=ROW()-1,1,)+INDEX(Таблица1[[#All],[0]],ROW()-1)</f>
        <v>#N/A</v>
      </c>
      <c r="M971" s="18" t="str">
        <f>IFERROR(INDEX(Таблица1[Номер договора],MATCH(ROW()-1,Таблица1[0],)),"s\")</f>
        <v>s\</v>
      </c>
    </row>
    <row r="972" spans="1:13" ht="15.75" x14ac:dyDescent="0.25">
      <c r="A972" s="9" t="e">
        <f>INDEX('Журнал договоров физ.лиц'!C:C,MATCH('Реестр физические'!J972,'Журнал договоров физ.лиц'!A:A,))</f>
        <v>#N/A</v>
      </c>
      <c r="B972" s="9" t="e">
        <f>Таблица1[[#This Row],[Наименование юридического лица / ФИО пациента (физического лица)]]</f>
        <v>#N/A</v>
      </c>
      <c r="C972" s="35"/>
      <c r="D972" s="11"/>
      <c r="E972" s="16"/>
      <c r="F972" s="19"/>
      <c r="G972"/>
      <c r="H972" s="17">
        <f>IFERROR(VLOOKUP(Таблица1[[#This Row],[Наименование услуги]],#REF!,2),)</f>
        <v>0</v>
      </c>
      <c r="I972" s="7">
        <f>Таблица1[[#This Row],[Количество услуг]]*Таблица1[[#This Row],[Стоимость за единицу, руб.]]</f>
        <v>0</v>
      </c>
      <c r="K972" s="8" t="str">
        <f>IFERROR(VLOOKUP($J972,'Журнал договоров физ.лиц'!$A$2:$H$32,2,0),"")</f>
        <v/>
      </c>
      <c r="L972" s="18" t="e">
        <f>IF(MATCH(Таблица1[[#This Row],[Номер договора]],Таблица1[Номер договора],)=ROW()-1,1,)+INDEX(Таблица1[[#All],[0]],ROW()-1)</f>
        <v>#N/A</v>
      </c>
      <c r="M972" s="18" t="str">
        <f>IFERROR(INDEX(Таблица1[Номер договора],MATCH(ROW()-1,Таблица1[0],)),"s\")</f>
        <v>s\</v>
      </c>
    </row>
    <row r="973" spans="1:13" ht="15.75" x14ac:dyDescent="0.25">
      <c r="A973" s="9" t="e">
        <f>INDEX('Журнал договоров физ.лиц'!C:C,MATCH('Реестр физические'!J973,'Журнал договоров физ.лиц'!A:A,))</f>
        <v>#N/A</v>
      </c>
      <c r="B973" s="9" t="e">
        <f>Таблица1[[#This Row],[Наименование юридического лица / ФИО пациента (физического лица)]]</f>
        <v>#N/A</v>
      </c>
      <c r="C973" s="35"/>
      <c r="D973" s="11"/>
      <c r="E973" s="16"/>
      <c r="F973" s="19"/>
      <c r="G973"/>
      <c r="H973" s="17">
        <f>IFERROR(VLOOKUP(Таблица1[[#This Row],[Наименование услуги]],#REF!,2),)</f>
        <v>0</v>
      </c>
      <c r="I973" s="7">
        <f>Таблица1[[#This Row],[Количество услуг]]*Таблица1[[#This Row],[Стоимость за единицу, руб.]]</f>
        <v>0</v>
      </c>
      <c r="K973" s="8" t="str">
        <f>IFERROR(VLOOKUP($J973,'Журнал договоров физ.лиц'!$A$2:$H$32,2,0),"")</f>
        <v/>
      </c>
      <c r="L973" s="18" t="e">
        <f>IF(MATCH(Таблица1[[#This Row],[Номер договора]],Таблица1[Номер договора],)=ROW()-1,1,)+INDEX(Таблица1[[#All],[0]],ROW()-1)</f>
        <v>#N/A</v>
      </c>
      <c r="M973" s="18" t="str">
        <f>IFERROR(INDEX(Таблица1[Номер договора],MATCH(ROW()-1,Таблица1[0],)),"s\")</f>
        <v>s\</v>
      </c>
    </row>
    <row r="974" spans="1:13" ht="15.75" x14ac:dyDescent="0.25">
      <c r="A974" s="9" t="e">
        <f>INDEX('Журнал договоров физ.лиц'!C:C,MATCH('Реестр физические'!J974,'Журнал договоров физ.лиц'!A:A,))</f>
        <v>#N/A</v>
      </c>
      <c r="B974" s="9" t="e">
        <f>Таблица1[[#This Row],[Наименование юридического лица / ФИО пациента (физического лица)]]</f>
        <v>#N/A</v>
      </c>
      <c r="C974" s="35"/>
      <c r="D974" s="11"/>
      <c r="E974" s="16"/>
      <c r="F974" s="19"/>
      <c r="G974"/>
      <c r="H974" s="17">
        <f>IFERROR(VLOOKUP(Таблица1[[#This Row],[Наименование услуги]],#REF!,2),)</f>
        <v>0</v>
      </c>
      <c r="I974" s="7">
        <f>Таблица1[[#This Row],[Количество услуг]]*Таблица1[[#This Row],[Стоимость за единицу, руб.]]</f>
        <v>0</v>
      </c>
      <c r="K974" s="8" t="str">
        <f>IFERROR(VLOOKUP($J974,'Журнал договоров физ.лиц'!$A$2:$H$32,2,0),"")</f>
        <v/>
      </c>
      <c r="L974" s="18" t="e">
        <f>IF(MATCH(Таблица1[[#This Row],[Номер договора]],Таблица1[Номер договора],)=ROW()-1,1,)+INDEX(Таблица1[[#All],[0]],ROW()-1)</f>
        <v>#N/A</v>
      </c>
      <c r="M974" s="18" t="str">
        <f>IFERROR(INDEX(Таблица1[Номер договора],MATCH(ROW()-1,Таблица1[0],)),"s\")</f>
        <v>s\</v>
      </c>
    </row>
    <row r="975" spans="1:13" ht="15.75" x14ac:dyDescent="0.25">
      <c r="A975" s="9" t="e">
        <f>INDEX('Журнал договоров физ.лиц'!C:C,MATCH('Реестр физические'!J975,'Журнал договоров физ.лиц'!A:A,))</f>
        <v>#N/A</v>
      </c>
      <c r="B975" s="9" t="e">
        <f>Таблица1[[#This Row],[Наименование юридического лица / ФИО пациента (физического лица)]]</f>
        <v>#N/A</v>
      </c>
      <c r="C975" s="35"/>
      <c r="D975" s="11"/>
      <c r="E975" s="16"/>
      <c r="F975" s="19"/>
      <c r="G975"/>
      <c r="H975" s="17">
        <f>IFERROR(VLOOKUP(Таблица1[[#This Row],[Наименование услуги]],#REF!,2),)</f>
        <v>0</v>
      </c>
      <c r="I975" s="7">
        <f>Таблица1[[#This Row],[Количество услуг]]*Таблица1[[#This Row],[Стоимость за единицу, руб.]]</f>
        <v>0</v>
      </c>
      <c r="K975" s="8" t="str">
        <f>IFERROR(VLOOKUP($J975,'Журнал договоров физ.лиц'!$A$2:$H$32,2,0),"")</f>
        <v/>
      </c>
      <c r="L975" s="18" t="e">
        <f>IF(MATCH(Таблица1[[#This Row],[Номер договора]],Таблица1[Номер договора],)=ROW()-1,1,)+INDEX(Таблица1[[#All],[0]],ROW()-1)</f>
        <v>#N/A</v>
      </c>
      <c r="M975" s="18" t="str">
        <f>IFERROR(INDEX(Таблица1[Номер договора],MATCH(ROW()-1,Таблица1[0],)),"s\")</f>
        <v>s\</v>
      </c>
    </row>
    <row r="976" spans="1:13" ht="15.75" x14ac:dyDescent="0.25">
      <c r="A976" s="9" t="e">
        <f>INDEX('Журнал договоров физ.лиц'!C:C,MATCH('Реестр физические'!J976,'Журнал договоров физ.лиц'!A:A,))</f>
        <v>#N/A</v>
      </c>
      <c r="B976" s="9" t="e">
        <f>Таблица1[[#This Row],[Наименование юридического лица / ФИО пациента (физического лица)]]</f>
        <v>#N/A</v>
      </c>
      <c r="C976" s="35"/>
      <c r="D976" s="11"/>
      <c r="E976" s="16"/>
      <c r="F976" s="19"/>
      <c r="G976"/>
      <c r="H976" s="17">
        <f>IFERROR(VLOOKUP(Таблица1[[#This Row],[Наименование услуги]],#REF!,2),)</f>
        <v>0</v>
      </c>
      <c r="I976" s="7">
        <f>Таблица1[[#This Row],[Количество услуг]]*Таблица1[[#This Row],[Стоимость за единицу, руб.]]</f>
        <v>0</v>
      </c>
      <c r="K976" s="8" t="str">
        <f>IFERROR(VLOOKUP($J976,'Журнал договоров физ.лиц'!$A$2:$H$32,2,0),"")</f>
        <v/>
      </c>
      <c r="L976" s="18" t="e">
        <f>IF(MATCH(Таблица1[[#This Row],[Номер договора]],Таблица1[Номер договора],)=ROW()-1,1,)+INDEX(Таблица1[[#All],[0]],ROW()-1)</f>
        <v>#N/A</v>
      </c>
      <c r="M976" s="18" t="str">
        <f>IFERROR(INDEX(Таблица1[Номер договора],MATCH(ROW()-1,Таблица1[0],)),"s\")</f>
        <v>s\</v>
      </c>
    </row>
    <row r="977" spans="1:13" ht="15.75" x14ac:dyDescent="0.25">
      <c r="A977" s="9" t="e">
        <f>INDEX('Журнал договоров физ.лиц'!C:C,MATCH('Реестр физические'!J977,'Журнал договоров физ.лиц'!A:A,))</f>
        <v>#N/A</v>
      </c>
      <c r="B977" s="9" t="e">
        <f>Таблица1[[#This Row],[Наименование юридического лица / ФИО пациента (физического лица)]]</f>
        <v>#N/A</v>
      </c>
      <c r="C977" s="35"/>
      <c r="D977" s="11"/>
      <c r="E977" s="16"/>
      <c r="F977" s="19"/>
      <c r="G977"/>
      <c r="H977" s="17">
        <f>IFERROR(VLOOKUP(Таблица1[[#This Row],[Наименование услуги]],#REF!,2),)</f>
        <v>0</v>
      </c>
      <c r="I977" s="7">
        <f>Таблица1[[#This Row],[Количество услуг]]*Таблица1[[#This Row],[Стоимость за единицу, руб.]]</f>
        <v>0</v>
      </c>
      <c r="K977" s="8" t="str">
        <f>IFERROR(VLOOKUP($J977,'Журнал договоров физ.лиц'!$A$2:$H$32,2,0),"")</f>
        <v/>
      </c>
      <c r="L977" s="18" t="e">
        <f>IF(MATCH(Таблица1[[#This Row],[Номер договора]],Таблица1[Номер договора],)=ROW()-1,1,)+INDEX(Таблица1[[#All],[0]],ROW()-1)</f>
        <v>#N/A</v>
      </c>
      <c r="M977" s="18" t="str">
        <f>IFERROR(INDEX(Таблица1[Номер договора],MATCH(ROW()-1,Таблица1[0],)),"s\")</f>
        <v>s\</v>
      </c>
    </row>
    <row r="978" spans="1:13" ht="15.75" x14ac:dyDescent="0.25">
      <c r="A978" s="9" t="e">
        <f>INDEX('Журнал договоров физ.лиц'!C:C,MATCH('Реестр физические'!J978,'Журнал договоров физ.лиц'!A:A,))</f>
        <v>#N/A</v>
      </c>
      <c r="B978" s="9" t="e">
        <f>Таблица1[[#This Row],[Наименование юридического лица / ФИО пациента (физического лица)]]</f>
        <v>#N/A</v>
      </c>
      <c r="C978" s="35"/>
      <c r="D978" s="11"/>
      <c r="E978" s="16"/>
      <c r="F978" s="19"/>
      <c r="G978"/>
      <c r="H978" s="17">
        <f>IFERROR(VLOOKUP(Таблица1[[#This Row],[Наименование услуги]],#REF!,2),)</f>
        <v>0</v>
      </c>
      <c r="I978" s="7">
        <f>Таблица1[[#This Row],[Количество услуг]]*Таблица1[[#This Row],[Стоимость за единицу, руб.]]</f>
        <v>0</v>
      </c>
      <c r="K978" s="8" t="str">
        <f>IFERROR(VLOOKUP($J978,'Журнал договоров физ.лиц'!$A$2:$H$32,2,0),"")</f>
        <v/>
      </c>
      <c r="L978" s="18" t="e">
        <f>IF(MATCH(Таблица1[[#This Row],[Номер договора]],Таблица1[Номер договора],)=ROW()-1,1,)+INDEX(Таблица1[[#All],[0]],ROW()-1)</f>
        <v>#N/A</v>
      </c>
      <c r="M978" s="18" t="str">
        <f>IFERROR(INDEX(Таблица1[Номер договора],MATCH(ROW()-1,Таблица1[0],)),"s\")</f>
        <v>s\</v>
      </c>
    </row>
    <row r="979" spans="1:13" ht="15.75" x14ac:dyDescent="0.25">
      <c r="A979" s="9" t="e">
        <f>INDEX('Журнал договоров физ.лиц'!C:C,MATCH('Реестр физические'!J979,'Журнал договоров физ.лиц'!A:A,))</f>
        <v>#N/A</v>
      </c>
      <c r="B979" s="9" t="e">
        <f>Таблица1[[#This Row],[Наименование юридического лица / ФИО пациента (физического лица)]]</f>
        <v>#N/A</v>
      </c>
      <c r="C979" s="35"/>
      <c r="D979" s="11"/>
      <c r="E979" s="16"/>
      <c r="F979" s="19"/>
      <c r="G979"/>
      <c r="H979" s="17">
        <f>IFERROR(VLOOKUP(Таблица1[[#This Row],[Наименование услуги]],#REF!,2),)</f>
        <v>0</v>
      </c>
      <c r="I979" s="7">
        <f>Таблица1[[#This Row],[Количество услуг]]*Таблица1[[#This Row],[Стоимость за единицу, руб.]]</f>
        <v>0</v>
      </c>
      <c r="K979" s="8" t="str">
        <f>IFERROR(VLOOKUP($J979,'Журнал договоров физ.лиц'!$A$2:$H$32,2,0),"")</f>
        <v/>
      </c>
      <c r="L979" s="18" t="e">
        <f>IF(MATCH(Таблица1[[#This Row],[Номер договора]],Таблица1[Номер договора],)=ROW()-1,1,)+INDEX(Таблица1[[#All],[0]],ROW()-1)</f>
        <v>#N/A</v>
      </c>
      <c r="M979" s="18" t="str">
        <f>IFERROR(INDEX(Таблица1[Номер договора],MATCH(ROW()-1,Таблица1[0],)),"s\")</f>
        <v>s\</v>
      </c>
    </row>
    <row r="980" spans="1:13" ht="15.75" x14ac:dyDescent="0.25">
      <c r="A980" s="9" t="e">
        <f>INDEX('Журнал договоров физ.лиц'!C:C,MATCH('Реестр физические'!J980,'Журнал договоров физ.лиц'!A:A,))</f>
        <v>#N/A</v>
      </c>
      <c r="B980" s="9" t="e">
        <f>Таблица1[[#This Row],[Наименование юридического лица / ФИО пациента (физического лица)]]</f>
        <v>#N/A</v>
      </c>
      <c r="C980" s="35"/>
      <c r="D980" s="11"/>
      <c r="E980" s="16"/>
      <c r="F980" s="19"/>
      <c r="G980"/>
      <c r="H980" s="17">
        <f>IFERROR(VLOOKUP(Таблица1[[#This Row],[Наименование услуги]],#REF!,2),)</f>
        <v>0</v>
      </c>
      <c r="I980" s="7">
        <f>Таблица1[[#This Row],[Количество услуг]]*Таблица1[[#This Row],[Стоимость за единицу, руб.]]</f>
        <v>0</v>
      </c>
      <c r="K980" s="8" t="str">
        <f>IFERROR(VLOOKUP($J980,'Журнал договоров физ.лиц'!$A$2:$H$32,2,0),"")</f>
        <v/>
      </c>
      <c r="L980" s="18" t="e">
        <f>IF(MATCH(Таблица1[[#This Row],[Номер договора]],Таблица1[Номер договора],)=ROW()-1,1,)+INDEX(Таблица1[[#All],[0]],ROW()-1)</f>
        <v>#N/A</v>
      </c>
      <c r="M980" s="18" t="str">
        <f>IFERROR(INDEX(Таблица1[Номер договора],MATCH(ROW()-1,Таблица1[0],)),"s\")</f>
        <v>s\</v>
      </c>
    </row>
    <row r="981" spans="1:13" ht="15.75" x14ac:dyDescent="0.25">
      <c r="A981" s="9" t="e">
        <f>INDEX('Журнал договоров физ.лиц'!C:C,MATCH('Реестр физические'!J981,'Журнал договоров физ.лиц'!A:A,))</f>
        <v>#N/A</v>
      </c>
      <c r="B981" s="9" t="e">
        <f>Таблица1[[#This Row],[Наименование юридического лица / ФИО пациента (физического лица)]]</f>
        <v>#N/A</v>
      </c>
      <c r="C981" s="35"/>
      <c r="D981" s="11"/>
      <c r="E981" s="16"/>
      <c r="F981" s="19"/>
      <c r="G981"/>
      <c r="H981" s="17">
        <f>IFERROR(VLOOKUP(Таблица1[[#This Row],[Наименование услуги]],#REF!,2),)</f>
        <v>0</v>
      </c>
      <c r="I981" s="7">
        <f>Таблица1[[#This Row],[Количество услуг]]*Таблица1[[#This Row],[Стоимость за единицу, руб.]]</f>
        <v>0</v>
      </c>
      <c r="K981" s="8" t="str">
        <f>IFERROR(VLOOKUP($J981,'Журнал договоров физ.лиц'!$A$2:$H$32,2,0),"")</f>
        <v/>
      </c>
      <c r="L981" s="18" t="e">
        <f>IF(MATCH(Таблица1[[#This Row],[Номер договора]],Таблица1[Номер договора],)=ROW()-1,1,)+INDEX(Таблица1[[#All],[0]],ROW()-1)</f>
        <v>#N/A</v>
      </c>
      <c r="M981" s="18" t="str">
        <f>IFERROR(INDEX(Таблица1[Номер договора],MATCH(ROW()-1,Таблица1[0],)),"s\")</f>
        <v>s\</v>
      </c>
    </row>
    <row r="982" spans="1:13" ht="15.75" x14ac:dyDescent="0.25">
      <c r="A982" s="9" t="e">
        <f>INDEX('Журнал договоров физ.лиц'!C:C,MATCH('Реестр физические'!J982,'Журнал договоров физ.лиц'!A:A,))</f>
        <v>#N/A</v>
      </c>
      <c r="B982" s="9" t="e">
        <f>Таблица1[[#This Row],[Наименование юридического лица / ФИО пациента (физического лица)]]</f>
        <v>#N/A</v>
      </c>
      <c r="C982" s="35"/>
      <c r="D982" s="11"/>
      <c r="E982" s="16"/>
      <c r="F982" s="19"/>
      <c r="G982"/>
      <c r="H982" s="17">
        <f>IFERROR(VLOOKUP(Таблица1[[#This Row],[Наименование услуги]],#REF!,2),)</f>
        <v>0</v>
      </c>
      <c r="I982" s="7">
        <f>Таблица1[[#This Row],[Количество услуг]]*Таблица1[[#This Row],[Стоимость за единицу, руб.]]</f>
        <v>0</v>
      </c>
      <c r="K982" s="8" t="str">
        <f>IFERROR(VLOOKUP($J982,'Журнал договоров физ.лиц'!$A$2:$H$32,2,0),"")</f>
        <v/>
      </c>
      <c r="L982" s="18" t="e">
        <f>IF(MATCH(Таблица1[[#This Row],[Номер договора]],Таблица1[Номер договора],)=ROW()-1,1,)+INDEX(Таблица1[[#All],[0]],ROW()-1)</f>
        <v>#N/A</v>
      </c>
      <c r="M982" s="18" t="str">
        <f>IFERROR(INDEX(Таблица1[Номер договора],MATCH(ROW()-1,Таблица1[0],)),"s\")</f>
        <v>s\</v>
      </c>
    </row>
    <row r="983" spans="1:13" ht="15.75" x14ac:dyDescent="0.25">
      <c r="A983" s="9" t="e">
        <f>INDEX('Журнал договоров физ.лиц'!C:C,MATCH('Реестр физические'!J983,'Журнал договоров физ.лиц'!A:A,))</f>
        <v>#N/A</v>
      </c>
      <c r="B983" s="9" t="e">
        <f>Таблица1[[#This Row],[Наименование юридического лица / ФИО пациента (физического лица)]]</f>
        <v>#N/A</v>
      </c>
      <c r="C983" s="35"/>
      <c r="D983" s="11"/>
      <c r="E983" s="16"/>
      <c r="F983" s="19"/>
      <c r="G983"/>
      <c r="H983" s="17">
        <f>IFERROR(VLOOKUP(Таблица1[[#This Row],[Наименование услуги]],#REF!,2),)</f>
        <v>0</v>
      </c>
      <c r="I983" s="7">
        <f>Таблица1[[#This Row],[Количество услуг]]*Таблица1[[#This Row],[Стоимость за единицу, руб.]]</f>
        <v>0</v>
      </c>
      <c r="K983" s="8" t="str">
        <f>IFERROR(VLOOKUP($J983,'Журнал договоров физ.лиц'!$A$2:$H$32,2,0),"")</f>
        <v/>
      </c>
      <c r="L983" s="18" t="e">
        <f>IF(MATCH(Таблица1[[#This Row],[Номер договора]],Таблица1[Номер договора],)=ROW()-1,1,)+INDEX(Таблица1[[#All],[0]],ROW()-1)</f>
        <v>#N/A</v>
      </c>
      <c r="M983" s="18" t="str">
        <f>IFERROR(INDEX(Таблица1[Номер договора],MATCH(ROW()-1,Таблица1[0],)),"s\")</f>
        <v>s\</v>
      </c>
    </row>
    <row r="984" spans="1:13" ht="15.75" x14ac:dyDescent="0.25">
      <c r="A984" s="9" t="e">
        <f>INDEX('Журнал договоров физ.лиц'!C:C,MATCH('Реестр физические'!J984,'Журнал договоров физ.лиц'!A:A,))</f>
        <v>#N/A</v>
      </c>
      <c r="B984" s="9" t="e">
        <f>Таблица1[[#This Row],[Наименование юридического лица / ФИО пациента (физического лица)]]</f>
        <v>#N/A</v>
      </c>
      <c r="C984" s="35"/>
      <c r="D984" s="11"/>
      <c r="E984" s="16"/>
      <c r="F984" s="19"/>
      <c r="G984"/>
      <c r="H984" s="17">
        <f>IFERROR(VLOOKUP(Таблица1[[#This Row],[Наименование услуги]],#REF!,2),)</f>
        <v>0</v>
      </c>
      <c r="I984" s="7">
        <f>Таблица1[[#This Row],[Количество услуг]]*Таблица1[[#This Row],[Стоимость за единицу, руб.]]</f>
        <v>0</v>
      </c>
      <c r="K984" s="8" t="str">
        <f>IFERROR(VLOOKUP($J984,'Журнал договоров физ.лиц'!$A$2:$H$32,2,0),"")</f>
        <v/>
      </c>
      <c r="L984" s="18" t="e">
        <f>IF(MATCH(Таблица1[[#This Row],[Номер договора]],Таблица1[Номер договора],)=ROW()-1,1,)+INDEX(Таблица1[[#All],[0]],ROW()-1)</f>
        <v>#N/A</v>
      </c>
      <c r="M984" s="18" t="str">
        <f>IFERROR(INDEX(Таблица1[Номер договора],MATCH(ROW()-1,Таблица1[0],)),"s\")</f>
        <v>s\</v>
      </c>
    </row>
    <row r="985" spans="1:13" ht="15.75" x14ac:dyDescent="0.25">
      <c r="A985" s="9" t="e">
        <f>INDEX('Журнал договоров физ.лиц'!C:C,MATCH('Реестр физические'!J985,'Журнал договоров физ.лиц'!A:A,))</f>
        <v>#N/A</v>
      </c>
      <c r="B985" s="9" t="e">
        <f>Таблица1[[#This Row],[Наименование юридического лица / ФИО пациента (физического лица)]]</f>
        <v>#N/A</v>
      </c>
      <c r="C985" s="35"/>
      <c r="D985" s="11"/>
      <c r="E985" s="16"/>
      <c r="F985" s="19"/>
      <c r="G985"/>
      <c r="H985" s="17">
        <f>IFERROR(VLOOKUP(Таблица1[[#This Row],[Наименование услуги]],#REF!,2),)</f>
        <v>0</v>
      </c>
      <c r="I985" s="7">
        <f>Таблица1[[#This Row],[Количество услуг]]*Таблица1[[#This Row],[Стоимость за единицу, руб.]]</f>
        <v>0</v>
      </c>
      <c r="K985" s="8" t="str">
        <f>IFERROR(VLOOKUP($J985,'Журнал договоров физ.лиц'!$A$2:$H$32,2,0),"")</f>
        <v/>
      </c>
      <c r="L985" s="18" t="e">
        <f>IF(MATCH(Таблица1[[#This Row],[Номер договора]],Таблица1[Номер договора],)=ROW()-1,1,)+INDEX(Таблица1[[#All],[0]],ROW()-1)</f>
        <v>#N/A</v>
      </c>
      <c r="M985" s="18" t="str">
        <f>IFERROR(INDEX(Таблица1[Номер договора],MATCH(ROW()-1,Таблица1[0],)),"s\")</f>
        <v>s\</v>
      </c>
    </row>
    <row r="986" spans="1:13" ht="15.75" x14ac:dyDescent="0.25">
      <c r="A986" s="9" t="e">
        <f>INDEX('Журнал договоров физ.лиц'!C:C,MATCH('Реестр физические'!J986,'Журнал договоров физ.лиц'!A:A,))</f>
        <v>#N/A</v>
      </c>
      <c r="B986" s="9" t="e">
        <f>Таблица1[[#This Row],[Наименование юридического лица / ФИО пациента (физического лица)]]</f>
        <v>#N/A</v>
      </c>
      <c r="C986" s="35"/>
      <c r="D986" s="11"/>
      <c r="E986" s="16"/>
      <c r="F986" s="19"/>
      <c r="G986"/>
      <c r="H986" s="17">
        <f>IFERROR(VLOOKUP(Таблица1[[#This Row],[Наименование услуги]],#REF!,2),)</f>
        <v>0</v>
      </c>
      <c r="I986" s="7">
        <f>Таблица1[[#This Row],[Количество услуг]]*Таблица1[[#This Row],[Стоимость за единицу, руб.]]</f>
        <v>0</v>
      </c>
      <c r="K986" s="8" t="str">
        <f>IFERROR(VLOOKUP($J986,'Журнал договоров физ.лиц'!$A$2:$H$32,2,0),"")</f>
        <v/>
      </c>
      <c r="L986" s="18" t="e">
        <f>IF(MATCH(Таблица1[[#This Row],[Номер договора]],Таблица1[Номер договора],)=ROW()-1,1,)+INDEX(Таблица1[[#All],[0]],ROW()-1)</f>
        <v>#N/A</v>
      </c>
      <c r="M986" s="18" t="str">
        <f>IFERROR(INDEX(Таблица1[Номер договора],MATCH(ROW()-1,Таблица1[0],)),"s\")</f>
        <v>s\</v>
      </c>
    </row>
    <row r="987" spans="1:13" ht="15.75" x14ac:dyDescent="0.25">
      <c r="A987" s="9" t="e">
        <f>INDEX('Журнал договоров физ.лиц'!C:C,MATCH('Реестр физические'!J987,'Журнал договоров физ.лиц'!A:A,))</f>
        <v>#N/A</v>
      </c>
      <c r="B987" s="9" t="e">
        <f>Таблица1[[#This Row],[Наименование юридического лица / ФИО пациента (физического лица)]]</f>
        <v>#N/A</v>
      </c>
      <c r="C987" s="35"/>
      <c r="D987" s="11"/>
      <c r="E987" s="16"/>
      <c r="F987" s="19"/>
      <c r="G987"/>
      <c r="H987" s="17">
        <f>IFERROR(VLOOKUP(Таблица1[[#This Row],[Наименование услуги]],#REF!,2),)</f>
        <v>0</v>
      </c>
      <c r="I987" s="7">
        <f>Таблица1[[#This Row],[Количество услуг]]*Таблица1[[#This Row],[Стоимость за единицу, руб.]]</f>
        <v>0</v>
      </c>
      <c r="K987" s="8" t="str">
        <f>IFERROR(VLOOKUP($J987,'Журнал договоров физ.лиц'!$A$2:$H$32,2,0),"")</f>
        <v/>
      </c>
      <c r="L987" s="18" t="e">
        <f>IF(MATCH(Таблица1[[#This Row],[Номер договора]],Таблица1[Номер договора],)=ROW()-1,1,)+INDEX(Таблица1[[#All],[0]],ROW()-1)</f>
        <v>#N/A</v>
      </c>
      <c r="M987" s="18" t="str">
        <f>IFERROR(INDEX(Таблица1[Номер договора],MATCH(ROW()-1,Таблица1[0],)),"s\")</f>
        <v>s\</v>
      </c>
    </row>
    <row r="988" spans="1:13" ht="15.75" x14ac:dyDescent="0.25">
      <c r="A988" s="9" t="e">
        <f>INDEX('Журнал договоров физ.лиц'!C:C,MATCH('Реестр физические'!J988,'Журнал договоров физ.лиц'!A:A,))</f>
        <v>#N/A</v>
      </c>
      <c r="B988" s="9" t="e">
        <f>Таблица1[[#This Row],[Наименование юридического лица / ФИО пациента (физического лица)]]</f>
        <v>#N/A</v>
      </c>
      <c r="C988" s="35"/>
      <c r="D988" s="11"/>
      <c r="E988" s="16"/>
      <c r="F988" s="19"/>
      <c r="G988"/>
      <c r="H988" s="17">
        <f>IFERROR(VLOOKUP(Таблица1[[#This Row],[Наименование услуги]],#REF!,2),)</f>
        <v>0</v>
      </c>
      <c r="I988" s="7">
        <f>Таблица1[[#This Row],[Количество услуг]]*Таблица1[[#This Row],[Стоимость за единицу, руб.]]</f>
        <v>0</v>
      </c>
      <c r="K988" s="8" t="str">
        <f>IFERROR(VLOOKUP($J988,'Журнал договоров физ.лиц'!$A$2:$H$32,2,0),"")</f>
        <v/>
      </c>
      <c r="L988" s="18" t="e">
        <f>IF(MATCH(Таблица1[[#This Row],[Номер договора]],Таблица1[Номер договора],)=ROW()-1,1,)+INDEX(Таблица1[[#All],[0]],ROW()-1)</f>
        <v>#N/A</v>
      </c>
      <c r="M988" s="18" t="str">
        <f>IFERROR(INDEX(Таблица1[Номер договора],MATCH(ROW()-1,Таблица1[0],)),"s\")</f>
        <v>s\</v>
      </c>
    </row>
    <row r="989" spans="1:13" ht="15.75" x14ac:dyDescent="0.25">
      <c r="A989" s="9" t="e">
        <f>INDEX('Журнал договоров физ.лиц'!C:C,MATCH('Реестр физические'!J989,'Журнал договоров физ.лиц'!A:A,))</f>
        <v>#N/A</v>
      </c>
      <c r="B989" s="9" t="e">
        <f>Таблица1[[#This Row],[Наименование юридического лица / ФИО пациента (физического лица)]]</f>
        <v>#N/A</v>
      </c>
      <c r="C989" s="35"/>
      <c r="D989" s="11"/>
      <c r="E989" s="16"/>
      <c r="F989" s="19"/>
      <c r="G989"/>
      <c r="H989" s="17">
        <f>IFERROR(VLOOKUP(Таблица1[[#This Row],[Наименование услуги]],#REF!,2),)</f>
        <v>0</v>
      </c>
      <c r="I989" s="7">
        <f>Таблица1[[#This Row],[Количество услуг]]*Таблица1[[#This Row],[Стоимость за единицу, руб.]]</f>
        <v>0</v>
      </c>
      <c r="K989" s="8" t="str">
        <f>IFERROR(VLOOKUP($J989,'Журнал договоров физ.лиц'!$A$2:$H$32,2,0),"")</f>
        <v/>
      </c>
      <c r="L989" s="18" t="e">
        <f>IF(MATCH(Таблица1[[#This Row],[Номер договора]],Таблица1[Номер договора],)=ROW()-1,1,)+INDEX(Таблица1[[#All],[0]],ROW()-1)</f>
        <v>#N/A</v>
      </c>
      <c r="M989" s="18" t="str">
        <f>IFERROR(INDEX(Таблица1[Номер договора],MATCH(ROW()-1,Таблица1[0],)),"s\")</f>
        <v>s\</v>
      </c>
    </row>
    <row r="990" spans="1:13" ht="15.75" x14ac:dyDescent="0.25">
      <c r="A990" s="9" t="e">
        <f>INDEX('Журнал договоров физ.лиц'!C:C,MATCH('Реестр физические'!J990,'Журнал договоров физ.лиц'!A:A,))</f>
        <v>#N/A</v>
      </c>
      <c r="B990" s="9" t="e">
        <f>Таблица1[[#This Row],[Наименование юридического лица / ФИО пациента (физического лица)]]</f>
        <v>#N/A</v>
      </c>
      <c r="C990" s="35"/>
      <c r="D990" s="11"/>
      <c r="E990" s="16"/>
      <c r="F990" s="19"/>
      <c r="G990"/>
      <c r="H990" s="17">
        <f>IFERROR(VLOOKUP(Таблица1[[#This Row],[Наименование услуги]],#REF!,2),)</f>
        <v>0</v>
      </c>
      <c r="I990" s="7">
        <f>Таблица1[[#This Row],[Количество услуг]]*Таблица1[[#This Row],[Стоимость за единицу, руб.]]</f>
        <v>0</v>
      </c>
      <c r="K990" s="8" t="str">
        <f>IFERROR(VLOOKUP($J990,'Журнал договоров физ.лиц'!$A$2:$H$32,2,0),"")</f>
        <v/>
      </c>
      <c r="L990" s="18" t="e">
        <f>IF(MATCH(Таблица1[[#This Row],[Номер договора]],Таблица1[Номер договора],)=ROW()-1,1,)+INDEX(Таблица1[[#All],[0]],ROW()-1)</f>
        <v>#N/A</v>
      </c>
      <c r="M990" s="18" t="str">
        <f>IFERROR(INDEX(Таблица1[Номер договора],MATCH(ROW()-1,Таблица1[0],)),"s\")</f>
        <v>s\</v>
      </c>
    </row>
    <row r="991" spans="1:13" ht="15.75" x14ac:dyDescent="0.25">
      <c r="A991" s="9" t="e">
        <f>INDEX('Журнал договоров физ.лиц'!C:C,MATCH('Реестр физические'!J991,'Журнал договоров физ.лиц'!A:A,))</f>
        <v>#N/A</v>
      </c>
      <c r="B991" s="9" t="e">
        <f>Таблица1[[#This Row],[Наименование юридического лица / ФИО пациента (физического лица)]]</f>
        <v>#N/A</v>
      </c>
      <c r="C991" s="35"/>
      <c r="D991" s="11"/>
      <c r="E991" s="16"/>
      <c r="F991" s="19"/>
      <c r="G991"/>
      <c r="H991" s="17">
        <f>IFERROR(VLOOKUP(Таблица1[[#This Row],[Наименование услуги]],#REF!,2),)</f>
        <v>0</v>
      </c>
      <c r="I991" s="7">
        <f>Таблица1[[#This Row],[Количество услуг]]*Таблица1[[#This Row],[Стоимость за единицу, руб.]]</f>
        <v>0</v>
      </c>
      <c r="K991" s="8" t="str">
        <f>IFERROR(VLOOKUP($J991,'Журнал договоров физ.лиц'!$A$2:$H$32,2,0),"")</f>
        <v/>
      </c>
      <c r="L991" s="18" t="e">
        <f>IF(MATCH(Таблица1[[#This Row],[Номер договора]],Таблица1[Номер договора],)=ROW()-1,1,)+INDEX(Таблица1[[#All],[0]],ROW()-1)</f>
        <v>#N/A</v>
      </c>
      <c r="M991" s="18" t="str">
        <f>IFERROR(INDEX(Таблица1[Номер договора],MATCH(ROW()-1,Таблица1[0],)),"s\")</f>
        <v>s\</v>
      </c>
    </row>
    <row r="992" spans="1:13" ht="15.75" x14ac:dyDescent="0.25">
      <c r="A992" s="9" t="e">
        <f>INDEX('Журнал договоров физ.лиц'!C:C,MATCH('Реестр физические'!J992,'Журнал договоров физ.лиц'!A:A,))</f>
        <v>#N/A</v>
      </c>
      <c r="B992" s="9" t="e">
        <f>Таблица1[[#This Row],[Наименование юридического лица / ФИО пациента (физического лица)]]</f>
        <v>#N/A</v>
      </c>
      <c r="C992" s="35"/>
      <c r="D992" s="11"/>
      <c r="E992" s="16"/>
      <c r="F992" s="19"/>
      <c r="G992"/>
      <c r="H992" s="17">
        <f>IFERROR(VLOOKUP(Таблица1[[#This Row],[Наименование услуги]],#REF!,2),)</f>
        <v>0</v>
      </c>
      <c r="I992" s="7">
        <f>Таблица1[[#This Row],[Количество услуг]]*Таблица1[[#This Row],[Стоимость за единицу, руб.]]</f>
        <v>0</v>
      </c>
      <c r="K992" s="8" t="str">
        <f>IFERROR(VLOOKUP($J992,'Журнал договоров физ.лиц'!$A$2:$H$32,2,0),"")</f>
        <v/>
      </c>
      <c r="L992" s="18" t="e">
        <f>IF(MATCH(Таблица1[[#This Row],[Номер договора]],Таблица1[Номер договора],)=ROW()-1,1,)+INDEX(Таблица1[[#All],[0]],ROW()-1)</f>
        <v>#N/A</v>
      </c>
      <c r="M992" s="18" t="str">
        <f>IFERROR(INDEX(Таблица1[Номер договора],MATCH(ROW()-1,Таблица1[0],)),"s\")</f>
        <v>s\</v>
      </c>
    </row>
    <row r="993" spans="1:13" ht="15.75" x14ac:dyDescent="0.25">
      <c r="A993" s="9" t="e">
        <f>INDEX('Журнал договоров физ.лиц'!C:C,MATCH('Реестр физические'!J993,'Журнал договоров физ.лиц'!A:A,))</f>
        <v>#N/A</v>
      </c>
      <c r="B993" s="9" t="e">
        <f>Таблица1[[#This Row],[Наименование юридического лица / ФИО пациента (физического лица)]]</f>
        <v>#N/A</v>
      </c>
      <c r="C993" s="35"/>
      <c r="D993" s="11"/>
      <c r="E993" s="16"/>
      <c r="F993" s="19"/>
      <c r="G993"/>
      <c r="H993" s="17">
        <f>IFERROR(VLOOKUP(Таблица1[[#This Row],[Наименование услуги]],#REF!,2),)</f>
        <v>0</v>
      </c>
      <c r="I993" s="7">
        <f>Таблица1[[#This Row],[Количество услуг]]*Таблица1[[#This Row],[Стоимость за единицу, руб.]]</f>
        <v>0</v>
      </c>
      <c r="K993" s="8" t="str">
        <f>IFERROR(VLOOKUP($J993,'Журнал договоров физ.лиц'!$A$2:$H$32,2,0),"")</f>
        <v/>
      </c>
      <c r="L993" s="18" t="e">
        <f>IF(MATCH(Таблица1[[#This Row],[Номер договора]],Таблица1[Номер договора],)=ROW()-1,1,)+INDEX(Таблица1[[#All],[0]],ROW()-1)</f>
        <v>#N/A</v>
      </c>
      <c r="M993" s="18" t="str">
        <f>IFERROR(INDEX(Таблица1[Номер договора],MATCH(ROW()-1,Таблица1[0],)),"s\")</f>
        <v>s\</v>
      </c>
    </row>
    <row r="994" spans="1:13" ht="15.75" x14ac:dyDescent="0.25">
      <c r="A994" s="9" t="e">
        <f>INDEX('Журнал договоров физ.лиц'!C:C,MATCH('Реестр физические'!J994,'Журнал договоров физ.лиц'!A:A,))</f>
        <v>#N/A</v>
      </c>
      <c r="B994" s="9" t="e">
        <f>Таблица1[[#This Row],[Наименование юридического лица / ФИО пациента (физического лица)]]</f>
        <v>#N/A</v>
      </c>
      <c r="C994" s="35"/>
      <c r="D994" s="11"/>
      <c r="E994" s="16"/>
      <c r="F994" s="19"/>
      <c r="G994"/>
      <c r="H994" s="17">
        <f>IFERROR(VLOOKUP(Таблица1[[#This Row],[Наименование услуги]],#REF!,2),)</f>
        <v>0</v>
      </c>
      <c r="I994" s="7">
        <f>Таблица1[[#This Row],[Количество услуг]]*Таблица1[[#This Row],[Стоимость за единицу, руб.]]</f>
        <v>0</v>
      </c>
      <c r="K994" s="8" t="str">
        <f>IFERROR(VLOOKUP($J994,'Журнал договоров физ.лиц'!$A$2:$H$32,2,0),"")</f>
        <v/>
      </c>
      <c r="L994" s="18" t="e">
        <f>IF(MATCH(Таблица1[[#This Row],[Номер договора]],Таблица1[Номер договора],)=ROW()-1,1,)+INDEX(Таблица1[[#All],[0]],ROW()-1)</f>
        <v>#N/A</v>
      </c>
      <c r="M994" s="18" t="str">
        <f>IFERROR(INDEX(Таблица1[Номер договора],MATCH(ROW()-1,Таблица1[0],)),"s\")</f>
        <v>s\</v>
      </c>
    </row>
    <row r="995" spans="1:13" ht="15.75" x14ac:dyDescent="0.25">
      <c r="A995" s="9" t="e">
        <f>INDEX('Журнал договоров физ.лиц'!C:C,MATCH('Реестр физические'!J995,'Журнал договоров физ.лиц'!A:A,))</f>
        <v>#N/A</v>
      </c>
      <c r="B995" s="9" t="e">
        <f>Таблица1[[#This Row],[Наименование юридического лица / ФИО пациента (физического лица)]]</f>
        <v>#N/A</v>
      </c>
      <c r="C995" s="35"/>
      <c r="D995" s="11"/>
      <c r="E995" s="16"/>
      <c r="F995" s="19"/>
      <c r="G995"/>
      <c r="H995" s="17">
        <f>IFERROR(VLOOKUP(Таблица1[[#This Row],[Наименование услуги]],#REF!,2),)</f>
        <v>0</v>
      </c>
      <c r="I995" s="7">
        <f>Таблица1[[#This Row],[Количество услуг]]*Таблица1[[#This Row],[Стоимость за единицу, руб.]]</f>
        <v>0</v>
      </c>
      <c r="K995" s="8" t="str">
        <f>IFERROR(VLOOKUP($J995,'Журнал договоров физ.лиц'!$A$2:$H$32,2,0),"")</f>
        <v/>
      </c>
      <c r="L995" s="18" t="e">
        <f>IF(MATCH(Таблица1[[#This Row],[Номер договора]],Таблица1[Номер договора],)=ROW()-1,1,)+INDEX(Таблица1[[#All],[0]],ROW()-1)</f>
        <v>#N/A</v>
      </c>
      <c r="M995" s="18" t="str">
        <f>IFERROR(INDEX(Таблица1[Номер договора],MATCH(ROW()-1,Таблица1[0],)),"s\")</f>
        <v>s\</v>
      </c>
    </row>
    <row r="996" spans="1:13" ht="15.75" x14ac:dyDescent="0.25">
      <c r="A996" s="9" t="e">
        <f>INDEX('Журнал договоров физ.лиц'!C:C,MATCH('Реестр физические'!J996,'Журнал договоров физ.лиц'!A:A,))</f>
        <v>#N/A</v>
      </c>
      <c r="B996" s="9" t="e">
        <f>Таблица1[[#This Row],[Наименование юридического лица / ФИО пациента (физического лица)]]</f>
        <v>#N/A</v>
      </c>
      <c r="C996" s="35"/>
      <c r="D996" s="11"/>
      <c r="E996" s="16"/>
      <c r="F996" s="19"/>
      <c r="G996"/>
      <c r="H996" s="17">
        <f>IFERROR(VLOOKUP(Таблица1[[#This Row],[Наименование услуги]],#REF!,2),)</f>
        <v>0</v>
      </c>
      <c r="I996" s="7">
        <f>Таблица1[[#This Row],[Количество услуг]]*Таблица1[[#This Row],[Стоимость за единицу, руб.]]</f>
        <v>0</v>
      </c>
      <c r="K996" s="8" t="str">
        <f>IFERROR(VLOOKUP($J996,'Журнал договоров физ.лиц'!$A$2:$H$32,2,0),"")</f>
        <v/>
      </c>
      <c r="L996" s="18" t="e">
        <f>IF(MATCH(Таблица1[[#This Row],[Номер договора]],Таблица1[Номер договора],)=ROW()-1,1,)+INDEX(Таблица1[[#All],[0]],ROW()-1)</f>
        <v>#N/A</v>
      </c>
      <c r="M996" s="18" t="str">
        <f>IFERROR(INDEX(Таблица1[Номер договора],MATCH(ROW()-1,Таблица1[0],)),"s\")</f>
        <v>s\</v>
      </c>
    </row>
    <row r="997" spans="1:13" ht="15.75" x14ac:dyDescent="0.25">
      <c r="A997" s="9" t="e">
        <f>INDEX('Журнал договоров физ.лиц'!C:C,MATCH('Реестр физические'!J997,'Журнал договоров физ.лиц'!A:A,))</f>
        <v>#N/A</v>
      </c>
      <c r="B997" s="9" t="e">
        <f>Таблица1[[#This Row],[Наименование юридического лица / ФИО пациента (физического лица)]]</f>
        <v>#N/A</v>
      </c>
      <c r="C997" s="35"/>
      <c r="D997" s="11"/>
      <c r="E997" s="16"/>
      <c r="F997" s="19"/>
      <c r="G997"/>
      <c r="H997" s="17">
        <f>IFERROR(VLOOKUP(Таблица1[[#This Row],[Наименование услуги]],#REF!,2),)</f>
        <v>0</v>
      </c>
      <c r="I997" s="7">
        <f>Таблица1[[#This Row],[Количество услуг]]*Таблица1[[#This Row],[Стоимость за единицу, руб.]]</f>
        <v>0</v>
      </c>
      <c r="K997" s="8" t="str">
        <f>IFERROR(VLOOKUP($J997,'Журнал договоров физ.лиц'!$A$2:$H$32,2,0),"")</f>
        <v/>
      </c>
      <c r="L997" s="18" t="e">
        <f>IF(MATCH(Таблица1[[#This Row],[Номер договора]],Таблица1[Номер договора],)=ROW()-1,1,)+INDEX(Таблица1[[#All],[0]],ROW()-1)</f>
        <v>#N/A</v>
      </c>
      <c r="M997" s="18" t="str">
        <f>IFERROR(INDEX(Таблица1[Номер договора],MATCH(ROW()-1,Таблица1[0],)),"s\")</f>
        <v>s\</v>
      </c>
    </row>
    <row r="998" spans="1:13" ht="15.75" x14ac:dyDescent="0.25">
      <c r="A998" s="9" t="e">
        <f>INDEX('Журнал договоров физ.лиц'!C:C,MATCH('Реестр физические'!J998,'Журнал договоров физ.лиц'!A:A,))</f>
        <v>#N/A</v>
      </c>
      <c r="B998" s="9" t="e">
        <f>Таблица1[[#This Row],[Наименование юридического лица / ФИО пациента (физического лица)]]</f>
        <v>#N/A</v>
      </c>
      <c r="C998" s="35"/>
      <c r="D998" s="11"/>
      <c r="E998" s="16"/>
      <c r="F998" s="19"/>
      <c r="G998"/>
      <c r="H998" s="17">
        <f>IFERROR(VLOOKUP(Таблица1[[#This Row],[Наименование услуги]],#REF!,2),)</f>
        <v>0</v>
      </c>
      <c r="I998" s="7">
        <f>Таблица1[[#This Row],[Количество услуг]]*Таблица1[[#This Row],[Стоимость за единицу, руб.]]</f>
        <v>0</v>
      </c>
      <c r="K998" s="8" t="str">
        <f>IFERROR(VLOOKUP($J998,'Журнал договоров физ.лиц'!$A$2:$H$32,2,0),"")</f>
        <v/>
      </c>
      <c r="L998" s="18" t="e">
        <f>IF(MATCH(Таблица1[[#This Row],[Номер договора]],Таблица1[Номер договора],)=ROW()-1,1,)+INDEX(Таблица1[[#All],[0]],ROW()-1)</f>
        <v>#N/A</v>
      </c>
      <c r="M998" s="18" t="str">
        <f>IFERROR(INDEX(Таблица1[Номер договора],MATCH(ROW()-1,Таблица1[0],)),"s\")</f>
        <v>s\</v>
      </c>
    </row>
    <row r="999" spans="1:13" ht="15.75" x14ac:dyDescent="0.25">
      <c r="A999" s="9" t="e">
        <f>INDEX('Журнал договоров физ.лиц'!C:C,MATCH('Реестр физические'!J999,'Журнал договоров физ.лиц'!A:A,))</f>
        <v>#N/A</v>
      </c>
      <c r="B999" s="9" t="e">
        <f>Таблица1[[#This Row],[Наименование юридического лица / ФИО пациента (физического лица)]]</f>
        <v>#N/A</v>
      </c>
      <c r="C999" s="35"/>
      <c r="D999" s="11"/>
      <c r="E999" s="16"/>
      <c r="F999" s="19"/>
      <c r="G999"/>
      <c r="H999" s="17">
        <f>IFERROR(VLOOKUP(Таблица1[[#This Row],[Наименование услуги]],#REF!,2),)</f>
        <v>0</v>
      </c>
      <c r="I999" s="7">
        <f>Таблица1[[#This Row],[Количество услуг]]*Таблица1[[#This Row],[Стоимость за единицу, руб.]]</f>
        <v>0</v>
      </c>
      <c r="K999" s="8" t="str">
        <f>IFERROR(VLOOKUP($J999,'Журнал договоров физ.лиц'!$A$2:$H$32,2,0),"")</f>
        <v/>
      </c>
      <c r="L999" s="18" t="e">
        <f>IF(MATCH(Таблица1[[#This Row],[Номер договора]],Таблица1[Номер договора],)=ROW()-1,1,)+INDEX(Таблица1[[#All],[0]],ROW()-1)</f>
        <v>#N/A</v>
      </c>
      <c r="M999" s="18" t="str">
        <f>IFERROR(INDEX(Таблица1[Номер договора],MATCH(ROW()-1,Таблица1[0],)),"s\")</f>
        <v>s\</v>
      </c>
    </row>
    <row r="1000" spans="1:13" ht="15.75" x14ac:dyDescent="0.25">
      <c r="A1000" s="9" t="e">
        <f>INDEX('Журнал договоров физ.лиц'!C:C,MATCH('Реестр физические'!J1000,'Журнал договоров физ.лиц'!A:A,))</f>
        <v>#N/A</v>
      </c>
      <c r="B1000" s="9" t="e">
        <f>Таблица1[[#This Row],[Наименование юридического лица / ФИО пациента (физического лица)]]</f>
        <v>#N/A</v>
      </c>
      <c r="C1000" s="35"/>
      <c r="D1000" s="11"/>
      <c r="E1000" s="16"/>
      <c r="F1000" s="19"/>
      <c r="G1000"/>
      <c r="H1000" s="17">
        <f>IFERROR(VLOOKUP(Таблица1[[#This Row],[Наименование услуги]],#REF!,2),)</f>
        <v>0</v>
      </c>
      <c r="I1000" s="7">
        <f>Таблица1[[#This Row],[Количество услуг]]*Таблица1[[#This Row],[Стоимость за единицу, руб.]]</f>
        <v>0</v>
      </c>
      <c r="K1000" s="8" t="str">
        <f>IFERROR(VLOOKUP($J1000,'Журнал договоров физ.лиц'!$A$2:$H$32,2,0),"")</f>
        <v/>
      </c>
      <c r="L1000" s="18" t="e">
        <f>IF(MATCH(Таблица1[[#This Row],[Номер договора]],Таблица1[Номер договора],)=ROW()-1,1,)+INDEX(Таблица1[[#All],[0]],ROW()-1)</f>
        <v>#N/A</v>
      </c>
      <c r="M1000" s="18" t="str">
        <f>IFERROR(INDEX(Таблица1[Номер договора],MATCH(ROW()-1,Таблица1[0],)),"s\")</f>
        <v>s\</v>
      </c>
    </row>
    <row r="1001" spans="1:13" ht="15.75" x14ac:dyDescent="0.25">
      <c r="A1001" s="9" t="e">
        <f>INDEX('Журнал договоров физ.лиц'!C:C,MATCH('Реестр физические'!J1001,'Журнал договоров физ.лиц'!A:A,))</f>
        <v>#N/A</v>
      </c>
      <c r="B1001" s="9" t="e">
        <f>Таблица1[[#This Row],[Наименование юридического лица / ФИО пациента (физического лица)]]</f>
        <v>#N/A</v>
      </c>
      <c r="C1001" s="35"/>
      <c r="D1001" s="11"/>
      <c r="E1001" s="16"/>
      <c r="F1001" s="19"/>
      <c r="G1001"/>
      <c r="H1001" s="17">
        <f>IFERROR(VLOOKUP(Таблица1[[#This Row],[Наименование услуги]],#REF!,2),)</f>
        <v>0</v>
      </c>
      <c r="I1001" s="7">
        <f>Таблица1[[#This Row],[Количество услуг]]*Таблица1[[#This Row],[Стоимость за единицу, руб.]]</f>
        <v>0</v>
      </c>
      <c r="K1001" s="8" t="str">
        <f>IFERROR(VLOOKUP($J1001,'Журнал договоров физ.лиц'!$A$2:$H$32,2,0),"")</f>
        <v/>
      </c>
      <c r="L1001" s="18" t="e">
        <f>IF(MATCH(Таблица1[[#This Row],[Номер договора]],Таблица1[Номер договора],)=ROW()-1,1,)+INDEX(Таблица1[[#All],[0]],ROW()-1)</f>
        <v>#N/A</v>
      </c>
      <c r="M1001" s="18" t="str">
        <f>IFERROR(INDEX(Таблица1[Номер договора],MATCH(ROW()-1,Таблица1[0],)),"s\")</f>
        <v>s\</v>
      </c>
    </row>
    <row r="1002" spans="1:13" ht="15.75" x14ac:dyDescent="0.25">
      <c r="A1002" s="9" t="e">
        <f>INDEX('Журнал договоров физ.лиц'!C:C,MATCH('Реестр физические'!J1002,'Журнал договоров физ.лиц'!A:A,))</f>
        <v>#N/A</v>
      </c>
      <c r="B1002" s="9" t="e">
        <f>Таблица1[[#This Row],[Наименование юридического лица / ФИО пациента (физического лица)]]</f>
        <v>#N/A</v>
      </c>
      <c r="C1002" s="35"/>
      <c r="D1002" s="11"/>
      <c r="E1002" s="16"/>
      <c r="F1002" s="19"/>
      <c r="G1002"/>
      <c r="H1002" s="17">
        <f>IFERROR(VLOOKUP(Таблица1[[#This Row],[Наименование услуги]],#REF!,2),)</f>
        <v>0</v>
      </c>
      <c r="I1002" s="7">
        <f>Таблица1[[#This Row],[Количество услуг]]*Таблица1[[#This Row],[Стоимость за единицу, руб.]]</f>
        <v>0</v>
      </c>
      <c r="K1002" s="8" t="str">
        <f>IFERROR(VLOOKUP($J1002,'Журнал договоров физ.лиц'!$A$2:$H$32,2,0),"")</f>
        <v/>
      </c>
      <c r="L1002" s="18" t="e">
        <f>IF(MATCH(Таблица1[[#This Row],[Номер договора]],Таблица1[Номер договора],)=ROW()-1,1,)+INDEX(Таблица1[[#All],[0]],ROW()-1)</f>
        <v>#N/A</v>
      </c>
      <c r="M1002" s="18" t="str">
        <f>IFERROR(INDEX(Таблица1[Номер договора],MATCH(ROW()-1,Таблица1[0],)),"s\")</f>
        <v>s\</v>
      </c>
    </row>
    <row r="1003" spans="1:13" ht="15.75" x14ac:dyDescent="0.25">
      <c r="A1003" s="9" t="e">
        <f>INDEX('Журнал договоров физ.лиц'!C:C,MATCH('Реестр физические'!J1003,'Журнал договоров физ.лиц'!A:A,))</f>
        <v>#N/A</v>
      </c>
      <c r="B1003" s="9" t="e">
        <f>Таблица1[[#This Row],[Наименование юридического лица / ФИО пациента (физического лица)]]</f>
        <v>#N/A</v>
      </c>
      <c r="C1003" s="35"/>
      <c r="D1003" s="11"/>
      <c r="E1003" s="16"/>
      <c r="F1003" s="19"/>
      <c r="G1003"/>
      <c r="H1003" s="17">
        <f>IFERROR(VLOOKUP(Таблица1[[#This Row],[Наименование услуги]],#REF!,2),)</f>
        <v>0</v>
      </c>
      <c r="I1003" s="7">
        <f>Таблица1[[#This Row],[Количество услуг]]*Таблица1[[#This Row],[Стоимость за единицу, руб.]]</f>
        <v>0</v>
      </c>
      <c r="K1003" s="8" t="str">
        <f>IFERROR(VLOOKUP($J1003,'Журнал договоров физ.лиц'!$A$2:$H$32,2,0),"")</f>
        <v/>
      </c>
      <c r="L1003" s="18" t="e">
        <f>IF(MATCH(Таблица1[[#This Row],[Номер договора]],Таблица1[Номер договора],)=ROW()-1,1,)+INDEX(Таблица1[[#All],[0]],ROW()-1)</f>
        <v>#N/A</v>
      </c>
      <c r="M1003" s="18" t="str">
        <f>IFERROR(INDEX(Таблица1[Номер договора],MATCH(ROW()-1,Таблица1[0],)),"s\")</f>
        <v>s\</v>
      </c>
    </row>
    <row r="1004" spans="1:13" ht="15.75" x14ac:dyDescent="0.25">
      <c r="A1004" s="9" t="e">
        <f>INDEX('Журнал договоров физ.лиц'!C:C,MATCH('Реестр физические'!J1004,'Журнал договоров физ.лиц'!A:A,))</f>
        <v>#N/A</v>
      </c>
      <c r="B1004" s="9" t="e">
        <f>Таблица1[[#This Row],[Наименование юридического лица / ФИО пациента (физического лица)]]</f>
        <v>#N/A</v>
      </c>
      <c r="C1004" s="35"/>
      <c r="D1004" s="11"/>
      <c r="E1004" s="16"/>
      <c r="F1004" s="19"/>
      <c r="G1004"/>
      <c r="H1004" s="17">
        <f>IFERROR(VLOOKUP(Таблица1[[#This Row],[Наименование услуги]],#REF!,2),)</f>
        <v>0</v>
      </c>
      <c r="I1004" s="7">
        <f>Таблица1[[#This Row],[Количество услуг]]*Таблица1[[#This Row],[Стоимость за единицу, руб.]]</f>
        <v>0</v>
      </c>
      <c r="K1004" s="8" t="str">
        <f>IFERROR(VLOOKUP($J1004,'Журнал договоров физ.лиц'!$A$2:$H$32,2,0),"")</f>
        <v/>
      </c>
      <c r="L1004" s="18" t="e">
        <f>IF(MATCH(Таблица1[[#This Row],[Номер договора]],Таблица1[Номер договора],)=ROW()-1,1,)+INDEX(Таблица1[[#All],[0]],ROW()-1)</f>
        <v>#N/A</v>
      </c>
      <c r="M1004" s="18" t="str">
        <f>IFERROR(INDEX(Таблица1[Номер договора],MATCH(ROW()-1,Таблица1[0],)),"s\")</f>
        <v>s\</v>
      </c>
    </row>
    <row r="1005" spans="1:13" ht="15.75" x14ac:dyDescent="0.25">
      <c r="A1005" s="9" t="e">
        <f>INDEX('Журнал договоров физ.лиц'!C:C,MATCH('Реестр физические'!J1005,'Журнал договоров физ.лиц'!A:A,))</f>
        <v>#N/A</v>
      </c>
      <c r="B1005" s="9" t="e">
        <f>Таблица1[[#This Row],[Наименование юридического лица / ФИО пациента (физического лица)]]</f>
        <v>#N/A</v>
      </c>
      <c r="C1005" s="35"/>
      <c r="D1005" s="11"/>
      <c r="E1005" s="16"/>
      <c r="F1005" s="19"/>
      <c r="G1005"/>
      <c r="H1005" s="17">
        <f>IFERROR(VLOOKUP(Таблица1[[#This Row],[Наименование услуги]],#REF!,2),)</f>
        <v>0</v>
      </c>
      <c r="I1005" s="7">
        <f>Таблица1[[#This Row],[Количество услуг]]*Таблица1[[#This Row],[Стоимость за единицу, руб.]]</f>
        <v>0</v>
      </c>
      <c r="K1005" s="8" t="str">
        <f>IFERROR(VLOOKUP($J1005,'Журнал договоров физ.лиц'!$A$2:$H$32,2,0),"")</f>
        <v/>
      </c>
      <c r="L1005" s="18" t="e">
        <f>IF(MATCH(Таблица1[[#This Row],[Номер договора]],Таблица1[Номер договора],)=ROW()-1,1,)+INDEX(Таблица1[[#All],[0]],ROW()-1)</f>
        <v>#N/A</v>
      </c>
      <c r="M1005" s="18" t="str">
        <f>IFERROR(INDEX(Таблица1[Номер договора],MATCH(ROW()-1,Таблица1[0],)),"s\")</f>
        <v>s\</v>
      </c>
    </row>
    <row r="1006" spans="1:13" ht="15.75" x14ac:dyDescent="0.25">
      <c r="A1006" s="9" t="e">
        <f>INDEX('Журнал договоров физ.лиц'!C:C,MATCH('Реестр физические'!J1006,'Журнал договоров физ.лиц'!A:A,))</f>
        <v>#N/A</v>
      </c>
      <c r="B1006" s="9" t="e">
        <f>Таблица1[[#This Row],[Наименование юридического лица / ФИО пациента (физического лица)]]</f>
        <v>#N/A</v>
      </c>
      <c r="C1006" s="35"/>
      <c r="D1006" s="11"/>
      <c r="E1006" s="16"/>
      <c r="F1006" s="19"/>
      <c r="G1006"/>
      <c r="H1006" s="17">
        <f>IFERROR(VLOOKUP(Таблица1[[#This Row],[Наименование услуги]],#REF!,2),)</f>
        <v>0</v>
      </c>
      <c r="I1006" s="7">
        <f>Таблица1[[#This Row],[Количество услуг]]*Таблица1[[#This Row],[Стоимость за единицу, руб.]]</f>
        <v>0</v>
      </c>
      <c r="K1006" s="8" t="str">
        <f>IFERROR(VLOOKUP($J1006,'Журнал договоров физ.лиц'!$A$2:$H$32,2,0),"")</f>
        <v/>
      </c>
      <c r="L1006" s="18" t="e">
        <f>IF(MATCH(Таблица1[[#This Row],[Номер договора]],Таблица1[Номер договора],)=ROW()-1,1,)+INDEX(Таблица1[[#All],[0]],ROW()-1)</f>
        <v>#N/A</v>
      </c>
      <c r="M1006" s="18" t="str">
        <f>IFERROR(INDEX(Таблица1[Номер договора],MATCH(ROW()-1,Таблица1[0],)),"s\")</f>
        <v>s\</v>
      </c>
    </row>
    <row r="1007" spans="1:13" ht="15.75" x14ac:dyDescent="0.25">
      <c r="A1007" s="9" t="e">
        <f>INDEX('Журнал договоров физ.лиц'!C:C,MATCH('Реестр физические'!J1007,'Журнал договоров физ.лиц'!A:A,))</f>
        <v>#N/A</v>
      </c>
      <c r="B1007" s="9" t="e">
        <f>Таблица1[[#This Row],[Наименование юридического лица / ФИО пациента (физического лица)]]</f>
        <v>#N/A</v>
      </c>
      <c r="C1007" s="35"/>
      <c r="D1007" s="11"/>
      <c r="E1007" s="16"/>
      <c r="F1007" s="19"/>
      <c r="G1007"/>
      <c r="H1007" s="17">
        <f>IFERROR(VLOOKUP(Таблица1[[#This Row],[Наименование услуги]],#REF!,2),)</f>
        <v>0</v>
      </c>
      <c r="I1007" s="7">
        <f>Таблица1[[#This Row],[Количество услуг]]*Таблица1[[#This Row],[Стоимость за единицу, руб.]]</f>
        <v>0</v>
      </c>
      <c r="K1007" s="8" t="str">
        <f>IFERROR(VLOOKUP($J1007,'Журнал договоров физ.лиц'!$A$2:$H$32,2,0),"")</f>
        <v/>
      </c>
      <c r="L1007" s="18" t="e">
        <f>IF(MATCH(Таблица1[[#This Row],[Номер договора]],Таблица1[Номер договора],)=ROW()-1,1,)+INDEX(Таблица1[[#All],[0]],ROW()-1)</f>
        <v>#N/A</v>
      </c>
      <c r="M1007" s="18" t="str">
        <f>IFERROR(INDEX(Таблица1[Номер договора],MATCH(ROW()-1,Таблица1[0],)),"s\")</f>
        <v>s\</v>
      </c>
    </row>
    <row r="1008" spans="1:13" ht="15.75" x14ac:dyDescent="0.25">
      <c r="A1008" s="9" t="e">
        <f>INDEX('Журнал договоров физ.лиц'!C:C,MATCH('Реестр физические'!J1008,'Журнал договоров физ.лиц'!A:A,))</f>
        <v>#N/A</v>
      </c>
      <c r="B1008" s="9" t="e">
        <f>Таблица1[[#This Row],[Наименование юридического лица / ФИО пациента (физического лица)]]</f>
        <v>#N/A</v>
      </c>
      <c r="C1008" s="35"/>
      <c r="D1008" s="11"/>
      <c r="E1008" s="16"/>
      <c r="F1008" s="19"/>
      <c r="G1008"/>
      <c r="H1008" s="17">
        <f>IFERROR(VLOOKUP(Таблица1[[#This Row],[Наименование услуги]],#REF!,2),)</f>
        <v>0</v>
      </c>
      <c r="I1008" s="7">
        <f>Таблица1[[#This Row],[Количество услуг]]*Таблица1[[#This Row],[Стоимость за единицу, руб.]]</f>
        <v>0</v>
      </c>
      <c r="K1008" s="8" t="str">
        <f>IFERROR(VLOOKUP($J1008,'Журнал договоров физ.лиц'!$A$2:$H$32,2,0),"")</f>
        <v/>
      </c>
      <c r="L1008" s="18" t="e">
        <f>IF(MATCH(Таблица1[[#This Row],[Номер договора]],Таблица1[Номер договора],)=ROW()-1,1,)+INDEX(Таблица1[[#All],[0]],ROW()-1)</f>
        <v>#N/A</v>
      </c>
      <c r="M1008" s="18" t="str">
        <f>IFERROR(INDEX(Таблица1[Номер договора],MATCH(ROW()-1,Таблица1[0],)),"s\")</f>
        <v>s\</v>
      </c>
    </row>
    <row r="1009" spans="1:13" ht="15.75" x14ac:dyDescent="0.25">
      <c r="A1009" s="9" t="e">
        <f>INDEX('Журнал договоров физ.лиц'!C:C,MATCH('Реестр физические'!J1009,'Журнал договоров физ.лиц'!A:A,))</f>
        <v>#N/A</v>
      </c>
      <c r="B1009" s="9" t="e">
        <f>Таблица1[[#This Row],[Наименование юридического лица / ФИО пациента (физического лица)]]</f>
        <v>#N/A</v>
      </c>
      <c r="C1009" s="35"/>
      <c r="D1009" s="11"/>
      <c r="E1009" s="16"/>
      <c r="F1009" s="19"/>
      <c r="G1009"/>
      <c r="H1009" s="17">
        <f>IFERROR(VLOOKUP(Таблица1[[#This Row],[Наименование услуги]],#REF!,2),)</f>
        <v>0</v>
      </c>
      <c r="I1009" s="7">
        <f>Таблица1[[#This Row],[Количество услуг]]*Таблица1[[#This Row],[Стоимость за единицу, руб.]]</f>
        <v>0</v>
      </c>
      <c r="K1009" s="8" t="str">
        <f>IFERROR(VLOOKUP($J1009,'Журнал договоров физ.лиц'!$A$2:$H$32,2,0),"")</f>
        <v/>
      </c>
      <c r="L1009" s="18" t="e">
        <f>IF(MATCH(Таблица1[[#This Row],[Номер договора]],Таблица1[Номер договора],)=ROW()-1,1,)+INDEX(Таблица1[[#All],[0]],ROW()-1)</f>
        <v>#N/A</v>
      </c>
      <c r="M1009" s="18" t="str">
        <f>IFERROR(INDEX(Таблица1[Номер договора],MATCH(ROW()-1,Таблица1[0],)),"s\")</f>
        <v>s\</v>
      </c>
    </row>
    <row r="1010" spans="1:13" ht="15.75" x14ac:dyDescent="0.25">
      <c r="A1010" s="9" t="e">
        <f>INDEX('Журнал договоров физ.лиц'!C:C,MATCH('Реестр физические'!J1010,'Журнал договоров физ.лиц'!A:A,))</f>
        <v>#N/A</v>
      </c>
      <c r="B1010" s="9" t="e">
        <f>Таблица1[[#This Row],[Наименование юридического лица / ФИО пациента (физического лица)]]</f>
        <v>#N/A</v>
      </c>
      <c r="C1010" s="35"/>
      <c r="D1010" s="11"/>
      <c r="E1010" s="16"/>
      <c r="F1010" s="19"/>
      <c r="G1010"/>
      <c r="H1010" s="17">
        <f>IFERROR(VLOOKUP(Таблица1[[#This Row],[Наименование услуги]],#REF!,2),)</f>
        <v>0</v>
      </c>
      <c r="I1010" s="7">
        <f>Таблица1[[#This Row],[Количество услуг]]*Таблица1[[#This Row],[Стоимость за единицу, руб.]]</f>
        <v>0</v>
      </c>
      <c r="K1010" s="8" t="str">
        <f>IFERROR(VLOOKUP($J1010,'Журнал договоров физ.лиц'!$A$2:$H$32,2,0),"")</f>
        <v/>
      </c>
      <c r="L1010" s="18" t="e">
        <f>IF(MATCH(Таблица1[[#This Row],[Номер договора]],Таблица1[Номер договора],)=ROW()-1,1,)+INDEX(Таблица1[[#All],[0]],ROW()-1)</f>
        <v>#N/A</v>
      </c>
      <c r="M1010" s="18" t="str">
        <f>IFERROR(INDEX(Таблица1[Номер договора],MATCH(ROW()-1,Таблица1[0],)),"s\")</f>
        <v>s\</v>
      </c>
    </row>
    <row r="1011" spans="1:13" ht="15.75" x14ac:dyDescent="0.25">
      <c r="A1011" s="9" t="e">
        <f>INDEX('Журнал договоров физ.лиц'!C:C,MATCH('Реестр физические'!J1011,'Журнал договоров физ.лиц'!A:A,))</f>
        <v>#N/A</v>
      </c>
      <c r="B1011" s="9" t="e">
        <f>Таблица1[[#This Row],[Наименование юридического лица / ФИО пациента (физического лица)]]</f>
        <v>#N/A</v>
      </c>
      <c r="C1011" s="35"/>
      <c r="D1011" s="11"/>
      <c r="E1011" s="16"/>
      <c r="F1011" s="19"/>
      <c r="G1011"/>
      <c r="H1011" s="17">
        <f>IFERROR(VLOOKUP(Таблица1[[#This Row],[Наименование услуги]],#REF!,2),)</f>
        <v>0</v>
      </c>
      <c r="I1011" s="7">
        <f>Таблица1[[#This Row],[Количество услуг]]*Таблица1[[#This Row],[Стоимость за единицу, руб.]]</f>
        <v>0</v>
      </c>
      <c r="K1011" s="8" t="str">
        <f>IFERROR(VLOOKUP($J1011,'Журнал договоров физ.лиц'!$A$2:$H$32,2,0),"")</f>
        <v/>
      </c>
      <c r="L1011" s="18" t="e">
        <f>IF(MATCH(Таблица1[[#This Row],[Номер договора]],Таблица1[Номер договора],)=ROW()-1,1,)+INDEX(Таблица1[[#All],[0]],ROW()-1)</f>
        <v>#N/A</v>
      </c>
      <c r="M1011" s="18" t="str">
        <f>IFERROR(INDEX(Таблица1[Номер договора],MATCH(ROW()-1,Таблица1[0],)),"s\")</f>
        <v>s\</v>
      </c>
    </row>
    <row r="1012" spans="1:13" ht="15.75" x14ac:dyDescent="0.25">
      <c r="A1012" s="9" t="e">
        <f>INDEX('Журнал договоров физ.лиц'!C:C,MATCH('Реестр физические'!J1012,'Журнал договоров физ.лиц'!A:A,))</f>
        <v>#N/A</v>
      </c>
      <c r="B1012" s="9" t="e">
        <f>Таблица1[[#This Row],[Наименование юридического лица / ФИО пациента (физического лица)]]</f>
        <v>#N/A</v>
      </c>
      <c r="C1012" s="35"/>
      <c r="D1012" s="11"/>
      <c r="E1012" s="16"/>
      <c r="F1012" s="19"/>
      <c r="G1012"/>
      <c r="H1012" s="17">
        <f>IFERROR(VLOOKUP(Таблица1[[#This Row],[Наименование услуги]],#REF!,2),)</f>
        <v>0</v>
      </c>
      <c r="I1012" s="7">
        <f>Таблица1[[#This Row],[Количество услуг]]*Таблица1[[#This Row],[Стоимость за единицу, руб.]]</f>
        <v>0</v>
      </c>
      <c r="K1012" s="8" t="str">
        <f>IFERROR(VLOOKUP($J1012,'Журнал договоров физ.лиц'!$A$2:$H$32,2,0),"")</f>
        <v/>
      </c>
      <c r="L1012" s="18" t="e">
        <f>IF(MATCH(Таблица1[[#This Row],[Номер договора]],Таблица1[Номер договора],)=ROW()-1,1,)+INDEX(Таблица1[[#All],[0]],ROW()-1)</f>
        <v>#N/A</v>
      </c>
      <c r="M1012" s="18" t="str">
        <f>IFERROR(INDEX(Таблица1[Номер договора],MATCH(ROW()-1,Таблица1[0],)),"s\")</f>
        <v>s\</v>
      </c>
    </row>
    <row r="1013" spans="1:13" ht="15.75" x14ac:dyDescent="0.25">
      <c r="A1013" s="9" t="e">
        <f>INDEX('Журнал договоров физ.лиц'!C:C,MATCH('Реестр физические'!J1013,'Журнал договоров физ.лиц'!A:A,))</f>
        <v>#N/A</v>
      </c>
      <c r="B1013" s="9" t="e">
        <f>Таблица1[[#This Row],[Наименование юридического лица / ФИО пациента (физического лица)]]</f>
        <v>#N/A</v>
      </c>
      <c r="C1013" s="35"/>
      <c r="D1013" s="11"/>
      <c r="E1013" s="16"/>
      <c r="F1013" s="19"/>
      <c r="G1013"/>
      <c r="H1013" s="17">
        <f>IFERROR(VLOOKUP(Таблица1[[#This Row],[Наименование услуги]],#REF!,2),)</f>
        <v>0</v>
      </c>
      <c r="I1013" s="7">
        <f>Таблица1[[#This Row],[Количество услуг]]*Таблица1[[#This Row],[Стоимость за единицу, руб.]]</f>
        <v>0</v>
      </c>
      <c r="K1013" s="8" t="str">
        <f>IFERROR(VLOOKUP($J1013,'Журнал договоров физ.лиц'!$A$2:$H$32,2,0),"")</f>
        <v/>
      </c>
      <c r="L1013" s="18" t="e">
        <f>IF(MATCH(Таблица1[[#This Row],[Номер договора]],Таблица1[Номер договора],)=ROW()-1,1,)+INDEX(Таблица1[[#All],[0]],ROW()-1)</f>
        <v>#N/A</v>
      </c>
      <c r="M1013" s="18" t="str">
        <f>IFERROR(INDEX(Таблица1[Номер договора],MATCH(ROW()-1,Таблица1[0],)),"s\")</f>
        <v>s\</v>
      </c>
    </row>
    <row r="1014" spans="1:13" ht="15.75" x14ac:dyDescent="0.25">
      <c r="A1014" s="9" t="e">
        <f>INDEX('Журнал договоров физ.лиц'!C:C,MATCH('Реестр физические'!J1014,'Журнал договоров физ.лиц'!A:A,))</f>
        <v>#N/A</v>
      </c>
      <c r="B1014" s="9" t="e">
        <f>Таблица1[[#This Row],[Наименование юридического лица / ФИО пациента (физического лица)]]</f>
        <v>#N/A</v>
      </c>
      <c r="C1014" s="35"/>
      <c r="D1014" s="11"/>
      <c r="E1014" s="16"/>
      <c r="F1014" s="19"/>
      <c r="G1014"/>
      <c r="H1014" s="17">
        <f>IFERROR(VLOOKUP(Таблица1[[#This Row],[Наименование услуги]],#REF!,2),)</f>
        <v>0</v>
      </c>
      <c r="I1014" s="7">
        <f>Таблица1[[#This Row],[Количество услуг]]*Таблица1[[#This Row],[Стоимость за единицу, руб.]]</f>
        <v>0</v>
      </c>
      <c r="K1014" s="8" t="str">
        <f>IFERROR(VLOOKUP($J1014,'Журнал договоров физ.лиц'!$A$2:$H$32,2,0),"")</f>
        <v/>
      </c>
      <c r="L1014" s="18" t="e">
        <f>IF(MATCH(Таблица1[[#This Row],[Номер договора]],Таблица1[Номер договора],)=ROW()-1,1,)+INDEX(Таблица1[[#All],[0]],ROW()-1)</f>
        <v>#N/A</v>
      </c>
      <c r="M1014" s="18" t="str">
        <f>IFERROR(INDEX(Таблица1[Номер договора],MATCH(ROW()-1,Таблица1[0],)),"s\")</f>
        <v>s\</v>
      </c>
    </row>
    <row r="1015" spans="1:13" ht="15.75" x14ac:dyDescent="0.25">
      <c r="A1015" s="9" t="e">
        <f>INDEX('Журнал договоров физ.лиц'!C:C,MATCH('Реестр физические'!J1015,'Журнал договоров физ.лиц'!A:A,))</f>
        <v>#N/A</v>
      </c>
      <c r="B1015" s="9" t="e">
        <f>Таблица1[[#This Row],[Наименование юридического лица / ФИО пациента (физического лица)]]</f>
        <v>#N/A</v>
      </c>
      <c r="C1015" s="35"/>
      <c r="D1015" s="11"/>
      <c r="E1015" s="16"/>
      <c r="F1015" s="19"/>
      <c r="G1015"/>
      <c r="H1015" s="17">
        <f>IFERROR(VLOOKUP(Таблица1[[#This Row],[Наименование услуги]],#REF!,2),)</f>
        <v>0</v>
      </c>
      <c r="I1015" s="7">
        <f>Таблица1[[#This Row],[Количество услуг]]*Таблица1[[#This Row],[Стоимость за единицу, руб.]]</f>
        <v>0</v>
      </c>
      <c r="K1015" s="8" t="str">
        <f>IFERROR(VLOOKUP($J1015,'Журнал договоров физ.лиц'!$A$2:$H$32,2,0),"")</f>
        <v/>
      </c>
      <c r="L1015" s="18" t="e">
        <f>IF(MATCH(Таблица1[[#This Row],[Номер договора]],Таблица1[Номер договора],)=ROW()-1,1,)+INDEX(Таблица1[[#All],[0]],ROW()-1)</f>
        <v>#N/A</v>
      </c>
      <c r="M1015" s="18" t="str">
        <f>IFERROR(INDEX(Таблица1[Номер договора],MATCH(ROW()-1,Таблица1[0],)),"s\")</f>
        <v>s\</v>
      </c>
    </row>
    <row r="1016" spans="1:13" ht="15.75" x14ac:dyDescent="0.25">
      <c r="A1016" s="9" t="e">
        <f>INDEX('Журнал договоров физ.лиц'!C:C,MATCH('Реестр физические'!J1016,'Журнал договоров физ.лиц'!A:A,))</f>
        <v>#N/A</v>
      </c>
      <c r="B1016" s="9" t="e">
        <f>Таблица1[[#This Row],[Наименование юридического лица / ФИО пациента (физического лица)]]</f>
        <v>#N/A</v>
      </c>
      <c r="C1016" s="35"/>
      <c r="D1016" s="11"/>
      <c r="E1016" s="16"/>
      <c r="F1016" s="19"/>
      <c r="G1016"/>
      <c r="H1016" s="17">
        <f>IFERROR(VLOOKUP(Таблица1[[#This Row],[Наименование услуги]],#REF!,2),)</f>
        <v>0</v>
      </c>
      <c r="I1016" s="7">
        <f>Таблица1[[#This Row],[Количество услуг]]*Таблица1[[#This Row],[Стоимость за единицу, руб.]]</f>
        <v>0</v>
      </c>
      <c r="K1016" s="8" t="str">
        <f>IFERROR(VLOOKUP($J1016,'Журнал договоров физ.лиц'!$A$2:$H$32,2,0),"")</f>
        <v/>
      </c>
      <c r="L1016" s="18" t="e">
        <f>IF(MATCH(Таблица1[[#This Row],[Номер договора]],Таблица1[Номер договора],)=ROW()-1,1,)+INDEX(Таблица1[[#All],[0]],ROW()-1)</f>
        <v>#N/A</v>
      </c>
      <c r="M1016" s="18" t="str">
        <f>IFERROR(INDEX(Таблица1[Номер договора],MATCH(ROW()-1,Таблица1[0],)),"s\")</f>
        <v>s\</v>
      </c>
    </row>
    <row r="1017" spans="1:13" ht="15.75" x14ac:dyDescent="0.25">
      <c r="A1017" s="9" t="e">
        <f>INDEX('Журнал договоров физ.лиц'!C:C,MATCH('Реестр физические'!J1017,'Журнал договоров физ.лиц'!A:A,))</f>
        <v>#N/A</v>
      </c>
      <c r="B1017" s="9" t="e">
        <f>Таблица1[[#This Row],[Наименование юридического лица / ФИО пациента (физического лица)]]</f>
        <v>#N/A</v>
      </c>
      <c r="C1017" s="35"/>
      <c r="D1017" s="11"/>
      <c r="E1017" s="16"/>
      <c r="F1017" s="19"/>
      <c r="G1017"/>
      <c r="H1017" s="17">
        <f>IFERROR(VLOOKUP(Таблица1[[#This Row],[Наименование услуги]],#REF!,2),)</f>
        <v>0</v>
      </c>
      <c r="I1017" s="7">
        <f>Таблица1[[#This Row],[Количество услуг]]*Таблица1[[#This Row],[Стоимость за единицу, руб.]]</f>
        <v>0</v>
      </c>
      <c r="K1017" s="8" t="str">
        <f>IFERROR(VLOOKUP($J1017,'Журнал договоров физ.лиц'!$A$2:$H$32,2,0),"")</f>
        <v/>
      </c>
      <c r="L1017" s="18" t="e">
        <f>IF(MATCH(Таблица1[[#This Row],[Номер договора]],Таблица1[Номер договора],)=ROW()-1,1,)+INDEX(Таблица1[[#All],[0]],ROW()-1)</f>
        <v>#N/A</v>
      </c>
      <c r="M1017" s="18" t="str">
        <f>IFERROR(INDEX(Таблица1[Номер договора],MATCH(ROW()-1,Таблица1[0],)),"s\")</f>
        <v>s\</v>
      </c>
    </row>
    <row r="1018" spans="1:13" ht="15.75" x14ac:dyDescent="0.25">
      <c r="A1018" s="9" t="e">
        <f>INDEX('Журнал договоров физ.лиц'!C:C,MATCH('Реестр физические'!J1018,'Журнал договоров физ.лиц'!A:A,))</f>
        <v>#N/A</v>
      </c>
      <c r="B1018" s="9" t="e">
        <f>Таблица1[[#This Row],[Наименование юридического лица / ФИО пациента (физического лица)]]</f>
        <v>#N/A</v>
      </c>
      <c r="C1018" s="35"/>
      <c r="D1018" s="11"/>
      <c r="E1018" s="16"/>
      <c r="F1018" s="19"/>
      <c r="G1018"/>
      <c r="H1018" s="17">
        <f>IFERROR(VLOOKUP(Таблица1[[#This Row],[Наименование услуги]],#REF!,2),)</f>
        <v>0</v>
      </c>
      <c r="I1018" s="7">
        <f>Таблица1[[#This Row],[Количество услуг]]*Таблица1[[#This Row],[Стоимость за единицу, руб.]]</f>
        <v>0</v>
      </c>
      <c r="K1018" s="8" t="str">
        <f>IFERROR(VLOOKUP($J1018,'Журнал договоров физ.лиц'!$A$2:$H$32,2,0),"")</f>
        <v/>
      </c>
      <c r="L1018" s="18" t="e">
        <f>IF(MATCH(Таблица1[[#This Row],[Номер договора]],Таблица1[Номер договора],)=ROW()-1,1,)+INDEX(Таблица1[[#All],[0]],ROW()-1)</f>
        <v>#N/A</v>
      </c>
      <c r="M1018" s="18" t="str">
        <f>IFERROR(INDEX(Таблица1[Номер договора],MATCH(ROW()-1,Таблица1[0],)),"s\")</f>
        <v>s\</v>
      </c>
    </row>
    <row r="1019" spans="1:13" ht="15.75" x14ac:dyDescent="0.25">
      <c r="A1019" s="9" t="e">
        <f>INDEX('Журнал договоров физ.лиц'!C:C,MATCH('Реестр физические'!J1019,'Журнал договоров физ.лиц'!A:A,))</f>
        <v>#N/A</v>
      </c>
      <c r="B1019" s="9" t="e">
        <f>Таблица1[[#This Row],[Наименование юридического лица / ФИО пациента (физического лица)]]</f>
        <v>#N/A</v>
      </c>
      <c r="C1019" s="35"/>
      <c r="D1019" s="11"/>
      <c r="E1019" s="16"/>
      <c r="F1019" s="19"/>
      <c r="G1019"/>
      <c r="H1019" s="17">
        <f>IFERROR(VLOOKUP(Таблица1[[#This Row],[Наименование услуги]],#REF!,2),)</f>
        <v>0</v>
      </c>
      <c r="I1019" s="7">
        <f>Таблица1[[#This Row],[Количество услуг]]*Таблица1[[#This Row],[Стоимость за единицу, руб.]]</f>
        <v>0</v>
      </c>
      <c r="K1019" s="8" t="str">
        <f>IFERROR(VLOOKUP($J1019,'Журнал договоров физ.лиц'!$A$2:$H$32,2,0),"")</f>
        <v/>
      </c>
      <c r="L1019" s="18" t="e">
        <f>IF(MATCH(Таблица1[[#This Row],[Номер договора]],Таблица1[Номер договора],)=ROW()-1,1,)+INDEX(Таблица1[[#All],[0]],ROW()-1)</f>
        <v>#N/A</v>
      </c>
      <c r="M1019" s="18" t="str">
        <f>IFERROR(INDEX(Таблица1[Номер договора],MATCH(ROW()-1,Таблица1[0],)),"s\")</f>
        <v>s\</v>
      </c>
    </row>
    <row r="1020" spans="1:13" ht="15.75" x14ac:dyDescent="0.25">
      <c r="A1020" s="9" t="e">
        <f>INDEX('Журнал договоров физ.лиц'!C:C,MATCH('Реестр физические'!J1020,'Журнал договоров физ.лиц'!A:A,))</f>
        <v>#N/A</v>
      </c>
      <c r="B1020" s="9" t="e">
        <f>Таблица1[[#This Row],[Наименование юридического лица / ФИО пациента (физического лица)]]</f>
        <v>#N/A</v>
      </c>
      <c r="C1020" s="35"/>
      <c r="D1020" s="11"/>
      <c r="E1020" s="16"/>
      <c r="F1020" s="19"/>
      <c r="G1020"/>
      <c r="H1020" s="17">
        <f>IFERROR(VLOOKUP(Таблица1[[#This Row],[Наименование услуги]],#REF!,2),)</f>
        <v>0</v>
      </c>
      <c r="I1020" s="7">
        <f>Таблица1[[#This Row],[Количество услуг]]*Таблица1[[#This Row],[Стоимость за единицу, руб.]]</f>
        <v>0</v>
      </c>
      <c r="K1020" s="8" t="str">
        <f>IFERROR(VLOOKUP($J1020,'Журнал договоров физ.лиц'!$A$2:$H$32,2,0),"")</f>
        <v/>
      </c>
      <c r="L1020" s="18" t="e">
        <f>IF(MATCH(Таблица1[[#This Row],[Номер договора]],Таблица1[Номер договора],)=ROW()-1,1,)+INDEX(Таблица1[[#All],[0]],ROW()-1)</f>
        <v>#N/A</v>
      </c>
      <c r="M1020" s="18" t="str">
        <f>IFERROR(INDEX(Таблица1[Номер договора],MATCH(ROW()-1,Таблица1[0],)),"s\")</f>
        <v>s\</v>
      </c>
    </row>
    <row r="1021" spans="1:13" ht="15.75" x14ac:dyDescent="0.25">
      <c r="A1021" s="9" t="e">
        <f>INDEX('Журнал договоров физ.лиц'!C:C,MATCH('Реестр физические'!J1021,'Журнал договоров физ.лиц'!A:A,))</f>
        <v>#N/A</v>
      </c>
      <c r="B1021" s="9" t="e">
        <f>Таблица1[[#This Row],[Наименование юридического лица / ФИО пациента (физического лица)]]</f>
        <v>#N/A</v>
      </c>
      <c r="C1021" s="35"/>
      <c r="D1021" s="11"/>
      <c r="E1021" s="16"/>
      <c r="F1021" s="19"/>
      <c r="G1021"/>
      <c r="H1021" s="17">
        <f>IFERROR(VLOOKUP(Таблица1[[#This Row],[Наименование услуги]],#REF!,2),)</f>
        <v>0</v>
      </c>
      <c r="I1021" s="7">
        <f>Таблица1[[#This Row],[Количество услуг]]*Таблица1[[#This Row],[Стоимость за единицу, руб.]]</f>
        <v>0</v>
      </c>
      <c r="K1021" s="8" t="str">
        <f>IFERROR(VLOOKUP($J1021,'Журнал договоров физ.лиц'!$A$2:$H$32,2,0),"")</f>
        <v/>
      </c>
      <c r="L1021" s="18" t="e">
        <f>IF(MATCH(Таблица1[[#This Row],[Номер договора]],Таблица1[Номер договора],)=ROW()-1,1,)+INDEX(Таблица1[[#All],[0]],ROW()-1)</f>
        <v>#N/A</v>
      </c>
      <c r="M1021" s="18" t="str">
        <f>IFERROR(INDEX(Таблица1[Номер договора],MATCH(ROW()-1,Таблица1[0],)),"s\")</f>
        <v>s\</v>
      </c>
    </row>
    <row r="1022" spans="1:13" ht="15.75" x14ac:dyDescent="0.25">
      <c r="A1022" s="9" t="e">
        <f>INDEX('Журнал договоров физ.лиц'!C:C,MATCH('Реестр физические'!J1022,'Журнал договоров физ.лиц'!A:A,))</f>
        <v>#N/A</v>
      </c>
      <c r="B1022" s="9" t="e">
        <f>Таблица1[[#This Row],[Наименование юридического лица / ФИО пациента (физического лица)]]</f>
        <v>#N/A</v>
      </c>
      <c r="C1022" s="35"/>
      <c r="D1022" s="11"/>
      <c r="E1022" s="16"/>
      <c r="F1022" s="19"/>
      <c r="G1022"/>
      <c r="H1022" s="17">
        <f>IFERROR(VLOOKUP(Таблица1[[#This Row],[Наименование услуги]],#REF!,2),)</f>
        <v>0</v>
      </c>
      <c r="I1022" s="7">
        <f>Таблица1[[#This Row],[Количество услуг]]*Таблица1[[#This Row],[Стоимость за единицу, руб.]]</f>
        <v>0</v>
      </c>
      <c r="K1022" s="8" t="str">
        <f>IFERROR(VLOOKUP($J1022,'Журнал договоров физ.лиц'!$A$2:$H$32,2,0),"")</f>
        <v/>
      </c>
      <c r="L1022" s="18" t="e">
        <f>IF(MATCH(Таблица1[[#This Row],[Номер договора]],Таблица1[Номер договора],)=ROW()-1,1,)+INDEX(Таблица1[[#All],[0]],ROW()-1)</f>
        <v>#N/A</v>
      </c>
      <c r="M1022" s="18" t="str">
        <f>IFERROR(INDEX(Таблица1[Номер договора],MATCH(ROW()-1,Таблица1[0],)),"s\")</f>
        <v>s\</v>
      </c>
    </row>
    <row r="1023" spans="1:13" ht="15.75" x14ac:dyDescent="0.25">
      <c r="A1023" s="9" t="e">
        <f>INDEX('Журнал договоров физ.лиц'!C:C,MATCH('Реестр физические'!J1023,'Журнал договоров физ.лиц'!A:A,))</f>
        <v>#N/A</v>
      </c>
      <c r="B1023" s="9" t="e">
        <f>Таблица1[[#This Row],[Наименование юридического лица / ФИО пациента (физического лица)]]</f>
        <v>#N/A</v>
      </c>
      <c r="C1023" s="35"/>
      <c r="D1023" s="11"/>
      <c r="E1023" s="16"/>
      <c r="F1023" s="19"/>
      <c r="G1023"/>
      <c r="H1023" s="17">
        <f>IFERROR(VLOOKUP(Таблица1[[#This Row],[Наименование услуги]],#REF!,2),)</f>
        <v>0</v>
      </c>
      <c r="I1023" s="7">
        <f>Таблица1[[#This Row],[Количество услуг]]*Таблица1[[#This Row],[Стоимость за единицу, руб.]]</f>
        <v>0</v>
      </c>
      <c r="K1023" s="8" t="str">
        <f>IFERROR(VLOOKUP($J1023,'Журнал договоров физ.лиц'!$A$2:$H$32,2,0),"")</f>
        <v/>
      </c>
      <c r="L1023" s="18" t="e">
        <f>IF(MATCH(Таблица1[[#This Row],[Номер договора]],Таблица1[Номер договора],)=ROW()-1,1,)+INDEX(Таблица1[[#All],[0]],ROW()-1)</f>
        <v>#N/A</v>
      </c>
      <c r="M1023" s="18" t="str">
        <f>IFERROR(INDEX(Таблица1[Номер договора],MATCH(ROW()-1,Таблица1[0],)),"s\")</f>
        <v>s\</v>
      </c>
    </row>
    <row r="1024" spans="1:13" ht="15.75" x14ac:dyDescent="0.25">
      <c r="A1024" s="9" t="e">
        <f>INDEX('Журнал договоров физ.лиц'!C:C,MATCH('Реестр физические'!J1024,'Журнал договоров физ.лиц'!A:A,))</f>
        <v>#N/A</v>
      </c>
      <c r="B1024" s="9" t="e">
        <f>Таблица1[[#This Row],[Наименование юридического лица / ФИО пациента (физического лица)]]</f>
        <v>#N/A</v>
      </c>
      <c r="C1024" s="35"/>
      <c r="D1024" s="11"/>
      <c r="E1024" s="16"/>
      <c r="F1024" s="19"/>
      <c r="G1024"/>
      <c r="H1024" s="17">
        <f>IFERROR(VLOOKUP(Таблица1[[#This Row],[Наименование услуги]],#REF!,2),)</f>
        <v>0</v>
      </c>
      <c r="I1024" s="7">
        <f>Таблица1[[#This Row],[Количество услуг]]*Таблица1[[#This Row],[Стоимость за единицу, руб.]]</f>
        <v>0</v>
      </c>
      <c r="K1024" s="8" t="str">
        <f>IFERROR(VLOOKUP($J1024,'Журнал договоров физ.лиц'!$A$2:$H$32,2,0),"")</f>
        <v/>
      </c>
      <c r="L1024" s="18" t="e">
        <f>IF(MATCH(Таблица1[[#This Row],[Номер договора]],Таблица1[Номер договора],)=ROW()-1,1,)+INDEX(Таблица1[[#All],[0]],ROW()-1)</f>
        <v>#N/A</v>
      </c>
      <c r="M1024" s="18" t="str">
        <f>IFERROR(INDEX(Таблица1[Номер договора],MATCH(ROW()-1,Таблица1[0],)),"s\")</f>
        <v>s\</v>
      </c>
    </row>
    <row r="1025" spans="1:13" ht="15.75" x14ac:dyDescent="0.25">
      <c r="A1025" s="9" t="e">
        <f>INDEX('Журнал договоров физ.лиц'!C:C,MATCH('Реестр физические'!J1025,'Журнал договоров физ.лиц'!A:A,))</f>
        <v>#N/A</v>
      </c>
      <c r="B1025" s="9" t="e">
        <f>Таблица1[[#This Row],[Наименование юридического лица / ФИО пациента (физического лица)]]</f>
        <v>#N/A</v>
      </c>
      <c r="C1025" s="35"/>
      <c r="D1025" s="11"/>
      <c r="E1025" s="16"/>
      <c r="F1025" s="19"/>
      <c r="G1025"/>
      <c r="H1025" s="17">
        <f>IFERROR(VLOOKUP(Таблица1[[#This Row],[Наименование услуги]],#REF!,2),)</f>
        <v>0</v>
      </c>
      <c r="I1025" s="7">
        <f>Таблица1[[#This Row],[Количество услуг]]*Таблица1[[#This Row],[Стоимость за единицу, руб.]]</f>
        <v>0</v>
      </c>
      <c r="K1025" s="8" t="str">
        <f>IFERROR(VLOOKUP($J1025,'Журнал договоров физ.лиц'!$A$2:$H$32,2,0),"")</f>
        <v/>
      </c>
      <c r="L1025" s="18" t="e">
        <f>IF(MATCH(Таблица1[[#This Row],[Номер договора]],Таблица1[Номер договора],)=ROW()-1,1,)+INDEX(Таблица1[[#All],[0]],ROW()-1)</f>
        <v>#N/A</v>
      </c>
      <c r="M1025" s="18" t="str">
        <f>IFERROR(INDEX(Таблица1[Номер договора],MATCH(ROW()-1,Таблица1[0],)),"s\")</f>
        <v>s\</v>
      </c>
    </row>
    <row r="1026" spans="1:13" ht="15.75" x14ac:dyDescent="0.25">
      <c r="A1026" s="9" t="e">
        <f>INDEX('Журнал договоров физ.лиц'!C:C,MATCH('Реестр физические'!J1026,'Журнал договоров физ.лиц'!A:A,))</f>
        <v>#N/A</v>
      </c>
      <c r="B1026" s="9" t="e">
        <f>Таблица1[[#This Row],[Наименование юридического лица / ФИО пациента (физического лица)]]</f>
        <v>#N/A</v>
      </c>
      <c r="C1026" s="35"/>
      <c r="D1026" s="11"/>
      <c r="E1026" s="16"/>
      <c r="F1026" s="19"/>
      <c r="G1026"/>
      <c r="H1026" s="17">
        <f>IFERROR(VLOOKUP(Таблица1[[#This Row],[Наименование услуги]],#REF!,2),)</f>
        <v>0</v>
      </c>
      <c r="I1026" s="7">
        <f>Таблица1[[#This Row],[Количество услуг]]*Таблица1[[#This Row],[Стоимость за единицу, руб.]]</f>
        <v>0</v>
      </c>
      <c r="K1026" s="8" t="str">
        <f>IFERROR(VLOOKUP($J1026,'Журнал договоров физ.лиц'!$A$2:$H$32,2,0),"")</f>
        <v/>
      </c>
      <c r="L1026" s="18" t="e">
        <f>IF(MATCH(Таблица1[[#This Row],[Номер договора]],Таблица1[Номер договора],)=ROW()-1,1,)+INDEX(Таблица1[[#All],[0]],ROW()-1)</f>
        <v>#N/A</v>
      </c>
      <c r="M1026" s="18" t="str">
        <f>IFERROR(INDEX(Таблица1[Номер договора],MATCH(ROW()-1,Таблица1[0],)),"s\")</f>
        <v>s\</v>
      </c>
    </row>
    <row r="1027" spans="1:13" ht="15.75" x14ac:dyDescent="0.25">
      <c r="A1027" s="9" t="e">
        <f>INDEX('Журнал договоров физ.лиц'!C:C,MATCH('Реестр физические'!J1027,'Журнал договоров физ.лиц'!A:A,))</f>
        <v>#N/A</v>
      </c>
      <c r="B1027" s="9" t="e">
        <f>Таблица1[[#This Row],[Наименование юридического лица / ФИО пациента (физического лица)]]</f>
        <v>#N/A</v>
      </c>
      <c r="C1027" s="35"/>
      <c r="D1027" s="11"/>
      <c r="E1027" s="16"/>
      <c r="F1027" s="19"/>
      <c r="G1027"/>
      <c r="H1027" s="17">
        <f>IFERROR(VLOOKUP(Таблица1[[#This Row],[Наименование услуги]],#REF!,2),)</f>
        <v>0</v>
      </c>
      <c r="I1027" s="7">
        <f>Таблица1[[#This Row],[Количество услуг]]*Таблица1[[#This Row],[Стоимость за единицу, руб.]]</f>
        <v>0</v>
      </c>
      <c r="K1027" s="8" t="str">
        <f>IFERROR(VLOOKUP($J1027,'Журнал договоров физ.лиц'!$A$2:$H$32,2,0),"")</f>
        <v/>
      </c>
      <c r="L1027" s="18" t="e">
        <f>IF(MATCH(Таблица1[[#This Row],[Номер договора]],Таблица1[Номер договора],)=ROW()-1,1,)+INDEX(Таблица1[[#All],[0]],ROW()-1)</f>
        <v>#N/A</v>
      </c>
      <c r="M1027" s="18" t="str">
        <f>IFERROR(INDEX(Таблица1[Номер договора],MATCH(ROW()-1,Таблица1[0],)),"s\")</f>
        <v>s\</v>
      </c>
    </row>
    <row r="1028" spans="1:13" ht="15.75" x14ac:dyDescent="0.25">
      <c r="A1028" s="9" t="e">
        <f>INDEX('Журнал договоров физ.лиц'!C:C,MATCH('Реестр физические'!J1028,'Журнал договоров физ.лиц'!A:A,))</f>
        <v>#N/A</v>
      </c>
      <c r="B1028" s="9" t="e">
        <f>Таблица1[[#This Row],[Наименование юридического лица / ФИО пациента (физического лица)]]</f>
        <v>#N/A</v>
      </c>
      <c r="C1028" s="35"/>
      <c r="D1028" s="11"/>
      <c r="E1028" s="16"/>
      <c r="F1028" s="19"/>
      <c r="G1028"/>
      <c r="H1028" s="17">
        <f>IFERROR(VLOOKUP(Таблица1[[#This Row],[Наименование услуги]],#REF!,2),)</f>
        <v>0</v>
      </c>
      <c r="I1028" s="7">
        <f>Таблица1[[#This Row],[Количество услуг]]*Таблица1[[#This Row],[Стоимость за единицу, руб.]]</f>
        <v>0</v>
      </c>
      <c r="K1028" s="8" t="str">
        <f>IFERROR(VLOOKUP($J1028,'Журнал договоров физ.лиц'!$A$2:$H$32,2,0),"")</f>
        <v/>
      </c>
      <c r="L1028" s="18" t="e">
        <f>IF(MATCH(Таблица1[[#This Row],[Номер договора]],Таблица1[Номер договора],)=ROW()-1,1,)+INDEX(Таблица1[[#All],[0]],ROW()-1)</f>
        <v>#N/A</v>
      </c>
      <c r="M1028" s="18" t="str">
        <f>IFERROR(INDEX(Таблица1[Номер договора],MATCH(ROW()-1,Таблица1[0],)),"s\")</f>
        <v>s\</v>
      </c>
    </row>
    <row r="1029" spans="1:13" ht="15.75" x14ac:dyDescent="0.25">
      <c r="A1029" s="9" t="e">
        <f>INDEX('Журнал договоров физ.лиц'!C:C,MATCH('Реестр физические'!J1029,'Журнал договоров физ.лиц'!A:A,))</f>
        <v>#N/A</v>
      </c>
      <c r="B1029" s="9" t="e">
        <f>Таблица1[[#This Row],[Наименование юридического лица / ФИО пациента (физического лица)]]</f>
        <v>#N/A</v>
      </c>
      <c r="C1029" s="35"/>
      <c r="D1029" s="11"/>
      <c r="E1029" s="16"/>
      <c r="F1029" s="19"/>
      <c r="G1029"/>
      <c r="H1029" s="17">
        <f>IFERROR(VLOOKUP(Таблица1[[#This Row],[Наименование услуги]],#REF!,2),)</f>
        <v>0</v>
      </c>
      <c r="I1029" s="7">
        <f>Таблица1[[#This Row],[Количество услуг]]*Таблица1[[#This Row],[Стоимость за единицу, руб.]]</f>
        <v>0</v>
      </c>
      <c r="K1029" s="8" t="str">
        <f>IFERROR(VLOOKUP($J1029,'Журнал договоров физ.лиц'!$A$2:$H$32,2,0),"")</f>
        <v/>
      </c>
      <c r="L1029" s="18" t="e">
        <f>IF(MATCH(Таблица1[[#This Row],[Номер договора]],Таблица1[Номер договора],)=ROW()-1,1,)+INDEX(Таблица1[[#All],[0]],ROW()-1)</f>
        <v>#N/A</v>
      </c>
      <c r="M1029" s="18" t="str">
        <f>IFERROR(INDEX(Таблица1[Номер договора],MATCH(ROW()-1,Таблица1[0],)),"s\")</f>
        <v>s\</v>
      </c>
    </row>
    <row r="1030" spans="1:13" ht="15.75" x14ac:dyDescent="0.25">
      <c r="A1030" s="9" t="e">
        <f>INDEX('Журнал договоров физ.лиц'!C:C,MATCH('Реестр физические'!J1030,'Журнал договоров физ.лиц'!A:A,))</f>
        <v>#N/A</v>
      </c>
      <c r="B1030" s="9" t="e">
        <f>Таблица1[[#This Row],[Наименование юридического лица / ФИО пациента (физического лица)]]</f>
        <v>#N/A</v>
      </c>
      <c r="C1030" s="35"/>
      <c r="D1030" s="11"/>
      <c r="E1030" s="16"/>
      <c r="F1030" s="19"/>
      <c r="G1030"/>
      <c r="H1030" s="17">
        <f>IFERROR(VLOOKUP(Таблица1[[#This Row],[Наименование услуги]],#REF!,2),)</f>
        <v>0</v>
      </c>
      <c r="I1030" s="7">
        <f>Таблица1[[#This Row],[Количество услуг]]*Таблица1[[#This Row],[Стоимость за единицу, руб.]]</f>
        <v>0</v>
      </c>
      <c r="K1030" s="8" t="str">
        <f>IFERROR(VLOOKUP($J1030,'Журнал договоров физ.лиц'!$A$2:$H$32,2,0),"")</f>
        <v/>
      </c>
      <c r="L1030" s="18" t="e">
        <f>IF(MATCH(Таблица1[[#This Row],[Номер договора]],Таблица1[Номер договора],)=ROW()-1,1,)+INDEX(Таблица1[[#All],[0]],ROW()-1)</f>
        <v>#N/A</v>
      </c>
      <c r="M1030" s="18" t="str">
        <f>IFERROR(INDEX(Таблица1[Номер договора],MATCH(ROW()-1,Таблица1[0],)),"s\")</f>
        <v>s\</v>
      </c>
    </row>
    <row r="1031" spans="1:13" ht="15.75" x14ac:dyDescent="0.25">
      <c r="A1031" s="9" t="e">
        <f>INDEX('Журнал договоров физ.лиц'!C:C,MATCH('Реестр физические'!J1031,'Журнал договоров физ.лиц'!A:A,))</f>
        <v>#N/A</v>
      </c>
      <c r="B1031" s="9" t="e">
        <f>Таблица1[[#This Row],[Наименование юридического лица / ФИО пациента (физического лица)]]</f>
        <v>#N/A</v>
      </c>
      <c r="C1031" s="35"/>
      <c r="D1031" s="11"/>
      <c r="E1031" s="16"/>
      <c r="F1031" s="19"/>
      <c r="G1031"/>
      <c r="H1031" s="17">
        <f>IFERROR(VLOOKUP(Таблица1[[#This Row],[Наименование услуги]],#REF!,2),)</f>
        <v>0</v>
      </c>
      <c r="I1031" s="7">
        <f>Таблица1[[#This Row],[Количество услуг]]*Таблица1[[#This Row],[Стоимость за единицу, руб.]]</f>
        <v>0</v>
      </c>
      <c r="K1031" s="8" t="str">
        <f>IFERROR(VLOOKUP($J1031,'Журнал договоров физ.лиц'!$A$2:$H$32,2,0),"")</f>
        <v/>
      </c>
      <c r="L1031" s="18" t="e">
        <f>IF(MATCH(Таблица1[[#This Row],[Номер договора]],Таблица1[Номер договора],)=ROW()-1,1,)+INDEX(Таблица1[[#All],[0]],ROW()-1)</f>
        <v>#N/A</v>
      </c>
      <c r="M1031" s="18" t="str">
        <f>IFERROR(INDEX(Таблица1[Номер договора],MATCH(ROW()-1,Таблица1[0],)),"s\")</f>
        <v>s\</v>
      </c>
    </row>
    <row r="1032" spans="1:13" ht="15.75" x14ac:dyDescent="0.25">
      <c r="A1032" s="9" t="e">
        <f>INDEX('Журнал договоров физ.лиц'!C:C,MATCH('Реестр физические'!J1032,'Журнал договоров физ.лиц'!A:A,))</f>
        <v>#N/A</v>
      </c>
      <c r="B1032" s="9" t="e">
        <f>Таблица1[[#This Row],[Наименование юридического лица / ФИО пациента (физического лица)]]</f>
        <v>#N/A</v>
      </c>
      <c r="C1032" s="35"/>
      <c r="D1032" s="11"/>
      <c r="E1032" s="16"/>
      <c r="F1032" s="19"/>
      <c r="G1032"/>
      <c r="H1032" s="17">
        <f>IFERROR(VLOOKUP(Таблица1[[#This Row],[Наименование услуги]],#REF!,2),)</f>
        <v>0</v>
      </c>
      <c r="I1032" s="7">
        <f>Таблица1[[#This Row],[Количество услуг]]*Таблица1[[#This Row],[Стоимость за единицу, руб.]]</f>
        <v>0</v>
      </c>
      <c r="K1032" s="8" t="str">
        <f>IFERROR(VLOOKUP($J1032,'Журнал договоров физ.лиц'!$A$2:$H$32,2,0),"")</f>
        <v/>
      </c>
      <c r="L1032" s="18" t="e">
        <f>IF(MATCH(Таблица1[[#This Row],[Номер договора]],Таблица1[Номер договора],)=ROW()-1,1,)+INDEX(Таблица1[[#All],[0]],ROW()-1)</f>
        <v>#N/A</v>
      </c>
      <c r="M1032" s="18" t="str">
        <f>IFERROR(INDEX(Таблица1[Номер договора],MATCH(ROW()-1,Таблица1[0],)),"s\")</f>
        <v>s\</v>
      </c>
    </row>
    <row r="1033" spans="1:13" ht="15.75" x14ac:dyDescent="0.25">
      <c r="A1033" s="9" t="e">
        <f>INDEX('Журнал договоров физ.лиц'!C:C,MATCH('Реестр физические'!J1033,'Журнал договоров физ.лиц'!A:A,))</f>
        <v>#N/A</v>
      </c>
      <c r="B1033" s="9" t="e">
        <f>Таблица1[[#This Row],[Наименование юридического лица / ФИО пациента (физического лица)]]</f>
        <v>#N/A</v>
      </c>
      <c r="C1033" s="35"/>
      <c r="D1033" s="11"/>
      <c r="E1033" s="16"/>
      <c r="F1033" s="19"/>
      <c r="G1033"/>
      <c r="H1033" s="17">
        <f>IFERROR(VLOOKUP(Таблица1[[#This Row],[Наименование услуги]],#REF!,2),)</f>
        <v>0</v>
      </c>
      <c r="I1033" s="7">
        <f>Таблица1[[#This Row],[Количество услуг]]*Таблица1[[#This Row],[Стоимость за единицу, руб.]]</f>
        <v>0</v>
      </c>
      <c r="K1033" s="8" t="str">
        <f>IFERROR(VLOOKUP($J1033,'Журнал договоров физ.лиц'!$A$2:$H$32,2,0),"")</f>
        <v/>
      </c>
      <c r="L1033" s="18" t="e">
        <f>IF(MATCH(Таблица1[[#This Row],[Номер договора]],Таблица1[Номер договора],)=ROW()-1,1,)+INDEX(Таблица1[[#All],[0]],ROW()-1)</f>
        <v>#N/A</v>
      </c>
      <c r="M1033" s="18" t="str">
        <f>IFERROR(INDEX(Таблица1[Номер договора],MATCH(ROW()-1,Таблица1[0],)),"s\")</f>
        <v>s\</v>
      </c>
    </row>
    <row r="1034" spans="1:13" ht="15.75" x14ac:dyDescent="0.25">
      <c r="A1034" s="9" t="e">
        <f>INDEX('Журнал договоров физ.лиц'!C:C,MATCH('Реестр физические'!J1034,'Журнал договоров физ.лиц'!A:A,))</f>
        <v>#N/A</v>
      </c>
      <c r="B1034" s="9" t="e">
        <f>Таблица1[[#This Row],[Наименование юридического лица / ФИО пациента (физического лица)]]</f>
        <v>#N/A</v>
      </c>
      <c r="C1034" s="35"/>
      <c r="D1034" s="11"/>
      <c r="E1034" s="16"/>
      <c r="F1034" s="19"/>
      <c r="G1034"/>
      <c r="H1034" s="17">
        <f>IFERROR(VLOOKUP(Таблица1[[#This Row],[Наименование услуги]],#REF!,2),)</f>
        <v>0</v>
      </c>
      <c r="I1034" s="7">
        <f>Таблица1[[#This Row],[Количество услуг]]*Таблица1[[#This Row],[Стоимость за единицу, руб.]]</f>
        <v>0</v>
      </c>
      <c r="K1034" s="8" t="str">
        <f>IFERROR(VLOOKUP($J1034,'Журнал договоров физ.лиц'!$A$2:$H$32,2,0),"")</f>
        <v/>
      </c>
      <c r="L1034" s="18" t="e">
        <f>IF(MATCH(Таблица1[[#This Row],[Номер договора]],Таблица1[Номер договора],)=ROW()-1,1,)+INDEX(Таблица1[[#All],[0]],ROW()-1)</f>
        <v>#N/A</v>
      </c>
      <c r="M1034" s="18" t="str">
        <f>IFERROR(INDEX(Таблица1[Номер договора],MATCH(ROW()-1,Таблица1[0],)),"s\")</f>
        <v>s\</v>
      </c>
    </row>
    <row r="1035" spans="1:13" ht="15.75" x14ac:dyDescent="0.25">
      <c r="A1035" s="9" t="e">
        <f>INDEX('Журнал договоров физ.лиц'!C:C,MATCH('Реестр физические'!J1035,'Журнал договоров физ.лиц'!A:A,))</f>
        <v>#N/A</v>
      </c>
      <c r="B1035" s="9" t="e">
        <f>Таблица1[[#This Row],[Наименование юридического лица / ФИО пациента (физического лица)]]</f>
        <v>#N/A</v>
      </c>
      <c r="C1035" s="35"/>
      <c r="D1035" s="11"/>
      <c r="E1035" s="16"/>
      <c r="F1035" s="19"/>
      <c r="G1035"/>
      <c r="H1035" s="17">
        <f>IFERROR(VLOOKUP(Таблица1[[#This Row],[Наименование услуги]],#REF!,2),)</f>
        <v>0</v>
      </c>
      <c r="I1035" s="7">
        <f>Таблица1[[#This Row],[Количество услуг]]*Таблица1[[#This Row],[Стоимость за единицу, руб.]]</f>
        <v>0</v>
      </c>
      <c r="K1035" s="8" t="str">
        <f>IFERROR(VLOOKUP($J1035,'Журнал договоров физ.лиц'!$A$2:$H$32,2,0),"")</f>
        <v/>
      </c>
      <c r="L1035" s="18" t="e">
        <f>IF(MATCH(Таблица1[[#This Row],[Номер договора]],Таблица1[Номер договора],)=ROW()-1,1,)+INDEX(Таблица1[[#All],[0]],ROW()-1)</f>
        <v>#N/A</v>
      </c>
      <c r="M1035" s="18" t="str">
        <f>IFERROR(INDEX(Таблица1[Номер договора],MATCH(ROW()-1,Таблица1[0],)),"s\")</f>
        <v>s\</v>
      </c>
    </row>
    <row r="1036" spans="1:13" ht="15.75" x14ac:dyDescent="0.25">
      <c r="A1036" s="9" t="e">
        <f>INDEX('Журнал договоров физ.лиц'!C:C,MATCH('Реестр физические'!J1036,'Журнал договоров физ.лиц'!A:A,))</f>
        <v>#N/A</v>
      </c>
      <c r="B1036" s="9" t="e">
        <f>Таблица1[[#This Row],[Наименование юридического лица / ФИО пациента (физического лица)]]</f>
        <v>#N/A</v>
      </c>
      <c r="C1036" s="35"/>
      <c r="D1036" s="11"/>
      <c r="E1036" s="16"/>
      <c r="F1036" s="19"/>
      <c r="G1036"/>
      <c r="H1036" s="17">
        <f>IFERROR(VLOOKUP(Таблица1[[#This Row],[Наименование услуги]],#REF!,2),)</f>
        <v>0</v>
      </c>
      <c r="I1036" s="7">
        <f>Таблица1[[#This Row],[Количество услуг]]*Таблица1[[#This Row],[Стоимость за единицу, руб.]]</f>
        <v>0</v>
      </c>
      <c r="K1036" s="8" t="str">
        <f>IFERROR(VLOOKUP($J1036,'Журнал договоров физ.лиц'!$A$2:$H$32,2,0),"")</f>
        <v/>
      </c>
      <c r="L1036" s="18" t="e">
        <f>IF(MATCH(Таблица1[[#This Row],[Номер договора]],Таблица1[Номер договора],)=ROW()-1,1,)+INDEX(Таблица1[[#All],[0]],ROW()-1)</f>
        <v>#N/A</v>
      </c>
      <c r="M1036" s="18" t="str">
        <f>IFERROR(INDEX(Таблица1[Номер договора],MATCH(ROW()-1,Таблица1[0],)),"s\")</f>
        <v>s\</v>
      </c>
    </row>
    <row r="1037" spans="1:13" ht="15.75" x14ac:dyDescent="0.25">
      <c r="A1037" s="9" t="e">
        <f>INDEX('Журнал договоров физ.лиц'!C:C,MATCH('Реестр физические'!J1037,'Журнал договоров физ.лиц'!A:A,))</f>
        <v>#N/A</v>
      </c>
      <c r="B1037" s="9" t="e">
        <f>Таблица1[[#This Row],[Наименование юридического лица / ФИО пациента (физического лица)]]</f>
        <v>#N/A</v>
      </c>
      <c r="C1037" s="35"/>
      <c r="D1037" s="11"/>
      <c r="E1037" s="16"/>
      <c r="F1037" s="19"/>
      <c r="G1037"/>
      <c r="H1037" s="17">
        <f>IFERROR(VLOOKUP(Таблица1[[#This Row],[Наименование услуги]],#REF!,2),)</f>
        <v>0</v>
      </c>
      <c r="I1037" s="7">
        <f>Таблица1[[#This Row],[Количество услуг]]*Таблица1[[#This Row],[Стоимость за единицу, руб.]]</f>
        <v>0</v>
      </c>
      <c r="K1037" s="8" t="str">
        <f>IFERROR(VLOOKUP($J1037,'Журнал договоров физ.лиц'!$A$2:$H$32,2,0),"")</f>
        <v/>
      </c>
      <c r="L1037" s="18" t="e">
        <f>IF(MATCH(Таблица1[[#This Row],[Номер договора]],Таблица1[Номер договора],)=ROW()-1,1,)+INDEX(Таблица1[[#All],[0]],ROW()-1)</f>
        <v>#N/A</v>
      </c>
      <c r="M1037" s="18" t="str">
        <f>IFERROR(INDEX(Таблица1[Номер договора],MATCH(ROW()-1,Таблица1[0],)),"s\")</f>
        <v>s\</v>
      </c>
    </row>
    <row r="1038" spans="1:13" ht="15.75" x14ac:dyDescent="0.25">
      <c r="A1038" s="9" t="e">
        <f>INDEX('Журнал договоров физ.лиц'!C:C,MATCH('Реестр физические'!J1038,'Журнал договоров физ.лиц'!A:A,))</f>
        <v>#N/A</v>
      </c>
      <c r="B1038" s="9" t="e">
        <f>Таблица1[[#This Row],[Наименование юридического лица / ФИО пациента (физического лица)]]</f>
        <v>#N/A</v>
      </c>
      <c r="C1038" s="35"/>
      <c r="D1038" s="11"/>
      <c r="E1038" s="16"/>
      <c r="F1038" s="19"/>
      <c r="G1038"/>
      <c r="H1038" s="17">
        <f>IFERROR(VLOOKUP(Таблица1[[#This Row],[Наименование услуги]],#REF!,2),)</f>
        <v>0</v>
      </c>
      <c r="I1038" s="7">
        <f>Таблица1[[#This Row],[Количество услуг]]*Таблица1[[#This Row],[Стоимость за единицу, руб.]]</f>
        <v>0</v>
      </c>
      <c r="K1038" s="8" t="str">
        <f>IFERROR(VLOOKUP($J1038,'Журнал договоров физ.лиц'!$A$2:$H$32,2,0),"")</f>
        <v/>
      </c>
      <c r="L1038" s="18" t="e">
        <f>IF(MATCH(Таблица1[[#This Row],[Номер договора]],Таблица1[Номер договора],)=ROW()-1,1,)+INDEX(Таблица1[[#All],[0]],ROW()-1)</f>
        <v>#N/A</v>
      </c>
      <c r="M1038" s="18" t="str">
        <f>IFERROR(INDEX(Таблица1[Номер договора],MATCH(ROW()-1,Таблица1[0],)),"s\")</f>
        <v>s\</v>
      </c>
    </row>
    <row r="1039" spans="1:13" ht="15.75" x14ac:dyDescent="0.25">
      <c r="A1039" s="9" t="e">
        <f>INDEX('Журнал договоров физ.лиц'!C:C,MATCH('Реестр физические'!J1039,'Журнал договоров физ.лиц'!A:A,))</f>
        <v>#N/A</v>
      </c>
      <c r="B1039" s="9" t="e">
        <f>Таблица1[[#This Row],[Наименование юридического лица / ФИО пациента (физического лица)]]</f>
        <v>#N/A</v>
      </c>
      <c r="C1039" s="35"/>
      <c r="D1039" s="11"/>
      <c r="E1039" s="16"/>
      <c r="F1039" s="19"/>
      <c r="G1039"/>
      <c r="H1039" s="17">
        <f>IFERROR(VLOOKUP(Таблица1[[#This Row],[Наименование услуги]],#REF!,2),)</f>
        <v>0</v>
      </c>
      <c r="I1039" s="7">
        <f>Таблица1[[#This Row],[Количество услуг]]*Таблица1[[#This Row],[Стоимость за единицу, руб.]]</f>
        <v>0</v>
      </c>
      <c r="K1039" s="8" t="str">
        <f>IFERROR(VLOOKUP($J1039,'Журнал договоров физ.лиц'!$A$2:$H$32,2,0),"")</f>
        <v/>
      </c>
      <c r="L1039" s="18" t="e">
        <f>IF(MATCH(Таблица1[[#This Row],[Номер договора]],Таблица1[Номер договора],)=ROW()-1,1,)+INDEX(Таблица1[[#All],[0]],ROW()-1)</f>
        <v>#N/A</v>
      </c>
      <c r="M1039" s="18" t="str">
        <f>IFERROR(INDEX(Таблица1[Номер договора],MATCH(ROW()-1,Таблица1[0],)),"s\")</f>
        <v>s\</v>
      </c>
    </row>
    <row r="1040" spans="1:13" ht="15.75" x14ac:dyDescent="0.25">
      <c r="A1040" s="9" t="e">
        <f>INDEX('Журнал договоров физ.лиц'!C:C,MATCH('Реестр физические'!J1040,'Журнал договоров физ.лиц'!A:A,))</f>
        <v>#N/A</v>
      </c>
      <c r="B1040" s="9" t="e">
        <f>Таблица1[[#This Row],[Наименование юридического лица / ФИО пациента (физического лица)]]</f>
        <v>#N/A</v>
      </c>
      <c r="C1040" s="35"/>
      <c r="D1040" s="11"/>
      <c r="E1040" s="16"/>
      <c r="F1040" s="19"/>
      <c r="G1040"/>
      <c r="H1040" s="17">
        <f>IFERROR(VLOOKUP(Таблица1[[#This Row],[Наименование услуги]],#REF!,2),)</f>
        <v>0</v>
      </c>
      <c r="I1040" s="7">
        <f>Таблица1[[#This Row],[Количество услуг]]*Таблица1[[#This Row],[Стоимость за единицу, руб.]]</f>
        <v>0</v>
      </c>
      <c r="K1040" s="8" t="str">
        <f>IFERROR(VLOOKUP($J1040,'Журнал договоров физ.лиц'!$A$2:$H$32,2,0),"")</f>
        <v/>
      </c>
      <c r="L1040" s="18" t="e">
        <f>IF(MATCH(Таблица1[[#This Row],[Номер договора]],Таблица1[Номер договора],)=ROW()-1,1,)+INDEX(Таблица1[[#All],[0]],ROW()-1)</f>
        <v>#N/A</v>
      </c>
      <c r="M1040" s="18" t="str">
        <f>IFERROR(INDEX(Таблица1[Номер договора],MATCH(ROW()-1,Таблица1[0],)),"s\")</f>
        <v>s\</v>
      </c>
    </row>
    <row r="1041" spans="1:13" ht="15.75" x14ac:dyDescent="0.25">
      <c r="A1041" s="9" t="e">
        <f>INDEX('Журнал договоров физ.лиц'!C:C,MATCH('Реестр физические'!J1041,'Журнал договоров физ.лиц'!A:A,))</f>
        <v>#N/A</v>
      </c>
      <c r="B1041" s="9" t="e">
        <f>Таблица1[[#This Row],[Наименование юридического лица / ФИО пациента (физического лица)]]</f>
        <v>#N/A</v>
      </c>
      <c r="C1041" s="35"/>
      <c r="D1041" s="11"/>
      <c r="E1041" s="16"/>
      <c r="F1041" s="19"/>
      <c r="G1041"/>
      <c r="H1041" s="17">
        <f>IFERROR(VLOOKUP(Таблица1[[#This Row],[Наименование услуги]],#REF!,2),)</f>
        <v>0</v>
      </c>
      <c r="I1041" s="7">
        <f>Таблица1[[#This Row],[Количество услуг]]*Таблица1[[#This Row],[Стоимость за единицу, руб.]]</f>
        <v>0</v>
      </c>
      <c r="K1041" s="8" t="str">
        <f>IFERROR(VLOOKUP($J1041,'Журнал договоров физ.лиц'!$A$2:$H$32,2,0),"")</f>
        <v/>
      </c>
      <c r="L1041" s="18" t="e">
        <f>IF(MATCH(Таблица1[[#This Row],[Номер договора]],Таблица1[Номер договора],)=ROW()-1,1,)+INDEX(Таблица1[[#All],[0]],ROW()-1)</f>
        <v>#N/A</v>
      </c>
      <c r="M1041" s="18" t="str">
        <f>IFERROR(INDEX(Таблица1[Номер договора],MATCH(ROW()-1,Таблица1[0],)),"s\")</f>
        <v>s\</v>
      </c>
    </row>
    <row r="1042" spans="1:13" ht="15.75" x14ac:dyDescent="0.25">
      <c r="A1042" s="9" t="e">
        <f>INDEX('Журнал договоров физ.лиц'!C:C,MATCH('Реестр физические'!J1042,'Журнал договоров физ.лиц'!A:A,))</f>
        <v>#N/A</v>
      </c>
      <c r="B1042" s="9" t="e">
        <f>Таблица1[[#This Row],[Наименование юридического лица / ФИО пациента (физического лица)]]</f>
        <v>#N/A</v>
      </c>
      <c r="C1042" s="35"/>
      <c r="D1042" s="11"/>
      <c r="E1042" s="16"/>
      <c r="F1042" s="19"/>
      <c r="G1042"/>
      <c r="H1042" s="17">
        <f>IFERROR(VLOOKUP(Таблица1[[#This Row],[Наименование услуги]],#REF!,2),)</f>
        <v>0</v>
      </c>
      <c r="I1042" s="7">
        <f>Таблица1[[#This Row],[Количество услуг]]*Таблица1[[#This Row],[Стоимость за единицу, руб.]]</f>
        <v>0</v>
      </c>
      <c r="K1042" s="8" t="str">
        <f>IFERROR(VLOOKUP($J1042,'Журнал договоров физ.лиц'!$A$2:$H$32,2,0),"")</f>
        <v/>
      </c>
      <c r="L1042" s="18" t="e">
        <f>IF(MATCH(Таблица1[[#This Row],[Номер договора]],Таблица1[Номер договора],)=ROW()-1,1,)+INDEX(Таблица1[[#All],[0]],ROW()-1)</f>
        <v>#N/A</v>
      </c>
      <c r="M1042" s="18" t="str">
        <f>IFERROR(INDEX(Таблица1[Номер договора],MATCH(ROW()-1,Таблица1[0],)),"s\")</f>
        <v>s\</v>
      </c>
    </row>
    <row r="1043" spans="1:13" ht="15.75" x14ac:dyDescent="0.25">
      <c r="A1043" s="9" t="e">
        <f>INDEX('Журнал договоров физ.лиц'!C:C,MATCH('Реестр физические'!J1043,'Журнал договоров физ.лиц'!A:A,))</f>
        <v>#N/A</v>
      </c>
      <c r="B1043" s="9" t="e">
        <f>Таблица1[[#This Row],[Наименование юридического лица / ФИО пациента (физического лица)]]</f>
        <v>#N/A</v>
      </c>
      <c r="C1043" s="35"/>
      <c r="D1043" s="11"/>
      <c r="E1043" s="16"/>
      <c r="F1043" s="19"/>
      <c r="G1043"/>
      <c r="H1043" s="17">
        <f>IFERROR(VLOOKUP(Таблица1[[#This Row],[Наименование услуги]],#REF!,2),)</f>
        <v>0</v>
      </c>
      <c r="I1043" s="7">
        <f>Таблица1[[#This Row],[Количество услуг]]*Таблица1[[#This Row],[Стоимость за единицу, руб.]]</f>
        <v>0</v>
      </c>
      <c r="K1043" s="8" t="str">
        <f>IFERROR(VLOOKUP($J1043,'Журнал договоров физ.лиц'!$A$2:$H$32,2,0),"")</f>
        <v/>
      </c>
      <c r="L1043" s="18" t="e">
        <f>IF(MATCH(Таблица1[[#This Row],[Номер договора]],Таблица1[Номер договора],)=ROW()-1,1,)+INDEX(Таблица1[[#All],[0]],ROW()-1)</f>
        <v>#N/A</v>
      </c>
      <c r="M1043" s="18" t="str">
        <f>IFERROR(INDEX(Таблица1[Номер договора],MATCH(ROW()-1,Таблица1[0],)),"s\")</f>
        <v>s\</v>
      </c>
    </row>
    <row r="1044" spans="1:13" ht="15.75" x14ac:dyDescent="0.25">
      <c r="A1044" s="9" t="e">
        <f>INDEX('Журнал договоров физ.лиц'!C:C,MATCH('Реестр физические'!J1044,'Журнал договоров физ.лиц'!A:A,))</f>
        <v>#N/A</v>
      </c>
      <c r="B1044" s="9" t="e">
        <f>Таблица1[[#This Row],[Наименование юридического лица / ФИО пациента (физического лица)]]</f>
        <v>#N/A</v>
      </c>
      <c r="C1044" s="35"/>
      <c r="D1044" s="11"/>
      <c r="E1044" s="16"/>
      <c r="F1044" s="19"/>
      <c r="G1044"/>
      <c r="H1044" s="17">
        <f>IFERROR(VLOOKUP(Таблица1[[#This Row],[Наименование услуги]],#REF!,2),)</f>
        <v>0</v>
      </c>
      <c r="I1044" s="7">
        <f>Таблица1[[#This Row],[Количество услуг]]*Таблица1[[#This Row],[Стоимость за единицу, руб.]]</f>
        <v>0</v>
      </c>
      <c r="K1044" s="8" t="str">
        <f>IFERROR(VLOOKUP($J1044,'Журнал договоров физ.лиц'!$A$2:$H$32,2,0),"")</f>
        <v/>
      </c>
      <c r="L1044" s="18" t="e">
        <f>IF(MATCH(Таблица1[[#This Row],[Номер договора]],Таблица1[Номер договора],)=ROW()-1,1,)+INDEX(Таблица1[[#All],[0]],ROW()-1)</f>
        <v>#N/A</v>
      </c>
      <c r="M1044" s="18" t="str">
        <f>IFERROR(INDEX(Таблица1[Номер договора],MATCH(ROW()-1,Таблица1[0],)),"s\")</f>
        <v>s\</v>
      </c>
    </row>
    <row r="1045" spans="1:13" ht="15.75" x14ac:dyDescent="0.25">
      <c r="A1045" s="9" t="e">
        <f>INDEX('Журнал договоров физ.лиц'!C:C,MATCH('Реестр физические'!J1045,'Журнал договоров физ.лиц'!A:A,))</f>
        <v>#N/A</v>
      </c>
      <c r="B1045" s="9" t="e">
        <f>Таблица1[[#This Row],[Наименование юридического лица / ФИО пациента (физического лица)]]</f>
        <v>#N/A</v>
      </c>
      <c r="C1045" s="35"/>
      <c r="D1045" s="11"/>
      <c r="E1045" s="16"/>
      <c r="F1045" s="19"/>
      <c r="G1045"/>
      <c r="H1045" s="17">
        <f>IFERROR(VLOOKUP(Таблица1[[#This Row],[Наименование услуги]],#REF!,2),)</f>
        <v>0</v>
      </c>
      <c r="I1045" s="7">
        <f>Таблица1[[#This Row],[Количество услуг]]*Таблица1[[#This Row],[Стоимость за единицу, руб.]]</f>
        <v>0</v>
      </c>
      <c r="K1045" s="8" t="str">
        <f>IFERROR(VLOOKUP($J1045,'Журнал договоров физ.лиц'!$A$2:$H$32,2,0),"")</f>
        <v/>
      </c>
      <c r="L1045" s="18" t="e">
        <f>IF(MATCH(Таблица1[[#This Row],[Номер договора]],Таблица1[Номер договора],)=ROW()-1,1,)+INDEX(Таблица1[[#All],[0]],ROW()-1)</f>
        <v>#N/A</v>
      </c>
      <c r="M1045" s="18" t="str">
        <f>IFERROR(INDEX(Таблица1[Номер договора],MATCH(ROW()-1,Таблица1[0],)),"s\")</f>
        <v>s\</v>
      </c>
    </row>
    <row r="1046" spans="1:13" ht="15.75" x14ac:dyDescent="0.25">
      <c r="A1046" s="9" t="e">
        <f>INDEX('Журнал договоров физ.лиц'!C:C,MATCH('Реестр физические'!J1046,'Журнал договоров физ.лиц'!A:A,))</f>
        <v>#N/A</v>
      </c>
      <c r="B1046" s="9" t="e">
        <f>Таблица1[[#This Row],[Наименование юридического лица / ФИО пациента (физического лица)]]</f>
        <v>#N/A</v>
      </c>
      <c r="C1046" s="35"/>
      <c r="D1046" s="11"/>
      <c r="E1046" s="16"/>
      <c r="F1046" s="19"/>
      <c r="G1046"/>
      <c r="H1046" s="17">
        <f>IFERROR(VLOOKUP(Таблица1[[#This Row],[Наименование услуги]],#REF!,2),)</f>
        <v>0</v>
      </c>
      <c r="I1046" s="7">
        <f>Таблица1[[#This Row],[Количество услуг]]*Таблица1[[#This Row],[Стоимость за единицу, руб.]]</f>
        <v>0</v>
      </c>
      <c r="K1046" s="8" t="str">
        <f>IFERROR(VLOOKUP($J1046,'Журнал договоров физ.лиц'!$A$2:$H$32,2,0),"")</f>
        <v/>
      </c>
      <c r="L1046" s="18" t="e">
        <f>IF(MATCH(Таблица1[[#This Row],[Номер договора]],Таблица1[Номер договора],)=ROW()-1,1,)+INDEX(Таблица1[[#All],[0]],ROW()-1)</f>
        <v>#N/A</v>
      </c>
      <c r="M1046" s="18" t="str">
        <f>IFERROR(INDEX(Таблица1[Номер договора],MATCH(ROW()-1,Таблица1[0],)),"s\")</f>
        <v>s\</v>
      </c>
    </row>
    <row r="1047" spans="1:13" ht="15.75" x14ac:dyDescent="0.25">
      <c r="A1047" s="9" t="e">
        <f>INDEX('Журнал договоров физ.лиц'!C:C,MATCH('Реестр физические'!J1047,'Журнал договоров физ.лиц'!A:A,))</f>
        <v>#N/A</v>
      </c>
      <c r="B1047" s="9" t="e">
        <f>Таблица1[[#This Row],[Наименование юридического лица / ФИО пациента (физического лица)]]</f>
        <v>#N/A</v>
      </c>
      <c r="C1047" s="35"/>
      <c r="D1047" s="11"/>
      <c r="E1047" s="16"/>
      <c r="F1047" s="19"/>
      <c r="G1047"/>
      <c r="H1047" s="17">
        <f>IFERROR(VLOOKUP(Таблица1[[#This Row],[Наименование услуги]],#REF!,2),)</f>
        <v>0</v>
      </c>
      <c r="I1047" s="7">
        <f>Таблица1[[#This Row],[Количество услуг]]*Таблица1[[#This Row],[Стоимость за единицу, руб.]]</f>
        <v>0</v>
      </c>
      <c r="K1047" s="8" t="str">
        <f>IFERROR(VLOOKUP($J1047,'Журнал договоров физ.лиц'!$A$2:$H$32,2,0),"")</f>
        <v/>
      </c>
      <c r="L1047" s="18" t="e">
        <f>IF(MATCH(Таблица1[[#This Row],[Номер договора]],Таблица1[Номер договора],)=ROW()-1,1,)+INDEX(Таблица1[[#All],[0]],ROW()-1)</f>
        <v>#N/A</v>
      </c>
      <c r="M1047" s="18" t="str">
        <f>IFERROR(INDEX(Таблица1[Номер договора],MATCH(ROW()-1,Таблица1[0],)),"s\")</f>
        <v>s\</v>
      </c>
    </row>
    <row r="1048" spans="1:13" ht="15.75" x14ac:dyDescent="0.25">
      <c r="A1048" s="9" t="e">
        <f>INDEX('Журнал договоров физ.лиц'!C:C,MATCH('Реестр физические'!J1048,'Журнал договоров физ.лиц'!A:A,))</f>
        <v>#N/A</v>
      </c>
      <c r="B1048" s="9" t="e">
        <f>Таблица1[[#This Row],[Наименование юридического лица / ФИО пациента (физического лица)]]</f>
        <v>#N/A</v>
      </c>
      <c r="C1048" s="35"/>
      <c r="D1048" s="11"/>
      <c r="E1048" s="16"/>
      <c r="F1048" s="19"/>
      <c r="G1048"/>
      <c r="H1048" s="17">
        <f>IFERROR(VLOOKUP(Таблица1[[#This Row],[Наименование услуги]],#REF!,2),)</f>
        <v>0</v>
      </c>
      <c r="I1048" s="7">
        <f>Таблица1[[#This Row],[Количество услуг]]*Таблица1[[#This Row],[Стоимость за единицу, руб.]]</f>
        <v>0</v>
      </c>
      <c r="K1048" s="8" t="str">
        <f>IFERROR(VLOOKUP($J1048,'Журнал договоров физ.лиц'!$A$2:$H$32,2,0),"")</f>
        <v/>
      </c>
      <c r="L1048" s="18" t="e">
        <f>IF(MATCH(Таблица1[[#This Row],[Номер договора]],Таблица1[Номер договора],)=ROW()-1,1,)+INDEX(Таблица1[[#All],[0]],ROW()-1)</f>
        <v>#N/A</v>
      </c>
      <c r="M1048" s="18" t="str">
        <f>IFERROR(INDEX(Таблица1[Номер договора],MATCH(ROW()-1,Таблица1[0],)),"s\")</f>
        <v>s\</v>
      </c>
    </row>
    <row r="1049" spans="1:13" ht="15.75" x14ac:dyDescent="0.25">
      <c r="A1049" s="9" t="e">
        <f>INDEX('Журнал договоров физ.лиц'!C:C,MATCH('Реестр физические'!J1049,'Журнал договоров физ.лиц'!A:A,))</f>
        <v>#N/A</v>
      </c>
      <c r="B1049" s="9" t="e">
        <f>Таблица1[[#This Row],[Наименование юридического лица / ФИО пациента (физического лица)]]</f>
        <v>#N/A</v>
      </c>
      <c r="C1049" s="35"/>
      <c r="D1049" s="11"/>
      <c r="E1049" s="16"/>
      <c r="F1049" s="19"/>
      <c r="G1049"/>
      <c r="H1049" s="17">
        <f>IFERROR(VLOOKUP(Таблица1[[#This Row],[Наименование услуги]],#REF!,2),)</f>
        <v>0</v>
      </c>
      <c r="I1049" s="7">
        <f>Таблица1[[#This Row],[Количество услуг]]*Таблица1[[#This Row],[Стоимость за единицу, руб.]]</f>
        <v>0</v>
      </c>
      <c r="K1049" s="8" t="str">
        <f>IFERROR(VLOOKUP($J1049,'Журнал договоров физ.лиц'!$A$2:$H$32,2,0),"")</f>
        <v/>
      </c>
      <c r="L1049" s="18" t="e">
        <f>IF(MATCH(Таблица1[[#This Row],[Номер договора]],Таблица1[Номер договора],)=ROW()-1,1,)+INDEX(Таблица1[[#All],[0]],ROW()-1)</f>
        <v>#N/A</v>
      </c>
      <c r="M1049" s="18" t="str">
        <f>IFERROR(INDEX(Таблица1[Номер договора],MATCH(ROW()-1,Таблица1[0],)),"s\")</f>
        <v>s\</v>
      </c>
    </row>
    <row r="1050" spans="1:13" ht="15.75" x14ac:dyDescent="0.25">
      <c r="A1050" s="9" t="e">
        <f>INDEX('Журнал договоров физ.лиц'!C:C,MATCH('Реестр физические'!J1050,'Журнал договоров физ.лиц'!A:A,))</f>
        <v>#N/A</v>
      </c>
      <c r="B1050" s="9" t="e">
        <f>Таблица1[[#This Row],[Наименование юридического лица / ФИО пациента (физического лица)]]</f>
        <v>#N/A</v>
      </c>
      <c r="C1050" s="35"/>
      <c r="D1050" s="11"/>
      <c r="E1050" s="16"/>
      <c r="F1050" s="19"/>
      <c r="G1050"/>
      <c r="H1050" s="17">
        <f>IFERROR(VLOOKUP(Таблица1[[#This Row],[Наименование услуги]],#REF!,2),)</f>
        <v>0</v>
      </c>
      <c r="I1050" s="7">
        <f>Таблица1[[#This Row],[Количество услуг]]*Таблица1[[#This Row],[Стоимость за единицу, руб.]]</f>
        <v>0</v>
      </c>
      <c r="K1050" s="8" t="str">
        <f>IFERROR(VLOOKUP($J1050,'Журнал договоров физ.лиц'!$A$2:$H$32,2,0),"")</f>
        <v/>
      </c>
      <c r="L1050" s="18" t="e">
        <f>IF(MATCH(Таблица1[[#This Row],[Номер договора]],Таблица1[Номер договора],)=ROW()-1,1,)+INDEX(Таблица1[[#All],[0]],ROW()-1)</f>
        <v>#N/A</v>
      </c>
      <c r="M1050" s="18" t="str">
        <f>IFERROR(INDEX(Таблица1[Номер договора],MATCH(ROW()-1,Таблица1[0],)),"s\")</f>
        <v>s\</v>
      </c>
    </row>
    <row r="1051" spans="1:13" ht="15.75" x14ac:dyDescent="0.25">
      <c r="A1051" s="9" t="e">
        <f>INDEX('Журнал договоров физ.лиц'!C:C,MATCH('Реестр физические'!J1051,'Журнал договоров физ.лиц'!A:A,))</f>
        <v>#N/A</v>
      </c>
      <c r="B1051" s="9" t="e">
        <f>Таблица1[[#This Row],[Наименование юридического лица / ФИО пациента (физического лица)]]</f>
        <v>#N/A</v>
      </c>
      <c r="C1051" s="35"/>
      <c r="D1051" s="11"/>
      <c r="E1051" s="16"/>
      <c r="F1051" s="19"/>
      <c r="G1051"/>
      <c r="H1051" s="17">
        <f>IFERROR(VLOOKUP(Таблица1[[#This Row],[Наименование услуги]],#REF!,2),)</f>
        <v>0</v>
      </c>
      <c r="I1051" s="7">
        <f>Таблица1[[#This Row],[Количество услуг]]*Таблица1[[#This Row],[Стоимость за единицу, руб.]]</f>
        <v>0</v>
      </c>
      <c r="K1051" s="8" t="str">
        <f>IFERROR(VLOOKUP($J1051,'Журнал договоров физ.лиц'!$A$2:$H$32,2,0),"")</f>
        <v/>
      </c>
      <c r="L1051" s="18" t="e">
        <f>IF(MATCH(Таблица1[[#This Row],[Номер договора]],Таблица1[Номер договора],)=ROW()-1,1,)+INDEX(Таблица1[[#All],[0]],ROW()-1)</f>
        <v>#N/A</v>
      </c>
      <c r="M1051" s="18" t="str">
        <f>IFERROR(INDEX(Таблица1[Номер договора],MATCH(ROW()-1,Таблица1[0],)),"s\")</f>
        <v>s\</v>
      </c>
    </row>
    <row r="1052" spans="1:13" ht="15.75" x14ac:dyDescent="0.25">
      <c r="A1052" s="9" t="e">
        <f>INDEX('Журнал договоров физ.лиц'!C:C,MATCH('Реестр физические'!J1052,'Журнал договоров физ.лиц'!A:A,))</f>
        <v>#N/A</v>
      </c>
      <c r="B1052" s="9" t="e">
        <f>Таблица1[[#This Row],[Наименование юридического лица / ФИО пациента (физического лица)]]</f>
        <v>#N/A</v>
      </c>
      <c r="C1052" s="35"/>
      <c r="D1052" s="11"/>
      <c r="E1052" s="16"/>
      <c r="F1052" s="19"/>
      <c r="G1052"/>
      <c r="H1052" s="17">
        <f>IFERROR(VLOOKUP(Таблица1[[#This Row],[Наименование услуги]],#REF!,2),)</f>
        <v>0</v>
      </c>
      <c r="I1052" s="7">
        <f>Таблица1[[#This Row],[Количество услуг]]*Таблица1[[#This Row],[Стоимость за единицу, руб.]]</f>
        <v>0</v>
      </c>
      <c r="K1052" s="8" t="str">
        <f>IFERROR(VLOOKUP($J1052,'Журнал договоров физ.лиц'!$A$2:$H$32,2,0),"")</f>
        <v/>
      </c>
      <c r="L1052" s="18" t="e">
        <f>IF(MATCH(Таблица1[[#This Row],[Номер договора]],Таблица1[Номер договора],)=ROW()-1,1,)+INDEX(Таблица1[[#All],[0]],ROW()-1)</f>
        <v>#N/A</v>
      </c>
      <c r="M1052" s="18" t="str">
        <f>IFERROR(INDEX(Таблица1[Номер договора],MATCH(ROW()-1,Таблица1[0],)),"s\")</f>
        <v>s\</v>
      </c>
    </row>
    <row r="1053" spans="1:13" ht="15.75" x14ac:dyDescent="0.25">
      <c r="A1053" s="9" t="e">
        <f>INDEX('Журнал договоров физ.лиц'!C:C,MATCH('Реестр физические'!J1053,'Журнал договоров физ.лиц'!A:A,))</f>
        <v>#N/A</v>
      </c>
      <c r="B1053" s="9" t="e">
        <f>Таблица1[[#This Row],[Наименование юридического лица / ФИО пациента (физического лица)]]</f>
        <v>#N/A</v>
      </c>
      <c r="C1053" s="35"/>
      <c r="D1053" s="11"/>
      <c r="E1053" s="16"/>
      <c r="F1053" s="19"/>
      <c r="G1053"/>
      <c r="H1053" s="17">
        <f>IFERROR(VLOOKUP(Таблица1[[#This Row],[Наименование услуги]],#REF!,2),)</f>
        <v>0</v>
      </c>
      <c r="I1053" s="7">
        <f>Таблица1[[#This Row],[Количество услуг]]*Таблица1[[#This Row],[Стоимость за единицу, руб.]]</f>
        <v>0</v>
      </c>
      <c r="K1053" s="8" t="str">
        <f>IFERROR(VLOOKUP($J1053,'Журнал договоров физ.лиц'!$A$2:$H$32,2,0),"")</f>
        <v/>
      </c>
      <c r="L1053" s="18" t="e">
        <f>IF(MATCH(Таблица1[[#This Row],[Номер договора]],Таблица1[Номер договора],)=ROW()-1,1,)+INDEX(Таблица1[[#All],[0]],ROW()-1)</f>
        <v>#N/A</v>
      </c>
      <c r="M1053" s="18" t="str">
        <f>IFERROR(INDEX(Таблица1[Номер договора],MATCH(ROW()-1,Таблица1[0],)),"s\")</f>
        <v>s\</v>
      </c>
    </row>
    <row r="1054" spans="1:13" ht="15.75" x14ac:dyDescent="0.25">
      <c r="A1054" s="9" t="e">
        <f>INDEX('Журнал договоров физ.лиц'!C:C,MATCH('Реестр физические'!J1054,'Журнал договоров физ.лиц'!A:A,))</f>
        <v>#N/A</v>
      </c>
      <c r="B1054" s="9" t="e">
        <f>Таблица1[[#This Row],[Наименование юридического лица / ФИО пациента (физического лица)]]</f>
        <v>#N/A</v>
      </c>
      <c r="C1054" s="35"/>
      <c r="D1054" s="11"/>
      <c r="E1054" s="16"/>
      <c r="F1054" s="19"/>
      <c r="G1054"/>
      <c r="H1054" s="17">
        <f>IFERROR(VLOOKUP(Таблица1[[#This Row],[Наименование услуги]],#REF!,2),)</f>
        <v>0</v>
      </c>
      <c r="I1054" s="7">
        <f>Таблица1[[#This Row],[Количество услуг]]*Таблица1[[#This Row],[Стоимость за единицу, руб.]]</f>
        <v>0</v>
      </c>
      <c r="K1054" s="8" t="str">
        <f>IFERROR(VLOOKUP($J1054,'Журнал договоров физ.лиц'!$A$2:$H$32,2,0),"")</f>
        <v/>
      </c>
      <c r="L1054" s="18" t="e">
        <f>IF(MATCH(Таблица1[[#This Row],[Номер договора]],Таблица1[Номер договора],)=ROW()-1,1,)+INDEX(Таблица1[[#All],[0]],ROW()-1)</f>
        <v>#N/A</v>
      </c>
      <c r="M1054" s="18" t="str">
        <f>IFERROR(INDEX(Таблица1[Номер договора],MATCH(ROW()-1,Таблица1[0],)),"s\")</f>
        <v>s\</v>
      </c>
    </row>
    <row r="1055" spans="1:13" ht="15.75" x14ac:dyDescent="0.25">
      <c r="A1055" s="9" t="e">
        <f>INDEX('Журнал договоров физ.лиц'!C:C,MATCH('Реестр физические'!J1055,'Журнал договоров физ.лиц'!A:A,))</f>
        <v>#N/A</v>
      </c>
      <c r="B1055" s="9" t="e">
        <f>Таблица1[[#This Row],[Наименование юридического лица / ФИО пациента (физического лица)]]</f>
        <v>#N/A</v>
      </c>
      <c r="C1055" s="35"/>
      <c r="D1055" s="11"/>
      <c r="E1055" s="16"/>
      <c r="F1055" s="19"/>
      <c r="G1055"/>
      <c r="H1055" s="17">
        <f>IFERROR(VLOOKUP(Таблица1[[#This Row],[Наименование услуги]],#REF!,2),)</f>
        <v>0</v>
      </c>
      <c r="I1055" s="7">
        <f>Таблица1[[#This Row],[Количество услуг]]*Таблица1[[#This Row],[Стоимость за единицу, руб.]]</f>
        <v>0</v>
      </c>
      <c r="K1055" s="8" t="str">
        <f>IFERROR(VLOOKUP($J1055,'Журнал договоров физ.лиц'!$A$2:$H$32,2,0),"")</f>
        <v/>
      </c>
      <c r="L1055" s="18" t="e">
        <f>IF(MATCH(Таблица1[[#This Row],[Номер договора]],Таблица1[Номер договора],)=ROW()-1,1,)+INDEX(Таблица1[[#All],[0]],ROW()-1)</f>
        <v>#N/A</v>
      </c>
      <c r="M1055" s="18" t="str">
        <f>IFERROR(INDEX(Таблица1[Номер договора],MATCH(ROW()-1,Таблица1[0],)),"s\")</f>
        <v>s\</v>
      </c>
    </row>
    <row r="1056" spans="1:13" ht="15.75" x14ac:dyDescent="0.25">
      <c r="A1056" s="9" t="e">
        <f>INDEX('Журнал договоров физ.лиц'!C:C,MATCH('Реестр физические'!J1056,'Журнал договоров физ.лиц'!A:A,))</f>
        <v>#N/A</v>
      </c>
      <c r="B1056" s="9" t="e">
        <f>Таблица1[[#This Row],[Наименование юридического лица / ФИО пациента (физического лица)]]</f>
        <v>#N/A</v>
      </c>
      <c r="C1056" s="35"/>
      <c r="D1056" s="11"/>
      <c r="E1056" s="16"/>
      <c r="F1056" s="19"/>
      <c r="G1056"/>
      <c r="H1056" s="17">
        <f>IFERROR(VLOOKUP(Таблица1[[#This Row],[Наименование услуги]],#REF!,2),)</f>
        <v>0</v>
      </c>
      <c r="I1056" s="7">
        <f>Таблица1[[#This Row],[Количество услуг]]*Таблица1[[#This Row],[Стоимость за единицу, руб.]]</f>
        <v>0</v>
      </c>
      <c r="K1056" s="8" t="str">
        <f>IFERROR(VLOOKUP($J1056,'Журнал договоров физ.лиц'!$A$2:$H$32,2,0),"")</f>
        <v/>
      </c>
      <c r="L1056" s="18" t="e">
        <f>IF(MATCH(Таблица1[[#This Row],[Номер договора]],Таблица1[Номер договора],)=ROW()-1,1,)+INDEX(Таблица1[[#All],[0]],ROW()-1)</f>
        <v>#N/A</v>
      </c>
      <c r="M1056" s="18" t="str">
        <f>IFERROR(INDEX(Таблица1[Номер договора],MATCH(ROW()-1,Таблица1[0],)),"s\")</f>
        <v>s\</v>
      </c>
    </row>
    <row r="1057" spans="1:13" ht="15.75" x14ac:dyDescent="0.25">
      <c r="A1057" s="9" t="e">
        <f>INDEX('Журнал договоров физ.лиц'!C:C,MATCH('Реестр физические'!J1057,'Журнал договоров физ.лиц'!A:A,))</f>
        <v>#N/A</v>
      </c>
      <c r="B1057" s="9" t="e">
        <f>Таблица1[[#This Row],[Наименование юридического лица / ФИО пациента (физического лица)]]</f>
        <v>#N/A</v>
      </c>
      <c r="C1057" s="35"/>
      <c r="D1057" s="11"/>
      <c r="E1057" s="16"/>
      <c r="F1057" s="19"/>
      <c r="G1057"/>
      <c r="H1057" s="17">
        <f>IFERROR(VLOOKUP(Таблица1[[#This Row],[Наименование услуги]],#REF!,2),)</f>
        <v>0</v>
      </c>
      <c r="I1057" s="7">
        <f>Таблица1[[#This Row],[Количество услуг]]*Таблица1[[#This Row],[Стоимость за единицу, руб.]]</f>
        <v>0</v>
      </c>
      <c r="K1057" s="8" t="str">
        <f>IFERROR(VLOOKUP($J1057,'Журнал договоров физ.лиц'!$A$2:$H$32,2,0),"")</f>
        <v/>
      </c>
      <c r="L1057" s="18" t="e">
        <f>IF(MATCH(Таблица1[[#This Row],[Номер договора]],Таблица1[Номер договора],)=ROW()-1,1,)+INDEX(Таблица1[[#All],[0]],ROW()-1)</f>
        <v>#N/A</v>
      </c>
      <c r="M1057" s="18" t="str">
        <f>IFERROR(INDEX(Таблица1[Номер договора],MATCH(ROW()-1,Таблица1[0],)),"s\")</f>
        <v>s\</v>
      </c>
    </row>
    <row r="1058" spans="1:13" ht="15.75" x14ac:dyDescent="0.25">
      <c r="A1058" s="9" t="e">
        <f>INDEX('Журнал договоров физ.лиц'!C:C,MATCH('Реестр физические'!J1058,'Журнал договоров физ.лиц'!A:A,))</f>
        <v>#N/A</v>
      </c>
      <c r="B1058" s="9" t="e">
        <f>Таблица1[[#This Row],[Наименование юридического лица / ФИО пациента (физического лица)]]</f>
        <v>#N/A</v>
      </c>
      <c r="C1058" s="35"/>
      <c r="D1058" s="11"/>
      <c r="E1058" s="16"/>
      <c r="F1058" s="19"/>
      <c r="G1058"/>
      <c r="H1058" s="17">
        <f>IFERROR(VLOOKUP(Таблица1[[#This Row],[Наименование услуги]],#REF!,2),)</f>
        <v>0</v>
      </c>
      <c r="I1058" s="7">
        <f>Таблица1[[#This Row],[Количество услуг]]*Таблица1[[#This Row],[Стоимость за единицу, руб.]]</f>
        <v>0</v>
      </c>
      <c r="K1058" s="8" t="str">
        <f>IFERROR(VLOOKUP($J1058,'Журнал договоров физ.лиц'!$A$2:$H$32,2,0),"")</f>
        <v/>
      </c>
      <c r="L1058" s="18" t="e">
        <f>IF(MATCH(Таблица1[[#This Row],[Номер договора]],Таблица1[Номер договора],)=ROW()-1,1,)+INDEX(Таблица1[[#All],[0]],ROW()-1)</f>
        <v>#N/A</v>
      </c>
      <c r="M1058" s="18" t="str">
        <f>IFERROR(INDEX(Таблица1[Номер договора],MATCH(ROW()-1,Таблица1[0],)),"s\")</f>
        <v>s\</v>
      </c>
    </row>
    <row r="1059" spans="1:13" ht="15.75" x14ac:dyDescent="0.25">
      <c r="A1059" s="9" t="e">
        <f>INDEX('Журнал договоров физ.лиц'!C:C,MATCH('Реестр физические'!J1059,'Журнал договоров физ.лиц'!A:A,))</f>
        <v>#N/A</v>
      </c>
      <c r="B1059" s="9" t="e">
        <f>Таблица1[[#This Row],[Наименование юридического лица / ФИО пациента (физического лица)]]</f>
        <v>#N/A</v>
      </c>
      <c r="C1059" s="35"/>
      <c r="D1059" s="11"/>
      <c r="E1059" s="16"/>
      <c r="F1059" s="19"/>
      <c r="G1059"/>
      <c r="H1059" s="17">
        <f>IFERROR(VLOOKUP(Таблица1[[#This Row],[Наименование услуги]],#REF!,2),)</f>
        <v>0</v>
      </c>
      <c r="I1059" s="7">
        <f>Таблица1[[#This Row],[Количество услуг]]*Таблица1[[#This Row],[Стоимость за единицу, руб.]]</f>
        <v>0</v>
      </c>
      <c r="K1059" s="8" t="str">
        <f>IFERROR(VLOOKUP($J1059,'Журнал договоров физ.лиц'!$A$2:$H$32,2,0),"")</f>
        <v/>
      </c>
      <c r="L1059" s="18" t="e">
        <f>IF(MATCH(Таблица1[[#This Row],[Номер договора]],Таблица1[Номер договора],)=ROW()-1,1,)+INDEX(Таблица1[[#All],[0]],ROW()-1)</f>
        <v>#N/A</v>
      </c>
      <c r="M1059" s="18" t="str">
        <f>IFERROR(INDEX(Таблица1[Номер договора],MATCH(ROW()-1,Таблица1[0],)),"s\")</f>
        <v>s\</v>
      </c>
    </row>
    <row r="1060" spans="1:13" ht="15.75" x14ac:dyDescent="0.25">
      <c r="A1060" s="9" t="e">
        <f>INDEX('Журнал договоров физ.лиц'!C:C,MATCH('Реестр физические'!J1060,'Журнал договоров физ.лиц'!A:A,))</f>
        <v>#N/A</v>
      </c>
      <c r="B1060" s="9" t="e">
        <f>Таблица1[[#This Row],[Наименование юридического лица / ФИО пациента (физического лица)]]</f>
        <v>#N/A</v>
      </c>
      <c r="C1060" s="35"/>
      <c r="D1060" s="11"/>
      <c r="E1060" s="16"/>
      <c r="F1060" s="19"/>
      <c r="G1060"/>
      <c r="H1060" s="17">
        <f>IFERROR(VLOOKUP(Таблица1[[#This Row],[Наименование услуги]],#REF!,2),)</f>
        <v>0</v>
      </c>
      <c r="I1060" s="7">
        <f>Таблица1[[#This Row],[Количество услуг]]*Таблица1[[#This Row],[Стоимость за единицу, руб.]]</f>
        <v>0</v>
      </c>
      <c r="K1060" s="8" t="str">
        <f>IFERROR(VLOOKUP($J1060,'Журнал договоров физ.лиц'!$A$2:$H$32,2,0),"")</f>
        <v/>
      </c>
      <c r="L1060" s="18" t="e">
        <f>IF(MATCH(Таблица1[[#This Row],[Номер договора]],Таблица1[Номер договора],)=ROW()-1,1,)+INDEX(Таблица1[[#All],[0]],ROW()-1)</f>
        <v>#N/A</v>
      </c>
      <c r="M1060" s="18" t="str">
        <f>IFERROR(INDEX(Таблица1[Номер договора],MATCH(ROW()-1,Таблица1[0],)),"s\")</f>
        <v>s\</v>
      </c>
    </row>
    <row r="1061" spans="1:13" ht="15.75" x14ac:dyDescent="0.25">
      <c r="A1061" s="9" t="e">
        <f>INDEX('Журнал договоров физ.лиц'!C:C,MATCH('Реестр физические'!J1061,'Журнал договоров физ.лиц'!A:A,))</f>
        <v>#N/A</v>
      </c>
      <c r="B1061" s="9" t="e">
        <f>Таблица1[[#This Row],[Наименование юридического лица / ФИО пациента (физического лица)]]</f>
        <v>#N/A</v>
      </c>
      <c r="C1061" s="35"/>
      <c r="D1061" s="11"/>
      <c r="E1061" s="16"/>
      <c r="F1061" s="19"/>
      <c r="G1061"/>
      <c r="H1061" s="17">
        <f>IFERROR(VLOOKUP(Таблица1[[#This Row],[Наименование услуги]],#REF!,2),)</f>
        <v>0</v>
      </c>
      <c r="I1061" s="7">
        <f>Таблица1[[#This Row],[Количество услуг]]*Таблица1[[#This Row],[Стоимость за единицу, руб.]]</f>
        <v>0</v>
      </c>
      <c r="K1061" s="8" t="str">
        <f>IFERROR(VLOOKUP($J1061,'Журнал договоров физ.лиц'!$A$2:$H$32,2,0),"")</f>
        <v/>
      </c>
      <c r="L1061" s="18" t="e">
        <f>IF(MATCH(Таблица1[[#This Row],[Номер договора]],Таблица1[Номер договора],)=ROW()-1,1,)+INDEX(Таблица1[[#All],[0]],ROW()-1)</f>
        <v>#N/A</v>
      </c>
      <c r="M1061" s="18" t="str">
        <f>IFERROR(INDEX(Таблица1[Номер договора],MATCH(ROW()-1,Таблица1[0],)),"s\")</f>
        <v>s\</v>
      </c>
    </row>
    <row r="1062" spans="1:13" ht="15.75" x14ac:dyDescent="0.25">
      <c r="A1062" s="9" t="e">
        <f>INDEX('Журнал договоров физ.лиц'!C:C,MATCH('Реестр физические'!J1062,'Журнал договоров физ.лиц'!A:A,))</f>
        <v>#N/A</v>
      </c>
      <c r="B1062" s="9" t="e">
        <f>Таблица1[[#This Row],[Наименование юридического лица / ФИО пациента (физического лица)]]</f>
        <v>#N/A</v>
      </c>
      <c r="C1062" s="35"/>
      <c r="D1062" s="11"/>
      <c r="E1062" s="16"/>
      <c r="F1062" s="19"/>
      <c r="G1062"/>
      <c r="H1062" s="17">
        <f>IFERROR(VLOOKUP(Таблица1[[#This Row],[Наименование услуги]],#REF!,2),)</f>
        <v>0</v>
      </c>
      <c r="I1062" s="7">
        <f>Таблица1[[#This Row],[Количество услуг]]*Таблица1[[#This Row],[Стоимость за единицу, руб.]]</f>
        <v>0</v>
      </c>
      <c r="K1062" s="8" t="str">
        <f>IFERROR(VLOOKUP($J1062,'Журнал договоров физ.лиц'!$A$2:$H$32,2,0),"")</f>
        <v/>
      </c>
      <c r="L1062" s="18" t="e">
        <f>IF(MATCH(Таблица1[[#This Row],[Номер договора]],Таблица1[Номер договора],)=ROW()-1,1,)+INDEX(Таблица1[[#All],[0]],ROW()-1)</f>
        <v>#N/A</v>
      </c>
      <c r="M1062" s="18" t="str">
        <f>IFERROR(INDEX(Таблица1[Номер договора],MATCH(ROW()-1,Таблица1[0],)),"s\")</f>
        <v>s\</v>
      </c>
    </row>
    <row r="1063" spans="1:13" ht="15.75" x14ac:dyDescent="0.25">
      <c r="A1063" s="9" t="e">
        <f>INDEX('Журнал договоров физ.лиц'!C:C,MATCH('Реестр физические'!J1063,'Журнал договоров физ.лиц'!A:A,))</f>
        <v>#N/A</v>
      </c>
      <c r="B1063" s="9" t="e">
        <f>Таблица1[[#This Row],[Наименование юридического лица / ФИО пациента (физического лица)]]</f>
        <v>#N/A</v>
      </c>
      <c r="C1063" s="35"/>
      <c r="D1063" s="11"/>
      <c r="E1063" s="16"/>
      <c r="F1063" s="19"/>
      <c r="G1063"/>
      <c r="H1063" s="17">
        <f>IFERROR(VLOOKUP(Таблица1[[#This Row],[Наименование услуги]],#REF!,2),)</f>
        <v>0</v>
      </c>
      <c r="I1063" s="7">
        <f>Таблица1[[#This Row],[Количество услуг]]*Таблица1[[#This Row],[Стоимость за единицу, руб.]]</f>
        <v>0</v>
      </c>
      <c r="K1063" s="8" t="str">
        <f>IFERROR(VLOOKUP($J1063,'Журнал договоров физ.лиц'!$A$2:$H$32,2,0),"")</f>
        <v/>
      </c>
      <c r="L1063" s="18" t="e">
        <f>IF(MATCH(Таблица1[[#This Row],[Номер договора]],Таблица1[Номер договора],)=ROW()-1,1,)+INDEX(Таблица1[[#All],[0]],ROW()-1)</f>
        <v>#N/A</v>
      </c>
      <c r="M1063" s="18" t="str">
        <f>IFERROR(INDEX(Таблица1[Номер договора],MATCH(ROW()-1,Таблица1[0],)),"s\")</f>
        <v>s\</v>
      </c>
    </row>
    <row r="1064" spans="1:13" ht="15.75" x14ac:dyDescent="0.25">
      <c r="A1064" s="9" t="e">
        <f>INDEX('Журнал договоров физ.лиц'!C:C,MATCH('Реестр физические'!J1064,'Журнал договоров физ.лиц'!A:A,))</f>
        <v>#N/A</v>
      </c>
      <c r="B1064" s="9" t="e">
        <f>Таблица1[[#This Row],[Наименование юридического лица / ФИО пациента (физического лица)]]</f>
        <v>#N/A</v>
      </c>
      <c r="C1064" s="35"/>
      <c r="D1064" s="11"/>
      <c r="E1064" s="16"/>
      <c r="F1064" s="19"/>
      <c r="G1064"/>
      <c r="H1064" s="17">
        <f>IFERROR(VLOOKUP(Таблица1[[#This Row],[Наименование услуги]],#REF!,2),)</f>
        <v>0</v>
      </c>
      <c r="I1064" s="7">
        <f>Таблица1[[#This Row],[Количество услуг]]*Таблица1[[#This Row],[Стоимость за единицу, руб.]]</f>
        <v>0</v>
      </c>
      <c r="K1064" s="8" t="str">
        <f>IFERROR(VLOOKUP($J1064,'Журнал договоров физ.лиц'!$A$2:$H$32,2,0),"")</f>
        <v/>
      </c>
      <c r="L1064" s="18" t="e">
        <f>IF(MATCH(Таблица1[[#This Row],[Номер договора]],Таблица1[Номер договора],)=ROW()-1,1,)+INDEX(Таблица1[[#All],[0]],ROW()-1)</f>
        <v>#N/A</v>
      </c>
      <c r="M1064" s="18" t="str">
        <f>IFERROR(INDEX(Таблица1[Номер договора],MATCH(ROW()-1,Таблица1[0],)),"s\")</f>
        <v>s\</v>
      </c>
    </row>
    <row r="1065" spans="1:13" ht="15.75" x14ac:dyDescent="0.25">
      <c r="A1065" s="9" t="e">
        <f>INDEX('Журнал договоров физ.лиц'!C:C,MATCH('Реестр физические'!J1065,'Журнал договоров физ.лиц'!A:A,))</f>
        <v>#N/A</v>
      </c>
      <c r="B1065" s="9" t="e">
        <f>Таблица1[[#This Row],[Наименование юридического лица / ФИО пациента (физического лица)]]</f>
        <v>#N/A</v>
      </c>
      <c r="C1065" s="35"/>
      <c r="D1065" s="11"/>
      <c r="E1065" s="16"/>
      <c r="F1065" s="19"/>
      <c r="G1065"/>
      <c r="H1065" s="17">
        <f>IFERROR(VLOOKUP(Таблица1[[#This Row],[Наименование услуги]],#REF!,2),)</f>
        <v>0</v>
      </c>
      <c r="I1065" s="7">
        <f>Таблица1[[#This Row],[Количество услуг]]*Таблица1[[#This Row],[Стоимость за единицу, руб.]]</f>
        <v>0</v>
      </c>
      <c r="K1065" s="8" t="str">
        <f>IFERROR(VLOOKUP($J1065,'Журнал договоров физ.лиц'!$A$2:$H$32,2,0),"")</f>
        <v/>
      </c>
      <c r="L1065" s="18" t="e">
        <f>IF(MATCH(Таблица1[[#This Row],[Номер договора]],Таблица1[Номер договора],)=ROW()-1,1,)+INDEX(Таблица1[[#All],[0]],ROW()-1)</f>
        <v>#N/A</v>
      </c>
      <c r="M1065" s="18" t="str">
        <f>IFERROR(INDEX(Таблица1[Номер договора],MATCH(ROW()-1,Таблица1[0],)),"s\")</f>
        <v>s\</v>
      </c>
    </row>
    <row r="1066" spans="1:13" ht="15.75" x14ac:dyDescent="0.25">
      <c r="A1066" s="9" t="e">
        <f>INDEX('Журнал договоров физ.лиц'!C:C,MATCH('Реестр физические'!J1066,'Журнал договоров физ.лиц'!A:A,))</f>
        <v>#N/A</v>
      </c>
      <c r="B1066" s="9" t="e">
        <f>Таблица1[[#This Row],[Наименование юридического лица / ФИО пациента (физического лица)]]</f>
        <v>#N/A</v>
      </c>
      <c r="C1066" s="35"/>
      <c r="D1066" s="11"/>
      <c r="E1066" s="16"/>
      <c r="F1066" s="19"/>
      <c r="G1066"/>
      <c r="H1066" s="17">
        <f>IFERROR(VLOOKUP(Таблица1[[#This Row],[Наименование услуги]],#REF!,2),)</f>
        <v>0</v>
      </c>
      <c r="I1066" s="7">
        <f>Таблица1[[#This Row],[Количество услуг]]*Таблица1[[#This Row],[Стоимость за единицу, руб.]]</f>
        <v>0</v>
      </c>
      <c r="K1066" s="8" t="str">
        <f>IFERROR(VLOOKUP($J1066,'Журнал договоров физ.лиц'!$A$2:$H$32,2,0),"")</f>
        <v/>
      </c>
      <c r="L1066" s="18" t="e">
        <f>IF(MATCH(Таблица1[[#This Row],[Номер договора]],Таблица1[Номер договора],)=ROW()-1,1,)+INDEX(Таблица1[[#All],[0]],ROW()-1)</f>
        <v>#N/A</v>
      </c>
      <c r="M1066" s="18" t="str">
        <f>IFERROR(INDEX(Таблица1[Номер договора],MATCH(ROW()-1,Таблица1[0],)),"s\")</f>
        <v>s\</v>
      </c>
    </row>
    <row r="1067" spans="1:13" ht="15.75" x14ac:dyDescent="0.25">
      <c r="A1067" s="9" t="e">
        <f>INDEX('Журнал договоров физ.лиц'!C:C,MATCH('Реестр физические'!J1067,'Журнал договоров физ.лиц'!A:A,))</f>
        <v>#N/A</v>
      </c>
      <c r="B1067" s="9" t="e">
        <f>Таблица1[[#This Row],[Наименование юридического лица / ФИО пациента (физического лица)]]</f>
        <v>#N/A</v>
      </c>
      <c r="C1067" s="35"/>
      <c r="D1067" s="11"/>
      <c r="E1067" s="16"/>
      <c r="F1067" s="19"/>
      <c r="G1067"/>
      <c r="H1067" s="17">
        <f>IFERROR(VLOOKUP(Таблица1[[#This Row],[Наименование услуги]],#REF!,2),)</f>
        <v>0</v>
      </c>
      <c r="I1067" s="7">
        <f>Таблица1[[#This Row],[Количество услуг]]*Таблица1[[#This Row],[Стоимость за единицу, руб.]]</f>
        <v>0</v>
      </c>
      <c r="K1067" s="8" t="str">
        <f>IFERROR(VLOOKUP($J1067,'Журнал договоров физ.лиц'!$A$2:$H$32,2,0),"")</f>
        <v/>
      </c>
      <c r="L1067" s="18" t="e">
        <f>IF(MATCH(Таблица1[[#This Row],[Номер договора]],Таблица1[Номер договора],)=ROW()-1,1,)+INDEX(Таблица1[[#All],[0]],ROW()-1)</f>
        <v>#N/A</v>
      </c>
      <c r="M1067" s="18" t="str">
        <f>IFERROR(INDEX(Таблица1[Номер договора],MATCH(ROW()-1,Таблица1[0],)),"s\")</f>
        <v>s\</v>
      </c>
    </row>
    <row r="1068" spans="1:13" ht="15.75" x14ac:dyDescent="0.25">
      <c r="A1068" s="9" t="e">
        <f>INDEX('Журнал договоров физ.лиц'!C:C,MATCH('Реестр физические'!J1068,'Журнал договоров физ.лиц'!A:A,))</f>
        <v>#N/A</v>
      </c>
      <c r="B1068" s="9" t="e">
        <f>Таблица1[[#This Row],[Наименование юридического лица / ФИО пациента (физического лица)]]</f>
        <v>#N/A</v>
      </c>
      <c r="C1068" s="35"/>
      <c r="D1068" s="11"/>
      <c r="E1068" s="16"/>
      <c r="F1068" s="19"/>
      <c r="G1068"/>
      <c r="H1068" s="17">
        <f>IFERROR(VLOOKUP(Таблица1[[#This Row],[Наименование услуги]],#REF!,2),)</f>
        <v>0</v>
      </c>
      <c r="I1068" s="7">
        <f>Таблица1[[#This Row],[Количество услуг]]*Таблица1[[#This Row],[Стоимость за единицу, руб.]]</f>
        <v>0</v>
      </c>
      <c r="K1068" s="8" t="str">
        <f>IFERROR(VLOOKUP($J1068,'Журнал договоров физ.лиц'!$A$2:$H$32,2,0),"")</f>
        <v/>
      </c>
      <c r="L1068" s="18" t="e">
        <f>IF(MATCH(Таблица1[[#This Row],[Номер договора]],Таблица1[Номер договора],)=ROW()-1,1,)+INDEX(Таблица1[[#All],[0]],ROW()-1)</f>
        <v>#N/A</v>
      </c>
      <c r="M1068" s="18" t="str">
        <f>IFERROR(INDEX(Таблица1[Номер договора],MATCH(ROW()-1,Таблица1[0],)),"s\")</f>
        <v>s\</v>
      </c>
    </row>
    <row r="1069" spans="1:13" ht="15.75" x14ac:dyDescent="0.25">
      <c r="A1069" s="9" t="e">
        <f>INDEX('Журнал договоров физ.лиц'!C:C,MATCH('Реестр физические'!J1069,'Журнал договоров физ.лиц'!A:A,))</f>
        <v>#N/A</v>
      </c>
      <c r="B1069" s="9" t="e">
        <f>Таблица1[[#This Row],[Наименование юридического лица / ФИО пациента (физического лица)]]</f>
        <v>#N/A</v>
      </c>
      <c r="C1069" s="35"/>
      <c r="D1069" s="11"/>
      <c r="E1069" s="16"/>
      <c r="F1069" s="19"/>
      <c r="G1069"/>
      <c r="H1069" s="17">
        <f>IFERROR(VLOOKUP(Таблица1[[#This Row],[Наименование услуги]],#REF!,2),)</f>
        <v>0</v>
      </c>
      <c r="I1069" s="7">
        <f>Таблица1[[#This Row],[Количество услуг]]*Таблица1[[#This Row],[Стоимость за единицу, руб.]]</f>
        <v>0</v>
      </c>
      <c r="K1069" s="8" t="str">
        <f>IFERROR(VLOOKUP($J1069,'Журнал договоров физ.лиц'!$A$2:$H$32,2,0),"")</f>
        <v/>
      </c>
      <c r="L1069" s="18" t="e">
        <f>IF(MATCH(Таблица1[[#This Row],[Номер договора]],Таблица1[Номер договора],)=ROW()-1,1,)+INDEX(Таблица1[[#All],[0]],ROW()-1)</f>
        <v>#N/A</v>
      </c>
      <c r="M1069" s="18" t="str">
        <f>IFERROR(INDEX(Таблица1[Номер договора],MATCH(ROW()-1,Таблица1[0],)),"s\")</f>
        <v>s\</v>
      </c>
    </row>
    <row r="1070" spans="1:13" ht="15.75" x14ac:dyDescent="0.25">
      <c r="A1070" s="9" t="e">
        <f>INDEX('Журнал договоров физ.лиц'!C:C,MATCH('Реестр физические'!J1070,'Журнал договоров физ.лиц'!A:A,))</f>
        <v>#N/A</v>
      </c>
      <c r="B1070" s="9" t="e">
        <f>Таблица1[[#This Row],[Наименование юридического лица / ФИО пациента (физического лица)]]</f>
        <v>#N/A</v>
      </c>
      <c r="C1070" s="35"/>
      <c r="D1070" s="11"/>
      <c r="E1070" s="16"/>
      <c r="F1070" s="19"/>
      <c r="G1070"/>
      <c r="H1070" s="17">
        <f>IFERROR(VLOOKUP(Таблица1[[#This Row],[Наименование услуги]],#REF!,2),)</f>
        <v>0</v>
      </c>
      <c r="I1070" s="7">
        <f>Таблица1[[#This Row],[Количество услуг]]*Таблица1[[#This Row],[Стоимость за единицу, руб.]]</f>
        <v>0</v>
      </c>
      <c r="K1070" s="8" t="str">
        <f>IFERROR(VLOOKUP($J1070,'Журнал договоров физ.лиц'!$A$2:$H$32,2,0),"")</f>
        <v/>
      </c>
      <c r="L1070" s="18" t="e">
        <f>IF(MATCH(Таблица1[[#This Row],[Номер договора]],Таблица1[Номер договора],)=ROW()-1,1,)+INDEX(Таблица1[[#All],[0]],ROW()-1)</f>
        <v>#N/A</v>
      </c>
      <c r="M1070" s="18" t="str">
        <f>IFERROR(INDEX(Таблица1[Номер договора],MATCH(ROW()-1,Таблица1[0],)),"s\")</f>
        <v>s\</v>
      </c>
    </row>
    <row r="1071" spans="1:13" ht="15.75" x14ac:dyDescent="0.25">
      <c r="A1071" s="9" t="e">
        <f>INDEX('Журнал договоров физ.лиц'!C:C,MATCH('Реестр физические'!J1071,'Журнал договоров физ.лиц'!A:A,))</f>
        <v>#N/A</v>
      </c>
      <c r="B1071" s="9" t="e">
        <f>Таблица1[[#This Row],[Наименование юридического лица / ФИО пациента (физического лица)]]</f>
        <v>#N/A</v>
      </c>
      <c r="C1071" s="35"/>
      <c r="D1071" s="11"/>
      <c r="E1071" s="16"/>
      <c r="F1071" s="19"/>
      <c r="G1071"/>
      <c r="H1071" s="17">
        <f>IFERROR(VLOOKUP(Таблица1[[#This Row],[Наименование услуги]],#REF!,2),)</f>
        <v>0</v>
      </c>
      <c r="I1071" s="7">
        <f>Таблица1[[#This Row],[Количество услуг]]*Таблица1[[#This Row],[Стоимость за единицу, руб.]]</f>
        <v>0</v>
      </c>
      <c r="K1071" s="8" t="str">
        <f>IFERROR(VLOOKUP($J1071,'Журнал договоров физ.лиц'!$A$2:$H$32,2,0),"")</f>
        <v/>
      </c>
      <c r="L1071" s="18" t="e">
        <f>IF(MATCH(Таблица1[[#This Row],[Номер договора]],Таблица1[Номер договора],)=ROW()-1,1,)+INDEX(Таблица1[[#All],[0]],ROW()-1)</f>
        <v>#N/A</v>
      </c>
      <c r="M1071" s="18" t="str">
        <f>IFERROR(INDEX(Таблица1[Номер договора],MATCH(ROW()-1,Таблица1[0],)),"s\")</f>
        <v>s\</v>
      </c>
    </row>
    <row r="1072" spans="1:13" ht="15.75" x14ac:dyDescent="0.25">
      <c r="A1072" s="9" t="e">
        <f>INDEX('Журнал договоров физ.лиц'!C:C,MATCH('Реестр физические'!J1072,'Журнал договоров физ.лиц'!A:A,))</f>
        <v>#N/A</v>
      </c>
      <c r="B1072" s="9" t="e">
        <f>Таблица1[[#This Row],[Наименование юридического лица / ФИО пациента (физического лица)]]</f>
        <v>#N/A</v>
      </c>
      <c r="C1072" s="35"/>
      <c r="D1072" s="11"/>
      <c r="E1072" s="16"/>
      <c r="F1072" s="19"/>
      <c r="G1072"/>
      <c r="H1072" s="17">
        <f>IFERROR(VLOOKUP(Таблица1[[#This Row],[Наименование услуги]],#REF!,2),)</f>
        <v>0</v>
      </c>
      <c r="I1072" s="7">
        <f>Таблица1[[#This Row],[Количество услуг]]*Таблица1[[#This Row],[Стоимость за единицу, руб.]]</f>
        <v>0</v>
      </c>
      <c r="K1072" s="8" t="str">
        <f>IFERROR(VLOOKUP($J1072,'Журнал договоров физ.лиц'!$A$2:$H$32,2,0),"")</f>
        <v/>
      </c>
      <c r="L1072" s="18" t="e">
        <f>IF(MATCH(Таблица1[[#This Row],[Номер договора]],Таблица1[Номер договора],)=ROW()-1,1,)+INDEX(Таблица1[[#All],[0]],ROW()-1)</f>
        <v>#N/A</v>
      </c>
      <c r="M1072" s="18" t="str">
        <f>IFERROR(INDEX(Таблица1[Номер договора],MATCH(ROW()-1,Таблица1[0],)),"s\")</f>
        <v>s\</v>
      </c>
    </row>
    <row r="1073" spans="1:13" ht="15.75" x14ac:dyDescent="0.25">
      <c r="A1073" s="9" t="e">
        <f>INDEX('Журнал договоров физ.лиц'!C:C,MATCH('Реестр физические'!J1073,'Журнал договоров физ.лиц'!A:A,))</f>
        <v>#N/A</v>
      </c>
      <c r="B1073" s="9" t="e">
        <f>Таблица1[[#This Row],[Наименование юридического лица / ФИО пациента (физического лица)]]</f>
        <v>#N/A</v>
      </c>
      <c r="C1073" s="35"/>
      <c r="D1073" s="11"/>
      <c r="E1073" s="16"/>
      <c r="F1073" s="19"/>
      <c r="G1073"/>
      <c r="H1073" s="17">
        <f>IFERROR(VLOOKUP(Таблица1[[#This Row],[Наименование услуги]],#REF!,2),)</f>
        <v>0</v>
      </c>
      <c r="I1073" s="7">
        <f>Таблица1[[#This Row],[Количество услуг]]*Таблица1[[#This Row],[Стоимость за единицу, руб.]]</f>
        <v>0</v>
      </c>
      <c r="K1073" s="8" t="str">
        <f>IFERROR(VLOOKUP($J1073,'Журнал договоров физ.лиц'!$A$2:$H$32,2,0),"")</f>
        <v/>
      </c>
      <c r="L1073" s="18" t="e">
        <f>IF(MATCH(Таблица1[[#This Row],[Номер договора]],Таблица1[Номер договора],)=ROW()-1,1,)+INDEX(Таблица1[[#All],[0]],ROW()-1)</f>
        <v>#N/A</v>
      </c>
      <c r="M1073" s="18" t="str">
        <f>IFERROR(INDEX(Таблица1[Номер договора],MATCH(ROW()-1,Таблица1[0],)),"s\")</f>
        <v>s\</v>
      </c>
    </row>
    <row r="1074" spans="1:13" ht="15.75" x14ac:dyDescent="0.25">
      <c r="A1074" s="9" t="e">
        <f>INDEX('Журнал договоров физ.лиц'!C:C,MATCH('Реестр физические'!J1074,'Журнал договоров физ.лиц'!A:A,))</f>
        <v>#N/A</v>
      </c>
      <c r="B1074" s="9" t="e">
        <f>Таблица1[[#This Row],[Наименование юридического лица / ФИО пациента (физического лица)]]</f>
        <v>#N/A</v>
      </c>
      <c r="C1074" s="35"/>
      <c r="D1074" s="11"/>
      <c r="E1074" s="16"/>
      <c r="F1074" s="19"/>
      <c r="G1074"/>
      <c r="H1074" s="17">
        <f>IFERROR(VLOOKUP(Таблица1[[#This Row],[Наименование услуги]],#REF!,2),)</f>
        <v>0</v>
      </c>
      <c r="I1074" s="7">
        <f>Таблица1[[#This Row],[Количество услуг]]*Таблица1[[#This Row],[Стоимость за единицу, руб.]]</f>
        <v>0</v>
      </c>
      <c r="K1074" s="8" t="str">
        <f>IFERROR(VLOOKUP($J1074,'Журнал договоров физ.лиц'!$A$2:$H$32,2,0),"")</f>
        <v/>
      </c>
      <c r="L1074" s="18" t="e">
        <f>IF(MATCH(Таблица1[[#This Row],[Номер договора]],Таблица1[Номер договора],)=ROW()-1,1,)+INDEX(Таблица1[[#All],[0]],ROW()-1)</f>
        <v>#N/A</v>
      </c>
      <c r="M1074" s="18" t="str">
        <f>IFERROR(INDEX(Таблица1[Номер договора],MATCH(ROW()-1,Таблица1[0],)),"s\")</f>
        <v>s\</v>
      </c>
    </row>
    <row r="1075" spans="1:13" ht="15.75" x14ac:dyDescent="0.25">
      <c r="A1075" s="9" t="e">
        <f>INDEX('Журнал договоров физ.лиц'!C:C,MATCH('Реестр физические'!J1075,'Журнал договоров физ.лиц'!A:A,))</f>
        <v>#N/A</v>
      </c>
      <c r="B1075" s="9" t="e">
        <f>Таблица1[[#This Row],[Наименование юридического лица / ФИО пациента (физического лица)]]</f>
        <v>#N/A</v>
      </c>
      <c r="C1075" s="35"/>
      <c r="D1075" s="11"/>
      <c r="E1075" s="16"/>
      <c r="F1075" s="19"/>
      <c r="G1075"/>
      <c r="H1075" s="17">
        <f>IFERROR(VLOOKUP(Таблица1[[#This Row],[Наименование услуги]],#REF!,2),)</f>
        <v>0</v>
      </c>
      <c r="I1075" s="7">
        <f>Таблица1[[#This Row],[Количество услуг]]*Таблица1[[#This Row],[Стоимость за единицу, руб.]]</f>
        <v>0</v>
      </c>
      <c r="K1075" s="8" t="str">
        <f>IFERROR(VLOOKUP($J1075,'Журнал договоров физ.лиц'!$A$2:$H$32,2,0),"")</f>
        <v/>
      </c>
      <c r="L1075" s="18" t="e">
        <f>IF(MATCH(Таблица1[[#This Row],[Номер договора]],Таблица1[Номер договора],)=ROW()-1,1,)+INDEX(Таблица1[[#All],[0]],ROW()-1)</f>
        <v>#N/A</v>
      </c>
      <c r="M1075" s="18" t="str">
        <f>IFERROR(INDEX(Таблица1[Номер договора],MATCH(ROW()-1,Таблица1[0],)),"s\")</f>
        <v>s\</v>
      </c>
    </row>
    <row r="1076" spans="1:13" ht="15.75" x14ac:dyDescent="0.25">
      <c r="A1076" s="9" t="e">
        <f>INDEX('Журнал договоров физ.лиц'!C:C,MATCH('Реестр физические'!J1076,'Журнал договоров физ.лиц'!A:A,))</f>
        <v>#N/A</v>
      </c>
      <c r="B1076" s="9" t="e">
        <f>Таблица1[[#This Row],[Наименование юридического лица / ФИО пациента (физического лица)]]</f>
        <v>#N/A</v>
      </c>
      <c r="C1076" s="35"/>
      <c r="D1076" s="11"/>
      <c r="E1076" s="16"/>
      <c r="F1076" s="19"/>
      <c r="G1076"/>
      <c r="H1076" s="17">
        <f>IFERROR(VLOOKUP(Таблица1[[#This Row],[Наименование услуги]],#REF!,2),)</f>
        <v>0</v>
      </c>
      <c r="I1076" s="7">
        <f>Таблица1[[#This Row],[Количество услуг]]*Таблица1[[#This Row],[Стоимость за единицу, руб.]]</f>
        <v>0</v>
      </c>
      <c r="K1076" s="8" t="str">
        <f>IFERROR(VLOOKUP($J1076,'Журнал договоров физ.лиц'!$A$2:$H$32,2,0),"")</f>
        <v/>
      </c>
      <c r="L1076" s="18" t="e">
        <f>IF(MATCH(Таблица1[[#This Row],[Номер договора]],Таблица1[Номер договора],)=ROW()-1,1,)+INDEX(Таблица1[[#All],[0]],ROW()-1)</f>
        <v>#N/A</v>
      </c>
      <c r="M1076" s="18" t="str">
        <f>IFERROR(INDEX(Таблица1[Номер договора],MATCH(ROW()-1,Таблица1[0],)),"s\")</f>
        <v>s\</v>
      </c>
    </row>
    <row r="1077" spans="1:13" ht="15.75" x14ac:dyDescent="0.25">
      <c r="A1077" s="9" t="e">
        <f>INDEX('Журнал договоров физ.лиц'!C:C,MATCH('Реестр физические'!J1077,'Журнал договоров физ.лиц'!A:A,))</f>
        <v>#N/A</v>
      </c>
      <c r="B1077" s="9" t="e">
        <f>Таблица1[[#This Row],[Наименование юридического лица / ФИО пациента (физического лица)]]</f>
        <v>#N/A</v>
      </c>
      <c r="C1077" s="35"/>
      <c r="D1077" s="11"/>
      <c r="E1077" s="16"/>
      <c r="F1077" s="19"/>
      <c r="G1077"/>
      <c r="H1077" s="17">
        <f>IFERROR(VLOOKUP(Таблица1[[#This Row],[Наименование услуги]],#REF!,2),)</f>
        <v>0</v>
      </c>
      <c r="I1077" s="7">
        <f>Таблица1[[#This Row],[Количество услуг]]*Таблица1[[#This Row],[Стоимость за единицу, руб.]]</f>
        <v>0</v>
      </c>
      <c r="K1077" s="8" t="str">
        <f>IFERROR(VLOOKUP($J1077,'Журнал договоров физ.лиц'!$A$2:$H$32,2,0),"")</f>
        <v/>
      </c>
      <c r="L1077" s="18" t="e">
        <f>IF(MATCH(Таблица1[[#This Row],[Номер договора]],Таблица1[Номер договора],)=ROW()-1,1,)+INDEX(Таблица1[[#All],[0]],ROW()-1)</f>
        <v>#N/A</v>
      </c>
      <c r="M1077" s="18" t="str">
        <f>IFERROR(INDEX(Таблица1[Номер договора],MATCH(ROW()-1,Таблица1[0],)),"s\")</f>
        <v>s\</v>
      </c>
    </row>
    <row r="1078" spans="1:13" ht="15.75" x14ac:dyDescent="0.25">
      <c r="A1078" s="9" t="e">
        <f>INDEX('Журнал договоров физ.лиц'!C:C,MATCH('Реестр физические'!J1078,'Журнал договоров физ.лиц'!A:A,))</f>
        <v>#N/A</v>
      </c>
      <c r="B1078" s="9" t="e">
        <f>Таблица1[[#This Row],[Наименование юридического лица / ФИО пациента (физического лица)]]</f>
        <v>#N/A</v>
      </c>
      <c r="C1078" s="35"/>
      <c r="D1078" s="11"/>
      <c r="E1078" s="16"/>
      <c r="F1078" s="19"/>
      <c r="G1078"/>
      <c r="H1078" s="17">
        <f>IFERROR(VLOOKUP(Таблица1[[#This Row],[Наименование услуги]],#REF!,2),)</f>
        <v>0</v>
      </c>
      <c r="I1078" s="7">
        <f>Таблица1[[#This Row],[Количество услуг]]*Таблица1[[#This Row],[Стоимость за единицу, руб.]]</f>
        <v>0</v>
      </c>
      <c r="K1078" s="8" t="str">
        <f>IFERROR(VLOOKUP($J1078,'Журнал договоров физ.лиц'!$A$2:$H$32,2,0),"")</f>
        <v/>
      </c>
      <c r="L1078" s="18" t="e">
        <f>IF(MATCH(Таблица1[[#This Row],[Номер договора]],Таблица1[Номер договора],)=ROW()-1,1,)+INDEX(Таблица1[[#All],[0]],ROW()-1)</f>
        <v>#N/A</v>
      </c>
      <c r="M1078" s="18" t="str">
        <f>IFERROR(INDEX(Таблица1[Номер договора],MATCH(ROW()-1,Таблица1[0],)),"s\")</f>
        <v>s\</v>
      </c>
    </row>
    <row r="1079" spans="1:13" ht="15.75" x14ac:dyDescent="0.25">
      <c r="A1079" s="9" t="e">
        <f>INDEX('Журнал договоров физ.лиц'!C:C,MATCH('Реестр физические'!J1079,'Журнал договоров физ.лиц'!A:A,))</f>
        <v>#N/A</v>
      </c>
      <c r="B1079" s="9" t="e">
        <f>Таблица1[[#This Row],[Наименование юридического лица / ФИО пациента (физического лица)]]</f>
        <v>#N/A</v>
      </c>
      <c r="C1079" s="35"/>
      <c r="D1079" s="11"/>
      <c r="E1079" s="16"/>
      <c r="F1079" s="19"/>
      <c r="G1079"/>
      <c r="H1079" s="17">
        <f>IFERROR(VLOOKUP(Таблица1[[#This Row],[Наименование услуги]],#REF!,2),)</f>
        <v>0</v>
      </c>
      <c r="I1079" s="7">
        <f>Таблица1[[#This Row],[Количество услуг]]*Таблица1[[#This Row],[Стоимость за единицу, руб.]]</f>
        <v>0</v>
      </c>
      <c r="K1079" s="8" t="str">
        <f>IFERROR(VLOOKUP($J1079,'Журнал договоров физ.лиц'!$A$2:$H$32,2,0),"")</f>
        <v/>
      </c>
      <c r="L1079" s="18" t="e">
        <f>IF(MATCH(Таблица1[[#This Row],[Номер договора]],Таблица1[Номер договора],)=ROW()-1,1,)+INDEX(Таблица1[[#All],[0]],ROW()-1)</f>
        <v>#N/A</v>
      </c>
      <c r="M1079" s="18" t="str">
        <f>IFERROR(INDEX(Таблица1[Номер договора],MATCH(ROW()-1,Таблица1[0],)),"s\")</f>
        <v>s\</v>
      </c>
    </row>
    <row r="1080" spans="1:13" ht="15.75" x14ac:dyDescent="0.25">
      <c r="A1080" s="9" t="e">
        <f>INDEX('Журнал договоров физ.лиц'!C:C,MATCH('Реестр физические'!J1080,'Журнал договоров физ.лиц'!A:A,))</f>
        <v>#N/A</v>
      </c>
      <c r="B1080" s="9" t="e">
        <f>Таблица1[[#This Row],[Наименование юридического лица / ФИО пациента (физического лица)]]</f>
        <v>#N/A</v>
      </c>
      <c r="C1080" s="35"/>
      <c r="D1080" s="11"/>
      <c r="E1080" s="16"/>
      <c r="F1080" s="19"/>
      <c r="G1080"/>
      <c r="H1080" s="17">
        <f>IFERROR(VLOOKUP(Таблица1[[#This Row],[Наименование услуги]],#REF!,2),)</f>
        <v>0</v>
      </c>
      <c r="I1080" s="7">
        <f>Таблица1[[#This Row],[Количество услуг]]*Таблица1[[#This Row],[Стоимость за единицу, руб.]]</f>
        <v>0</v>
      </c>
      <c r="K1080" s="8" t="str">
        <f>IFERROR(VLOOKUP($J1080,'Журнал договоров физ.лиц'!$A$2:$H$32,2,0),"")</f>
        <v/>
      </c>
      <c r="L1080" s="18" t="e">
        <f>IF(MATCH(Таблица1[[#This Row],[Номер договора]],Таблица1[Номер договора],)=ROW()-1,1,)+INDEX(Таблица1[[#All],[0]],ROW()-1)</f>
        <v>#N/A</v>
      </c>
      <c r="M1080" s="18" t="str">
        <f>IFERROR(INDEX(Таблица1[Номер договора],MATCH(ROW()-1,Таблица1[0],)),"s\")</f>
        <v>s\</v>
      </c>
    </row>
    <row r="1081" spans="1:13" ht="15.75" x14ac:dyDescent="0.25">
      <c r="A1081" s="9" t="e">
        <f>INDEX('Журнал договоров физ.лиц'!C:C,MATCH('Реестр физические'!J1081,'Журнал договоров физ.лиц'!A:A,))</f>
        <v>#N/A</v>
      </c>
      <c r="B1081" s="9" t="e">
        <f>Таблица1[[#This Row],[Наименование юридического лица / ФИО пациента (физического лица)]]</f>
        <v>#N/A</v>
      </c>
      <c r="C1081" s="35"/>
      <c r="D1081" s="11"/>
      <c r="E1081" s="16"/>
      <c r="F1081" s="19"/>
      <c r="G1081"/>
      <c r="H1081" s="17">
        <f>IFERROR(VLOOKUP(Таблица1[[#This Row],[Наименование услуги]],#REF!,2),)</f>
        <v>0</v>
      </c>
      <c r="I1081" s="7">
        <f>Таблица1[[#This Row],[Количество услуг]]*Таблица1[[#This Row],[Стоимость за единицу, руб.]]</f>
        <v>0</v>
      </c>
      <c r="K1081" s="8" t="str">
        <f>IFERROR(VLOOKUP($J1081,'Журнал договоров физ.лиц'!$A$2:$H$32,2,0),"")</f>
        <v/>
      </c>
      <c r="L1081" s="18" t="e">
        <f>IF(MATCH(Таблица1[[#This Row],[Номер договора]],Таблица1[Номер договора],)=ROW()-1,1,)+INDEX(Таблица1[[#All],[0]],ROW()-1)</f>
        <v>#N/A</v>
      </c>
      <c r="M1081" s="18" t="str">
        <f>IFERROR(INDEX(Таблица1[Номер договора],MATCH(ROW()-1,Таблица1[0],)),"s\")</f>
        <v>s\</v>
      </c>
    </row>
    <row r="1082" spans="1:13" ht="15.75" x14ac:dyDescent="0.25">
      <c r="A1082" s="9" t="e">
        <f>INDEX('Журнал договоров физ.лиц'!C:C,MATCH('Реестр физические'!J1082,'Журнал договоров физ.лиц'!A:A,))</f>
        <v>#N/A</v>
      </c>
      <c r="B1082" s="9" t="e">
        <f>Таблица1[[#This Row],[Наименование юридического лица / ФИО пациента (физического лица)]]</f>
        <v>#N/A</v>
      </c>
      <c r="C1082" s="35"/>
      <c r="D1082" s="11"/>
      <c r="E1082" s="16"/>
      <c r="F1082" s="19"/>
      <c r="G1082"/>
      <c r="H1082" s="17">
        <f>IFERROR(VLOOKUP(Таблица1[[#This Row],[Наименование услуги]],#REF!,2),)</f>
        <v>0</v>
      </c>
      <c r="I1082" s="7">
        <f>Таблица1[[#This Row],[Количество услуг]]*Таблица1[[#This Row],[Стоимость за единицу, руб.]]</f>
        <v>0</v>
      </c>
      <c r="K1082" s="8" t="str">
        <f>IFERROR(VLOOKUP($J1082,'Журнал договоров физ.лиц'!$A$2:$H$32,2,0),"")</f>
        <v/>
      </c>
      <c r="L1082" s="18" t="e">
        <f>IF(MATCH(Таблица1[[#This Row],[Номер договора]],Таблица1[Номер договора],)=ROW()-1,1,)+INDEX(Таблица1[[#All],[0]],ROW()-1)</f>
        <v>#N/A</v>
      </c>
      <c r="M1082" s="18" t="str">
        <f>IFERROR(INDEX(Таблица1[Номер договора],MATCH(ROW()-1,Таблица1[0],)),"s\")</f>
        <v>s\</v>
      </c>
    </row>
    <row r="1083" spans="1:13" ht="15.75" x14ac:dyDescent="0.25">
      <c r="A1083" s="9" t="e">
        <f>INDEX('Журнал договоров физ.лиц'!C:C,MATCH('Реестр физические'!J1083,'Журнал договоров физ.лиц'!A:A,))</f>
        <v>#N/A</v>
      </c>
      <c r="B1083" s="9" t="e">
        <f>Таблица1[[#This Row],[Наименование юридического лица / ФИО пациента (физического лица)]]</f>
        <v>#N/A</v>
      </c>
      <c r="C1083" s="35"/>
      <c r="D1083" s="11"/>
      <c r="E1083" s="16"/>
      <c r="F1083" s="19"/>
      <c r="G1083"/>
      <c r="H1083" s="17">
        <f>IFERROR(VLOOKUP(Таблица1[[#This Row],[Наименование услуги]],#REF!,2),)</f>
        <v>0</v>
      </c>
      <c r="I1083" s="7">
        <f>Таблица1[[#This Row],[Количество услуг]]*Таблица1[[#This Row],[Стоимость за единицу, руб.]]</f>
        <v>0</v>
      </c>
      <c r="K1083" s="8" t="str">
        <f>IFERROR(VLOOKUP($J1083,'Журнал договоров физ.лиц'!$A$2:$H$32,2,0),"")</f>
        <v/>
      </c>
      <c r="L1083" s="18" t="e">
        <f>IF(MATCH(Таблица1[[#This Row],[Номер договора]],Таблица1[Номер договора],)=ROW()-1,1,)+INDEX(Таблица1[[#All],[0]],ROW()-1)</f>
        <v>#N/A</v>
      </c>
      <c r="M1083" s="18" t="str">
        <f>IFERROR(INDEX(Таблица1[Номер договора],MATCH(ROW()-1,Таблица1[0],)),"s\")</f>
        <v>s\</v>
      </c>
    </row>
    <row r="1084" spans="1:13" ht="15.75" x14ac:dyDescent="0.25">
      <c r="A1084" s="9" t="e">
        <f>INDEX('Журнал договоров физ.лиц'!C:C,MATCH('Реестр физические'!J1084,'Журнал договоров физ.лиц'!A:A,))</f>
        <v>#N/A</v>
      </c>
      <c r="B1084" s="9" t="e">
        <f>Таблица1[[#This Row],[Наименование юридического лица / ФИО пациента (физического лица)]]</f>
        <v>#N/A</v>
      </c>
      <c r="C1084" s="35"/>
      <c r="D1084" s="11"/>
      <c r="E1084" s="16"/>
      <c r="F1084" s="19"/>
      <c r="G1084"/>
      <c r="H1084" s="17">
        <f>IFERROR(VLOOKUP(Таблица1[[#This Row],[Наименование услуги]],#REF!,2),)</f>
        <v>0</v>
      </c>
      <c r="I1084" s="7">
        <f>Таблица1[[#This Row],[Количество услуг]]*Таблица1[[#This Row],[Стоимость за единицу, руб.]]</f>
        <v>0</v>
      </c>
      <c r="K1084" s="8" t="str">
        <f>IFERROR(VLOOKUP($J1084,'Журнал договоров физ.лиц'!$A$2:$H$32,2,0),"")</f>
        <v/>
      </c>
      <c r="L1084" s="18" t="e">
        <f>IF(MATCH(Таблица1[[#This Row],[Номер договора]],Таблица1[Номер договора],)=ROW()-1,1,)+INDEX(Таблица1[[#All],[0]],ROW()-1)</f>
        <v>#N/A</v>
      </c>
      <c r="M1084" s="18" t="str">
        <f>IFERROR(INDEX(Таблица1[Номер договора],MATCH(ROW()-1,Таблица1[0],)),"s\")</f>
        <v>s\</v>
      </c>
    </row>
    <row r="1085" spans="1:13" ht="15.75" x14ac:dyDescent="0.25">
      <c r="A1085" s="9" t="e">
        <f>INDEX('Журнал договоров физ.лиц'!C:C,MATCH('Реестр физические'!J1085,'Журнал договоров физ.лиц'!A:A,))</f>
        <v>#N/A</v>
      </c>
      <c r="B1085" s="9" t="e">
        <f>Таблица1[[#This Row],[Наименование юридического лица / ФИО пациента (физического лица)]]</f>
        <v>#N/A</v>
      </c>
      <c r="C1085" s="35"/>
      <c r="D1085" s="11"/>
      <c r="E1085" s="16"/>
      <c r="F1085" s="19"/>
      <c r="G1085"/>
      <c r="H1085" s="17">
        <f>IFERROR(VLOOKUP(Таблица1[[#This Row],[Наименование услуги]],#REF!,2),)</f>
        <v>0</v>
      </c>
      <c r="I1085" s="7">
        <f>Таблица1[[#This Row],[Количество услуг]]*Таблица1[[#This Row],[Стоимость за единицу, руб.]]</f>
        <v>0</v>
      </c>
      <c r="K1085" s="8" t="str">
        <f>IFERROR(VLOOKUP($J1085,'Журнал договоров физ.лиц'!$A$2:$H$32,2,0),"")</f>
        <v/>
      </c>
      <c r="L1085" s="18" t="e">
        <f>IF(MATCH(Таблица1[[#This Row],[Номер договора]],Таблица1[Номер договора],)=ROW()-1,1,)+INDEX(Таблица1[[#All],[0]],ROW()-1)</f>
        <v>#N/A</v>
      </c>
      <c r="M1085" s="18" t="str">
        <f>IFERROR(INDEX(Таблица1[Номер договора],MATCH(ROW()-1,Таблица1[0],)),"s\")</f>
        <v>s\</v>
      </c>
    </row>
    <row r="1086" spans="1:13" ht="15.75" x14ac:dyDescent="0.25">
      <c r="A1086" s="9" t="e">
        <f>INDEX('Журнал договоров физ.лиц'!C:C,MATCH('Реестр физические'!J1086,'Журнал договоров физ.лиц'!A:A,))</f>
        <v>#N/A</v>
      </c>
      <c r="B1086" s="9" t="e">
        <f>Таблица1[[#This Row],[Наименование юридического лица / ФИО пациента (физического лица)]]</f>
        <v>#N/A</v>
      </c>
      <c r="C1086" s="35"/>
      <c r="D1086" s="11"/>
      <c r="E1086" s="16"/>
      <c r="F1086" s="19"/>
      <c r="G1086"/>
      <c r="H1086" s="17">
        <f>IFERROR(VLOOKUP(Таблица1[[#This Row],[Наименование услуги]],#REF!,2),)</f>
        <v>0</v>
      </c>
      <c r="I1086" s="7">
        <f>Таблица1[[#This Row],[Количество услуг]]*Таблица1[[#This Row],[Стоимость за единицу, руб.]]</f>
        <v>0</v>
      </c>
      <c r="K1086" s="8" t="str">
        <f>IFERROR(VLOOKUP($J1086,'Журнал договоров физ.лиц'!$A$2:$H$32,2,0),"")</f>
        <v/>
      </c>
      <c r="L1086" s="18" t="e">
        <f>IF(MATCH(Таблица1[[#This Row],[Номер договора]],Таблица1[Номер договора],)=ROW()-1,1,)+INDEX(Таблица1[[#All],[0]],ROW()-1)</f>
        <v>#N/A</v>
      </c>
      <c r="M1086" s="18" t="str">
        <f>IFERROR(INDEX(Таблица1[Номер договора],MATCH(ROW()-1,Таблица1[0],)),"s\")</f>
        <v>s\</v>
      </c>
    </row>
    <row r="1087" spans="1:13" ht="15.75" x14ac:dyDescent="0.25">
      <c r="A1087" s="9" t="e">
        <f>INDEX('Журнал договоров физ.лиц'!C:C,MATCH('Реестр физические'!J1087,'Журнал договоров физ.лиц'!A:A,))</f>
        <v>#N/A</v>
      </c>
      <c r="B1087" s="9" t="e">
        <f>Таблица1[[#This Row],[Наименование юридического лица / ФИО пациента (физического лица)]]</f>
        <v>#N/A</v>
      </c>
      <c r="C1087" s="35"/>
      <c r="D1087" s="11"/>
      <c r="E1087" s="16"/>
      <c r="F1087" s="19"/>
      <c r="G1087"/>
      <c r="H1087" s="17">
        <f>IFERROR(VLOOKUP(Таблица1[[#This Row],[Наименование услуги]],#REF!,2),)</f>
        <v>0</v>
      </c>
      <c r="I1087" s="7">
        <f>Таблица1[[#This Row],[Количество услуг]]*Таблица1[[#This Row],[Стоимость за единицу, руб.]]</f>
        <v>0</v>
      </c>
      <c r="K1087" s="8" t="str">
        <f>IFERROR(VLOOKUP($J1087,'Журнал договоров физ.лиц'!$A$2:$H$32,2,0),"")</f>
        <v/>
      </c>
      <c r="L1087" s="18" t="e">
        <f>IF(MATCH(Таблица1[[#This Row],[Номер договора]],Таблица1[Номер договора],)=ROW()-1,1,)+INDEX(Таблица1[[#All],[0]],ROW()-1)</f>
        <v>#N/A</v>
      </c>
      <c r="M1087" s="18" t="str">
        <f>IFERROR(INDEX(Таблица1[Номер договора],MATCH(ROW()-1,Таблица1[0],)),"s\")</f>
        <v>s\</v>
      </c>
    </row>
    <row r="1088" spans="1:13" ht="15.75" x14ac:dyDescent="0.25">
      <c r="A1088" s="9" t="e">
        <f>INDEX('Журнал договоров физ.лиц'!C:C,MATCH('Реестр физические'!J1088,'Журнал договоров физ.лиц'!A:A,))</f>
        <v>#N/A</v>
      </c>
      <c r="B1088" s="9" t="e">
        <f>Таблица1[[#This Row],[Наименование юридического лица / ФИО пациента (физического лица)]]</f>
        <v>#N/A</v>
      </c>
      <c r="C1088" s="35"/>
      <c r="D1088" s="11"/>
      <c r="E1088" s="16"/>
      <c r="F1088" s="19"/>
      <c r="G1088"/>
      <c r="H1088" s="17">
        <f>IFERROR(VLOOKUP(Таблица1[[#This Row],[Наименование услуги]],#REF!,2),)</f>
        <v>0</v>
      </c>
      <c r="I1088" s="7">
        <f>Таблица1[[#This Row],[Количество услуг]]*Таблица1[[#This Row],[Стоимость за единицу, руб.]]</f>
        <v>0</v>
      </c>
      <c r="K1088" s="8" t="str">
        <f>IFERROR(VLOOKUP($J1088,'Журнал договоров физ.лиц'!$A$2:$H$32,2,0),"")</f>
        <v/>
      </c>
      <c r="L1088" s="18" t="e">
        <f>IF(MATCH(Таблица1[[#This Row],[Номер договора]],Таблица1[Номер договора],)=ROW()-1,1,)+INDEX(Таблица1[[#All],[0]],ROW()-1)</f>
        <v>#N/A</v>
      </c>
      <c r="M1088" s="18" t="str">
        <f>IFERROR(INDEX(Таблица1[Номер договора],MATCH(ROW()-1,Таблица1[0],)),"s\")</f>
        <v>s\</v>
      </c>
    </row>
    <row r="1089" spans="1:13" ht="15.75" x14ac:dyDescent="0.25">
      <c r="A1089" s="9" t="e">
        <f>INDEX('Журнал договоров физ.лиц'!C:C,MATCH('Реестр физические'!J1089,'Журнал договоров физ.лиц'!A:A,))</f>
        <v>#N/A</v>
      </c>
      <c r="B1089" s="9" t="e">
        <f>Таблица1[[#This Row],[Наименование юридического лица / ФИО пациента (физического лица)]]</f>
        <v>#N/A</v>
      </c>
      <c r="C1089" s="35"/>
      <c r="D1089" s="11"/>
      <c r="E1089" s="16"/>
      <c r="F1089" s="19"/>
      <c r="G1089"/>
      <c r="H1089" s="17">
        <f>IFERROR(VLOOKUP(Таблица1[[#This Row],[Наименование услуги]],#REF!,2),)</f>
        <v>0</v>
      </c>
      <c r="I1089" s="7">
        <f>Таблица1[[#This Row],[Количество услуг]]*Таблица1[[#This Row],[Стоимость за единицу, руб.]]</f>
        <v>0</v>
      </c>
      <c r="K1089" s="8" t="str">
        <f>IFERROR(VLOOKUP($J1089,'Журнал договоров физ.лиц'!$A$2:$H$32,2,0),"")</f>
        <v/>
      </c>
      <c r="L1089" s="18" t="e">
        <f>IF(MATCH(Таблица1[[#This Row],[Номер договора]],Таблица1[Номер договора],)=ROW()-1,1,)+INDEX(Таблица1[[#All],[0]],ROW()-1)</f>
        <v>#N/A</v>
      </c>
      <c r="M1089" s="18" t="str">
        <f>IFERROR(INDEX(Таблица1[Номер договора],MATCH(ROW()-1,Таблица1[0],)),"s\")</f>
        <v>s\</v>
      </c>
    </row>
    <row r="1090" spans="1:13" ht="15.75" x14ac:dyDescent="0.25">
      <c r="A1090" s="9" t="e">
        <f>INDEX('Журнал договоров физ.лиц'!C:C,MATCH('Реестр физические'!J1090,'Журнал договоров физ.лиц'!A:A,))</f>
        <v>#N/A</v>
      </c>
      <c r="B1090" s="9" t="e">
        <f>Таблица1[[#This Row],[Наименование юридического лица / ФИО пациента (физического лица)]]</f>
        <v>#N/A</v>
      </c>
      <c r="C1090" s="35"/>
      <c r="D1090" s="11"/>
      <c r="E1090" s="16"/>
      <c r="F1090" s="19"/>
      <c r="G1090"/>
      <c r="H1090" s="17">
        <f>IFERROR(VLOOKUP(Таблица1[[#This Row],[Наименование услуги]],#REF!,2),)</f>
        <v>0</v>
      </c>
      <c r="I1090" s="7">
        <f>Таблица1[[#This Row],[Количество услуг]]*Таблица1[[#This Row],[Стоимость за единицу, руб.]]</f>
        <v>0</v>
      </c>
      <c r="K1090" s="8" t="str">
        <f>IFERROR(VLOOKUP($J1090,'Журнал договоров физ.лиц'!$A$2:$H$32,2,0),"")</f>
        <v/>
      </c>
      <c r="L1090" s="18" t="e">
        <f>IF(MATCH(Таблица1[[#This Row],[Номер договора]],Таблица1[Номер договора],)=ROW()-1,1,)+INDEX(Таблица1[[#All],[0]],ROW()-1)</f>
        <v>#N/A</v>
      </c>
      <c r="M1090" s="18" t="str">
        <f>IFERROR(INDEX(Таблица1[Номер договора],MATCH(ROW()-1,Таблица1[0],)),"s\")</f>
        <v>s\</v>
      </c>
    </row>
    <row r="1091" spans="1:13" ht="15.75" x14ac:dyDescent="0.25">
      <c r="A1091" s="9" t="e">
        <f>INDEX('Журнал договоров физ.лиц'!C:C,MATCH('Реестр физические'!J1091,'Журнал договоров физ.лиц'!A:A,))</f>
        <v>#N/A</v>
      </c>
      <c r="B1091" s="9" t="e">
        <f>Таблица1[[#This Row],[Наименование юридического лица / ФИО пациента (физического лица)]]</f>
        <v>#N/A</v>
      </c>
      <c r="C1091" s="35"/>
      <c r="D1091" s="11"/>
      <c r="E1091" s="16"/>
      <c r="F1091" s="19"/>
      <c r="G1091"/>
      <c r="H1091" s="17">
        <f>IFERROR(VLOOKUP(Таблица1[[#This Row],[Наименование услуги]],#REF!,2),)</f>
        <v>0</v>
      </c>
      <c r="I1091" s="7">
        <f>Таблица1[[#This Row],[Количество услуг]]*Таблица1[[#This Row],[Стоимость за единицу, руб.]]</f>
        <v>0</v>
      </c>
      <c r="K1091" s="8" t="str">
        <f>IFERROR(VLOOKUP($J1091,'Журнал договоров физ.лиц'!$A$2:$H$32,2,0),"")</f>
        <v/>
      </c>
      <c r="L1091" s="18" t="e">
        <f>IF(MATCH(Таблица1[[#This Row],[Номер договора]],Таблица1[Номер договора],)=ROW()-1,1,)+INDEX(Таблица1[[#All],[0]],ROW()-1)</f>
        <v>#N/A</v>
      </c>
      <c r="M1091" s="18" t="str">
        <f>IFERROR(INDEX(Таблица1[Номер договора],MATCH(ROW()-1,Таблица1[0],)),"s\")</f>
        <v>s\</v>
      </c>
    </row>
    <row r="1092" spans="1:13" ht="15.75" x14ac:dyDescent="0.25">
      <c r="A1092" s="9" t="e">
        <f>INDEX('Журнал договоров физ.лиц'!C:C,MATCH('Реестр физические'!J1092,'Журнал договоров физ.лиц'!A:A,))</f>
        <v>#N/A</v>
      </c>
      <c r="B1092" s="9" t="e">
        <f>Таблица1[[#This Row],[Наименование юридического лица / ФИО пациента (физического лица)]]</f>
        <v>#N/A</v>
      </c>
      <c r="C1092" s="35"/>
      <c r="D1092" s="11"/>
      <c r="E1092" s="16"/>
      <c r="F1092" s="19"/>
      <c r="G1092"/>
      <c r="H1092" s="17">
        <f>IFERROR(VLOOKUP(Таблица1[[#This Row],[Наименование услуги]],#REF!,2),)</f>
        <v>0</v>
      </c>
      <c r="I1092" s="7">
        <f>Таблица1[[#This Row],[Количество услуг]]*Таблица1[[#This Row],[Стоимость за единицу, руб.]]</f>
        <v>0</v>
      </c>
      <c r="K1092" s="8" t="str">
        <f>IFERROR(VLOOKUP($J1092,'Журнал договоров физ.лиц'!$A$2:$H$32,2,0),"")</f>
        <v/>
      </c>
      <c r="L1092" s="18" t="e">
        <f>IF(MATCH(Таблица1[[#This Row],[Номер договора]],Таблица1[Номер договора],)=ROW()-1,1,)+INDEX(Таблица1[[#All],[0]],ROW()-1)</f>
        <v>#N/A</v>
      </c>
      <c r="M1092" s="18" t="str">
        <f>IFERROR(INDEX(Таблица1[Номер договора],MATCH(ROW()-1,Таблица1[0],)),"s\")</f>
        <v>s\</v>
      </c>
    </row>
    <row r="1093" spans="1:13" ht="15.75" x14ac:dyDescent="0.25">
      <c r="A1093" s="9" t="e">
        <f>INDEX('Журнал договоров физ.лиц'!C:C,MATCH('Реестр физические'!J1093,'Журнал договоров физ.лиц'!A:A,))</f>
        <v>#N/A</v>
      </c>
      <c r="B1093" s="9" t="e">
        <f>Таблица1[[#This Row],[Наименование юридического лица / ФИО пациента (физического лица)]]</f>
        <v>#N/A</v>
      </c>
      <c r="C1093" s="35"/>
      <c r="D1093" s="11"/>
      <c r="E1093" s="16"/>
      <c r="F1093" s="19"/>
      <c r="G1093"/>
      <c r="H1093" s="17">
        <f>IFERROR(VLOOKUP(Таблица1[[#This Row],[Наименование услуги]],#REF!,2),)</f>
        <v>0</v>
      </c>
      <c r="I1093" s="7">
        <f>Таблица1[[#This Row],[Количество услуг]]*Таблица1[[#This Row],[Стоимость за единицу, руб.]]</f>
        <v>0</v>
      </c>
      <c r="K1093" s="8" t="str">
        <f>IFERROR(VLOOKUP($J1093,'Журнал договоров физ.лиц'!$A$2:$H$32,2,0),"")</f>
        <v/>
      </c>
      <c r="L1093" s="18" t="e">
        <f>IF(MATCH(Таблица1[[#This Row],[Номер договора]],Таблица1[Номер договора],)=ROW()-1,1,)+INDEX(Таблица1[[#All],[0]],ROW()-1)</f>
        <v>#N/A</v>
      </c>
      <c r="M1093" s="18" t="str">
        <f>IFERROR(INDEX(Таблица1[Номер договора],MATCH(ROW()-1,Таблица1[0],)),"s\")</f>
        <v>s\</v>
      </c>
    </row>
    <row r="1094" spans="1:13" ht="15.75" x14ac:dyDescent="0.25">
      <c r="A1094" s="9" t="e">
        <f>INDEX('Журнал договоров физ.лиц'!C:C,MATCH('Реестр физические'!J1094,'Журнал договоров физ.лиц'!A:A,))</f>
        <v>#N/A</v>
      </c>
      <c r="B1094" s="9" t="e">
        <f>Таблица1[[#This Row],[Наименование юридического лица / ФИО пациента (физического лица)]]</f>
        <v>#N/A</v>
      </c>
      <c r="C1094" s="35"/>
      <c r="D1094" s="11"/>
      <c r="E1094" s="16"/>
      <c r="F1094" s="19"/>
      <c r="G1094"/>
      <c r="H1094" s="17">
        <f>IFERROR(VLOOKUP(Таблица1[[#This Row],[Наименование услуги]],#REF!,2),)</f>
        <v>0</v>
      </c>
      <c r="I1094" s="7">
        <f>Таблица1[[#This Row],[Количество услуг]]*Таблица1[[#This Row],[Стоимость за единицу, руб.]]</f>
        <v>0</v>
      </c>
      <c r="K1094" s="8" t="str">
        <f>IFERROR(VLOOKUP($J1094,'Журнал договоров физ.лиц'!$A$2:$H$32,2,0),"")</f>
        <v/>
      </c>
      <c r="L1094" s="18" t="e">
        <f>IF(MATCH(Таблица1[[#This Row],[Номер договора]],Таблица1[Номер договора],)=ROW()-1,1,)+INDEX(Таблица1[[#All],[0]],ROW()-1)</f>
        <v>#N/A</v>
      </c>
      <c r="M1094" s="18" t="str">
        <f>IFERROR(INDEX(Таблица1[Номер договора],MATCH(ROW()-1,Таблица1[0],)),"s\")</f>
        <v>s\</v>
      </c>
    </row>
    <row r="1095" spans="1:13" ht="15.75" x14ac:dyDescent="0.25">
      <c r="A1095" s="9" t="e">
        <f>INDEX('Журнал договоров физ.лиц'!C:C,MATCH('Реестр физические'!J1095,'Журнал договоров физ.лиц'!A:A,))</f>
        <v>#N/A</v>
      </c>
      <c r="B1095" s="9" t="e">
        <f>Таблица1[[#This Row],[Наименование юридического лица / ФИО пациента (физического лица)]]</f>
        <v>#N/A</v>
      </c>
      <c r="C1095" s="35"/>
      <c r="D1095" s="11"/>
      <c r="E1095" s="16"/>
      <c r="F1095" s="19"/>
      <c r="G1095"/>
      <c r="H1095" s="17">
        <f>IFERROR(VLOOKUP(Таблица1[[#This Row],[Наименование услуги]],#REF!,2),)</f>
        <v>0</v>
      </c>
      <c r="I1095" s="7">
        <f>Таблица1[[#This Row],[Количество услуг]]*Таблица1[[#This Row],[Стоимость за единицу, руб.]]</f>
        <v>0</v>
      </c>
      <c r="K1095" s="8" t="str">
        <f>IFERROR(VLOOKUP($J1095,'Журнал договоров физ.лиц'!$A$2:$H$32,2,0),"")</f>
        <v/>
      </c>
      <c r="L1095" s="18" t="e">
        <f>IF(MATCH(Таблица1[[#This Row],[Номер договора]],Таблица1[Номер договора],)=ROW()-1,1,)+INDEX(Таблица1[[#All],[0]],ROW()-1)</f>
        <v>#N/A</v>
      </c>
      <c r="M1095" s="18" t="str">
        <f>IFERROR(INDEX(Таблица1[Номер договора],MATCH(ROW()-1,Таблица1[0],)),"s\")</f>
        <v>s\</v>
      </c>
    </row>
    <row r="1096" spans="1:13" ht="15.75" x14ac:dyDescent="0.25">
      <c r="A1096" s="9" t="e">
        <f>INDEX('Журнал договоров физ.лиц'!C:C,MATCH('Реестр физические'!J1096,'Журнал договоров физ.лиц'!A:A,))</f>
        <v>#N/A</v>
      </c>
      <c r="B1096" s="9" t="e">
        <f>Таблица1[[#This Row],[Наименование юридического лица / ФИО пациента (физического лица)]]</f>
        <v>#N/A</v>
      </c>
      <c r="C1096" s="35"/>
      <c r="D1096" s="11"/>
      <c r="E1096" s="16"/>
      <c r="F1096" s="19"/>
      <c r="G1096"/>
      <c r="H1096" s="17">
        <f>IFERROR(VLOOKUP(Таблица1[[#This Row],[Наименование услуги]],#REF!,2),)</f>
        <v>0</v>
      </c>
      <c r="I1096" s="7">
        <f>Таблица1[[#This Row],[Количество услуг]]*Таблица1[[#This Row],[Стоимость за единицу, руб.]]</f>
        <v>0</v>
      </c>
      <c r="K1096" s="8" t="str">
        <f>IFERROR(VLOOKUP($J1096,'Журнал договоров физ.лиц'!$A$2:$H$32,2,0),"")</f>
        <v/>
      </c>
      <c r="L1096" s="18" t="e">
        <f>IF(MATCH(Таблица1[[#This Row],[Номер договора]],Таблица1[Номер договора],)=ROW()-1,1,)+INDEX(Таблица1[[#All],[0]],ROW()-1)</f>
        <v>#N/A</v>
      </c>
      <c r="M1096" s="18" t="str">
        <f>IFERROR(INDEX(Таблица1[Номер договора],MATCH(ROW()-1,Таблица1[0],)),"s\")</f>
        <v>s\</v>
      </c>
    </row>
    <row r="1097" spans="1:13" ht="15.75" x14ac:dyDescent="0.25">
      <c r="A1097" s="9" t="e">
        <f>INDEX('Журнал договоров физ.лиц'!C:C,MATCH('Реестр физические'!J1097,'Журнал договоров физ.лиц'!A:A,))</f>
        <v>#N/A</v>
      </c>
      <c r="B1097" s="9" t="e">
        <f>Таблица1[[#This Row],[Наименование юридического лица / ФИО пациента (физического лица)]]</f>
        <v>#N/A</v>
      </c>
      <c r="C1097" s="35"/>
      <c r="D1097" s="11"/>
      <c r="E1097" s="16"/>
      <c r="F1097" s="19"/>
      <c r="G1097"/>
      <c r="H1097" s="17">
        <f>IFERROR(VLOOKUP(Таблица1[[#This Row],[Наименование услуги]],#REF!,2),)</f>
        <v>0</v>
      </c>
      <c r="I1097" s="7">
        <f>Таблица1[[#This Row],[Количество услуг]]*Таблица1[[#This Row],[Стоимость за единицу, руб.]]</f>
        <v>0</v>
      </c>
      <c r="K1097" s="8" t="str">
        <f>IFERROR(VLOOKUP($J1097,'Журнал договоров физ.лиц'!$A$2:$H$32,2,0),"")</f>
        <v/>
      </c>
      <c r="L1097" s="18" t="e">
        <f>IF(MATCH(Таблица1[[#This Row],[Номер договора]],Таблица1[Номер договора],)=ROW()-1,1,)+INDEX(Таблица1[[#All],[0]],ROW()-1)</f>
        <v>#N/A</v>
      </c>
      <c r="M1097" s="18" t="str">
        <f>IFERROR(INDEX(Таблица1[Номер договора],MATCH(ROW()-1,Таблица1[0],)),"s\")</f>
        <v>s\</v>
      </c>
    </row>
    <row r="1098" spans="1:13" ht="15.75" x14ac:dyDescent="0.25">
      <c r="A1098" s="9" t="e">
        <f>INDEX('Журнал договоров физ.лиц'!C:C,MATCH('Реестр физические'!J1098,'Журнал договоров физ.лиц'!A:A,))</f>
        <v>#N/A</v>
      </c>
      <c r="B1098" s="9" t="e">
        <f>Таблица1[[#This Row],[Наименование юридического лица / ФИО пациента (физического лица)]]</f>
        <v>#N/A</v>
      </c>
      <c r="C1098" s="35"/>
      <c r="D1098" s="11"/>
      <c r="E1098" s="16"/>
      <c r="F1098" s="19"/>
      <c r="G1098"/>
      <c r="H1098" s="17">
        <f>IFERROR(VLOOKUP(Таблица1[[#This Row],[Наименование услуги]],#REF!,2),)</f>
        <v>0</v>
      </c>
      <c r="I1098" s="7">
        <f>Таблица1[[#This Row],[Количество услуг]]*Таблица1[[#This Row],[Стоимость за единицу, руб.]]</f>
        <v>0</v>
      </c>
      <c r="K1098" s="8" t="str">
        <f>IFERROR(VLOOKUP($J1098,'Журнал договоров физ.лиц'!$A$2:$H$32,2,0),"")</f>
        <v/>
      </c>
      <c r="L1098" s="18" t="e">
        <f>IF(MATCH(Таблица1[[#This Row],[Номер договора]],Таблица1[Номер договора],)=ROW()-1,1,)+INDEX(Таблица1[[#All],[0]],ROW()-1)</f>
        <v>#N/A</v>
      </c>
      <c r="M1098" s="18" t="str">
        <f>IFERROR(INDEX(Таблица1[Номер договора],MATCH(ROW()-1,Таблица1[0],)),"s\")</f>
        <v>s\</v>
      </c>
    </row>
    <row r="1099" spans="1:13" ht="15.75" x14ac:dyDescent="0.25">
      <c r="A1099" s="9" t="e">
        <f>INDEX('Журнал договоров физ.лиц'!C:C,MATCH('Реестр физические'!J1099,'Журнал договоров физ.лиц'!A:A,))</f>
        <v>#N/A</v>
      </c>
      <c r="B1099" s="9" t="e">
        <f>Таблица1[[#This Row],[Наименование юридического лица / ФИО пациента (физического лица)]]</f>
        <v>#N/A</v>
      </c>
      <c r="C1099" s="35"/>
      <c r="D1099" s="11"/>
      <c r="E1099" s="16"/>
      <c r="F1099" s="19"/>
      <c r="G1099"/>
      <c r="H1099" s="17">
        <f>IFERROR(VLOOKUP(Таблица1[[#This Row],[Наименование услуги]],#REF!,2),)</f>
        <v>0</v>
      </c>
      <c r="I1099" s="7">
        <f>Таблица1[[#This Row],[Количество услуг]]*Таблица1[[#This Row],[Стоимость за единицу, руб.]]</f>
        <v>0</v>
      </c>
      <c r="K1099" s="8" t="str">
        <f>IFERROR(VLOOKUP($J1099,'Журнал договоров физ.лиц'!$A$2:$H$32,2,0),"")</f>
        <v/>
      </c>
      <c r="L1099" s="18" t="e">
        <f>IF(MATCH(Таблица1[[#This Row],[Номер договора]],Таблица1[Номер договора],)=ROW()-1,1,)+INDEX(Таблица1[[#All],[0]],ROW()-1)</f>
        <v>#N/A</v>
      </c>
      <c r="M1099" s="18" t="str">
        <f>IFERROR(INDEX(Таблица1[Номер договора],MATCH(ROW()-1,Таблица1[0],)),"s\")</f>
        <v>s\</v>
      </c>
    </row>
    <row r="1100" spans="1:13" ht="15.75" x14ac:dyDescent="0.25">
      <c r="A1100" s="9" t="e">
        <f>INDEX('Журнал договоров физ.лиц'!C:C,MATCH('Реестр физические'!J1100,'Журнал договоров физ.лиц'!A:A,))</f>
        <v>#N/A</v>
      </c>
      <c r="B1100" s="9" t="e">
        <f>Таблица1[[#This Row],[Наименование юридического лица / ФИО пациента (физического лица)]]</f>
        <v>#N/A</v>
      </c>
      <c r="C1100" s="35"/>
      <c r="D1100" s="11"/>
      <c r="E1100" s="16"/>
      <c r="F1100" s="19"/>
      <c r="G1100"/>
      <c r="H1100" s="17">
        <f>IFERROR(VLOOKUP(Таблица1[[#This Row],[Наименование услуги]],#REF!,2),)</f>
        <v>0</v>
      </c>
      <c r="I1100" s="7">
        <f>Таблица1[[#This Row],[Количество услуг]]*Таблица1[[#This Row],[Стоимость за единицу, руб.]]</f>
        <v>0</v>
      </c>
      <c r="K1100" s="8" t="str">
        <f>IFERROR(VLOOKUP($J1100,'Журнал договоров физ.лиц'!$A$2:$H$32,2,0),"")</f>
        <v/>
      </c>
      <c r="L1100" s="18" t="e">
        <f>IF(MATCH(Таблица1[[#This Row],[Номер договора]],Таблица1[Номер договора],)=ROW()-1,1,)+INDEX(Таблица1[[#All],[0]],ROW()-1)</f>
        <v>#N/A</v>
      </c>
      <c r="M1100" s="18" t="str">
        <f>IFERROR(INDEX(Таблица1[Номер договора],MATCH(ROW()-1,Таблица1[0],)),"s\")</f>
        <v>s\</v>
      </c>
    </row>
    <row r="1101" spans="1:13" ht="15.75" x14ac:dyDescent="0.25">
      <c r="A1101" s="9" t="e">
        <f>INDEX('Журнал договоров физ.лиц'!C:C,MATCH('Реестр физические'!J1101,'Журнал договоров физ.лиц'!A:A,))</f>
        <v>#N/A</v>
      </c>
      <c r="B1101" s="9" t="e">
        <f>Таблица1[[#This Row],[Наименование юридического лица / ФИО пациента (физического лица)]]</f>
        <v>#N/A</v>
      </c>
      <c r="C1101" s="35"/>
      <c r="D1101" s="11"/>
      <c r="E1101" s="16"/>
      <c r="F1101" s="19"/>
      <c r="G1101"/>
      <c r="H1101" s="17">
        <f>IFERROR(VLOOKUP(Таблица1[[#This Row],[Наименование услуги]],#REF!,2),)</f>
        <v>0</v>
      </c>
      <c r="I1101" s="7">
        <f>Таблица1[[#This Row],[Количество услуг]]*Таблица1[[#This Row],[Стоимость за единицу, руб.]]</f>
        <v>0</v>
      </c>
      <c r="K1101" s="8" t="str">
        <f>IFERROR(VLOOKUP($J1101,'Журнал договоров физ.лиц'!$A$2:$H$32,2,0),"")</f>
        <v/>
      </c>
      <c r="L1101" s="18" t="e">
        <f>IF(MATCH(Таблица1[[#This Row],[Номер договора]],Таблица1[Номер договора],)=ROW()-1,1,)+INDEX(Таблица1[[#All],[0]],ROW()-1)</f>
        <v>#N/A</v>
      </c>
      <c r="M1101" s="18" t="str">
        <f>IFERROR(INDEX(Таблица1[Номер договора],MATCH(ROW()-1,Таблица1[0],)),"s\")</f>
        <v>s\</v>
      </c>
    </row>
    <row r="1102" spans="1:13" ht="15.75" x14ac:dyDescent="0.25">
      <c r="A1102" s="9" t="e">
        <f>INDEX('Журнал договоров физ.лиц'!C:C,MATCH('Реестр физические'!J1102,'Журнал договоров физ.лиц'!A:A,))</f>
        <v>#N/A</v>
      </c>
      <c r="B1102" s="9" t="e">
        <f>Таблица1[[#This Row],[Наименование юридического лица / ФИО пациента (физического лица)]]</f>
        <v>#N/A</v>
      </c>
      <c r="C1102" s="35"/>
      <c r="D1102" s="11"/>
      <c r="E1102" s="16"/>
      <c r="F1102" s="19"/>
      <c r="G1102"/>
      <c r="H1102" s="17">
        <f>IFERROR(VLOOKUP(Таблица1[[#This Row],[Наименование услуги]],#REF!,2),)</f>
        <v>0</v>
      </c>
      <c r="I1102" s="7">
        <f>Таблица1[[#This Row],[Количество услуг]]*Таблица1[[#This Row],[Стоимость за единицу, руб.]]</f>
        <v>0</v>
      </c>
      <c r="K1102" s="8" t="str">
        <f>IFERROR(VLOOKUP($J1102,'Журнал договоров физ.лиц'!$A$2:$H$32,2,0),"")</f>
        <v/>
      </c>
      <c r="L1102" s="18" t="e">
        <f>IF(MATCH(Таблица1[[#This Row],[Номер договора]],Таблица1[Номер договора],)=ROW()-1,1,)+INDEX(Таблица1[[#All],[0]],ROW()-1)</f>
        <v>#N/A</v>
      </c>
      <c r="M1102" s="18" t="str">
        <f>IFERROR(INDEX(Таблица1[Номер договора],MATCH(ROW()-1,Таблица1[0],)),"s\")</f>
        <v>s\</v>
      </c>
    </row>
    <row r="1103" spans="1:13" ht="15.75" x14ac:dyDescent="0.25">
      <c r="A1103" s="9" t="e">
        <f>INDEX('Журнал договоров физ.лиц'!C:C,MATCH('Реестр физические'!J1103,'Журнал договоров физ.лиц'!A:A,))</f>
        <v>#N/A</v>
      </c>
      <c r="B1103" s="9" t="e">
        <f>Таблица1[[#This Row],[Наименование юридического лица / ФИО пациента (физического лица)]]</f>
        <v>#N/A</v>
      </c>
      <c r="C1103" s="35"/>
      <c r="D1103" s="11"/>
      <c r="E1103" s="16"/>
      <c r="F1103" s="19"/>
      <c r="G1103"/>
      <c r="H1103" s="17">
        <f>IFERROR(VLOOKUP(Таблица1[[#This Row],[Наименование услуги]],#REF!,2),)</f>
        <v>0</v>
      </c>
      <c r="I1103" s="7">
        <f>Таблица1[[#This Row],[Количество услуг]]*Таблица1[[#This Row],[Стоимость за единицу, руб.]]</f>
        <v>0</v>
      </c>
      <c r="K1103" s="8" t="str">
        <f>IFERROR(VLOOKUP($J1103,'Журнал договоров физ.лиц'!$A$2:$H$32,2,0),"")</f>
        <v/>
      </c>
      <c r="L1103" s="18" t="e">
        <f>IF(MATCH(Таблица1[[#This Row],[Номер договора]],Таблица1[Номер договора],)=ROW()-1,1,)+INDEX(Таблица1[[#All],[0]],ROW()-1)</f>
        <v>#N/A</v>
      </c>
      <c r="M1103" s="18" t="str">
        <f>IFERROR(INDEX(Таблица1[Номер договора],MATCH(ROW()-1,Таблица1[0],)),"s\")</f>
        <v>s\</v>
      </c>
    </row>
    <row r="1104" spans="1:13" ht="15.75" x14ac:dyDescent="0.25">
      <c r="A1104" s="9" t="e">
        <f>INDEX('Журнал договоров физ.лиц'!C:C,MATCH('Реестр физические'!J1104,'Журнал договоров физ.лиц'!A:A,))</f>
        <v>#N/A</v>
      </c>
      <c r="B1104" s="9" t="e">
        <f>Таблица1[[#This Row],[Наименование юридического лица / ФИО пациента (физического лица)]]</f>
        <v>#N/A</v>
      </c>
      <c r="C1104" s="35"/>
      <c r="D1104" s="11"/>
      <c r="E1104" s="16"/>
      <c r="F1104" s="19"/>
      <c r="G1104"/>
      <c r="H1104" s="17">
        <f>IFERROR(VLOOKUP(Таблица1[[#This Row],[Наименование услуги]],#REF!,2),)</f>
        <v>0</v>
      </c>
      <c r="I1104" s="7">
        <f>Таблица1[[#This Row],[Количество услуг]]*Таблица1[[#This Row],[Стоимость за единицу, руб.]]</f>
        <v>0</v>
      </c>
      <c r="K1104" s="8" t="str">
        <f>IFERROR(VLOOKUP($J1104,'Журнал договоров физ.лиц'!$A$2:$H$32,2,0),"")</f>
        <v/>
      </c>
      <c r="L1104" s="18" t="e">
        <f>IF(MATCH(Таблица1[[#This Row],[Номер договора]],Таблица1[Номер договора],)=ROW()-1,1,)+INDEX(Таблица1[[#All],[0]],ROW()-1)</f>
        <v>#N/A</v>
      </c>
      <c r="M1104" s="18" t="str">
        <f>IFERROR(INDEX(Таблица1[Номер договора],MATCH(ROW()-1,Таблица1[0],)),"s\")</f>
        <v>s\</v>
      </c>
    </row>
    <row r="1105" spans="1:13" ht="15.75" x14ac:dyDescent="0.25">
      <c r="A1105" s="9" t="e">
        <f>INDEX('Журнал договоров физ.лиц'!C:C,MATCH('Реестр физические'!J1105,'Журнал договоров физ.лиц'!A:A,))</f>
        <v>#N/A</v>
      </c>
      <c r="B1105" s="9" t="e">
        <f>Таблица1[[#This Row],[Наименование юридического лица / ФИО пациента (физического лица)]]</f>
        <v>#N/A</v>
      </c>
      <c r="C1105" s="35"/>
      <c r="D1105" s="11"/>
      <c r="E1105" s="16"/>
      <c r="F1105" s="19"/>
      <c r="G1105"/>
      <c r="H1105" s="17">
        <f>IFERROR(VLOOKUP(Таблица1[[#This Row],[Наименование услуги]],#REF!,2),)</f>
        <v>0</v>
      </c>
      <c r="I1105" s="7">
        <f>Таблица1[[#This Row],[Количество услуг]]*Таблица1[[#This Row],[Стоимость за единицу, руб.]]</f>
        <v>0</v>
      </c>
      <c r="K1105" s="8" t="str">
        <f>IFERROR(VLOOKUP($J1105,'Журнал договоров физ.лиц'!$A$2:$H$32,2,0),"")</f>
        <v/>
      </c>
      <c r="L1105" s="18" t="e">
        <f>IF(MATCH(Таблица1[[#This Row],[Номер договора]],Таблица1[Номер договора],)=ROW()-1,1,)+INDEX(Таблица1[[#All],[0]],ROW()-1)</f>
        <v>#N/A</v>
      </c>
      <c r="M1105" s="18" t="str">
        <f>IFERROR(INDEX(Таблица1[Номер договора],MATCH(ROW()-1,Таблица1[0],)),"s\")</f>
        <v>s\</v>
      </c>
    </row>
    <row r="1106" spans="1:13" ht="15.75" x14ac:dyDescent="0.25">
      <c r="A1106" s="9" t="e">
        <f>INDEX('Журнал договоров физ.лиц'!C:C,MATCH('Реестр физические'!J1106,'Журнал договоров физ.лиц'!A:A,))</f>
        <v>#N/A</v>
      </c>
      <c r="B1106" s="9" t="e">
        <f>Таблица1[[#This Row],[Наименование юридического лица / ФИО пациента (физического лица)]]</f>
        <v>#N/A</v>
      </c>
      <c r="C1106" s="35"/>
      <c r="D1106" s="11"/>
      <c r="E1106" s="16"/>
      <c r="F1106" s="19"/>
      <c r="G1106"/>
      <c r="H1106" s="17">
        <f>IFERROR(VLOOKUP(Таблица1[[#This Row],[Наименование услуги]],#REF!,2),)</f>
        <v>0</v>
      </c>
      <c r="I1106" s="7">
        <f>Таблица1[[#This Row],[Количество услуг]]*Таблица1[[#This Row],[Стоимость за единицу, руб.]]</f>
        <v>0</v>
      </c>
      <c r="K1106" s="8" t="str">
        <f>IFERROR(VLOOKUP($J1106,'Журнал договоров физ.лиц'!$A$2:$H$32,2,0),"")</f>
        <v/>
      </c>
      <c r="L1106" s="18" t="e">
        <f>IF(MATCH(Таблица1[[#This Row],[Номер договора]],Таблица1[Номер договора],)=ROW()-1,1,)+INDEX(Таблица1[[#All],[0]],ROW()-1)</f>
        <v>#N/A</v>
      </c>
      <c r="M1106" s="18" t="str">
        <f>IFERROR(INDEX(Таблица1[Номер договора],MATCH(ROW()-1,Таблица1[0],)),"s\")</f>
        <v>s\</v>
      </c>
    </row>
    <row r="1107" spans="1:13" ht="15.75" x14ac:dyDescent="0.25">
      <c r="A1107" s="9" t="e">
        <f>INDEX('Журнал договоров физ.лиц'!C:C,MATCH('Реестр физические'!J1107,'Журнал договоров физ.лиц'!A:A,))</f>
        <v>#N/A</v>
      </c>
      <c r="B1107" s="9" t="e">
        <f>Таблица1[[#This Row],[Наименование юридического лица / ФИО пациента (физического лица)]]</f>
        <v>#N/A</v>
      </c>
      <c r="C1107" s="35"/>
      <c r="D1107" s="11"/>
      <c r="E1107" s="16"/>
      <c r="F1107" s="19"/>
      <c r="G1107"/>
      <c r="H1107" s="17">
        <f>IFERROR(VLOOKUP(Таблица1[[#This Row],[Наименование услуги]],#REF!,2),)</f>
        <v>0</v>
      </c>
      <c r="I1107" s="7">
        <f>Таблица1[[#This Row],[Количество услуг]]*Таблица1[[#This Row],[Стоимость за единицу, руб.]]</f>
        <v>0</v>
      </c>
      <c r="K1107" s="8" t="str">
        <f>IFERROR(VLOOKUP($J1107,'Журнал договоров физ.лиц'!$A$2:$H$32,2,0),"")</f>
        <v/>
      </c>
      <c r="L1107" s="18" t="e">
        <f>IF(MATCH(Таблица1[[#This Row],[Номер договора]],Таблица1[Номер договора],)=ROW()-1,1,)+INDEX(Таблица1[[#All],[0]],ROW()-1)</f>
        <v>#N/A</v>
      </c>
      <c r="M1107" s="18" t="str">
        <f>IFERROR(INDEX(Таблица1[Номер договора],MATCH(ROW()-1,Таблица1[0],)),"s\")</f>
        <v>s\</v>
      </c>
    </row>
    <row r="1108" spans="1:13" ht="15.75" x14ac:dyDescent="0.25">
      <c r="A1108" s="9" t="e">
        <f>INDEX('Журнал договоров физ.лиц'!C:C,MATCH('Реестр физические'!J1108,'Журнал договоров физ.лиц'!A:A,))</f>
        <v>#N/A</v>
      </c>
      <c r="B1108" s="9" t="e">
        <f>Таблица1[[#This Row],[Наименование юридического лица / ФИО пациента (физического лица)]]</f>
        <v>#N/A</v>
      </c>
      <c r="C1108" s="35"/>
      <c r="D1108" s="11"/>
      <c r="E1108" s="16"/>
      <c r="F1108" s="19"/>
      <c r="G1108"/>
      <c r="H1108" s="17">
        <f>IFERROR(VLOOKUP(Таблица1[[#This Row],[Наименование услуги]],#REF!,2),)</f>
        <v>0</v>
      </c>
      <c r="I1108" s="7">
        <f>Таблица1[[#This Row],[Количество услуг]]*Таблица1[[#This Row],[Стоимость за единицу, руб.]]</f>
        <v>0</v>
      </c>
      <c r="K1108" s="8" t="str">
        <f>IFERROR(VLOOKUP($J1108,'Журнал договоров физ.лиц'!$A$2:$H$32,2,0),"")</f>
        <v/>
      </c>
      <c r="L1108" s="18" t="e">
        <f>IF(MATCH(Таблица1[[#This Row],[Номер договора]],Таблица1[Номер договора],)=ROW()-1,1,)+INDEX(Таблица1[[#All],[0]],ROW()-1)</f>
        <v>#N/A</v>
      </c>
      <c r="M1108" s="18" t="str">
        <f>IFERROR(INDEX(Таблица1[Номер договора],MATCH(ROW()-1,Таблица1[0],)),"s\")</f>
        <v>s\</v>
      </c>
    </row>
    <row r="1109" spans="1:13" ht="15.75" x14ac:dyDescent="0.25">
      <c r="A1109" s="9" t="e">
        <f>INDEX('Журнал договоров физ.лиц'!C:C,MATCH('Реестр физические'!J1109,'Журнал договоров физ.лиц'!A:A,))</f>
        <v>#N/A</v>
      </c>
      <c r="B1109" s="9" t="e">
        <f>Таблица1[[#This Row],[Наименование юридического лица / ФИО пациента (физического лица)]]</f>
        <v>#N/A</v>
      </c>
      <c r="C1109" s="35"/>
      <c r="D1109" s="11"/>
      <c r="E1109" s="16"/>
      <c r="F1109" s="19"/>
      <c r="G1109"/>
      <c r="H1109" s="17">
        <f>IFERROR(VLOOKUP(Таблица1[[#This Row],[Наименование услуги]],#REF!,2),)</f>
        <v>0</v>
      </c>
      <c r="I1109" s="7">
        <f>Таблица1[[#This Row],[Количество услуг]]*Таблица1[[#This Row],[Стоимость за единицу, руб.]]</f>
        <v>0</v>
      </c>
      <c r="K1109" s="8" t="str">
        <f>IFERROR(VLOOKUP($J1109,'Журнал договоров физ.лиц'!$A$2:$H$32,2,0),"")</f>
        <v/>
      </c>
      <c r="L1109" s="18" t="e">
        <f>IF(MATCH(Таблица1[[#This Row],[Номер договора]],Таблица1[Номер договора],)=ROW()-1,1,)+INDEX(Таблица1[[#All],[0]],ROW()-1)</f>
        <v>#N/A</v>
      </c>
      <c r="M1109" s="18" t="str">
        <f>IFERROR(INDEX(Таблица1[Номер договора],MATCH(ROW()-1,Таблица1[0],)),"s\")</f>
        <v>s\</v>
      </c>
    </row>
    <row r="1110" spans="1:13" ht="15.75" x14ac:dyDescent="0.25">
      <c r="A1110" s="9" t="e">
        <f>INDEX('Журнал договоров физ.лиц'!C:C,MATCH('Реестр физические'!J1110,'Журнал договоров физ.лиц'!A:A,))</f>
        <v>#N/A</v>
      </c>
      <c r="B1110" s="9" t="e">
        <f>Таблица1[[#This Row],[Наименование юридического лица / ФИО пациента (физического лица)]]</f>
        <v>#N/A</v>
      </c>
      <c r="C1110" s="35"/>
      <c r="D1110" s="11"/>
      <c r="E1110" s="16"/>
      <c r="F1110" s="19"/>
      <c r="G1110"/>
      <c r="H1110" s="17">
        <f>IFERROR(VLOOKUP(Таблица1[[#This Row],[Наименование услуги]],#REF!,2),)</f>
        <v>0</v>
      </c>
      <c r="I1110" s="7">
        <f>Таблица1[[#This Row],[Количество услуг]]*Таблица1[[#This Row],[Стоимость за единицу, руб.]]</f>
        <v>0</v>
      </c>
      <c r="K1110" s="8" t="str">
        <f>IFERROR(VLOOKUP($J1110,'Журнал договоров физ.лиц'!$A$2:$H$32,2,0),"")</f>
        <v/>
      </c>
      <c r="L1110" s="18" t="e">
        <f>IF(MATCH(Таблица1[[#This Row],[Номер договора]],Таблица1[Номер договора],)=ROW()-1,1,)+INDEX(Таблица1[[#All],[0]],ROW()-1)</f>
        <v>#N/A</v>
      </c>
      <c r="M1110" s="18" t="str">
        <f>IFERROR(INDEX(Таблица1[Номер договора],MATCH(ROW()-1,Таблица1[0],)),"s\")</f>
        <v>s\</v>
      </c>
    </row>
    <row r="1111" spans="1:13" ht="15.75" x14ac:dyDescent="0.25">
      <c r="A1111" s="9" t="e">
        <f>INDEX('Журнал договоров физ.лиц'!C:C,MATCH('Реестр физические'!J1111,'Журнал договоров физ.лиц'!A:A,))</f>
        <v>#N/A</v>
      </c>
      <c r="B1111" s="9" t="e">
        <f>Таблица1[[#This Row],[Наименование юридического лица / ФИО пациента (физического лица)]]</f>
        <v>#N/A</v>
      </c>
      <c r="C1111" s="35"/>
      <c r="D1111" s="11"/>
      <c r="E1111" s="16"/>
      <c r="F1111" s="19"/>
      <c r="G1111"/>
      <c r="H1111" s="17">
        <f>IFERROR(VLOOKUP(Таблица1[[#This Row],[Наименование услуги]],#REF!,2),)</f>
        <v>0</v>
      </c>
      <c r="I1111" s="7">
        <f>Таблица1[[#This Row],[Количество услуг]]*Таблица1[[#This Row],[Стоимость за единицу, руб.]]</f>
        <v>0</v>
      </c>
      <c r="K1111" s="8" t="str">
        <f>IFERROR(VLOOKUP($J1111,'Журнал договоров физ.лиц'!$A$2:$H$32,2,0),"")</f>
        <v/>
      </c>
      <c r="L1111" s="18" t="e">
        <f>IF(MATCH(Таблица1[[#This Row],[Номер договора]],Таблица1[Номер договора],)=ROW()-1,1,)+INDEX(Таблица1[[#All],[0]],ROW()-1)</f>
        <v>#N/A</v>
      </c>
      <c r="M1111" s="18" t="str">
        <f>IFERROR(INDEX(Таблица1[Номер договора],MATCH(ROW()-1,Таблица1[0],)),"s\")</f>
        <v>s\</v>
      </c>
    </row>
    <row r="1112" spans="1:13" ht="15.75" x14ac:dyDescent="0.25">
      <c r="A1112" s="9" t="e">
        <f>INDEX('Журнал договоров физ.лиц'!C:C,MATCH('Реестр физические'!J1112,'Журнал договоров физ.лиц'!A:A,))</f>
        <v>#N/A</v>
      </c>
      <c r="B1112" s="9" t="e">
        <f>Таблица1[[#This Row],[Наименование юридического лица / ФИО пациента (физического лица)]]</f>
        <v>#N/A</v>
      </c>
      <c r="C1112" s="35"/>
      <c r="D1112" s="11"/>
      <c r="E1112" s="16"/>
      <c r="F1112" s="19"/>
      <c r="G1112"/>
      <c r="H1112" s="17">
        <f>IFERROR(VLOOKUP(Таблица1[[#This Row],[Наименование услуги]],#REF!,2),)</f>
        <v>0</v>
      </c>
      <c r="I1112" s="7">
        <f>Таблица1[[#This Row],[Количество услуг]]*Таблица1[[#This Row],[Стоимость за единицу, руб.]]</f>
        <v>0</v>
      </c>
      <c r="K1112" s="8" t="str">
        <f>IFERROR(VLOOKUP($J1112,'Журнал договоров физ.лиц'!$A$2:$H$32,2,0),"")</f>
        <v/>
      </c>
      <c r="L1112" s="18" t="e">
        <f>IF(MATCH(Таблица1[[#This Row],[Номер договора]],Таблица1[Номер договора],)=ROW()-1,1,)+INDEX(Таблица1[[#All],[0]],ROW()-1)</f>
        <v>#N/A</v>
      </c>
      <c r="M1112" s="18" t="str">
        <f>IFERROR(INDEX(Таблица1[Номер договора],MATCH(ROW()-1,Таблица1[0],)),"s\")</f>
        <v>s\</v>
      </c>
    </row>
    <row r="1113" spans="1:13" ht="15.75" x14ac:dyDescent="0.25">
      <c r="A1113" s="9" t="e">
        <f>INDEX('Журнал договоров физ.лиц'!C:C,MATCH('Реестр физические'!J1113,'Журнал договоров физ.лиц'!A:A,))</f>
        <v>#N/A</v>
      </c>
      <c r="B1113" s="9" t="e">
        <f>Таблица1[[#This Row],[Наименование юридического лица / ФИО пациента (физического лица)]]</f>
        <v>#N/A</v>
      </c>
      <c r="C1113" s="35"/>
      <c r="D1113" s="11"/>
      <c r="E1113" s="16"/>
      <c r="F1113" s="19"/>
      <c r="G1113"/>
      <c r="H1113" s="17">
        <f>IFERROR(VLOOKUP(Таблица1[[#This Row],[Наименование услуги]],#REF!,2),)</f>
        <v>0</v>
      </c>
      <c r="I1113" s="7">
        <f>Таблица1[[#This Row],[Количество услуг]]*Таблица1[[#This Row],[Стоимость за единицу, руб.]]</f>
        <v>0</v>
      </c>
      <c r="K1113" s="8" t="str">
        <f>IFERROR(VLOOKUP($J1113,'Журнал договоров физ.лиц'!$A$2:$H$32,2,0),"")</f>
        <v/>
      </c>
      <c r="L1113" s="18" t="e">
        <f>IF(MATCH(Таблица1[[#This Row],[Номер договора]],Таблица1[Номер договора],)=ROW()-1,1,)+INDEX(Таблица1[[#All],[0]],ROW()-1)</f>
        <v>#N/A</v>
      </c>
      <c r="M1113" s="18" t="str">
        <f>IFERROR(INDEX(Таблица1[Номер договора],MATCH(ROW()-1,Таблица1[0],)),"s\")</f>
        <v>s\</v>
      </c>
    </row>
    <row r="1114" spans="1:13" ht="15.75" x14ac:dyDescent="0.25">
      <c r="A1114" s="9" t="e">
        <f>INDEX('Журнал договоров физ.лиц'!C:C,MATCH('Реестр физические'!J1114,'Журнал договоров физ.лиц'!A:A,))</f>
        <v>#N/A</v>
      </c>
      <c r="B1114" s="9" t="e">
        <f>Таблица1[[#This Row],[Наименование юридического лица / ФИО пациента (физического лица)]]</f>
        <v>#N/A</v>
      </c>
      <c r="C1114" s="35"/>
      <c r="D1114" s="11"/>
      <c r="E1114" s="16"/>
      <c r="F1114" s="19"/>
      <c r="G1114"/>
      <c r="H1114" s="17">
        <f>IFERROR(VLOOKUP(Таблица1[[#This Row],[Наименование услуги]],#REF!,2),)</f>
        <v>0</v>
      </c>
      <c r="I1114" s="7">
        <f>Таблица1[[#This Row],[Количество услуг]]*Таблица1[[#This Row],[Стоимость за единицу, руб.]]</f>
        <v>0</v>
      </c>
      <c r="K1114" s="8" t="str">
        <f>IFERROR(VLOOKUP($J1114,'Журнал договоров физ.лиц'!$A$2:$H$32,2,0),"")</f>
        <v/>
      </c>
      <c r="L1114" s="18" t="e">
        <f>IF(MATCH(Таблица1[[#This Row],[Номер договора]],Таблица1[Номер договора],)=ROW()-1,1,)+INDEX(Таблица1[[#All],[0]],ROW()-1)</f>
        <v>#N/A</v>
      </c>
      <c r="M1114" s="18" t="str">
        <f>IFERROR(INDEX(Таблица1[Номер договора],MATCH(ROW()-1,Таблица1[0],)),"s\")</f>
        <v>s\</v>
      </c>
    </row>
    <row r="1115" spans="1:13" ht="15.75" x14ac:dyDescent="0.25">
      <c r="A1115" s="9" t="e">
        <f>INDEX('Журнал договоров физ.лиц'!C:C,MATCH('Реестр физические'!J1115,'Журнал договоров физ.лиц'!A:A,))</f>
        <v>#N/A</v>
      </c>
      <c r="B1115" s="9" t="e">
        <f>Таблица1[[#This Row],[Наименование юридического лица / ФИО пациента (физического лица)]]</f>
        <v>#N/A</v>
      </c>
      <c r="C1115" s="35"/>
      <c r="D1115" s="11"/>
      <c r="E1115" s="16"/>
      <c r="F1115" s="19"/>
      <c r="G1115"/>
      <c r="H1115" s="17">
        <f>IFERROR(VLOOKUP(Таблица1[[#This Row],[Наименование услуги]],#REF!,2),)</f>
        <v>0</v>
      </c>
      <c r="I1115" s="7">
        <f>Таблица1[[#This Row],[Количество услуг]]*Таблица1[[#This Row],[Стоимость за единицу, руб.]]</f>
        <v>0</v>
      </c>
      <c r="K1115" s="8" t="str">
        <f>IFERROR(VLOOKUP($J1115,'Журнал договоров физ.лиц'!$A$2:$H$32,2,0),"")</f>
        <v/>
      </c>
      <c r="L1115" s="18" t="e">
        <f>IF(MATCH(Таблица1[[#This Row],[Номер договора]],Таблица1[Номер договора],)=ROW()-1,1,)+INDEX(Таблица1[[#All],[0]],ROW()-1)</f>
        <v>#N/A</v>
      </c>
      <c r="M1115" s="18" t="str">
        <f>IFERROR(INDEX(Таблица1[Номер договора],MATCH(ROW()-1,Таблица1[0],)),"s\")</f>
        <v>s\</v>
      </c>
    </row>
    <row r="1116" spans="1:13" ht="15.75" x14ac:dyDescent="0.25">
      <c r="A1116" s="9" t="e">
        <f>INDEX('Журнал договоров физ.лиц'!C:C,MATCH('Реестр физические'!J1116,'Журнал договоров физ.лиц'!A:A,))</f>
        <v>#N/A</v>
      </c>
      <c r="B1116" s="9" t="e">
        <f>Таблица1[[#This Row],[Наименование юридического лица / ФИО пациента (физического лица)]]</f>
        <v>#N/A</v>
      </c>
      <c r="C1116" s="35"/>
      <c r="D1116" s="11"/>
      <c r="E1116" s="16"/>
      <c r="F1116" s="19"/>
      <c r="G1116"/>
      <c r="H1116" s="17">
        <f>IFERROR(VLOOKUP(Таблица1[[#This Row],[Наименование услуги]],#REF!,2),)</f>
        <v>0</v>
      </c>
      <c r="I1116" s="7">
        <f>Таблица1[[#This Row],[Количество услуг]]*Таблица1[[#This Row],[Стоимость за единицу, руб.]]</f>
        <v>0</v>
      </c>
      <c r="K1116" s="8" t="str">
        <f>IFERROR(VLOOKUP($J1116,'Журнал договоров физ.лиц'!$A$2:$H$32,2,0),"")</f>
        <v/>
      </c>
      <c r="L1116" s="18" t="e">
        <f>IF(MATCH(Таблица1[[#This Row],[Номер договора]],Таблица1[Номер договора],)=ROW()-1,1,)+INDEX(Таблица1[[#All],[0]],ROW()-1)</f>
        <v>#N/A</v>
      </c>
      <c r="M1116" s="18" t="str">
        <f>IFERROR(INDEX(Таблица1[Номер договора],MATCH(ROW()-1,Таблица1[0],)),"s\")</f>
        <v>s\</v>
      </c>
    </row>
    <row r="1117" spans="1:13" ht="15.75" x14ac:dyDescent="0.25">
      <c r="A1117" s="9" t="e">
        <f>INDEX('Журнал договоров физ.лиц'!C:C,MATCH('Реестр физические'!J1117,'Журнал договоров физ.лиц'!A:A,))</f>
        <v>#N/A</v>
      </c>
      <c r="B1117" s="9" t="e">
        <f>Таблица1[[#This Row],[Наименование юридического лица / ФИО пациента (физического лица)]]</f>
        <v>#N/A</v>
      </c>
      <c r="C1117" s="35"/>
      <c r="D1117" s="11"/>
      <c r="E1117" s="16"/>
      <c r="F1117" s="19"/>
      <c r="G1117"/>
      <c r="H1117" s="17">
        <f>IFERROR(VLOOKUP(Таблица1[[#This Row],[Наименование услуги]],#REF!,2),)</f>
        <v>0</v>
      </c>
      <c r="I1117" s="7">
        <f>Таблица1[[#This Row],[Количество услуг]]*Таблица1[[#This Row],[Стоимость за единицу, руб.]]</f>
        <v>0</v>
      </c>
      <c r="K1117" s="8" t="str">
        <f>IFERROR(VLOOKUP($J1117,'Журнал договоров физ.лиц'!$A$2:$H$32,2,0),"")</f>
        <v/>
      </c>
      <c r="L1117" s="18" t="e">
        <f>IF(MATCH(Таблица1[[#This Row],[Номер договора]],Таблица1[Номер договора],)=ROW()-1,1,)+INDEX(Таблица1[[#All],[0]],ROW()-1)</f>
        <v>#N/A</v>
      </c>
      <c r="M1117" s="18" t="str">
        <f>IFERROR(INDEX(Таблица1[Номер договора],MATCH(ROW()-1,Таблица1[0],)),"s\")</f>
        <v>s\</v>
      </c>
    </row>
    <row r="1118" spans="1:13" ht="15.75" x14ac:dyDescent="0.25">
      <c r="A1118" s="9" t="e">
        <f>INDEX('Журнал договоров физ.лиц'!C:C,MATCH('Реестр физические'!J1118,'Журнал договоров физ.лиц'!A:A,))</f>
        <v>#N/A</v>
      </c>
      <c r="B1118" s="9" t="e">
        <f>Таблица1[[#This Row],[Наименование юридического лица / ФИО пациента (физического лица)]]</f>
        <v>#N/A</v>
      </c>
      <c r="C1118" s="35"/>
      <c r="D1118" s="11"/>
      <c r="E1118" s="16"/>
      <c r="F1118" s="19"/>
      <c r="G1118"/>
      <c r="H1118" s="17">
        <f>IFERROR(VLOOKUP(Таблица1[[#This Row],[Наименование услуги]],#REF!,2),)</f>
        <v>0</v>
      </c>
      <c r="I1118" s="7">
        <f>Таблица1[[#This Row],[Количество услуг]]*Таблица1[[#This Row],[Стоимость за единицу, руб.]]</f>
        <v>0</v>
      </c>
      <c r="K1118" s="8" t="str">
        <f>IFERROR(VLOOKUP($J1118,'Журнал договоров физ.лиц'!$A$2:$H$32,2,0),"")</f>
        <v/>
      </c>
      <c r="L1118" s="18" t="e">
        <f>IF(MATCH(Таблица1[[#This Row],[Номер договора]],Таблица1[Номер договора],)=ROW()-1,1,)+INDEX(Таблица1[[#All],[0]],ROW()-1)</f>
        <v>#N/A</v>
      </c>
      <c r="M1118" s="18" t="str">
        <f>IFERROR(INDEX(Таблица1[Номер договора],MATCH(ROW()-1,Таблица1[0],)),"s\")</f>
        <v>s\</v>
      </c>
    </row>
    <row r="1119" spans="1:13" ht="15.75" x14ac:dyDescent="0.25">
      <c r="A1119" s="9" t="e">
        <f>INDEX('Журнал договоров физ.лиц'!C:C,MATCH('Реестр физические'!J1119,'Журнал договоров физ.лиц'!A:A,))</f>
        <v>#N/A</v>
      </c>
      <c r="B1119" s="9" t="e">
        <f>Таблица1[[#This Row],[Наименование юридического лица / ФИО пациента (физического лица)]]</f>
        <v>#N/A</v>
      </c>
      <c r="C1119" s="35"/>
      <c r="D1119" s="11"/>
      <c r="E1119" s="16"/>
      <c r="F1119" s="19"/>
      <c r="G1119"/>
      <c r="H1119" s="17">
        <f>IFERROR(VLOOKUP(Таблица1[[#This Row],[Наименование услуги]],#REF!,2),)</f>
        <v>0</v>
      </c>
      <c r="I1119" s="7">
        <f>Таблица1[[#This Row],[Количество услуг]]*Таблица1[[#This Row],[Стоимость за единицу, руб.]]</f>
        <v>0</v>
      </c>
      <c r="K1119" s="8" t="str">
        <f>IFERROR(VLOOKUP($J1119,'Журнал договоров физ.лиц'!$A$2:$H$32,2,0),"")</f>
        <v/>
      </c>
      <c r="L1119" s="18" t="e">
        <f>IF(MATCH(Таблица1[[#This Row],[Номер договора]],Таблица1[Номер договора],)=ROW()-1,1,)+INDEX(Таблица1[[#All],[0]],ROW()-1)</f>
        <v>#N/A</v>
      </c>
      <c r="M1119" s="18" t="str">
        <f>IFERROR(INDEX(Таблица1[Номер договора],MATCH(ROW()-1,Таблица1[0],)),"s\")</f>
        <v>s\</v>
      </c>
    </row>
    <row r="1120" spans="1:13" ht="15.75" x14ac:dyDescent="0.25">
      <c r="A1120" s="9" t="e">
        <f>INDEX('Журнал договоров физ.лиц'!C:C,MATCH('Реестр физические'!J1120,'Журнал договоров физ.лиц'!A:A,))</f>
        <v>#N/A</v>
      </c>
      <c r="B1120" s="9" t="e">
        <f>Таблица1[[#This Row],[Наименование юридического лица / ФИО пациента (физического лица)]]</f>
        <v>#N/A</v>
      </c>
      <c r="C1120" s="35"/>
      <c r="D1120" s="11"/>
      <c r="E1120" s="16"/>
      <c r="F1120" s="19"/>
      <c r="G1120"/>
      <c r="H1120" s="17">
        <f>IFERROR(VLOOKUP(Таблица1[[#This Row],[Наименование услуги]],#REF!,2),)</f>
        <v>0</v>
      </c>
      <c r="I1120" s="7">
        <f>Таблица1[[#This Row],[Количество услуг]]*Таблица1[[#This Row],[Стоимость за единицу, руб.]]</f>
        <v>0</v>
      </c>
      <c r="K1120" s="8" t="str">
        <f>IFERROR(VLOOKUP($J1120,'Журнал договоров физ.лиц'!$A$2:$H$32,2,0),"")</f>
        <v/>
      </c>
      <c r="L1120" s="18" t="e">
        <f>IF(MATCH(Таблица1[[#This Row],[Номер договора]],Таблица1[Номер договора],)=ROW()-1,1,)+INDEX(Таблица1[[#All],[0]],ROW()-1)</f>
        <v>#N/A</v>
      </c>
      <c r="M1120" s="18" t="str">
        <f>IFERROR(INDEX(Таблица1[Номер договора],MATCH(ROW()-1,Таблица1[0],)),"s\")</f>
        <v>s\</v>
      </c>
    </row>
    <row r="1121" spans="1:13" ht="15.75" x14ac:dyDescent="0.25">
      <c r="A1121" s="9" t="e">
        <f>INDEX('Журнал договоров физ.лиц'!C:C,MATCH('Реестр физические'!J1121,'Журнал договоров физ.лиц'!A:A,))</f>
        <v>#N/A</v>
      </c>
      <c r="B1121" s="9" t="e">
        <f>Таблица1[[#This Row],[Наименование юридического лица / ФИО пациента (физического лица)]]</f>
        <v>#N/A</v>
      </c>
      <c r="C1121" s="35"/>
      <c r="D1121" s="11"/>
      <c r="E1121" s="16"/>
      <c r="F1121" s="19"/>
      <c r="G1121"/>
      <c r="H1121" s="17">
        <f>IFERROR(VLOOKUP(Таблица1[[#This Row],[Наименование услуги]],#REF!,2),)</f>
        <v>0</v>
      </c>
      <c r="I1121" s="7">
        <f>Таблица1[[#This Row],[Количество услуг]]*Таблица1[[#This Row],[Стоимость за единицу, руб.]]</f>
        <v>0</v>
      </c>
      <c r="K1121" s="8" t="str">
        <f>IFERROR(VLOOKUP($J1121,'Журнал договоров физ.лиц'!$A$2:$H$32,2,0),"")</f>
        <v/>
      </c>
      <c r="L1121" s="18" t="e">
        <f>IF(MATCH(Таблица1[[#This Row],[Номер договора]],Таблица1[Номер договора],)=ROW()-1,1,)+INDEX(Таблица1[[#All],[0]],ROW()-1)</f>
        <v>#N/A</v>
      </c>
      <c r="M1121" s="18" t="str">
        <f>IFERROR(INDEX(Таблица1[Номер договора],MATCH(ROW()-1,Таблица1[0],)),"s\")</f>
        <v>s\</v>
      </c>
    </row>
    <row r="1122" spans="1:13" ht="15.75" x14ac:dyDescent="0.25">
      <c r="A1122" s="9" t="e">
        <f>INDEX('Журнал договоров физ.лиц'!C:C,MATCH('Реестр физические'!J1122,'Журнал договоров физ.лиц'!A:A,))</f>
        <v>#N/A</v>
      </c>
      <c r="B1122" s="9" t="e">
        <f>Таблица1[[#This Row],[Наименование юридического лица / ФИО пациента (физического лица)]]</f>
        <v>#N/A</v>
      </c>
      <c r="C1122" s="35"/>
      <c r="D1122" s="11"/>
      <c r="E1122" s="16"/>
      <c r="F1122" s="19"/>
      <c r="G1122"/>
      <c r="H1122" s="17">
        <f>IFERROR(VLOOKUP(Таблица1[[#This Row],[Наименование услуги]],#REF!,2),)</f>
        <v>0</v>
      </c>
      <c r="I1122" s="7">
        <f>Таблица1[[#This Row],[Количество услуг]]*Таблица1[[#This Row],[Стоимость за единицу, руб.]]</f>
        <v>0</v>
      </c>
      <c r="K1122" s="8" t="str">
        <f>IFERROR(VLOOKUP($J1122,'Журнал договоров физ.лиц'!$A$2:$H$32,2,0),"")</f>
        <v/>
      </c>
      <c r="L1122" s="18" t="e">
        <f>IF(MATCH(Таблица1[[#This Row],[Номер договора]],Таблица1[Номер договора],)=ROW()-1,1,)+INDEX(Таблица1[[#All],[0]],ROW()-1)</f>
        <v>#N/A</v>
      </c>
      <c r="M1122" s="18" t="str">
        <f>IFERROR(INDEX(Таблица1[Номер договора],MATCH(ROW()-1,Таблица1[0],)),"s\")</f>
        <v>s\</v>
      </c>
    </row>
    <row r="1123" spans="1:13" ht="15.75" x14ac:dyDescent="0.25">
      <c r="A1123" s="9" t="e">
        <f>INDEX('Журнал договоров физ.лиц'!C:C,MATCH('Реестр физические'!J1123,'Журнал договоров физ.лиц'!A:A,))</f>
        <v>#N/A</v>
      </c>
      <c r="B1123" s="9" t="e">
        <f>Таблица1[[#This Row],[Наименование юридического лица / ФИО пациента (физического лица)]]</f>
        <v>#N/A</v>
      </c>
      <c r="C1123" s="35"/>
      <c r="D1123" s="11"/>
      <c r="E1123" s="16"/>
      <c r="F1123" s="19"/>
      <c r="G1123"/>
      <c r="H1123" s="17">
        <f>IFERROR(VLOOKUP(Таблица1[[#This Row],[Наименование услуги]],#REF!,2),)</f>
        <v>0</v>
      </c>
      <c r="I1123" s="7">
        <f>Таблица1[[#This Row],[Количество услуг]]*Таблица1[[#This Row],[Стоимость за единицу, руб.]]</f>
        <v>0</v>
      </c>
      <c r="K1123" s="8" t="str">
        <f>IFERROR(VLOOKUP($J1123,'Журнал договоров физ.лиц'!$A$2:$H$32,2,0),"")</f>
        <v/>
      </c>
      <c r="L1123" s="18" t="e">
        <f>IF(MATCH(Таблица1[[#This Row],[Номер договора]],Таблица1[Номер договора],)=ROW()-1,1,)+INDEX(Таблица1[[#All],[0]],ROW()-1)</f>
        <v>#N/A</v>
      </c>
      <c r="M1123" s="18" t="str">
        <f>IFERROR(INDEX(Таблица1[Номер договора],MATCH(ROW()-1,Таблица1[0],)),"s\")</f>
        <v>s\</v>
      </c>
    </row>
    <row r="1124" spans="1:13" ht="15.75" x14ac:dyDescent="0.25">
      <c r="A1124" s="9" t="e">
        <f>INDEX('Журнал договоров физ.лиц'!C:C,MATCH('Реестр физические'!J1124,'Журнал договоров физ.лиц'!A:A,))</f>
        <v>#N/A</v>
      </c>
      <c r="B1124" s="9" t="e">
        <f>Таблица1[[#This Row],[Наименование юридического лица / ФИО пациента (физического лица)]]</f>
        <v>#N/A</v>
      </c>
      <c r="C1124" s="35"/>
      <c r="D1124" s="11"/>
      <c r="E1124" s="16"/>
      <c r="F1124" s="19"/>
      <c r="G1124"/>
      <c r="H1124" s="17">
        <f>IFERROR(VLOOKUP(Таблица1[[#This Row],[Наименование услуги]],#REF!,2),)</f>
        <v>0</v>
      </c>
      <c r="I1124" s="7">
        <f>Таблица1[[#This Row],[Количество услуг]]*Таблица1[[#This Row],[Стоимость за единицу, руб.]]</f>
        <v>0</v>
      </c>
      <c r="K1124" s="8" t="str">
        <f>IFERROR(VLOOKUP($J1124,'Журнал договоров физ.лиц'!$A$2:$H$32,2,0),"")</f>
        <v/>
      </c>
      <c r="L1124" s="18" t="e">
        <f>IF(MATCH(Таблица1[[#This Row],[Номер договора]],Таблица1[Номер договора],)=ROW()-1,1,)+INDEX(Таблица1[[#All],[0]],ROW()-1)</f>
        <v>#N/A</v>
      </c>
      <c r="M1124" s="18" t="str">
        <f>IFERROR(INDEX(Таблица1[Номер договора],MATCH(ROW()-1,Таблица1[0],)),"s\")</f>
        <v>s\</v>
      </c>
    </row>
    <row r="1125" spans="1:13" ht="15.75" x14ac:dyDescent="0.25">
      <c r="A1125" s="9" t="e">
        <f>INDEX('Журнал договоров физ.лиц'!C:C,MATCH('Реестр физические'!J1125,'Журнал договоров физ.лиц'!A:A,))</f>
        <v>#N/A</v>
      </c>
      <c r="B1125" s="9" t="e">
        <f>Таблица1[[#This Row],[Наименование юридического лица / ФИО пациента (физического лица)]]</f>
        <v>#N/A</v>
      </c>
      <c r="C1125" s="35"/>
      <c r="D1125" s="11"/>
      <c r="E1125" s="16"/>
      <c r="F1125" s="19"/>
      <c r="G1125"/>
      <c r="H1125" s="17">
        <f>IFERROR(VLOOKUP(Таблица1[[#This Row],[Наименование услуги]],#REF!,2),)</f>
        <v>0</v>
      </c>
      <c r="I1125" s="7">
        <f>Таблица1[[#This Row],[Количество услуг]]*Таблица1[[#This Row],[Стоимость за единицу, руб.]]</f>
        <v>0</v>
      </c>
      <c r="K1125" s="8" t="str">
        <f>IFERROR(VLOOKUP($J1125,'Журнал договоров физ.лиц'!$A$2:$H$32,2,0),"")</f>
        <v/>
      </c>
      <c r="L1125" s="18" t="e">
        <f>IF(MATCH(Таблица1[[#This Row],[Номер договора]],Таблица1[Номер договора],)=ROW()-1,1,)+INDEX(Таблица1[[#All],[0]],ROW()-1)</f>
        <v>#N/A</v>
      </c>
      <c r="M1125" s="18" t="str">
        <f>IFERROR(INDEX(Таблица1[Номер договора],MATCH(ROW()-1,Таблица1[0],)),"s\")</f>
        <v>s\</v>
      </c>
    </row>
    <row r="1126" spans="1:13" ht="15.75" x14ac:dyDescent="0.25">
      <c r="A1126" s="9" t="e">
        <f>INDEX('Журнал договоров физ.лиц'!C:C,MATCH('Реестр физические'!J1126,'Журнал договоров физ.лиц'!A:A,))</f>
        <v>#N/A</v>
      </c>
      <c r="B1126" s="9" t="e">
        <f>Таблица1[[#This Row],[Наименование юридического лица / ФИО пациента (физического лица)]]</f>
        <v>#N/A</v>
      </c>
      <c r="C1126" s="35"/>
      <c r="D1126" s="11"/>
      <c r="E1126" s="16"/>
      <c r="F1126" s="19"/>
      <c r="G1126"/>
      <c r="H1126" s="17">
        <f>IFERROR(VLOOKUP(Таблица1[[#This Row],[Наименование услуги]],#REF!,2),)</f>
        <v>0</v>
      </c>
      <c r="I1126" s="7">
        <f>Таблица1[[#This Row],[Количество услуг]]*Таблица1[[#This Row],[Стоимость за единицу, руб.]]</f>
        <v>0</v>
      </c>
      <c r="K1126" s="8" t="str">
        <f>IFERROR(VLOOKUP($J1126,'Журнал договоров физ.лиц'!$A$2:$H$32,2,0),"")</f>
        <v/>
      </c>
      <c r="L1126" s="18" t="e">
        <f>IF(MATCH(Таблица1[[#This Row],[Номер договора]],Таблица1[Номер договора],)=ROW()-1,1,)+INDEX(Таблица1[[#All],[0]],ROW()-1)</f>
        <v>#N/A</v>
      </c>
      <c r="M1126" s="18" t="str">
        <f>IFERROR(INDEX(Таблица1[Номер договора],MATCH(ROW()-1,Таблица1[0],)),"s\")</f>
        <v>s\</v>
      </c>
    </row>
    <row r="1127" spans="1:13" ht="15.75" x14ac:dyDescent="0.25">
      <c r="A1127" s="9" t="e">
        <f>INDEX('Журнал договоров физ.лиц'!C:C,MATCH('Реестр физические'!J1127,'Журнал договоров физ.лиц'!A:A,))</f>
        <v>#N/A</v>
      </c>
      <c r="B1127" s="9" t="e">
        <f>Таблица1[[#This Row],[Наименование юридического лица / ФИО пациента (физического лица)]]</f>
        <v>#N/A</v>
      </c>
      <c r="C1127" s="35"/>
      <c r="D1127" s="11"/>
      <c r="E1127" s="16"/>
      <c r="F1127" s="19"/>
      <c r="G1127"/>
      <c r="H1127" s="17">
        <f>IFERROR(VLOOKUP(Таблица1[[#This Row],[Наименование услуги]],#REF!,2),)</f>
        <v>0</v>
      </c>
      <c r="I1127" s="7">
        <f>Таблица1[[#This Row],[Количество услуг]]*Таблица1[[#This Row],[Стоимость за единицу, руб.]]</f>
        <v>0</v>
      </c>
      <c r="K1127" s="8" t="str">
        <f>IFERROR(VLOOKUP($J1127,'Журнал договоров физ.лиц'!$A$2:$H$32,2,0),"")</f>
        <v/>
      </c>
      <c r="L1127" s="18" t="e">
        <f>IF(MATCH(Таблица1[[#This Row],[Номер договора]],Таблица1[Номер договора],)=ROW()-1,1,)+INDEX(Таблица1[[#All],[0]],ROW()-1)</f>
        <v>#N/A</v>
      </c>
      <c r="M1127" s="18" t="str">
        <f>IFERROR(INDEX(Таблица1[Номер договора],MATCH(ROW()-1,Таблица1[0],)),"s\")</f>
        <v>s\</v>
      </c>
    </row>
    <row r="1128" spans="1:13" ht="15.75" x14ac:dyDescent="0.25">
      <c r="A1128" s="9" t="e">
        <f>INDEX('Журнал договоров физ.лиц'!C:C,MATCH('Реестр физические'!J1128,'Журнал договоров физ.лиц'!A:A,))</f>
        <v>#N/A</v>
      </c>
      <c r="B1128" s="9" t="e">
        <f>Таблица1[[#This Row],[Наименование юридического лица / ФИО пациента (физического лица)]]</f>
        <v>#N/A</v>
      </c>
      <c r="C1128" s="35"/>
      <c r="D1128" s="11"/>
      <c r="E1128" s="16"/>
      <c r="F1128" s="19"/>
      <c r="G1128"/>
      <c r="H1128" s="17">
        <f>IFERROR(VLOOKUP(Таблица1[[#This Row],[Наименование услуги]],#REF!,2),)</f>
        <v>0</v>
      </c>
      <c r="I1128" s="7">
        <f>Таблица1[[#This Row],[Количество услуг]]*Таблица1[[#This Row],[Стоимость за единицу, руб.]]</f>
        <v>0</v>
      </c>
      <c r="K1128" s="8" t="str">
        <f>IFERROR(VLOOKUP($J1128,'Журнал договоров физ.лиц'!$A$2:$H$32,2,0),"")</f>
        <v/>
      </c>
      <c r="L1128" s="18" t="e">
        <f>IF(MATCH(Таблица1[[#This Row],[Номер договора]],Таблица1[Номер договора],)=ROW()-1,1,)+INDEX(Таблица1[[#All],[0]],ROW()-1)</f>
        <v>#N/A</v>
      </c>
      <c r="M1128" s="18" t="str">
        <f>IFERROR(INDEX(Таблица1[Номер договора],MATCH(ROW()-1,Таблица1[0],)),"s\")</f>
        <v>s\</v>
      </c>
    </row>
    <row r="1129" spans="1:13" ht="15.75" x14ac:dyDescent="0.25">
      <c r="A1129" s="9" t="e">
        <f>INDEX('Журнал договоров физ.лиц'!C:C,MATCH('Реестр физические'!J1129,'Журнал договоров физ.лиц'!A:A,))</f>
        <v>#N/A</v>
      </c>
      <c r="B1129" s="9" t="e">
        <f>Таблица1[[#This Row],[Наименование юридического лица / ФИО пациента (физического лица)]]</f>
        <v>#N/A</v>
      </c>
      <c r="C1129" s="35"/>
      <c r="D1129" s="11"/>
      <c r="E1129" s="16"/>
      <c r="F1129" s="19"/>
      <c r="G1129"/>
      <c r="H1129" s="17">
        <f>IFERROR(VLOOKUP(Таблица1[[#This Row],[Наименование услуги]],#REF!,2),)</f>
        <v>0</v>
      </c>
      <c r="I1129" s="7">
        <f>Таблица1[[#This Row],[Количество услуг]]*Таблица1[[#This Row],[Стоимость за единицу, руб.]]</f>
        <v>0</v>
      </c>
      <c r="K1129" s="8" t="str">
        <f>IFERROR(VLOOKUP($J1129,'Журнал договоров физ.лиц'!$A$2:$H$32,2,0),"")</f>
        <v/>
      </c>
      <c r="L1129" s="18" t="e">
        <f>IF(MATCH(Таблица1[[#This Row],[Номер договора]],Таблица1[Номер договора],)=ROW()-1,1,)+INDEX(Таблица1[[#All],[0]],ROW()-1)</f>
        <v>#N/A</v>
      </c>
      <c r="M1129" s="18" t="str">
        <f>IFERROR(INDEX(Таблица1[Номер договора],MATCH(ROW()-1,Таблица1[0],)),"s\")</f>
        <v>s\</v>
      </c>
    </row>
    <row r="1130" spans="1:13" ht="15.75" x14ac:dyDescent="0.25">
      <c r="A1130" s="9" t="e">
        <f>INDEX('Журнал договоров физ.лиц'!C:C,MATCH('Реестр физические'!J1130,'Журнал договоров физ.лиц'!A:A,))</f>
        <v>#N/A</v>
      </c>
      <c r="B1130" s="9" t="e">
        <f>Таблица1[[#This Row],[Наименование юридического лица / ФИО пациента (физического лица)]]</f>
        <v>#N/A</v>
      </c>
      <c r="C1130" s="35"/>
      <c r="D1130" s="11"/>
      <c r="E1130" s="16"/>
      <c r="F1130" s="19"/>
      <c r="G1130"/>
      <c r="H1130" s="17">
        <f>IFERROR(VLOOKUP(Таблица1[[#This Row],[Наименование услуги]],#REF!,2),)</f>
        <v>0</v>
      </c>
      <c r="I1130" s="7">
        <f>Таблица1[[#This Row],[Количество услуг]]*Таблица1[[#This Row],[Стоимость за единицу, руб.]]</f>
        <v>0</v>
      </c>
      <c r="K1130" s="8" t="str">
        <f>IFERROR(VLOOKUP($J1130,'Журнал договоров физ.лиц'!$A$2:$H$32,2,0),"")</f>
        <v/>
      </c>
      <c r="L1130" s="18" t="e">
        <f>IF(MATCH(Таблица1[[#This Row],[Номер договора]],Таблица1[Номер договора],)=ROW()-1,1,)+INDEX(Таблица1[[#All],[0]],ROW()-1)</f>
        <v>#N/A</v>
      </c>
      <c r="M1130" s="18" t="str">
        <f>IFERROR(INDEX(Таблица1[Номер договора],MATCH(ROW()-1,Таблица1[0],)),"s\")</f>
        <v>s\</v>
      </c>
    </row>
    <row r="1131" spans="1:13" ht="15.75" x14ac:dyDescent="0.25">
      <c r="A1131" s="9" t="e">
        <f>INDEX('Журнал договоров физ.лиц'!C:C,MATCH('Реестр физические'!J1131,'Журнал договоров физ.лиц'!A:A,))</f>
        <v>#N/A</v>
      </c>
      <c r="B1131" s="9" t="e">
        <f>Таблица1[[#This Row],[Наименование юридического лица / ФИО пациента (физического лица)]]</f>
        <v>#N/A</v>
      </c>
      <c r="C1131" s="35"/>
      <c r="D1131" s="11"/>
      <c r="E1131" s="16"/>
      <c r="F1131" s="19"/>
      <c r="G1131"/>
      <c r="H1131" s="17">
        <f>IFERROR(VLOOKUP(Таблица1[[#This Row],[Наименование услуги]],#REF!,2),)</f>
        <v>0</v>
      </c>
      <c r="I1131" s="7">
        <f>Таблица1[[#This Row],[Количество услуг]]*Таблица1[[#This Row],[Стоимость за единицу, руб.]]</f>
        <v>0</v>
      </c>
      <c r="K1131" s="8" t="str">
        <f>IFERROR(VLOOKUP($J1131,'Журнал договоров физ.лиц'!$A$2:$H$32,2,0),"")</f>
        <v/>
      </c>
      <c r="L1131" s="18" t="e">
        <f>IF(MATCH(Таблица1[[#This Row],[Номер договора]],Таблица1[Номер договора],)=ROW()-1,1,)+INDEX(Таблица1[[#All],[0]],ROW()-1)</f>
        <v>#N/A</v>
      </c>
      <c r="M1131" s="18" t="str">
        <f>IFERROR(INDEX(Таблица1[Номер договора],MATCH(ROW()-1,Таблица1[0],)),"s\")</f>
        <v>s\</v>
      </c>
    </row>
    <row r="1132" spans="1:13" ht="15.75" x14ac:dyDescent="0.25">
      <c r="A1132" s="9" t="e">
        <f>INDEX('Журнал договоров физ.лиц'!C:C,MATCH('Реестр физические'!J1132,'Журнал договоров физ.лиц'!A:A,))</f>
        <v>#N/A</v>
      </c>
      <c r="B1132" s="9" t="e">
        <f>Таблица1[[#This Row],[Наименование юридического лица / ФИО пациента (физического лица)]]</f>
        <v>#N/A</v>
      </c>
      <c r="C1132" s="35"/>
      <c r="D1132" s="11"/>
      <c r="E1132" s="16"/>
      <c r="F1132" s="19"/>
      <c r="G1132"/>
      <c r="H1132" s="17">
        <f>IFERROR(VLOOKUP(Таблица1[[#This Row],[Наименование услуги]],#REF!,2),)</f>
        <v>0</v>
      </c>
      <c r="I1132" s="7">
        <f>Таблица1[[#This Row],[Количество услуг]]*Таблица1[[#This Row],[Стоимость за единицу, руб.]]</f>
        <v>0</v>
      </c>
      <c r="K1132" s="8" t="str">
        <f>IFERROR(VLOOKUP($J1132,'Журнал договоров физ.лиц'!$A$2:$H$32,2,0),"")</f>
        <v/>
      </c>
      <c r="L1132" s="18" t="e">
        <f>IF(MATCH(Таблица1[[#This Row],[Номер договора]],Таблица1[Номер договора],)=ROW()-1,1,)+INDEX(Таблица1[[#All],[0]],ROW()-1)</f>
        <v>#N/A</v>
      </c>
      <c r="M1132" s="18" t="str">
        <f>IFERROR(INDEX(Таблица1[Номер договора],MATCH(ROW()-1,Таблица1[0],)),"s\")</f>
        <v>s\</v>
      </c>
    </row>
    <row r="1133" spans="1:13" ht="15.75" x14ac:dyDescent="0.25">
      <c r="A1133" s="9" t="e">
        <f>INDEX('Журнал договоров физ.лиц'!C:C,MATCH('Реестр физические'!J1133,'Журнал договоров физ.лиц'!A:A,))</f>
        <v>#N/A</v>
      </c>
      <c r="B1133" s="9" t="e">
        <f>Таблица1[[#This Row],[Наименование юридического лица / ФИО пациента (физического лица)]]</f>
        <v>#N/A</v>
      </c>
      <c r="C1133" s="35"/>
      <c r="D1133" s="11"/>
      <c r="E1133" s="16"/>
      <c r="F1133" s="19"/>
      <c r="G1133"/>
      <c r="H1133" s="17">
        <f>IFERROR(VLOOKUP(Таблица1[[#This Row],[Наименование услуги]],#REF!,2),)</f>
        <v>0</v>
      </c>
      <c r="I1133" s="7">
        <f>Таблица1[[#This Row],[Количество услуг]]*Таблица1[[#This Row],[Стоимость за единицу, руб.]]</f>
        <v>0</v>
      </c>
      <c r="K1133" s="8" t="str">
        <f>IFERROR(VLOOKUP($J1133,'Журнал договоров физ.лиц'!$A$2:$H$32,2,0),"")</f>
        <v/>
      </c>
      <c r="L1133" s="18" t="e">
        <f>IF(MATCH(Таблица1[[#This Row],[Номер договора]],Таблица1[Номер договора],)=ROW()-1,1,)+INDEX(Таблица1[[#All],[0]],ROW()-1)</f>
        <v>#N/A</v>
      </c>
      <c r="M1133" s="18" t="str">
        <f>IFERROR(INDEX(Таблица1[Номер договора],MATCH(ROW()-1,Таблица1[0],)),"s\")</f>
        <v>s\</v>
      </c>
    </row>
    <row r="1134" spans="1:13" ht="15.75" x14ac:dyDescent="0.25">
      <c r="A1134" s="9" t="e">
        <f>INDEX('Журнал договоров физ.лиц'!C:C,MATCH('Реестр физические'!J1134,'Журнал договоров физ.лиц'!A:A,))</f>
        <v>#N/A</v>
      </c>
      <c r="B1134" s="9" t="e">
        <f>Таблица1[[#This Row],[Наименование юридического лица / ФИО пациента (физического лица)]]</f>
        <v>#N/A</v>
      </c>
      <c r="C1134" s="35"/>
      <c r="D1134" s="11"/>
      <c r="E1134" s="16"/>
      <c r="F1134" s="19"/>
      <c r="G1134"/>
      <c r="H1134" s="17">
        <f>IFERROR(VLOOKUP(Таблица1[[#This Row],[Наименование услуги]],#REF!,2),)</f>
        <v>0</v>
      </c>
      <c r="I1134" s="7">
        <f>Таблица1[[#This Row],[Количество услуг]]*Таблица1[[#This Row],[Стоимость за единицу, руб.]]</f>
        <v>0</v>
      </c>
      <c r="K1134" s="8" t="str">
        <f>IFERROR(VLOOKUP($J1134,'Журнал договоров физ.лиц'!$A$2:$H$32,2,0),"")</f>
        <v/>
      </c>
      <c r="L1134" s="18" t="e">
        <f>IF(MATCH(Таблица1[[#This Row],[Номер договора]],Таблица1[Номер договора],)=ROW()-1,1,)+INDEX(Таблица1[[#All],[0]],ROW()-1)</f>
        <v>#N/A</v>
      </c>
      <c r="M1134" s="18" t="str">
        <f>IFERROR(INDEX(Таблица1[Номер договора],MATCH(ROW()-1,Таблица1[0],)),"s\")</f>
        <v>s\</v>
      </c>
    </row>
    <row r="1135" spans="1:13" ht="15.75" x14ac:dyDescent="0.25">
      <c r="A1135" s="9" t="e">
        <f>INDEX('Журнал договоров физ.лиц'!C:C,MATCH('Реестр физические'!J1135,'Журнал договоров физ.лиц'!A:A,))</f>
        <v>#N/A</v>
      </c>
      <c r="B1135" s="9" t="e">
        <f>Таблица1[[#This Row],[Наименование юридического лица / ФИО пациента (физического лица)]]</f>
        <v>#N/A</v>
      </c>
      <c r="C1135" s="35"/>
      <c r="D1135" s="11"/>
      <c r="E1135" s="16"/>
      <c r="F1135" s="19"/>
      <c r="G1135"/>
      <c r="H1135" s="17">
        <f>IFERROR(VLOOKUP(Таблица1[[#This Row],[Наименование услуги]],#REF!,2),)</f>
        <v>0</v>
      </c>
      <c r="I1135" s="7">
        <f>Таблица1[[#This Row],[Количество услуг]]*Таблица1[[#This Row],[Стоимость за единицу, руб.]]</f>
        <v>0</v>
      </c>
      <c r="K1135" s="8" t="str">
        <f>IFERROR(VLOOKUP($J1135,'Журнал договоров физ.лиц'!$A$2:$H$32,2,0),"")</f>
        <v/>
      </c>
      <c r="L1135" s="18" t="e">
        <f>IF(MATCH(Таблица1[[#This Row],[Номер договора]],Таблица1[Номер договора],)=ROW()-1,1,)+INDEX(Таблица1[[#All],[0]],ROW()-1)</f>
        <v>#N/A</v>
      </c>
      <c r="M1135" s="18" t="str">
        <f>IFERROR(INDEX(Таблица1[Номер договора],MATCH(ROW()-1,Таблица1[0],)),"s\")</f>
        <v>s\</v>
      </c>
    </row>
    <row r="1136" spans="1:13" ht="15.75" x14ac:dyDescent="0.25">
      <c r="A1136" s="9" t="e">
        <f>INDEX('Журнал договоров физ.лиц'!C:C,MATCH('Реестр физические'!J1136,'Журнал договоров физ.лиц'!A:A,))</f>
        <v>#N/A</v>
      </c>
      <c r="B1136" s="9" t="e">
        <f>Таблица1[[#This Row],[Наименование юридического лица / ФИО пациента (физического лица)]]</f>
        <v>#N/A</v>
      </c>
      <c r="C1136" s="35"/>
      <c r="D1136" s="11"/>
      <c r="E1136" s="16"/>
      <c r="F1136" s="19"/>
      <c r="G1136"/>
      <c r="H1136" s="17">
        <f>IFERROR(VLOOKUP(Таблица1[[#This Row],[Наименование услуги]],#REF!,2),)</f>
        <v>0</v>
      </c>
      <c r="I1136" s="7">
        <f>Таблица1[[#This Row],[Количество услуг]]*Таблица1[[#This Row],[Стоимость за единицу, руб.]]</f>
        <v>0</v>
      </c>
      <c r="K1136" s="8" t="str">
        <f>IFERROR(VLOOKUP($J1136,'Журнал договоров физ.лиц'!$A$2:$H$32,2,0),"")</f>
        <v/>
      </c>
      <c r="L1136" s="18" t="e">
        <f>IF(MATCH(Таблица1[[#This Row],[Номер договора]],Таблица1[Номер договора],)=ROW()-1,1,)+INDEX(Таблица1[[#All],[0]],ROW()-1)</f>
        <v>#N/A</v>
      </c>
      <c r="M1136" s="18" t="str">
        <f>IFERROR(INDEX(Таблица1[Номер договора],MATCH(ROW()-1,Таблица1[0],)),"s\")</f>
        <v>s\</v>
      </c>
    </row>
    <row r="1137" spans="1:13" ht="15.75" x14ac:dyDescent="0.25">
      <c r="A1137" s="9" t="e">
        <f>INDEX('Журнал договоров физ.лиц'!C:C,MATCH('Реестр физические'!J1137,'Журнал договоров физ.лиц'!A:A,))</f>
        <v>#N/A</v>
      </c>
      <c r="B1137" s="9" t="e">
        <f>Таблица1[[#This Row],[Наименование юридического лица / ФИО пациента (физического лица)]]</f>
        <v>#N/A</v>
      </c>
      <c r="C1137" s="35"/>
      <c r="D1137" s="11"/>
      <c r="E1137" s="16"/>
      <c r="F1137" s="19"/>
      <c r="G1137"/>
      <c r="H1137" s="17">
        <f>IFERROR(VLOOKUP(Таблица1[[#This Row],[Наименование услуги]],#REF!,2),)</f>
        <v>0</v>
      </c>
      <c r="I1137" s="7">
        <f>Таблица1[[#This Row],[Количество услуг]]*Таблица1[[#This Row],[Стоимость за единицу, руб.]]</f>
        <v>0</v>
      </c>
      <c r="K1137" s="8" t="str">
        <f>IFERROR(VLOOKUP($J1137,'Журнал договоров физ.лиц'!$A$2:$H$32,2,0),"")</f>
        <v/>
      </c>
      <c r="L1137" s="18" t="e">
        <f>IF(MATCH(Таблица1[[#This Row],[Номер договора]],Таблица1[Номер договора],)=ROW()-1,1,)+INDEX(Таблица1[[#All],[0]],ROW()-1)</f>
        <v>#N/A</v>
      </c>
      <c r="M1137" s="18" t="str">
        <f>IFERROR(INDEX(Таблица1[Номер договора],MATCH(ROW()-1,Таблица1[0],)),"s\")</f>
        <v>s\</v>
      </c>
    </row>
    <row r="1138" spans="1:13" ht="15.75" x14ac:dyDescent="0.25">
      <c r="A1138" s="9" t="e">
        <f>INDEX('Журнал договоров физ.лиц'!C:C,MATCH('Реестр физические'!J1138,'Журнал договоров физ.лиц'!A:A,))</f>
        <v>#N/A</v>
      </c>
      <c r="B1138" s="9" t="e">
        <f>Таблица1[[#This Row],[Наименование юридического лица / ФИО пациента (физического лица)]]</f>
        <v>#N/A</v>
      </c>
      <c r="C1138" s="35"/>
      <c r="D1138" s="11"/>
      <c r="E1138" s="16"/>
      <c r="F1138" s="19"/>
      <c r="G1138"/>
      <c r="H1138" s="17">
        <f>IFERROR(VLOOKUP(Таблица1[[#This Row],[Наименование услуги]],#REF!,2),)</f>
        <v>0</v>
      </c>
      <c r="I1138" s="7">
        <f>Таблица1[[#This Row],[Количество услуг]]*Таблица1[[#This Row],[Стоимость за единицу, руб.]]</f>
        <v>0</v>
      </c>
      <c r="K1138" s="8" t="str">
        <f>IFERROR(VLOOKUP($J1138,'Журнал договоров физ.лиц'!$A$2:$H$32,2,0),"")</f>
        <v/>
      </c>
      <c r="L1138" s="18" t="e">
        <f>IF(MATCH(Таблица1[[#This Row],[Номер договора]],Таблица1[Номер договора],)=ROW()-1,1,)+INDEX(Таблица1[[#All],[0]],ROW()-1)</f>
        <v>#N/A</v>
      </c>
      <c r="M1138" s="18" t="str">
        <f>IFERROR(INDEX(Таблица1[Номер договора],MATCH(ROW()-1,Таблица1[0],)),"s\")</f>
        <v>s\</v>
      </c>
    </row>
    <row r="1139" spans="1:13" ht="15.75" x14ac:dyDescent="0.25">
      <c r="A1139" s="9" t="e">
        <f>INDEX('Журнал договоров физ.лиц'!C:C,MATCH('Реестр физические'!J1139,'Журнал договоров физ.лиц'!A:A,))</f>
        <v>#N/A</v>
      </c>
      <c r="B1139" s="9" t="e">
        <f>Таблица1[[#This Row],[Наименование юридического лица / ФИО пациента (физического лица)]]</f>
        <v>#N/A</v>
      </c>
      <c r="C1139" s="35"/>
      <c r="D1139" s="11"/>
      <c r="E1139" s="16"/>
      <c r="F1139" s="19"/>
      <c r="G1139"/>
      <c r="H1139" s="17">
        <f>IFERROR(VLOOKUP(Таблица1[[#This Row],[Наименование услуги]],#REF!,2),)</f>
        <v>0</v>
      </c>
      <c r="I1139" s="7">
        <f>Таблица1[[#This Row],[Количество услуг]]*Таблица1[[#This Row],[Стоимость за единицу, руб.]]</f>
        <v>0</v>
      </c>
      <c r="K1139" s="8" t="str">
        <f>IFERROR(VLOOKUP($J1139,'Журнал договоров физ.лиц'!$A$2:$H$32,2,0),"")</f>
        <v/>
      </c>
      <c r="L1139" s="18" t="e">
        <f>IF(MATCH(Таблица1[[#This Row],[Номер договора]],Таблица1[Номер договора],)=ROW()-1,1,)+INDEX(Таблица1[[#All],[0]],ROW()-1)</f>
        <v>#N/A</v>
      </c>
      <c r="M1139" s="18" t="str">
        <f>IFERROR(INDEX(Таблица1[Номер договора],MATCH(ROW()-1,Таблица1[0],)),"s\")</f>
        <v>s\</v>
      </c>
    </row>
    <row r="1140" spans="1:13" ht="15.75" x14ac:dyDescent="0.25">
      <c r="A1140" s="9" t="e">
        <f>INDEX('Журнал договоров физ.лиц'!C:C,MATCH('Реестр физические'!J1140,'Журнал договоров физ.лиц'!A:A,))</f>
        <v>#N/A</v>
      </c>
      <c r="B1140" s="9" t="e">
        <f>Таблица1[[#This Row],[Наименование юридического лица / ФИО пациента (физического лица)]]</f>
        <v>#N/A</v>
      </c>
      <c r="C1140" s="35"/>
      <c r="D1140" s="11"/>
      <c r="E1140" s="16"/>
      <c r="F1140" s="19"/>
      <c r="G1140"/>
      <c r="H1140" s="17">
        <f>IFERROR(VLOOKUP(Таблица1[[#This Row],[Наименование услуги]],#REF!,2),)</f>
        <v>0</v>
      </c>
      <c r="I1140" s="7">
        <f>Таблица1[[#This Row],[Количество услуг]]*Таблица1[[#This Row],[Стоимость за единицу, руб.]]</f>
        <v>0</v>
      </c>
      <c r="K1140" s="8" t="str">
        <f>IFERROR(VLOOKUP($J1140,'Журнал договоров физ.лиц'!$A$2:$H$32,2,0),"")</f>
        <v/>
      </c>
      <c r="L1140" s="18" t="e">
        <f>IF(MATCH(Таблица1[[#This Row],[Номер договора]],Таблица1[Номер договора],)=ROW()-1,1,)+INDEX(Таблица1[[#All],[0]],ROW()-1)</f>
        <v>#N/A</v>
      </c>
      <c r="M1140" s="18" t="str">
        <f>IFERROR(INDEX(Таблица1[Номер договора],MATCH(ROW()-1,Таблица1[0],)),"s\")</f>
        <v>s\</v>
      </c>
    </row>
    <row r="1141" spans="1:13" ht="15.75" x14ac:dyDescent="0.25">
      <c r="A1141" s="9" t="e">
        <f>INDEX('Журнал договоров физ.лиц'!C:C,MATCH('Реестр физические'!J1141,'Журнал договоров физ.лиц'!A:A,))</f>
        <v>#N/A</v>
      </c>
      <c r="B1141" s="9" t="e">
        <f>Таблица1[[#This Row],[Наименование юридического лица / ФИО пациента (физического лица)]]</f>
        <v>#N/A</v>
      </c>
      <c r="C1141" s="35"/>
      <c r="D1141" s="11"/>
      <c r="E1141" s="16"/>
      <c r="F1141" s="19"/>
      <c r="G1141"/>
      <c r="H1141" s="17">
        <f>IFERROR(VLOOKUP(Таблица1[[#This Row],[Наименование услуги]],#REF!,2),)</f>
        <v>0</v>
      </c>
      <c r="I1141" s="7">
        <f>Таблица1[[#This Row],[Количество услуг]]*Таблица1[[#This Row],[Стоимость за единицу, руб.]]</f>
        <v>0</v>
      </c>
      <c r="K1141" s="8" t="str">
        <f>IFERROR(VLOOKUP($J1141,'Журнал договоров физ.лиц'!$A$2:$H$32,2,0),"")</f>
        <v/>
      </c>
      <c r="L1141" s="18" t="e">
        <f>IF(MATCH(Таблица1[[#This Row],[Номер договора]],Таблица1[Номер договора],)=ROW()-1,1,)+INDEX(Таблица1[[#All],[0]],ROW()-1)</f>
        <v>#N/A</v>
      </c>
      <c r="M1141" s="18" t="str">
        <f>IFERROR(INDEX(Таблица1[Номер договора],MATCH(ROW()-1,Таблица1[0],)),"s\")</f>
        <v>s\</v>
      </c>
    </row>
    <row r="1142" spans="1:13" ht="15.75" x14ac:dyDescent="0.25">
      <c r="A1142" s="9" t="e">
        <f>INDEX('Журнал договоров физ.лиц'!C:C,MATCH('Реестр физические'!J1142,'Журнал договоров физ.лиц'!A:A,))</f>
        <v>#N/A</v>
      </c>
      <c r="B1142" s="9" t="e">
        <f>Таблица1[[#This Row],[Наименование юридического лица / ФИО пациента (физического лица)]]</f>
        <v>#N/A</v>
      </c>
      <c r="C1142" s="35"/>
      <c r="D1142" s="11"/>
      <c r="E1142" s="16"/>
      <c r="F1142" s="19"/>
      <c r="G1142"/>
      <c r="H1142" s="17">
        <f>IFERROR(VLOOKUP(Таблица1[[#This Row],[Наименование услуги]],#REF!,2),)</f>
        <v>0</v>
      </c>
      <c r="I1142" s="7">
        <f>Таблица1[[#This Row],[Количество услуг]]*Таблица1[[#This Row],[Стоимость за единицу, руб.]]</f>
        <v>0</v>
      </c>
      <c r="K1142" s="8" t="str">
        <f>IFERROR(VLOOKUP($J1142,'Журнал договоров физ.лиц'!$A$2:$H$32,2,0),"")</f>
        <v/>
      </c>
      <c r="L1142" s="18" t="e">
        <f>IF(MATCH(Таблица1[[#This Row],[Номер договора]],Таблица1[Номер договора],)=ROW()-1,1,)+INDEX(Таблица1[[#All],[0]],ROW()-1)</f>
        <v>#N/A</v>
      </c>
      <c r="M1142" s="18" t="str">
        <f>IFERROR(INDEX(Таблица1[Номер договора],MATCH(ROW()-1,Таблица1[0],)),"s\")</f>
        <v>s\</v>
      </c>
    </row>
    <row r="1143" spans="1:13" ht="15.75" x14ac:dyDescent="0.25">
      <c r="A1143" s="9" t="e">
        <f>INDEX('Журнал договоров физ.лиц'!C:C,MATCH('Реестр физические'!J1143,'Журнал договоров физ.лиц'!A:A,))</f>
        <v>#N/A</v>
      </c>
      <c r="B1143" s="9" t="e">
        <f>Таблица1[[#This Row],[Наименование юридического лица / ФИО пациента (физического лица)]]</f>
        <v>#N/A</v>
      </c>
      <c r="C1143" s="35"/>
      <c r="D1143" s="11"/>
      <c r="E1143" s="16"/>
      <c r="F1143" s="19"/>
      <c r="G1143"/>
      <c r="H1143" s="17">
        <f>IFERROR(VLOOKUP(Таблица1[[#This Row],[Наименование услуги]],#REF!,2),)</f>
        <v>0</v>
      </c>
      <c r="I1143" s="7">
        <f>Таблица1[[#This Row],[Количество услуг]]*Таблица1[[#This Row],[Стоимость за единицу, руб.]]</f>
        <v>0</v>
      </c>
      <c r="K1143" s="8" t="str">
        <f>IFERROR(VLOOKUP($J1143,'Журнал договоров физ.лиц'!$A$2:$H$32,2,0),"")</f>
        <v/>
      </c>
      <c r="L1143" s="18" t="e">
        <f>IF(MATCH(Таблица1[[#This Row],[Номер договора]],Таблица1[Номер договора],)=ROW()-1,1,)+INDEX(Таблица1[[#All],[0]],ROW()-1)</f>
        <v>#N/A</v>
      </c>
      <c r="M1143" s="18" t="str">
        <f>IFERROR(INDEX(Таблица1[Номер договора],MATCH(ROW()-1,Таблица1[0],)),"s\")</f>
        <v>s\</v>
      </c>
    </row>
    <row r="1144" spans="1:13" ht="15.75" x14ac:dyDescent="0.25">
      <c r="A1144" s="9" t="e">
        <f>INDEX('Журнал договоров физ.лиц'!C:C,MATCH('Реестр физические'!J1144,'Журнал договоров физ.лиц'!A:A,))</f>
        <v>#N/A</v>
      </c>
      <c r="B1144" s="9" t="e">
        <f>Таблица1[[#This Row],[Наименование юридического лица / ФИО пациента (физического лица)]]</f>
        <v>#N/A</v>
      </c>
      <c r="C1144" s="35"/>
      <c r="D1144" s="11"/>
      <c r="E1144" s="16"/>
      <c r="F1144" s="19"/>
      <c r="G1144"/>
      <c r="H1144" s="17">
        <f>IFERROR(VLOOKUP(Таблица1[[#This Row],[Наименование услуги]],#REF!,2),)</f>
        <v>0</v>
      </c>
      <c r="I1144" s="7">
        <f>Таблица1[[#This Row],[Количество услуг]]*Таблица1[[#This Row],[Стоимость за единицу, руб.]]</f>
        <v>0</v>
      </c>
      <c r="K1144" s="8" t="str">
        <f>IFERROR(VLOOKUP($J1144,'Журнал договоров физ.лиц'!$A$2:$H$32,2,0),"")</f>
        <v/>
      </c>
      <c r="L1144" s="18" t="e">
        <f>IF(MATCH(Таблица1[[#This Row],[Номер договора]],Таблица1[Номер договора],)=ROW()-1,1,)+INDEX(Таблица1[[#All],[0]],ROW()-1)</f>
        <v>#N/A</v>
      </c>
      <c r="M1144" s="18" t="str">
        <f>IFERROR(INDEX(Таблица1[Номер договора],MATCH(ROW()-1,Таблица1[0],)),"s\")</f>
        <v>s\</v>
      </c>
    </row>
    <row r="1145" spans="1:13" ht="15.75" x14ac:dyDescent="0.25">
      <c r="A1145" s="9" t="e">
        <f>INDEX('Журнал договоров физ.лиц'!C:C,MATCH('Реестр физические'!J1145,'Журнал договоров физ.лиц'!A:A,))</f>
        <v>#N/A</v>
      </c>
      <c r="B1145" s="9" t="e">
        <f>Таблица1[[#This Row],[Наименование юридического лица / ФИО пациента (физического лица)]]</f>
        <v>#N/A</v>
      </c>
      <c r="C1145" s="35"/>
      <c r="D1145" s="11"/>
      <c r="E1145" s="16"/>
      <c r="F1145" s="19"/>
      <c r="G1145"/>
      <c r="H1145" s="17">
        <f>IFERROR(VLOOKUP(Таблица1[[#This Row],[Наименование услуги]],#REF!,2),)</f>
        <v>0</v>
      </c>
      <c r="I1145" s="7">
        <f>Таблица1[[#This Row],[Количество услуг]]*Таблица1[[#This Row],[Стоимость за единицу, руб.]]</f>
        <v>0</v>
      </c>
      <c r="K1145" s="8" t="str">
        <f>IFERROR(VLOOKUP($J1145,'Журнал договоров физ.лиц'!$A$2:$H$32,2,0),"")</f>
        <v/>
      </c>
      <c r="L1145" s="18" t="e">
        <f>IF(MATCH(Таблица1[[#This Row],[Номер договора]],Таблица1[Номер договора],)=ROW()-1,1,)+INDEX(Таблица1[[#All],[0]],ROW()-1)</f>
        <v>#N/A</v>
      </c>
      <c r="M1145" s="18" t="str">
        <f>IFERROR(INDEX(Таблица1[Номер договора],MATCH(ROW()-1,Таблица1[0],)),"s\")</f>
        <v>s\</v>
      </c>
    </row>
    <row r="1146" spans="1:13" ht="15.75" x14ac:dyDescent="0.25">
      <c r="A1146" s="9" t="e">
        <f>INDEX('Журнал договоров физ.лиц'!C:C,MATCH('Реестр физические'!J1146,'Журнал договоров физ.лиц'!A:A,))</f>
        <v>#N/A</v>
      </c>
      <c r="B1146" s="9" t="e">
        <f>Таблица1[[#This Row],[Наименование юридического лица / ФИО пациента (физического лица)]]</f>
        <v>#N/A</v>
      </c>
      <c r="C1146" s="35"/>
      <c r="D1146" s="11"/>
      <c r="E1146" s="16"/>
      <c r="F1146" s="19"/>
      <c r="G1146"/>
      <c r="H1146" s="17">
        <f>IFERROR(VLOOKUP(Таблица1[[#This Row],[Наименование услуги]],#REF!,2),)</f>
        <v>0</v>
      </c>
      <c r="I1146" s="7">
        <f>Таблица1[[#This Row],[Количество услуг]]*Таблица1[[#This Row],[Стоимость за единицу, руб.]]</f>
        <v>0</v>
      </c>
      <c r="K1146" s="8" t="str">
        <f>IFERROR(VLOOKUP($J1146,'Журнал договоров физ.лиц'!$A$2:$H$32,2,0),"")</f>
        <v/>
      </c>
      <c r="L1146" s="18" t="e">
        <f>IF(MATCH(Таблица1[[#This Row],[Номер договора]],Таблица1[Номер договора],)=ROW()-1,1,)+INDEX(Таблица1[[#All],[0]],ROW()-1)</f>
        <v>#N/A</v>
      </c>
      <c r="M1146" s="18" t="str">
        <f>IFERROR(INDEX(Таблица1[Номер договора],MATCH(ROW()-1,Таблица1[0],)),"s\")</f>
        <v>s\</v>
      </c>
    </row>
    <row r="1147" spans="1:13" ht="15.75" x14ac:dyDescent="0.25">
      <c r="A1147" s="9" t="e">
        <f>INDEX('Журнал договоров физ.лиц'!C:C,MATCH('Реестр физические'!J1147,'Журнал договоров физ.лиц'!A:A,))</f>
        <v>#N/A</v>
      </c>
      <c r="B1147" s="9" t="e">
        <f>Таблица1[[#This Row],[Наименование юридического лица / ФИО пациента (физического лица)]]</f>
        <v>#N/A</v>
      </c>
      <c r="C1147" s="35"/>
      <c r="D1147" s="11"/>
      <c r="E1147" s="16"/>
      <c r="F1147" s="19"/>
      <c r="G1147"/>
      <c r="H1147" s="17">
        <f>IFERROR(VLOOKUP(Таблица1[[#This Row],[Наименование услуги]],#REF!,2),)</f>
        <v>0</v>
      </c>
      <c r="I1147" s="7">
        <f>Таблица1[[#This Row],[Количество услуг]]*Таблица1[[#This Row],[Стоимость за единицу, руб.]]</f>
        <v>0</v>
      </c>
      <c r="K1147" s="8" t="str">
        <f>IFERROR(VLOOKUP($J1147,'Журнал договоров физ.лиц'!$A$2:$H$32,2,0),"")</f>
        <v/>
      </c>
      <c r="L1147" s="18" t="e">
        <f>IF(MATCH(Таблица1[[#This Row],[Номер договора]],Таблица1[Номер договора],)=ROW()-1,1,)+INDEX(Таблица1[[#All],[0]],ROW()-1)</f>
        <v>#N/A</v>
      </c>
      <c r="M1147" s="18" t="str">
        <f>IFERROR(INDEX(Таблица1[Номер договора],MATCH(ROW()-1,Таблица1[0],)),"s\")</f>
        <v>s\</v>
      </c>
    </row>
    <row r="1148" spans="1:13" ht="15.75" x14ac:dyDescent="0.25">
      <c r="A1148" s="9" t="e">
        <f>INDEX('Журнал договоров физ.лиц'!C:C,MATCH('Реестр физические'!J1148,'Журнал договоров физ.лиц'!A:A,))</f>
        <v>#N/A</v>
      </c>
      <c r="B1148" s="9" t="e">
        <f>Таблица1[[#This Row],[Наименование юридического лица / ФИО пациента (физического лица)]]</f>
        <v>#N/A</v>
      </c>
      <c r="C1148" s="35"/>
      <c r="D1148" s="11"/>
      <c r="E1148" s="16"/>
      <c r="F1148" s="19"/>
      <c r="G1148"/>
      <c r="H1148" s="17">
        <f>IFERROR(VLOOKUP(Таблица1[[#This Row],[Наименование услуги]],#REF!,2),)</f>
        <v>0</v>
      </c>
      <c r="I1148" s="7">
        <f>Таблица1[[#This Row],[Количество услуг]]*Таблица1[[#This Row],[Стоимость за единицу, руб.]]</f>
        <v>0</v>
      </c>
      <c r="K1148" s="8" t="str">
        <f>IFERROR(VLOOKUP($J1148,'Журнал договоров физ.лиц'!$A$2:$H$32,2,0),"")</f>
        <v/>
      </c>
      <c r="L1148" s="18" t="e">
        <f>IF(MATCH(Таблица1[[#This Row],[Номер договора]],Таблица1[Номер договора],)=ROW()-1,1,)+INDEX(Таблица1[[#All],[0]],ROW()-1)</f>
        <v>#N/A</v>
      </c>
      <c r="M1148" s="18" t="str">
        <f>IFERROR(INDEX(Таблица1[Номер договора],MATCH(ROW()-1,Таблица1[0],)),"s\")</f>
        <v>s\</v>
      </c>
    </row>
    <row r="1149" spans="1:13" ht="15.75" x14ac:dyDescent="0.25">
      <c r="A1149" s="9" t="e">
        <f>INDEX('Журнал договоров физ.лиц'!C:C,MATCH('Реестр физические'!J1149,'Журнал договоров физ.лиц'!A:A,))</f>
        <v>#N/A</v>
      </c>
      <c r="B1149" s="9" t="e">
        <f>Таблица1[[#This Row],[Наименование юридического лица / ФИО пациента (физического лица)]]</f>
        <v>#N/A</v>
      </c>
      <c r="C1149" s="35"/>
      <c r="D1149" s="11"/>
      <c r="E1149" s="16"/>
      <c r="F1149" s="19"/>
      <c r="G1149"/>
      <c r="H1149" s="17">
        <f>IFERROR(VLOOKUP(Таблица1[[#This Row],[Наименование услуги]],#REF!,2),)</f>
        <v>0</v>
      </c>
      <c r="I1149" s="7">
        <f>Таблица1[[#This Row],[Количество услуг]]*Таблица1[[#This Row],[Стоимость за единицу, руб.]]</f>
        <v>0</v>
      </c>
      <c r="K1149" s="8" t="str">
        <f>IFERROR(VLOOKUP($J1149,'Журнал договоров физ.лиц'!$A$2:$H$32,2,0),"")</f>
        <v/>
      </c>
      <c r="L1149" s="18" t="e">
        <f>IF(MATCH(Таблица1[[#This Row],[Номер договора]],Таблица1[Номер договора],)=ROW()-1,1,)+INDEX(Таблица1[[#All],[0]],ROW()-1)</f>
        <v>#N/A</v>
      </c>
      <c r="M1149" s="18" t="str">
        <f>IFERROR(INDEX(Таблица1[Номер договора],MATCH(ROW()-1,Таблица1[0],)),"s\")</f>
        <v>s\</v>
      </c>
    </row>
    <row r="1150" spans="1:13" ht="15.75" x14ac:dyDescent="0.25">
      <c r="A1150" s="9" t="e">
        <f>INDEX('Журнал договоров физ.лиц'!C:C,MATCH('Реестр физические'!J1150,'Журнал договоров физ.лиц'!A:A,))</f>
        <v>#N/A</v>
      </c>
      <c r="B1150" s="9" t="e">
        <f>Таблица1[[#This Row],[Наименование юридического лица / ФИО пациента (физического лица)]]</f>
        <v>#N/A</v>
      </c>
      <c r="C1150" s="35"/>
      <c r="D1150" s="11"/>
      <c r="E1150" s="16"/>
      <c r="F1150" s="19"/>
      <c r="G1150"/>
      <c r="H1150" s="17">
        <f>IFERROR(VLOOKUP(Таблица1[[#This Row],[Наименование услуги]],#REF!,2),)</f>
        <v>0</v>
      </c>
      <c r="I1150" s="7">
        <f>Таблица1[[#This Row],[Количество услуг]]*Таблица1[[#This Row],[Стоимость за единицу, руб.]]</f>
        <v>0</v>
      </c>
      <c r="K1150" s="8" t="str">
        <f>IFERROR(VLOOKUP($J1150,'Журнал договоров физ.лиц'!$A$2:$H$32,2,0),"")</f>
        <v/>
      </c>
      <c r="L1150" s="18" t="e">
        <f>IF(MATCH(Таблица1[[#This Row],[Номер договора]],Таблица1[Номер договора],)=ROW()-1,1,)+INDEX(Таблица1[[#All],[0]],ROW()-1)</f>
        <v>#N/A</v>
      </c>
      <c r="M1150" s="18" t="str">
        <f>IFERROR(INDEX(Таблица1[Номер договора],MATCH(ROW()-1,Таблица1[0],)),"s\")</f>
        <v>s\</v>
      </c>
    </row>
    <row r="1151" spans="1:13" ht="15.75" x14ac:dyDescent="0.25">
      <c r="A1151" s="9" t="e">
        <f>INDEX('Журнал договоров физ.лиц'!C:C,MATCH('Реестр физические'!J1151,'Журнал договоров физ.лиц'!A:A,))</f>
        <v>#N/A</v>
      </c>
      <c r="B1151" s="9" t="e">
        <f>Таблица1[[#This Row],[Наименование юридического лица / ФИО пациента (физического лица)]]</f>
        <v>#N/A</v>
      </c>
      <c r="C1151" s="35"/>
      <c r="D1151" s="11"/>
      <c r="E1151" s="16"/>
      <c r="F1151" s="19"/>
      <c r="G1151"/>
      <c r="H1151" s="17">
        <f>IFERROR(VLOOKUP(Таблица1[[#This Row],[Наименование услуги]],#REF!,2),)</f>
        <v>0</v>
      </c>
      <c r="I1151" s="7">
        <f>Таблица1[[#This Row],[Количество услуг]]*Таблица1[[#This Row],[Стоимость за единицу, руб.]]</f>
        <v>0</v>
      </c>
      <c r="K1151" s="8" t="str">
        <f>IFERROR(VLOOKUP($J1151,'Журнал договоров физ.лиц'!$A$2:$H$32,2,0),"")</f>
        <v/>
      </c>
      <c r="L1151" s="18" t="e">
        <f>IF(MATCH(Таблица1[[#This Row],[Номер договора]],Таблица1[Номер договора],)=ROW()-1,1,)+INDEX(Таблица1[[#All],[0]],ROW()-1)</f>
        <v>#N/A</v>
      </c>
      <c r="M1151" s="18" t="str">
        <f>IFERROR(INDEX(Таблица1[Номер договора],MATCH(ROW()-1,Таблица1[0],)),"s\")</f>
        <v>s\</v>
      </c>
    </row>
    <row r="1152" spans="1:13" ht="15.75" x14ac:dyDescent="0.25">
      <c r="A1152" s="9" t="e">
        <f>INDEX('Журнал договоров физ.лиц'!C:C,MATCH('Реестр физические'!J1152,'Журнал договоров физ.лиц'!A:A,))</f>
        <v>#N/A</v>
      </c>
      <c r="B1152" s="9" t="e">
        <f>Таблица1[[#This Row],[Наименование юридического лица / ФИО пациента (физического лица)]]</f>
        <v>#N/A</v>
      </c>
      <c r="C1152" s="35"/>
      <c r="D1152" s="11"/>
      <c r="E1152" s="16"/>
      <c r="F1152" s="19"/>
      <c r="G1152"/>
      <c r="H1152" s="17">
        <f>IFERROR(VLOOKUP(Таблица1[[#This Row],[Наименование услуги]],#REF!,2),)</f>
        <v>0</v>
      </c>
      <c r="I1152" s="7">
        <f>Таблица1[[#This Row],[Количество услуг]]*Таблица1[[#This Row],[Стоимость за единицу, руб.]]</f>
        <v>0</v>
      </c>
      <c r="K1152" s="8" t="str">
        <f>IFERROR(VLOOKUP($J1152,'Журнал договоров физ.лиц'!$A$2:$H$32,2,0),"")</f>
        <v/>
      </c>
      <c r="L1152" s="18" t="e">
        <f>IF(MATCH(Таблица1[[#This Row],[Номер договора]],Таблица1[Номер договора],)=ROW()-1,1,)+INDEX(Таблица1[[#All],[0]],ROW()-1)</f>
        <v>#N/A</v>
      </c>
      <c r="M1152" s="18" t="str">
        <f>IFERROR(INDEX(Таблица1[Номер договора],MATCH(ROW()-1,Таблица1[0],)),"s\")</f>
        <v>s\</v>
      </c>
    </row>
    <row r="1153" spans="1:13" ht="15.75" x14ac:dyDescent="0.25">
      <c r="A1153" s="9" t="e">
        <f>INDEX('Журнал договоров физ.лиц'!C:C,MATCH('Реестр физические'!J1153,'Журнал договоров физ.лиц'!A:A,))</f>
        <v>#N/A</v>
      </c>
      <c r="B1153" s="9" t="e">
        <f>Таблица1[[#This Row],[Наименование юридического лица / ФИО пациента (физического лица)]]</f>
        <v>#N/A</v>
      </c>
      <c r="C1153" s="35"/>
      <c r="D1153" s="11"/>
      <c r="E1153" s="16"/>
      <c r="F1153" s="19"/>
      <c r="G1153"/>
      <c r="H1153" s="17">
        <f>IFERROR(VLOOKUP(Таблица1[[#This Row],[Наименование услуги]],#REF!,2),)</f>
        <v>0</v>
      </c>
      <c r="I1153" s="7">
        <f>Таблица1[[#This Row],[Количество услуг]]*Таблица1[[#This Row],[Стоимость за единицу, руб.]]</f>
        <v>0</v>
      </c>
      <c r="K1153" s="8" t="str">
        <f>IFERROR(VLOOKUP($J1153,'Журнал договоров физ.лиц'!$A$2:$H$32,2,0),"")</f>
        <v/>
      </c>
      <c r="L1153" s="18" t="e">
        <f>IF(MATCH(Таблица1[[#This Row],[Номер договора]],Таблица1[Номер договора],)=ROW()-1,1,)+INDEX(Таблица1[[#All],[0]],ROW()-1)</f>
        <v>#N/A</v>
      </c>
      <c r="M1153" s="18" t="str">
        <f>IFERROR(INDEX(Таблица1[Номер договора],MATCH(ROW()-1,Таблица1[0],)),"s\")</f>
        <v>s\</v>
      </c>
    </row>
    <row r="1154" spans="1:13" ht="15.75" x14ac:dyDescent="0.25">
      <c r="A1154" s="9" t="e">
        <f>INDEX('Журнал договоров физ.лиц'!C:C,MATCH('Реестр физические'!J1154,'Журнал договоров физ.лиц'!A:A,))</f>
        <v>#N/A</v>
      </c>
      <c r="B1154" s="9" t="e">
        <f>Таблица1[[#This Row],[Наименование юридического лица / ФИО пациента (физического лица)]]</f>
        <v>#N/A</v>
      </c>
      <c r="C1154" s="35"/>
      <c r="D1154" s="11"/>
      <c r="E1154" s="16"/>
      <c r="F1154" s="19"/>
      <c r="G1154"/>
      <c r="H1154" s="17">
        <f>IFERROR(VLOOKUP(Таблица1[[#This Row],[Наименование услуги]],#REF!,2),)</f>
        <v>0</v>
      </c>
      <c r="I1154" s="7">
        <f>Таблица1[[#This Row],[Количество услуг]]*Таблица1[[#This Row],[Стоимость за единицу, руб.]]</f>
        <v>0</v>
      </c>
      <c r="K1154" s="8" t="str">
        <f>IFERROR(VLOOKUP($J1154,'Журнал договоров физ.лиц'!$A$2:$H$32,2,0),"")</f>
        <v/>
      </c>
      <c r="L1154" s="18" t="e">
        <f>IF(MATCH(Таблица1[[#This Row],[Номер договора]],Таблица1[Номер договора],)=ROW()-1,1,)+INDEX(Таблица1[[#All],[0]],ROW()-1)</f>
        <v>#N/A</v>
      </c>
      <c r="M1154" s="18" t="str">
        <f>IFERROR(INDEX(Таблица1[Номер договора],MATCH(ROW()-1,Таблица1[0],)),"s\")</f>
        <v>s\</v>
      </c>
    </row>
    <row r="1155" spans="1:13" ht="15.75" x14ac:dyDescent="0.25">
      <c r="A1155" s="9" t="e">
        <f>INDEX('Журнал договоров физ.лиц'!C:C,MATCH('Реестр физические'!J1155,'Журнал договоров физ.лиц'!A:A,))</f>
        <v>#N/A</v>
      </c>
      <c r="B1155" s="9" t="e">
        <f>Таблица1[[#This Row],[Наименование юридического лица / ФИО пациента (физического лица)]]</f>
        <v>#N/A</v>
      </c>
      <c r="C1155" s="35"/>
      <c r="D1155" s="11"/>
      <c r="E1155" s="16"/>
      <c r="F1155" s="19"/>
      <c r="G1155"/>
      <c r="H1155" s="17">
        <f>IFERROR(VLOOKUP(Таблица1[[#This Row],[Наименование услуги]],#REF!,2),)</f>
        <v>0</v>
      </c>
      <c r="I1155" s="7">
        <f>Таблица1[[#This Row],[Количество услуг]]*Таблица1[[#This Row],[Стоимость за единицу, руб.]]</f>
        <v>0</v>
      </c>
      <c r="K1155" s="8" t="str">
        <f>IFERROR(VLOOKUP($J1155,'Журнал договоров физ.лиц'!$A$2:$H$32,2,0),"")</f>
        <v/>
      </c>
      <c r="L1155" s="18" t="e">
        <f>IF(MATCH(Таблица1[[#This Row],[Номер договора]],Таблица1[Номер договора],)=ROW()-1,1,)+INDEX(Таблица1[[#All],[0]],ROW()-1)</f>
        <v>#N/A</v>
      </c>
      <c r="M1155" s="18" t="str">
        <f>IFERROR(INDEX(Таблица1[Номер договора],MATCH(ROW()-1,Таблица1[0],)),"s\")</f>
        <v>s\</v>
      </c>
    </row>
    <row r="1156" spans="1:13" ht="15.75" x14ac:dyDescent="0.25">
      <c r="A1156" s="9" t="e">
        <f>INDEX('Журнал договоров физ.лиц'!C:C,MATCH('Реестр физические'!J1156,'Журнал договоров физ.лиц'!A:A,))</f>
        <v>#N/A</v>
      </c>
      <c r="B1156" s="9" t="e">
        <f>Таблица1[[#This Row],[Наименование юридического лица / ФИО пациента (физического лица)]]</f>
        <v>#N/A</v>
      </c>
      <c r="C1156" s="35"/>
      <c r="D1156" s="11"/>
      <c r="E1156" s="16"/>
      <c r="F1156" s="19"/>
      <c r="G1156"/>
      <c r="H1156" s="17">
        <f>IFERROR(VLOOKUP(Таблица1[[#This Row],[Наименование услуги]],#REF!,2),)</f>
        <v>0</v>
      </c>
      <c r="I1156" s="7">
        <f>Таблица1[[#This Row],[Количество услуг]]*Таблица1[[#This Row],[Стоимость за единицу, руб.]]</f>
        <v>0</v>
      </c>
      <c r="K1156" s="8" t="str">
        <f>IFERROR(VLOOKUP($J1156,'Журнал договоров физ.лиц'!$A$2:$H$32,2,0),"")</f>
        <v/>
      </c>
      <c r="L1156" s="18" t="e">
        <f>IF(MATCH(Таблица1[[#This Row],[Номер договора]],Таблица1[Номер договора],)=ROW()-1,1,)+INDEX(Таблица1[[#All],[0]],ROW()-1)</f>
        <v>#N/A</v>
      </c>
      <c r="M1156" s="18" t="str">
        <f>IFERROR(INDEX(Таблица1[Номер договора],MATCH(ROW()-1,Таблица1[0],)),"s\")</f>
        <v>s\</v>
      </c>
    </row>
    <row r="1157" spans="1:13" ht="15.75" x14ac:dyDescent="0.25">
      <c r="A1157" s="9" t="e">
        <f>INDEX('Журнал договоров физ.лиц'!C:C,MATCH('Реестр физические'!J1157,'Журнал договоров физ.лиц'!A:A,))</f>
        <v>#N/A</v>
      </c>
      <c r="B1157" s="9" t="e">
        <f>Таблица1[[#This Row],[Наименование юридического лица / ФИО пациента (физического лица)]]</f>
        <v>#N/A</v>
      </c>
      <c r="C1157" s="35"/>
      <c r="D1157" s="11"/>
      <c r="E1157" s="16"/>
      <c r="F1157" s="19"/>
      <c r="G1157"/>
      <c r="H1157" s="17">
        <f>IFERROR(VLOOKUP(Таблица1[[#This Row],[Наименование услуги]],#REF!,2),)</f>
        <v>0</v>
      </c>
      <c r="I1157" s="7">
        <f>Таблица1[[#This Row],[Количество услуг]]*Таблица1[[#This Row],[Стоимость за единицу, руб.]]</f>
        <v>0</v>
      </c>
      <c r="K1157" s="8" t="str">
        <f>IFERROR(VLOOKUP($J1157,'Журнал договоров физ.лиц'!$A$2:$H$32,2,0),"")</f>
        <v/>
      </c>
      <c r="L1157" s="18" t="e">
        <f>IF(MATCH(Таблица1[[#This Row],[Номер договора]],Таблица1[Номер договора],)=ROW()-1,1,)+INDEX(Таблица1[[#All],[0]],ROW()-1)</f>
        <v>#N/A</v>
      </c>
      <c r="M1157" s="18" t="str">
        <f>IFERROR(INDEX(Таблица1[Номер договора],MATCH(ROW()-1,Таблица1[0],)),"s\")</f>
        <v>s\</v>
      </c>
    </row>
    <row r="1158" spans="1:13" ht="15.75" x14ac:dyDescent="0.25">
      <c r="A1158" s="9" t="e">
        <f>INDEX('Журнал договоров физ.лиц'!C:C,MATCH('Реестр физические'!J1158,'Журнал договоров физ.лиц'!A:A,))</f>
        <v>#N/A</v>
      </c>
      <c r="B1158" s="9" t="e">
        <f>Таблица1[[#This Row],[Наименование юридического лица / ФИО пациента (физического лица)]]</f>
        <v>#N/A</v>
      </c>
      <c r="C1158" s="35"/>
      <c r="D1158" s="11"/>
      <c r="E1158" s="16"/>
      <c r="F1158" s="19"/>
      <c r="G1158"/>
      <c r="H1158" s="17">
        <f>IFERROR(VLOOKUP(Таблица1[[#This Row],[Наименование услуги]],#REF!,2),)</f>
        <v>0</v>
      </c>
      <c r="I1158" s="7">
        <f>Таблица1[[#This Row],[Количество услуг]]*Таблица1[[#This Row],[Стоимость за единицу, руб.]]</f>
        <v>0</v>
      </c>
      <c r="K1158" s="8" t="str">
        <f>IFERROR(VLOOKUP($J1158,'Журнал договоров физ.лиц'!$A$2:$H$32,2,0),"")</f>
        <v/>
      </c>
      <c r="L1158" s="18" t="e">
        <f>IF(MATCH(Таблица1[[#This Row],[Номер договора]],Таблица1[Номер договора],)=ROW()-1,1,)+INDEX(Таблица1[[#All],[0]],ROW()-1)</f>
        <v>#N/A</v>
      </c>
      <c r="M1158" s="18" t="str">
        <f>IFERROR(INDEX(Таблица1[Номер договора],MATCH(ROW()-1,Таблица1[0],)),"s\")</f>
        <v>s\</v>
      </c>
    </row>
    <row r="1159" spans="1:13" ht="15.75" x14ac:dyDescent="0.25">
      <c r="A1159" s="9" t="e">
        <f>INDEX('Журнал договоров физ.лиц'!C:C,MATCH('Реестр физические'!J1159,'Журнал договоров физ.лиц'!A:A,))</f>
        <v>#N/A</v>
      </c>
      <c r="B1159" s="9" t="e">
        <f>Таблица1[[#This Row],[Наименование юридического лица / ФИО пациента (физического лица)]]</f>
        <v>#N/A</v>
      </c>
      <c r="C1159" s="35"/>
      <c r="D1159" s="11"/>
      <c r="E1159" s="16"/>
      <c r="F1159" s="19"/>
      <c r="G1159"/>
      <c r="H1159" s="17">
        <f>IFERROR(VLOOKUP(Таблица1[[#This Row],[Наименование услуги]],#REF!,2),)</f>
        <v>0</v>
      </c>
      <c r="I1159" s="7">
        <f>Таблица1[[#This Row],[Количество услуг]]*Таблица1[[#This Row],[Стоимость за единицу, руб.]]</f>
        <v>0</v>
      </c>
      <c r="K1159" s="8" t="str">
        <f>IFERROR(VLOOKUP($J1159,'Журнал договоров физ.лиц'!$A$2:$H$32,2,0),"")</f>
        <v/>
      </c>
      <c r="L1159" s="18" t="e">
        <f>IF(MATCH(Таблица1[[#This Row],[Номер договора]],Таблица1[Номер договора],)=ROW()-1,1,)+INDEX(Таблица1[[#All],[0]],ROW()-1)</f>
        <v>#N/A</v>
      </c>
      <c r="M1159" s="18" t="str">
        <f>IFERROR(INDEX(Таблица1[Номер договора],MATCH(ROW()-1,Таблица1[0],)),"s\")</f>
        <v>s\</v>
      </c>
    </row>
    <row r="1160" spans="1:13" ht="15.75" x14ac:dyDescent="0.25">
      <c r="A1160" s="9" t="e">
        <f>INDEX('Журнал договоров физ.лиц'!C:C,MATCH('Реестр физические'!J1160,'Журнал договоров физ.лиц'!A:A,))</f>
        <v>#N/A</v>
      </c>
      <c r="B1160" s="9" t="e">
        <f>Таблица1[[#This Row],[Наименование юридического лица / ФИО пациента (физического лица)]]</f>
        <v>#N/A</v>
      </c>
      <c r="C1160" s="35"/>
      <c r="D1160" s="11"/>
      <c r="E1160" s="16"/>
      <c r="F1160" s="19"/>
      <c r="G1160"/>
      <c r="H1160" s="17">
        <f>IFERROR(VLOOKUP(Таблица1[[#This Row],[Наименование услуги]],#REF!,2),)</f>
        <v>0</v>
      </c>
      <c r="I1160" s="7">
        <f>Таблица1[[#This Row],[Количество услуг]]*Таблица1[[#This Row],[Стоимость за единицу, руб.]]</f>
        <v>0</v>
      </c>
      <c r="K1160" s="8" t="str">
        <f>IFERROR(VLOOKUP($J1160,'Журнал договоров физ.лиц'!$A$2:$H$32,2,0),"")</f>
        <v/>
      </c>
      <c r="L1160" s="18" t="e">
        <f>IF(MATCH(Таблица1[[#This Row],[Номер договора]],Таблица1[Номер договора],)=ROW()-1,1,)+INDEX(Таблица1[[#All],[0]],ROW()-1)</f>
        <v>#N/A</v>
      </c>
      <c r="M1160" s="18" t="str">
        <f>IFERROR(INDEX(Таблица1[Номер договора],MATCH(ROW()-1,Таблица1[0],)),"s\")</f>
        <v>s\</v>
      </c>
    </row>
    <row r="1161" spans="1:13" ht="15.75" x14ac:dyDescent="0.25">
      <c r="A1161" s="9" t="e">
        <f>INDEX('Журнал договоров физ.лиц'!C:C,MATCH('Реестр физические'!J1161,'Журнал договоров физ.лиц'!A:A,))</f>
        <v>#N/A</v>
      </c>
      <c r="B1161" s="9" t="e">
        <f>Таблица1[[#This Row],[Наименование юридического лица / ФИО пациента (физического лица)]]</f>
        <v>#N/A</v>
      </c>
      <c r="C1161" s="35"/>
      <c r="D1161" s="11"/>
      <c r="E1161" s="16"/>
      <c r="F1161" s="19"/>
      <c r="G1161"/>
      <c r="H1161" s="17">
        <f>IFERROR(VLOOKUP(Таблица1[[#This Row],[Наименование услуги]],#REF!,2),)</f>
        <v>0</v>
      </c>
      <c r="I1161" s="7">
        <f>Таблица1[[#This Row],[Количество услуг]]*Таблица1[[#This Row],[Стоимость за единицу, руб.]]</f>
        <v>0</v>
      </c>
      <c r="K1161" s="8" t="str">
        <f>IFERROR(VLOOKUP($J1161,'Журнал договоров физ.лиц'!$A$2:$H$32,2,0),"")</f>
        <v/>
      </c>
      <c r="L1161" s="18" t="e">
        <f>IF(MATCH(Таблица1[[#This Row],[Номер договора]],Таблица1[Номер договора],)=ROW()-1,1,)+INDEX(Таблица1[[#All],[0]],ROW()-1)</f>
        <v>#N/A</v>
      </c>
      <c r="M1161" s="18" t="str">
        <f>IFERROR(INDEX(Таблица1[Номер договора],MATCH(ROW()-1,Таблица1[0],)),"s\")</f>
        <v>s\</v>
      </c>
    </row>
    <row r="1162" spans="1:13" ht="15.75" x14ac:dyDescent="0.25">
      <c r="A1162" s="9" t="e">
        <f>INDEX('Журнал договоров физ.лиц'!C:C,MATCH('Реестр физические'!J1162,'Журнал договоров физ.лиц'!A:A,))</f>
        <v>#N/A</v>
      </c>
      <c r="B1162" s="9" t="e">
        <f>Таблица1[[#This Row],[Наименование юридического лица / ФИО пациента (физического лица)]]</f>
        <v>#N/A</v>
      </c>
      <c r="C1162" s="35"/>
      <c r="D1162" s="11"/>
      <c r="E1162" s="16"/>
      <c r="F1162" s="19"/>
      <c r="G1162"/>
      <c r="H1162" s="17">
        <f>IFERROR(VLOOKUP(Таблица1[[#This Row],[Наименование услуги]],#REF!,2),)</f>
        <v>0</v>
      </c>
      <c r="I1162" s="7">
        <f>Таблица1[[#This Row],[Количество услуг]]*Таблица1[[#This Row],[Стоимость за единицу, руб.]]</f>
        <v>0</v>
      </c>
      <c r="K1162" s="8" t="str">
        <f>IFERROR(VLOOKUP($J1162,'Журнал договоров физ.лиц'!$A$2:$H$32,2,0),"")</f>
        <v/>
      </c>
      <c r="L1162" s="18" t="e">
        <f>IF(MATCH(Таблица1[[#This Row],[Номер договора]],Таблица1[Номер договора],)=ROW()-1,1,)+INDEX(Таблица1[[#All],[0]],ROW()-1)</f>
        <v>#N/A</v>
      </c>
      <c r="M1162" s="18" t="str">
        <f>IFERROR(INDEX(Таблица1[Номер договора],MATCH(ROW()-1,Таблица1[0],)),"s\")</f>
        <v>s\</v>
      </c>
    </row>
    <row r="1163" spans="1:13" ht="15.75" x14ac:dyDescent="0.25">
      <c r="A1163" s="9" t="e">
        <f>INDEX('Журнал договоров физ.лиц'!C:C,MATCH('Реестр физические'!J1163,'Журнал договоров физ.лиц'!A:A,))</f>
        <v>#N/A</v>
      </c>
      <c r="B1163" s="9" t="e">
        <f>Таблица1[[#This Row],[Наименование юридического лица / ФИО пациента (физического лица)]]</f>
        <v>#N/A</v>
      </c>
      <c r="C1163" s="35"/>
      <c r="D1163" s="11"/>
      <c r="E1163" s="16"/>
      <c r="F1163" s="19"/>
      <c r="G1163"/>
      <c r="H1163" s="17">
        <f>IFERROR(VLOOKUP(Таблица1[[#This Row],[Наименование услуги]],#REF!,2),)</f>
        <v>0</v>
      </c>
      <c r="I1163" s="7">
        <f>Таблица1[[#This Row],[Количество услуг]]*Таблица1[[#This Row],[Стоимость за единицу, руб.]]</f>
        <v>0</v>
      </c>
      <c r="K1163" s="8" t="str">
        <f>IFERROR(VLOOKUP($J1163,'Журнал договоров физ.лиц'!$A$2:$H$32,2,0),"")</f>
        <v/>
      </c>
      <c r="L1163" s="18" t="e">
        <f>IF(MATCH(Таблица1[[#This Row],[Номер договора]],Таблица1[Номер договора],)=ROW()-1,1,)+INDEX(Таблица1[[#All],[0]],ROW()-1)</f>
        <v>#N/A</v>
      </c>
      <c r="M1163" s="18" t="str">
        <f>IFERROR(INDEX(Таблица1[Номер договора],MATCH(ROW()-1,Таблица1[0],)),"s\")</f>
        <v>s\</v>
      </c>
    </row>
    <row r="1164" spans="1:13" ht="15.75" x14ac:dyDescent="0.25">
      <c r="A1164" s="9" t="e">
        <f>INDEX('Журнал договоров физ.лиц'!C:C,MATCH('Реестр физические'!J1164,'Журнал договоров физ.лиц'!A:A,))</f>
        <v>#N/A</v>
      </c>
      <c r="B1164" s="9" t="e">
        <f>Таблица1[[#This Row],[Наименование юридического лица / ФИО пациента (физического лица)]]</f>
        <v>#N/A</v>
      </c>
      <c r="C1164" s="35"/>
      <c r="D1164" s="11"/>
      <c r="E1164" s="16"/>
      <c r="F1164" s="19"/>
      <c r="G1164"/>
      <c r="H1164" s="17">
        <f>IFERROR(VLOOKUP(Таблица1[[#This Row],[Наименование услуги]],#REF!,2),)</f>
        <v>0</v>
      </c>
      <c r="I1164" s="7">
        <f>Таблица1[[#This Row],[Количество услуг]]*Таблица1[[#This Row],[Стоимость за единицу, руб.]]</f>
        <v>0</v>
      </c>
      <c r="K1164" s="8" t="str">
        <f>IFERROR(VLOOKUP($J1164,'Журнал договоров физ.лиц'!$A$2:$H$32,2,0),"")</f>
        <v/>
      </c>
      <c r="L1164" s="18" t="e">
        <f>IF(MATCH(Таблица1[[#This Row],[Номер договора]],Таблица1[Номер договора],)=ROW()-1,1,)+INDEX(Таблица1[[#All],[0]],ROW()-1)</f>
        <v>#N/A</v>
      </c>
      <c r="M1164" s="18" t="str">
        <f>IFERROR(INDEX(Таблица1[Номер договора],MATCH(ROW()-1,Таблица1[0],)),"s\")</f>
        <v>s\</v>
      </c>
    </row>
    <row r="1165" spans="1:13" ht="15.75" x14ac:dyDescent="0.25">
      <c r="A1165" s="9" t="e">
        <f>INDEX('Журнал договоров физ.лиц'!C:C,MATCH('Реестр физические'!J1165,'Журнал договоров физ.лиц'!A:A,))</f>
        <v>#N/A</v>
      </c>
      <c r="B1165" s="9" t="e">
        <f>Таблица1[[#This Row],[Наименование юридического лица / ФИО пациента (физического лица)]]</f>
        <v>#N/A</v>
      </c>
      <c r="C1165" s="35"/>
      <c r="D1165" s="11"/>
      <c r="E1165" s="16"/>
      <c r="F1165" s="19"/>
      <c r="G1165"/>
      <c r="H1165" s="17">
        <f>IFERROR(VLOOKUP(Таблица1[[#This Row],[Наименование услуги]],#REF!,2),)</f>
        <v>0</v>
      </c>
      <c r="I1165" s="7">
        <f>Таблица1[[#This Row],[Количество услуг]]*Таблица1[[#This Row],[Стоимость за единицу, руб.]]</f>
        <v>0</v>
      </c>
      <c r="K1165" s="8" t="str">
        <f>IFERROR(VLOOKUP($J1165,'Журнал договоров физ.лиц'!$A$2:$H$32,2,0),"")</f>
        <v/>
      </c>
      <c r="L1165" s="18" t="e">
        <f>IF(MATCH(Таблица1[[#This Row],[Номер договора]],Таблица1[Номер договора],)=ROW()-1,1,)+INDEX(Таблица1[[#All],[0]],ROW()-1)</f>
        <v>#N/A</v>
      </c>
      <c r="M1165" s="18" t="str">
        <f>IFERROR(INDEX(Таблица1[Номер договора],MATCH(ROW()-1,Таблица1[0],)),"s\")</f>
        <v>s\</v>
      </c>
    </row>
    <row r="1166" spans="1:13" ht="15.75" x14ac:dyDescent="0.25">
      <c r="A1166" s="9" t="e">
        <f>INDEX('Журнал договоров физ.лиц'!C:C,MATCH('Реестр физические'!J1166,'Журнал договоров физ.лиц'!A:A,))</f>
        <v>#N/A</v>
      </c>
      <c r="B1166" s="9" t="e">
        <f>Таблица1[[#This Row],[Наименование юридического лица / ФИО пациента (физического лица)]]</f>
        <v>#N/A</v>
      </c>
      <c r="C1166" s="35"/>
      <c r="D1166" s="11"/>
      <c r="E1166" s="16"/>
      <c r="F1166" s="19"/>
      <c r="G1166"/>
      <c r="H1166" s="17">
        <f>IFERROR(VLOOKUP(Таблица1[[#This Row],[Наименование услуги]],#REF!,2),)</f>
        <v>0</v>
      </c>
      <c r="I1166" s="7">
        <f>Таблица1[[#This Row],[Количество услуг]]*Таблица1[[#This Row],[Стоимость за единицу, руб.]]</f>
        <v>0</v>
      </c>
      <c r="K1166" s="8" t="str">
        <f>IFERROR(VLOOKUP($J1166,'Журнал договоров физ.лиц'!$A$2:$H$32,2,0),"")</f>
        <v/>
      </c>
      <c r="L1166" s="18" t="e">
        <f>IF(MATCH(Таблица1[[#This Row],[Номер договора]],Таблица1[Номер договора],)=ROW()-1,1,)+INDEX(Таблица1[[#All],[0]],ROW()-1)</f>
        <v>#N/A</v>
      </c>
      <c r="M1166" s="18" t="str">
        <f>IFERROR(INDEX(Таблица1[Номер договора],MATCH(ROW()-1,Таблица1[0],)),"s\")</f>
        <v>s\</v>
      </c>
    </row>
    <row r="1167" spans="1:13" ht="15.75" x14ac:dyDescent="0.25">
      <c r="A1167" s="9" t="e">
        <f>INDEX('Журнал договоров физ.лиц'!C:C,MATCH('Реестр физические'!J1167,'Журнал договоров физ.лиц'!A:A,))</f>
        <v>#N/A</v>
      </c>
      <c r="B1167" s="9" t="e">
        <f>Таблица1[[#This Row],[Наименование юридического лица / ФИО пациента (физического лица)]]</f>
        <v>#N/A</v>
      </c>
      <c r="C1167" s="35"/>
      <c r="D1167" s="11"/>
      <c r="E1167" s="16"/>
      <c r="F1167" s="19"/>
      <c r="G1167"/>
      <c r="H1167" s="17">
        <f>IFERROR(VLOOKUP(Таблица1[[#This Row],[Наименование услуги]],#REF!,2),)</f>
        <v>0</v>
      </c>
      <c r="I1167" s="7">
        <f>Таблица1[[#This Row],[Количество услуг]]*Таблица1[[#This Row],[Стоимость за единицу, руб.]]</f>
        <v>0</v>
      </c>
      <c r="K1167" s="8" t="str">
        <f>IFERROR(VLOOKUP($J1167,'Журнал договоров физ.лиц'!$A$2:$H$32,2,0),"")</f>
        <v/>
      </c>
      <c r="L1167" s="18" t="e">
        <f>IF(MATCH(Таблица1[[#This Row],[Номер договора]],Таблица1[Номер договора],)=ROW()-1,1,)+INDEX(Таблица1[[#All],[0]],ROW()-1)</f>
        <v>#N/A</v>
      </c>
      <c r="M1167" s="18" t="str">
        <f>IFERROR(INDEX(Таблица1[Номер договора],MATCH(ROW()-1,Таблица1[0],)),"s\")</f>
        <v>s\</v>
      </c>
    </row>
    <row r="1168" spans="1:13" ht="15.75" x14ac:dyDescent="0.25">
      <c r="A1168" s="9" t="e">
        <f>INDEX('Журнал договоров физ.лиц'!C:C,MATCH('Реестр физические'!J1168,'Журнал договоров физ.лиц'!A:A,))</f>
        <v>#N/A</v>
      </c>
      <c r="B1168" s="9" t="e">
        <f>Таблица1[[#This Row],[Наименование юридического лица / ФИО пациента (физического лица)]]</f>
        <v>#N/A</v>
      </c>
      <c r="C1168" s="35"/>
      <c r="D1168" s="11"/>
      <c r="E1168" s="16"/>
      <c r="F1168" s="19"/>
      <c r="G1168"/>
      <c r="H1168" s="17">
        <f>IFERROR(VLOOKUP(Таблица1[[#This Row],[Наименование услуги]],#REF!,2),)</f>
        <v>0</v>
      </c>
      <c r="I1168" s="7">
        <f>Таблица1[[#This Row],[Количество услуг]]*Таблица1[[#This Row],[Стоимость за единицу, руб.]]</f>
        <v>0</v>
      </c>
      <c r="K1168" s="8" t="str">
        <f>IFERROR(VLOOKUP($J1168,'Журнал договоров физ.лиц'!$A$2:$H$32,2,0),"")</f>
        <v/>
      </c>
      <c r="L1168" s="18" t="e">
        <f>IF(MATCH(Таблица1[[#This Row],[Номер договора]],Таблица1[Номер договора],)=ROW()-1,1,)+INDEX(Таблица1[[#All],[0]],ROW()-1)</f>
        <v>#N/A</v>
      </c>
      <c r="M1168" s="18" t="str">
        <f>IFERROR(INDEX(Таблица1[Номер договора],MATCH(ROW()-1,Таблица1[0],)),"s\")</f>
        <v>s\</v>
      </c>
    </row>
    <row r="1169" spans="1:13" ht="15.75" x14ac:dyDescent="0.25">
      <c r="A1169" s="9" t="e">
        <f>INDEX('Журнал договоров физ.лиц'!C:C,MATCH('Реестр физические'!J1169,'Журнал договоров физ.лиц'!A:A,))</f>
        <v>#N/A</v>
      </c>
      <c r="B1169" s="9" t="e">
        <f>Таблица1[[#This Row],[Наименование юридического лица / ФИО пациента (физического лица)]]</f>
        <v>#N/A</v>
      </c>
      <c r="C1169" s="35"/>
      <c r="D1169" s="11"/>
      <c r="E1169" s="16"/>
      <c r="F1169" s="19"/>
      <c r="G1169"/>
      <c r="H1169" s="17">
        <f>IFERROR(VLOOKUP(Таблица1[[#This Row],[Наименование услуги]],#REF!,2),)</f>
        <v>0</v>
      </c>
      <c r="I1169" s="7">
        <f>Таблица1[[#This Row],[Количество услуг]]*Таблица1[[#This Row],[Стоимость за единицу, руб.]]</f>
        <v>0</v>
      </c>
      <c r="K1169" s="8" t="str">
        <f>IFERROR(VLOOKUP($J1169,'Журнал договоров физ.лиц'!$A$2:$H$32,2,0),"")</f>
        <v/>
      </c>
      <c r="L1169" s="18" t="e">
        <f>IF(MATCH(Таблица1[[#This Row],[Номер договора]],Таблица1[Номер договора],)=ROW()-1,1,)+INDEX(Таблица1[[#All],[0]],ROW()-1)</f>
        <v>#N/A</v>
      </c>
      <c r="M1169" s="18" t="str">
        <f>IFERROR(INDEX(Таблица1[Номер договора],MATCH(ROW()-1,Таблица1[0],)),"s\")</f>
        <v>s\</v>
      </c>
    </row>
    <row r="1170" spans="1:13" ht="15.75" x14ac:dyDescent="0.25">
      <c r="A1170" s="9" t="e">
        <f>INDEX('Журнал договоров физ.лиц'!C:C,MATCH('Реестр физические'!J1170,'Журнал договоров физ.лиц'!A:A,))</f>
        <v>#N/A</v>
      </c>
      <c r="B1170" s="9" t="e">
        <f>Таблица1[[#This Row],[Наименование юридического лица / ФИО пациента (физического лица)]]</f>
        <v>#N/A</v>
      </c>
      <c r="C1170" s="35"/>
      <c r="D1170" s="11"/>
      <c r="E1170" s="16"/>
      <c r="F1170" s="19"/>
      <c r="G1170"/>
      <c r="H1170" s="17">
        <f>IFERROR(VLOOKUP(Таблица1[[#This Row],[Наименование услуги]],#REF!,2),)</f>
        <v>0</v>
      </c>
      <c r="I1170" s="7">
        <f>Таблица1[[#This Row],[Количество услуг]]*Таблица1[[#This Row],[Стоимость за единицу, руб.]]</f>
        <v>0</v>
      </c>
      <c r="K1170" s="8" t="str">
        <f>IFERROR(VLOOKUP($J1170,'Журнал договоров физ.лиц'!$A$2:$H$32,2,0),"")</f>
        <v/>
      </c>
      <c r="L1170" s="18" t="e">
        <f>IF(MATCH(Таблица1[[#This Row],[Номер договора]],Таблица1[Номер договора],)=ROW()-1,1,)+INDEX(Таблица1[[#All],[0]],ROW()-1)</f>
        <v>#N/A</v>
      </c>
      <c r="M1170" s="18" t="str">
        <f>IFERROR(INDEX(Таблица1[Номер договора],MATCH(ROW()-1,Таблица1[0],)),"s\")</f>
        <v>s\</v>
      </c>
    </row>
    <row r="1171" spans="1:13" ht="15.75" x14ac:dyDescent="0.25">
      <c r="A1171" s="9" t="e">
        <f>INDEX('Журнал договоров физ.лиц'!C:C,MATCH('Реестр физические'!J1171,'Журнал договоров физ.лиц'!A:A,))</f>
        <v>#N/A</v>
      </c>
      <c r="B1171" s="9" t="e">
        <f>Таблица1[[#This Row],[Наименование юридического лица / ФИО пациента (физического лица)]]</f>
        <v>#N/A</v>
      </c>
      <c r="C1171" s="35"/>
      <c r="D1171" s="11"/>
      <c r="E1171" s="16"/>
      <c r="F1171" s="19"/>
      <c r="G1171"/>
      <c r="H1171" s="17">
        <f>IFERROR(VLOOKUP(Таблица1[[#This Row],[Наименование услуги]],#REF!,2),)</f>
        <v>0</v>
      </c>
      <c r="I1171" s="7">
        <f>Таблица1[[#This Row],[Количество услуг]]*Таблица1[[#This Row],[Стоимость за единицу, руб.]]</f>
        <v>0</v>
      </c>
      <c r="K1171" s="8" t="str">
        <f>IFERROR(VLOOKUP($J1171,'Журнал договоров физ.лиц'!$A$2:$H$32,2,0),"")</f>
        <v/>
      </c>
      <c r="L1171" s="18" t="e">
        <f>IF(MATCH(Таблица1[[#This Row],[Номер договора]],Таблица1[Номер договора],)=ROW()-1,1,)+INDEX(Таблица1[[#All],[0]],ROW()-1)</f>
        <v>#N/A</v>
      </c>
      <c r="M1171" s="18" t="str">
        <f>IFERROR(INDEX(Таблица1[Номер договора],MATCH(ROW()-1,Таблица1[0],)),"s\")</f>
        <v>s\</v>
      </c>
    </row>
    <row r="1172" spans="1:13" ht="15.75" x14ac:dyDescent="0.25">
      <c r="A1172" s="9" t="e">
        <f>INDEX('Журнал договоров физ.лиц'!C:C,MATCH('Реестр физические'!J1172,'Журнал договоров физ.лиц'!A:A,))</f>
        <v>#N/A</v>
      </c>
      <c r="B1172" s="9" t="e">
        <f>Таблица1[[#This Row],[Наименование юридического лица / ФИО пациента (физического лица)]]</f>
        <v>#N/A</v>
      </c>
      <c r="C1172" s="35"/>
      <c r="D1172" s="11"/>
      <c r="E1172" s="16"/>
      <c r="F1172" s="19"/>
      <c r="G1172"/>
      <c r="H1172" s="17">
        <f>IFERROR(VLOOKUP(Таблица1[[#This Row],[Наименование услуги]],#REF!,2),)</f>
        <v>0</v>
      </c>
      <c r="I1172" s="7">
        <f>Таблица1[[#This Row],[Количество услуг]]*Таблица1[[#This Row],[Стоимость за единицу, руб.]]</f>
        <v>0</v>
      </c>
      <c r="K1172" s="8" t="str">
        <f>IFERROR(VLOOKUP($J1172,'Журнал договоров физ.лиц'!$A$2:$H$32,2,0),"")</f>
        <v/>
      </c>
      <c r="L1172" s="18" t="e">
        <f>IF(MATCH(Таблица1[[#This Row],[Номер договора]],Таблица1[Номер договора],)=ROW()-1,1,)+INDEX(Таблица1[[#All],[0]],ROW()-1)</f>
        <v>#N/A</v>
      </c>
      <c r="M1172" s="18" t="str">
        <f>IFERROR(INDEX(Таблица1[Номер договора],MATCH(ROW()-1,Таблица1[0],)),"s\")</f>
        <v>s\</v>
      </c>
    </row>
    <row r="1173" spans="1:13" ht="15.75" x14ac:dyDescent="0.25">
      <c r="A1173" s="9" t="e">
        <f>INDEX('Журнал договоров физ.лиц'!C:C,MATCH('Реестр физические'!J1173,'Журнал договоров физ.лиц'!A:A,))</f>
        <v>#N/A</v>
      </c>
      <c r="B1173" s="9" t="e">
        <f>Таблица1[[#This Row],[Наименование юридического лица / ФИО пациента (физического лица)]]</f>
        <v>#N/A</v>
      </c>
      <c r="C1173" s="35"/>
      <c r="D1173" s="11"/>
      <c r="E1173" s="16"/>
      <c r="F1173" s="19"/>
      <c r="G1173"/>
      <c r="H1173" s="17">
        <f>IFERROR(VLOOKUP(Таблица1[[#This Row],[Наименование услуги]],#REF!,2),)</f>
        <v>0</v>
      </c>
      <c r="I1173" s="7">
        <f>Таблица1[[#This Row],[Количество услуг]]*Таблица1[[#This Row],[Стоимость за единицу, руб.]]</f>
        <v>0</v>
      </c>
      <c r="K1173" s="8" t="str">
        <f>IFERROR(VLOOKUP($J1173,'Журнал договоров физ.лиц'!$A$2:$H$32,2,0),"")</f>
        <v/>
      </c>
      <c r="L1173" s="18" t="e">
        <f>IF(MATCH(Таблица1[[#This Row],[Номер договора]],Таблица1[Номер договора],)=ROW()-1,1,)+INDEX(Таблица1[[#All],[0]],ROW()-1)</f>
        <v>#N/A</v>
      </c>
      <c r="M1173" s="18" t="str">
        <f>IFERROR(INDEX(Таблица1[Номер договора],MATCH(ROW()-1,Таблица1[0],)),"s\")</f>
        <v>s\</v>
      </c>
    </row>
    <row r="1174" spans="1:13" ht="15.75" x14ac:dyDescent="0.25">
      <c r="A1174" s="9" t="e">
        <f>INDEX('Журнал договоров физ.лиц'!C:C,MATCH('Реестр физические'!J1174,'Журнал договоров физ.лиц'!A:A,))</f>
        <v>#N/A</v>
      </c>
      <c r="B1174" s="9" t="e">
        <f>Таблица1[[#This Row],[Наименование юридического лица / ФИО пациента (физического лица)]]</f>
        <v>#N/A</v>
      </c>
      <c r="C1174" s="35"/>
      <c r="D1174" s="11"/>
      <c r="E1174" s="16"/>
      <c r="F1174" s="19"/>
      <c r="G1174"/>
      <c r="H1174" s="17">
        <f>IFERROR(VLOOKUP(Таблица1[[#This Row],[Наименование услуги]],#REF!,2),)</f>
        <v>0</v>
      </c>
      <c r="I1174" s="7">
        <f>Таблица1[[#This Row],[Количество услуг]]*Таблица1[[#This Row],[Стоимость за единицу, руб.]]</f>
        <v>0</v>
      </c>
      <c r="K1174" s="8" t="str">
        <f>IFERROR(VLOOKUP($J1174,'Журнал договоров физ.лиц'!$A$2:$H$32,2,0),"")</f>
        <v/>
      </c>
      <c r="L1174" s="18" t="e">
        <f>IF(MATCH(Таблица1[[#This Row],[Номер договора]],Таблица1[Номер договора],)=ROW()-1,1,)+INDEX(Таблица1[[#All],[0]],ROW()-1)</f>
        <v>#N/A</v>
      </c>
      <c r="M1174" s="18" t="str">
        <f>IFERROR(INDEX(Таблица1[Номер договора],MATCH(ROW()-1,Таблица1[0],)),"s\")</f>
        <v>s\</v>
      </c>
    </row>
    <row r="1175" spans="1:13" ht="15.75" x14ac:dyDescent="0.25">
      <c r="A1175" s="9" t="e">
        <f>INDEX('Журнал договоров физ.лиц'!C:C,MATCH('Реестр физические'!J1175,'Журнал договоров физ.лиц'!A:A,))</f>
        <v>#N/A</v>
      </c>
      <c r="B1175" s="9" t="e">
        <f>Таблица1[[#This Row],[Наименование юридического лица / ФИО пациента (физического лица)]]</f>
        <v>#N/A</v>
      </c>
      <c r="C1175" s="35"/>
      <c r="D1175" s="11"/>
      <c r="E1175" s="16"/>
      <c r="F1175" s="19"/>
      <c r="G1175"/>
      <c r="H1175" s="17">
        <f>IFERROR(VLOOKUP(Таблица1[[#This Row],[Наименование услуги]],#REF!,2),)</f>
        <v>0</v>
      </c>
      <c r="I1175" s="7">
        <f>Таблица1[[#This Row],[Количество услуг]]*Таблица1[[#This Row],[Стоимость за единицу, руб.]]</f>
        <v>0</v>
      </c>
      <c r="K1175" s="8" t="str">
        <f>IFERROR(VLOOKUP($J1175,'Журнал договоров физ.лиц'!$A$2:$H$32,2,0),"")</f>
        <v/>
      </c>
      <c r="L1175" s="18" t="e">
        <f>IF(MATCH(Таблица1[[#This Row],[Номер договора]],Таблица1[Номер договора],)=ROW()-1,1,)+INDEX(Таблица1[[#All],[0]],ROW()-1)</f>
        <v>#N/A</v>
      </c>
      <c r="M1175" s="18" t="str">
        <f>IFERROR(INDEX(Таблица1[Номер договора],MATCH(ROW()-1,Таблица1[0],)),"s\")</f>
        <v>s\</v>
      </c>
    </row>
    <row r="1176" spans="1:13" ht="15.75" x14ac:dyDescent="0.25">
      <c r="A1176" s="9" t="e">
        <f>INDEX('Журнал договоров физ.лиц'!C:C,MATCH('Реестр физические'!J1176,'Журнал договоров физ.лиц'!A:A,))</f>
        <v>#N/A</v>
      </c>
      <c r="B1176" s="9" t="e">
        <f>Таблица1[[#This Row],[Наименование юридического лица / ФИО пациента (физического лица)]]</f>
        <v>#N/A</v>
      </c>
      <c r="C1176" s="35"/>
      <c r="D1176" s="11"/>
      <c r="E1176" s="16"/>
      <c r="F1176" s="19"/>
      <c r="G1176"/>
      <c r="H1176" s="17">
        <f>IFERROR(VLOOKUP(Таблица1[[#This Row],[Наименование услуги]],#REF!,2),)</f>
        <v>0</v>
      </c>
      <c r="I1176" s="7">
        <f>Таблица1[[#This Row],[Количество услуг]]*Таблица1[[#This Row],[Стоимость за единицу, руб.]]</f>
        <v>0</v>
      </c>
      <c r="K1176" s="8" t="str">
        <f>IFERROR(VLOOKUP($J1176,'Журнал договоров физ.лиц'!$A$2:$H$32,2,0),"")</f>
        <v/>
      </c>
      <c r="L1176" s="18" t="e">
        <f>IF(MATCH(Таблица1[[#This Row],[Номер договора]],Таблица1[Номер договора],)=ROW()-1,1,)+INDEX(Таблица1[[#All],[0]],ROW()-1)</f>
        <v>#N/A</v>
      </c>
      <c r="M1176" s="18" t="str">
        <f>IFERROR(INDEX(Таблица1[Номер договора],MATCH(ROW()-1,Таблица1[0],)),"s\")</f>
        <v>s\</v>
      </c>
    </row>
    <row r="1177" spans="1:13" ht="15.75" x14ac:dyDescent="0.25">
      <c r="A1177" s="9" t="e">
        <f>INDEX('Журнал договоров физ.лиц'!C:C,MATCH('Реестр физические'!J1177,'Журнал договоров физ.лиц'!A:A,))</f>
        <v>#N/A</v>
      </c>
      <c r="B1177" s="9" t="e">
        <f>Таблица1[[#This Row],[Наименование юридического лица / ФИО пациента (физического лица)]]</f>
        <v>#N/A</v>
      </c>
      <c r="C1177" s="35"/>
      <c r="D1177" s="11"/>
      <c r="E1177" s="16"/>
      <c r="F1177" s="19"/>
      <c r="G1177"/>
      <c r="H1177" s="17">
        <f>IFERROR(VLOOKUP(Таблица1[[#This Row],[Наименование услуги]],#REF!,2),)</f>
        <v>0</v>
      </c>
      <c r="I1177" s="7">
        <f>Таблица1[[#This Row],[Количество услуг]]*Таблица1[[#This Row],[Стоимость за единицу, руб.]]</f>
        <v>0</v>
      </c>
      <c r="K1177" s="8" t="str">
        <f>IFERROR(VLOOKUP($J1177,'Журнал договоров физ.лиц'!$A$2:$H$32,2,0),"")</f>
        <v/>
      </c>
      <c r="L1177" s="18" t="e">
        <f>IF(MATCH(Таблица1[[#This Row],[Номер договора]],Таблица1[Номер договора],)=ROW()-1,1,)+INDEX(Таблица1[[#All],[0]],ROW()-1)</f>
        <v>#N/A</v>
      </c>
      <c r="M1177" s="18" t="str">
        <f>IFERROR(INDEX(Таблица1[Номер договора],MATCH(ROW()-1,Таблица1[0],)),"s\")</f>
        <v>s\</v>
      </c>
    </row>
    <row r="1178" spans="1:13" ht="15.75" x14ac:dyDescent="0.25">
      <c r="A1178" s="9" t="e">
        <f>INDEX('Журнал договоров физ.лиц'!C:C,MATCH('Реестр физические'!J1178,'Журнал договоров физ.лиц'!A:A,))</f>
        <v>#N/A</v>
      </c>
      <c r="B1178" s="9" t="e">
        <f>Таблица1[[#This Row],[Наименование юридического лица / ФИО пациента (физического лица)]]</f>
        <v>#N/A</v>
      </c>
      <c r="C1178" s="35"/>
      <c r="D1178" s="11"/>
      <c r="E1178" s="16"/>
      <c r="F1178" s="19"/>
      <c r="G1178"/>
      <c r="H1178" s="17">
        <f>IFERROR(VLOOKUP(Таблица1[[#This Row],[Наименование услуги]],#REF!,2),)</f>
        <v>0</v>
      </c>
      <c r="I1178" s="7">
        <f>Таблица1[[#This Row],[Количество услуг]]*Таблица1[[#This Row],[Стоимость за единицу, руб.]]</f>
        <v>0</v>
      </c>
      <c r="K1178" s="8" t="str">
        <f>IFERROR(VLOOKUP($J1178,'Журнал договоров физ.лиц'!$A$2:$H$32,2,0),"")</f>
        <v/>
      </c>
      <c r="L1178" s="18" t="e">
        <f>IF(MATCH(Таблица1[[#This Row],[Номер договора]],Таблица1[Номер договора],)=ROW()-1,1,)+INDEX(Таблица1[[#All],[0]],ROW()-1)</f>
        <v>#N/A</v>
      </c>
      <c r="M1178" s="18" t="str">
        <f>IFERROR(INDEX(Таблица1[Номер договора],MATCH(ROW()-1,Таблица1[0],)),"s\")</f>
        <v>s\</v>
      </c>
    </row>
    <row r="1179" spans="1:13" ht="15.75" x14ac:dyDescent="0.25">
      <c r="A1179" s="9" t="e">
        <f>INDEX('Журнал договоров физ.лиц'!C:C,MATCH('Реестр физические'!J1179,'Журнал договоров физ.лиц'!A:A,))</f>
        <v>#N/A</v>
      </c>
      <c r="B1179" s="9" t="e">
        <f>Таблица1[[#This Row],[Наименование юридического лица / ФИО пациента (физического лица)]]</f>
        <v>#N/A</v>
      </c>
      <c r="C1179" s="35"/>
      <c r="D1179" s="11"/>
      <c r="E1179" s="16"/>
      <c r="F1179" s="19"/>
      <c r="G1179"/>
      <c r="H1179" s="17">
        <f>IFERROR(VLOOKUP(Таблица1[[#This Row],[Наименование услуги]],#REF!,2),)</f>
        <v>0</v>
      </c>
      <c r="I1179" s="7">
        <f>Таблица1[[#This Row],[Количество услуг]]*Таблица1[[#This Row],[Стоимость за единицу, руб.]]</f>
        <v>0</v>
      </c>
      <c r="K1179" s="8" t="str">
        <f>IFERROR(VLOOKUP($J1179,'Журнал договоров физ.лиц'!$A$2:$H$32,2,0),"")</f>
        <v/>
      </c>
      <c r="L1179" s="18" t="e">
        <f>IF(MATCH(Таблица1[[#This Row],[Номер договора]],Таблица1[Номер договора],)=ROW()-1,1,)+INDEX(Таблица1[[#All],[0]],ROW()-1)</f>
        <v>#N/A</v>
      </c>
      <c r="M1179" s="18" t="str">
        <f>IFERROR(INDEX(Таблица1[Номер договора],MATCH(ROW()-1,Таблица1[0],)),"s\")</f>
        <v>s\</v>
      </c>
    </row>
    <row r="1180" spans="1:13" ht="15.75" x14ac:dyDescent="0.25">
      <c r="A1180" s="9" t="e">
        <f>INDEX('Журнал договоров физ.лиц'!C:C,MATCH('Реестр физические'!J1180,'Журнал договоров физ.лиц'!A:A,))</f>
        <v>#N/A</v>
      </c>
      <c r="B1180" s="9" t="e">
        <f>Таблица1[[#This Row],[Наименование юридического лица / ФИО пациента (физического лица)]]</f>
        <v>#N/A</v>
      </c>
      <c r="C1180" s="35"/>
      <c r="D1180" s="11"/>
      <c r="E1180" s="16"/>
      <c r="F1180" s="19"/>
      <c r="G1180"/>
      <c r="H1180" s="17">
        <f>IFERROR(VLOOKUP(Таблица1[[#This Row],[Наименование услуги]],#REF!,2),)</f>
        <v>0</v>
      </c>
      <c r="I1180" s="7">
        <f>Таблица1[[#This Row],[Количество услуг]]*Таблица1[[#This Row],[Стоимость за единицу, руб.]]</f>
        <v>0</v>
      </c>
      <c r="K1180" s="8" t="str">
        <f>IFERROR(VLOOKUP($J1180,'Журнал договоров физ.лиц'!$A$2:$H$32,2,0),"")</f>
        <v/>
      </c>
      <c r="L1180" s="18" t="e">
        <f>IF(MATCH(Таблица1[[#This Row],[Номер договора]],Таблица1[Номер договора],)=ROW()-1,1,)+INDEX(Таблица1[[#All],[0]],ROW()-1)</f>
        <v>#N/A</v>
      </c>
      <c r="M1180" s="18" t="str">
        <f>IFERROR(INDEX(Таблица1[Номер договора],MATCH(ROW()-1,Таблица1[0],)),"s\")</f>
        <v>s\</v>
      </c>
    </row>
    <row r="1181" spans="1:13" ht="15.75" x14ac:dyDescent="0.25">
      <c r="A1181" s="9" t="e">
        <f>INDEX('Журнал договоров физ.лиц'!C:C,MATCH('Реестр физические'!J1181,'Журнал договоров физ.лиц'!A:A,))</f>
        <v>#N/A</v>
      </c>
      <c r="B1181" s="9" t="e">
        <f>Таблица1[[#This Row],[Наименование юридического лица / ФИО пациента (физического лица)]]</f>
        <v>#N/A</v>
      </c>
      <c r="C1181" s="35"/>
      <c r="D1181" s="11"/>
      <c r="E1181" s="16"/>
      <c r="F1181" s="19"/>
      <c r="G1181"/>
      <c r="H1181" s="17">
        <f>IFERROR(VLOOKUP(Таблица1[[#This Row],[Наименование услуги]],#REF!,2),)</f>
        <v>0</v>
      </c>
      <c r="I1181" s="7">
        <f>Таблица1[[#This Row],[Количество услуг]]*Таблица1[[#This Row],[Стоимость за единицу, руб.]]</f>
        <v>0</v>
      </c>
      <c r="K1181" s="8" t="str">
        <f>IFERROR(VLOOKUP($J1181,'Журнал договоров физ.лиц'!$A$2:$H$32,2,0),"")</f>
        <v/>
      </c>
      <c r="L1181" s="18" t="e">
        <f>IF(MATCH(Таблица1[[#This Row],[Номер договора]],Таблица1[Номер договора],)=ROW()-1,1,)+INDEX(Таблица1[[#All],[0]],ROW()-1)</f>
        <v>#N/A</v>
      </c>
      <c r="M1181" s="18" t="str">
        <f>IFERROR(INDEX(Таблица1[Номер договора],MATCH(ROW()-1,Таблица1[0],)),"s\")</f>
        <v>s\</v>
      </c>
    </row>
    <row r="1182" spans="1:13" ht="15.75" x14ac:dyDescent="0.25">
      <c r="A1182" s="9" t="e">
        <f>INDEX('Журнал договоров физ.лиц'!C:C,MATCH('Реестр физические'!J1182,'Журнал договоров физ.лиц'!A:A,))</f>
        <v>#N/A</v>
      </c>
      <c r="B1182" s="9" t="e">
        <f>Таблица1[[#This Row],[Наименование юридического лица / ФИО пациента (физического лица)]]</f>
        <v>#N/A</v>
      </c>
      <c r="C1182" s="35"/>
      <c r="D1182" s="11"/>
      <c r="E1182" s="16"/>
      <c r="F1182" s="19"/>
      <c r="G1182"/>
      <c r="H1182" s="17">
        <f>IFERROR(VLOOKUP(Таблица1[[#This Row],[Наименование услуги]],#REF!,2),)</f>
        <v>0</v>
      </c>
      <c r="I1182" s="7">
        <f>Таблица1[[#This Row],[Количество услуг]]*Таблица1[[#This Row],[Стоимость за единицу, руб.]]</f>
        <v>0</v>
      </c>
      <c r="K1182" s="8" t="str">
        <f>IFERROR(VLOOKUP($J1182,'Журнал договоров физ.лиц'!$A$2:$H$32,2,0),"")</f>
        <v/>
      </c>
      <c r="L1182" s="18" t="e">
        <f>IF(MATCH(Таблица1[[#This Row],[Номер договора]],Таблица1[Номер договора],)=ROW()-1,1,)+INDEX(Таблица1[[#All],[0]],ROW()-1)</f>
        <v>#N/A</v>
      </c>
      <c r="M1182" s="18" t="str">
        <f>IFERROR(INDEX(Таблица1[Номер договора],MATCH(ROW()-1,Таблица1[0],)),"s\")</f>
        <v>s\</v>
      </c>
    </row>
    <row r="1183" spans="1:13" ht="15.75" x14ac:dyDescent="0.25">
      <c r="A1183" s="9" t="e">
        <f>INDEX('Журнал договоров физ.лиц'!C:C,MATCH('Реестр физические'!J1183,'Журнал договоров физ.лиц'!A:A,))</f>
        <v>#N/A</v>
      </c>
      <c r="B1183" s="9" t="e">
        <f>Таблица1[[#This Row],[Наименование юридического лица / ФИО пациента (физического лица)]]</f>
        <v>#N/A</v>
      </c>
      <c r="C1183" s="35"/>
      <c r="D1183" s="11"/>
      <c r="E1183" s="16"/>
      <c r="F1183" s="19"/>
      <c r="G1183"/>
      <c r="H1183" s="17">
        <f>IFERROR(VLOOKUP(Таблица1[[#This Row],[Наименование услуги]],#REF!,2),)</f>
        <v>0</v>
      </c>
      <c r="I1183" s="7">
        <f>Таблица1[[#This Row],[Количество услуг]]*Таблица1[[#This Row],[Стоимость за единицу, руб.]]</f>
        <v>0</v>
      </c>
      <c r="K1183" s="8" t="str">
        <f>IFERROR(VLOOKUP($J1183,'Журнал договоров физ.лиц'!$A$2:$H$32,2,0),"")</f>
        <v/>
      </c>
      <c r="L1183" s="18" t="e">
        <f>IF(MATCH(Таблица1[[#This Row],[Номер договора]],Таблица1[Номер договора],)=ROW()-1,1,)+INDEX(Таблица1[[#All],[0]],ROW()-1)</f>
        <v>#N/A</v>
      </c>
      <c r="M1183" s="18" t="str">
        <f>IFERROR(INDEX(Таблица1[Номер договора],MATCH(ROW()-1,Таблица1[0],)),"s\")</f>
        <v>s\</v>
      </c>
    </row>
    <row r="1184" spans="1:13" ht="15.75" x14ac:dyDescent="0.25">
      <c r="A1184" s="9" t="e">
        <f>INDEX('Журнал договоров физ.лиц'!C:C,MATCH('Реестр физические'!J1184,'Журнал договоров физ.лиц'!A:A,))</f>
        <v>#N/A</v>
      </c>
      <c r="B1184" s="9" t="e">
        <f>Таблица1[[#This Row],[Наименование юридического лица / ФИО пациента (физического лица)]]</f>
        <v>#N/A</v>
      </c>
      <c r="C1184" s="35"/>
      <c r="D1184" s="11"/>
      <c r="E1184" s="16"/>
      <c r="F1184" s="19"/>
      <c r="G1184"/>
      <c r="H1184" s="17">
        <f>IFERROR(VLOOKUP(Таблица1[[#This Row],[Наименование услуги]],#REF!,2),)</f>
        <v>0</v>
      </c>
      <c r="I1184" s="7">
        <f>Таблица1[[#This Row],[Количество услуг]]*Таблица1[[#This Row],[Стоимость за единицу, руб.]]</f>
        <v>0</v>
      </c>
      <c r="K1184" s="8" t="str">
        <f>IFERROR(VLOOKUP($J1184,'Журнал договоров физ.лиц'!$A$2:$H$32,2,0),"")</f>
        <v/>
      </c>
      <c r="L1184" s="18" t="e">
        <f>IF(MATCH(Таблица1[[#This Row],[Номер договора]],Таблица1[Номер договора],)=ROW()-1,1,)+INDEX(Таблица1[[#All],[0]],ROW()-1)</f>
        <v>#N/A</v>
      </c>
      <c r="M1184" s="18" t="str">
        <f>IFERROR(INDEX(Таблица1[Номер договора],MATCH(ROW()-1,Таблица1[0],)),"s\")</f>
        <v>s\</v>
      </c>
    </row>
    <row r="1185" spans="1:13" ht="15.75" x14ac:dyDescent="0.25">
      <c r="A1185" s="9" t="e">
        <f>INDEX('Журнал договоров физ.лиц'!C:C,MATCH('Реестр физические'!J1185,'Журнал договоров физ.лиц'!A:A,))</f>
        <v>#N/A</v>
      </c>
      <c r="B1185" s="9" t="e">
        <f>Таблица1[[#This Row],[Наименование юридического лица / ФИО пациента (физического лица)]]</f>
        <v>#N/A</v>
      </c>
      <c r="C1185" s="35"/>
      <c r="D1185" s="11"/>
      <c r="E1185" s="16"/>
      <c r="F1185" s="19"/>
      <c r="G1185"/>
      <c r="H1185" s="17">
        <f>IFERROR(VLOOKUP(Таблица1[[#This Row],[Наименование услуги]],#REF!,2),)</f>
        <v>0</v>
      </c>
      <c r="I1185" s="7">
        <f>Таблица1[[#This Row],[Количество услуг]]*Таблица1[[#This Row],[Стоимость за единицу, руб.]]</f>
        <v>0</v>
      </c>
      <c r="K1185" s="8" t="str">
        <f>IFERROR(VLOOKUP($J1185,'Журнал договоров физ.лиц'!$A$2:$H$32,2,0),"")</f>
        <v/>
      </c>
      <c r="L1185" s="18" t="e">
        <f>IF(MATCH(Таблица1[[#This Row],[Номер договора]],Таблица1[Номер договора],)=ROW()-1,1,)+INDEX(Таблица1[[#All],[0]],ROW()-1)</f>
        <v>#N/A</v>
      </c>
      <c r="M1185" s="18" t="str">
        <f>IFERROR(INDEX(Таблица1[Номер договора],MATCH(ROW()-1,Таблица1[0],)),"s\")</f>
        <v>s\</v>
      </c>
    </row>
    <row r="1186" spans="1:13" ht="15.75" x14ac:dyDescent="0.25">
      <c r="A1186" s="9" t="e">
        <f>INDEX('Журнал договоров физ.лиц'!C:C,MATCH('Реестр физические'!J1186,'Журнал договоров физ.лиц'!A:A,))</f>
        <v>#N/A</v>
      </c>
      <c r="B1186" s="9" t="e">
        <f>Таблица1[[#This Row],[Наименование юридического лица / ФИО пациента (физического лица)]]</f>
        <v>#N/A</v>
      </c>
      <c r="C1186" s="35"/>
      <c r="D1186" s="11"/>
      <c r="E1186" s="16"/>
      <c r="F1186" s="19"/>
      <c r="G1186"/>
      <c r="H1186" s="17">
        <f>IFERROR(VLOOKUP(Таблица1[[#This Row],[Наименование услуги]],#REF!,2),)</f>
        <v>0</v>
      </c>
      <c r="I1186" s="7">
        <f>Таблица1[[#This Row],[Количество услуг]]*Таблица1[[#This Row],[Стоимость за единицу, руб.]]</f>
        <v>0</v>
      </c>
      <c r="K1186" s="8" t="str">
        <f>IFERROR(VLOOKUP($J1186,'Журнал договоров физ.лиц'!$A$2:$H$32,2,0),"")</f>
        <v/>
      </c>
      <c r="L1186" s="18" t="e">
        <f>IF(MATCH(Таблица1[[#This Row],[Номер договора]],Таблица1[Номер договора],)=ROW()-1,1,)+INDEX(Таблица1[[#All],[0]],ROW()-1)</f>
        <v>#N/A</v>
      </c>
      <c r="M1186" s="18" t="str">
        <f>IFERROR(INDEX(Таблица1[Номер договора],MATCH(ROW()-1,Таблица1[0],)),"s\")</f>
        <v>s\</v>
      </c>
    </row>
    <row r="1187" spans="1:13" ht="15.75" x14ac:dyDescent="0.25">
      <c r="A1187" s="9" t="e">
        <f>INDEX('Журнал договоров физ.лиц'!C:C,MATCH('Реестр физические'!J1187,'Журнал договоров физ.лиц'!A:A,))</f>
        <v>#N/A</v>
      </c>
      <c r="B1187" s="9" t="e">
        <f>Таблица1[[#This Row],[Наименование юридического лица / ФИО пациента (физического лица)]]</f>
        <v>#N/A</v>
      </c>
      <c r="C1187" s="35"/>
      <c r="D1187" s="11"/>
      <c r="E1187" s="16"/>
      <c r="F1187" s="19"/>
      <c r="G1187"/>
      <c r="H1187" s="17">
        <f>IFERROR(VLOOKUP(Таблица1[[#This Row],[Наименование услуги]],#REF!,2),)</f>
        <v>0</v>
      </c>
      <c r="I1187" s="7">
        <f>Таблица1[[#This Row],[Количество услуг]]*Таблица1[[#This Row],[Стоимость за единицу, руб.]]</f>
        <v>0</v>
      </c>
      <c r="K1187" s="8" t="str">
        <f>IFERROR(VLOOKUP($J1187,'Журнал договоров физ.лиц'!$A$2:$H$32,2,0),"")</f>
        <v/>
      </c>
      <c r="L1187" s="18" t="e">
        <f>IF(MATCH(Таблица1[[#This Row],[Номер договора]],Таблица1[Номер договора],)=ROW()-1,1,)+INDEX(Таблица1[[#All],[0]],ROW()-1)</f>
        <v>#N/A</v>
      </c>
      <c r="M1187" s="18" t="str">
        <f>IFERROR(INDEX(Таблица1[Номер договора],MATCH(ROW()-1,Таблица1[0],)),"s\")</f>
        <v>s\</v>
      </c>
    </row>
    <row r="1188" spans="1:13" ht="15.75" x14ac:dyDescent="0.25">
      <c r="A1188" s="9" t="e">
        <f>INDEX('Журнал договоров физ.лиц'!C:C,MATCH('Реестр физические'!J1188,'Журнал договоров физ.лиц'!A:A,))</f>
        <v>#N/A</v>
      </c>
      <c r="B1188" s="9" t="e">
        <f>Таблица1[[#This Row],[Наименование юридического лица / ФИО пациента (физического лица)]]</f>
        <v>#N/A</v>
      </c>
      <c r="C1188" s="35"/>
      <c r="D1188" s="11"/>
      <c r="E1188" s="16"/>
      <c r="F1188" s="19"/>
      <c r="G1188"/>
      <c r="H1188" s="17">
        <f>IFERROR(VLOOKUP(Таблица1[[#This Row],[Наименование услуги]],#REF!,2),)</f>
        <v>0</v>
      </c>
      <c r="I1188" s="7">
        <f>Таблица1[[#This Row],[Количество услуг]]*Таблица1[[#This Row],[Стоимость за единицу, руб.]]</f>
        <v>0</v>
      </c>
      <c r="K1188" s="8" t="str">
        <f>IFERROR(VLOOKUP($J1188,'Журнал договоров физ.лиц'!$A$2:$H$32,2,0),"")</f>
        <v/>
      </c>
      <c r="L1188" s="18" t="e">
        <f>IF(MATCH(Таблица1[[#This Row],[Номер договора]],Таблица1[Номер договора],)=ROW()-1,1,)+INDEX(Таблица1[[#All],[0]],ROW()-1)</f>
        <v>#N/A</v>
      </c>
      <c r="M1188" s="18" t="str">
        <f>IFERROR(INDEX(Таблица1[Номер договора],MATCH(ROW()-1,Таблица1[0],)),"s\")</f>
        <v>s\</v>
      </c>
    </row>
    <row r="1189" spans="1:13" ht="15.75" x14ac:dyDescent="0.25">
      <c r="A1189" s="9" t="e">
        <f>INDEX('Журнал договоров физ.лиц'!C:C,MATCH('Реестр физические'!J1189,'Журнал договоров физ.лиц'!A:A,))</f>
        <v>#N/A</v>
      </c>
      <c r="B1189" s="9" t="e">
        <f>Таблица1[[#This Row],[Наименование юридического лица / ФИО пациента (физического лица)]]</f>
        <v>#N/A</v>
      </c>
      <c r="C1189" s="35"/>
      <c r="D1189" s="11"/>
      <c r="E1189" s="16"/>
      <c r="F1189" s="19"/>
      <c r="G1189"/>
      <c r="H1189" s="17">
        <f>IFERROR(VLOOKUP(Таблица1[[#This Row],[Наименование услуги]],#REF!,2),)</f>
        <v>0</v>
      </c>
      <c r="I1189" s="7">
        <f>Таблица1[[#This Row],[Количество услуг]]*Таблица1[[#This Row],[Стоимость за единицу, руб.]]</f>
        <v>0</v>
      </c>
      <c r="K1189" s="8" t="str">
        <f>IFERROR(VLOOKUP($J1189,'Журнал договоров физ.лиц'!$A$2:$H$32,2,0),"")</f>
        <v/>
      </c>
      <c r="L1189" s="18" t="e">
        <f>IF(MATCH(Таблица1[[#This Row],[Номер договора]],Таблица1[Номер договора],)=ROW()-1,1,)+INDEX(Таблица1[[#All],[0]],ROW()-1)</f>
        <v>#N/A</v>
      </c>
      <c r="M1189" s="18" t="str">
        <f>IFERROR(INDEX(Таблица1[Номер договора],MATCH(ROW()-1,Таблица1[0],)),"s\")</f>
        <v>s\</v>
      </c>
    </row>
    <row r="1190" spans="1:13" ht="15.75" x14ac:dyDescent="0.25">
      <c r="A1190" s="9" t="e">
        <f>INDEX('Журнал договоров физ.лиц'!C:C,MATCH('Реестр физические'!J1190,'Журнал договоров физ.лиц'!A:A,))</f>
        <v>#N/A</v>
      </c>
      <c r="B1190" s="9" t="e">
        <f>Таблица1[[#This Row],[Наименование юридического лица / ФИО пациента (физического лица)]]</f>
        <v>#N/A</v>
      </c>
      <c r="C1190" s="35"/>
      <c r="D1190" s="11"/>
      <c r="E1190" s="16"/>
      <c r="F1190" s="19"/>
      <c r="G1190"/>
      <c r="H1190" s="17">
        <f>IFERROR(VLOOKUP(Таблица1[[#This Row],[Наименование услуги]],#REF!,2),)</f>
        <v>0</v>
      </c>
      <c r="I1190" s="7">
        <f>Таблица1[[#This Row],[Количество услуг]]*Таблица1[[#This Row],[Стоимость за единицу, руб.]]</f>
        <v>0</v>
      </c>
      <c r="K1190" s="8" t="str">
        <f>IFERROR(VLOOKUP($J1190,'Журнал договоров физ.лиц'!$A$2:$H$32,2,0),"")</f>
        <v/>
      </c>
      <c r="L1190" s="18" t="e">
        <f>IF(MATCH(Таблица1[[#This Row],[Номер договора]],Таблица1[Номер договора],)=ROW()-1,1,)+INDEX(Таблица1[[#All],[0]],ROW()-1)</f>
        <v>#N/A</v>
      </c>
      <c r="M1190" s="18" t="str">
        <f>IFERROR(INDEX(Таблица1[Номер договора],MATCH(ROW()-1,Таблица1[0],)),"s\")</f>
        <v>s\</v>
      </c>
    </row>
    <row r="1191" spans="1:13" ht="15.75" x14ac:dyDescent="0.25">
      <c r="A1191" s="9" t="e">
        <f>INDEX('Журнал договоров физ.лиц'!C:C,MATCH('Реестр физические'!J1191,'Журнал договоров физ.лиц'!A:A,))</f>
        <v>#N/A</v>
      </c>
      <c r="B1191" s="9" t="e">
        <f>Таблица1[[#This Row],[Наименование юридического лица / ФИО пациента (физического лица)]]</f>
        <v>#N/A</v>
      </c>
      <c r="C1191" s="35"/>
      <c r="D1191" s="11"/>
      <c r="E1191" s="16"/>
      <c r="F1191" s="19"/>
      <c r="G1191"/>
      <c r="H1191" s="17">
        <f>IFERROR(VLOOKUP(Таблица1[[#This Row],[Наименование услуги]],#REF!,2),)</f>
        <v>0</v>
      </c>
      <c r="I1191" s="7">
        <f>Таблица1[[#This Row],[Количество услуг]]*Таблица1[[#This Row],[Стоимость за единицу, руб.]]</f>
        <v>0</v>
      </c>
      <c r="K1191" s="8" t="str">
        <f>IFERROR(VLOOKUP($J1191,'Журнал договоров физ.лиц'!$A$2:$H$32,2,0),"")</f>
        <v/>
      </c>
      <c r="L1191" s="18" t="e">
        <f>IF(MATCH(Таблица1[[#This Row],[Номер договора]],Таблица1[Номер договора],)=ROW()-1,1,)+INDEX(Таблица1[[#All],[0]],ROW()-1)</f>
        <v>#N/A</v>
      </c>
      <c r="M1191" s="18" t="str">
        <f>IFERROR(INDEX(Таблица1[Номер договора],MATCH(ROW()-1,Таблица1[0],)),"s\")</f>
        <v>s\</v>
      </c>
    </row>
    <row r="1192" spans="1:13" ht="15.75" x14ac:dyDescent="0.25">
      <c r="A1192" s="9" t="e">
        <f>INDEX('Журнал договоров физ.лиц'!C:C,MATCH('Реестр физические'!J1192,'Журнал договоров физ.лиц'!A:A,))</f>
        <v>#N/A</v>
      </c>
      <c r="B1192" s="9" t="e">
        <f>Таблица1[[#This Row],[Наименование юридического лица / ФИО пациента (физического лица)]]</f>
        <v>#N/A</v>
      </c>
      <c r="C1192" s="35"/>
      <c r="D1192" s="11"/>
      <c r="E1192" s="16"/>
      <c r="F1192" s="19"/>
      <c r="G1192"/>
      <c r="H1192" s="17">
        <f>IFERROR(VLOOKUP(Таблица1[[#This Row],[Наименование услуги]],#REF!,2),)</f>
        <v>0</v>
      </c>
      <c r="I1192" s="7">
        <f>Таблица1[[#This Row],[Количество услуг]]*Таблица1[[#This Row],[Стоимость за единицу, руб.]]</f>
        <v>0</v>
      </c>
      <c r="K1192" s="8" t="str">
        <f>IFERROR(VLOOKUP($J1192,'Журнал договоров физ.лиц'!$A$2:$H$32,2,0),"")</f>
        <v/>
      </c>
      <c r="L1192" s="18" t="e">
        <f>IF(MATCH(Таблица1[[#This Row],[Номер договора]],Таблица1[Номер договора],)=ROW()-1,1,)+INDEX(Таблица1[[#All],[0]],ROW()-1)</f>
        <v>#N/A</v>
      </c>
      <c r="M1192" s="18" t="str">
        <f>IFERROR(INDEX(Таблица1[Номер договора],MATCH(ROW()-1,Таблица1[0],)),"s\")</f>
        <v>s\</v>
      </c>
    </row>
    <row r="1193" spans="1:13" ht="15.75" x14ac:dyDescent="0.25">
      <c r="A1193" s="9" t="e">
        <f>INDEX('Журнал договоров физ.лиц'!C:C,MATCH('Реестр физические'!J1193,'Журнал договоров физ.лиц'!A:A,))</f>
        <v>#N/A</v>
      </c>
      <c r="B1193" s="9" t="e">
        <f>Таблица1[[#This Row],[Наименование юридического лица / ФИО пациента (физического лица)]]</f>
        <v>#N/A</v>
      </c>
      <c r="C1193" s="35"/>
      <c r="D1193" s="11"/>
      <c r="E1193" s="16"/>
      <c r="F1193" s="19"/>
      <c r="G1193"/>
      <c r="H1193" s="17">
        <f>IFERROR(VLOOKUP(Таблица1[[#This Row],[Наименование услуги]],#REF!,2),)</f>
        <v>0</v>
      </c>
      <c r="I1193" s="7">
        <f>Таблица1[[#This Row],[Количество услуг]]*Таблица1[[#This Row],[Стоимость за единицу, руб.]]</f>
        <v>0</v>
      </c>
      <c r="K1193" s="8" t="str">
        <f>IFERROR(VLOOKUP($J1193,'Журнал договоров физ.лиц'!$A$2:$H$32,2,0),"")</f>
        <v/>
      </c>
      <c r="L1193" s="18" t="e">
        <f>IF(MATCH(Таблица1[[#This Row],[Номер договора]],Таблица1[Номер договора],)=ROW()-1,1,)+INDEX(Таблица1[[#All],[0]],ROW()-1)</f>
        <v>#N/A</v>
      </c>
      <c r="M1193" s="18" t="str">
        <f>IFERROR(INDEX(Таблица1[Номер договора],MATCH(ROW()-1,Таблица1[0],)),"s\")</f>
        <v>s\</v>
      </c>
    </row>
    <row r="1194" spans="1:13" ht="15.75" x14ac:dyDescent="0.25">
      <c r="A1194" s="9" t="e">
        <f>INDEX('Журнал договоров физ.лиц'!C:C,MATCH('Реестр физические'!J1194,'Журнал договоров физ.лиц'!A:A,))</f>
        <v>#N/A</v>
      </c>
      <c r="B1194" s="9" t="e">
        <f>Таблица1[[#This Row],[Наименование юридического лица / ФИО пациента (физического лица)]]</f>
        <v>#N/A</v>
      </c>
      <c r="C1194" s="35"/>
      <c r="D1194" s="11"/>
      <c r="E1194" s="16"/>
      <c r="F1194" s="19"/>
      <c r="G1194"/>
      <c r="H1194" s="17">
        <f>IFERROR(VLOOKUP(Таблица1[[#This Row],[Наименование услуги]],#REF!,2),)</f>
        <v>0</v>
      </c>
      <c r="I1194" s="7">
        <f>Таблица1[[#This Row],[Количество услуг]]*Таблица1[[#This Row],[Стоимость за единицу, руб.]]</f>
        <v>0</v>
      </c>
      <c r="K1194" s="8" t="str">
        <f>IFERROR(VLOOKUP($J1194,'Журнал договоров физ.лиц'!$A$2:$H$32,2,0),"")</f>
        <v/>
      </c>
      <c r="L1194" s="18" t="e">
        <f>IF(MATCH(Таблица1[[#This Row],[Номер договора]],Таблица1[Номер договора],)=ROW()-1,1,)+INDEX(Таблица1[[#All],[0]],ROW()-1)</f>
        <v>#N/A</v>
      </c>
      <c r="M1194" s="18" t="str">
        <f>IFERROR(INDEX(Таблица1[Номер договора],MATCH(ROW()-1,Таблица1[0],)),"s\")</f>
        <v>s\</v>
      </c>
    </row>
    <row r="1195" spans="1:13" ht="15.75" x14ac:dyDescent="0.25">
      <c r="A1195" s="9" t="e">
        <f>INDEX('Журнал договоров физ.лиц'!C:C,MATCH('Реестр физические'!J1195,'Журнал договоров физ.лиц'!A:A,))</f>
        <v>#N/A</v>
      </c>
      <c r="B1195" s="9" t="e">
        <f>Таблица1[[#This Row],[Наименование юридического лица / ФИО пациента (физического лица)]]</f>
        <v>#N/A</v>
      </c>
      <c r="C1195" s="35"/>
      <c r="D1195" s="11"/>
      <c r="E1195" s="16"/>
      <c r="F1195" s="19"/>
      <c r="G1195"/>
      <c r="H1195" s="17">
        <f>IFERROR(VLOOKUP(Таблица1[[#This Row],[Наименование услуги]],#REF!,2),)</f>
        <v>0</v>
      </c>
      <c r="I1195" s="7">
        <f>Таблица1[[#This Row],[Количество услуг]]*Таблица1[[#This Row],[Стоимость за единицу, руб.]]</f>
        <v>0</v>
      </c>
      <c r="K1195" s="8" t="str">
        <f>IFERROR(VLOOKUP($J1195,'Журнал договоров физ.лиц'!$A$2:$H$32,2,0),"")</f>
        <v/>
      </c>
      <c r="L1195" s="18" t="e">
        <f>IF(MATCH(Таблица1[[#This Row],[Номер договора]],Таблица1[Номер договора],)=ROW()-1,1,)+INDEX(Таблица1[[#All],[0]],ROW()-1)</f>
        <v>#N/A</v>
      </c>
      <c r="M1195" s="18" t="str">
        <f>IFERROR(INDEX(Таблица1[Номер договора],MATCH(ROW()-1,Таблица1[0],)),"s\")</f>
        <v>s\</v>
      </c>
    </row>
    <row r="1196" spans="1:13" ht="15.75" x14ac:dyDescent="0.25">
      <c r="A1196" s="9" t="e">
        <f>INDEX('Журнал договоров физ.лиц'!C:C,MATCH('Реестр физические'!J1196,'Журнал договоров физ.лиц'!A:A,))</f>
        <v>#N/A</v>
      </c>
      <c r="B1196" s="9" t="e">
        <f>Таблица1[[#This Row],[Наименование юридического лица / ФИО пациента (физического лица)]]</f>
        <v>#N/A</v>
      </c>
      <c r="C1196" s="35"/>
      <c r="D1196" s="11"/>
      <c r="E1196" s="16"/>
      <c r="F1196" s="19"/>
      <c r="G1196"/>
      <c r="H1196" s="17">
        <f>IFERROR(VLOOKUP(Таблица1[[#This Row],[Наименование услуги]],#REF!,2),)</f>
        <v>0</v>
      </c>
      <c r="I1196" s="7">
        <f>Таблица1[[#This Row],[Количество услуг]]*Таблица1[[#This Row],[Стоимость за единицу, руб.]]</f>
        <v>0</v>
      </c>
      <c r="K1196" s="8" t="str">
        <f>IFERROR(VLOOKUP($J1196,'Журнал договоров физ.лиц'!$A$2:$H$32,2,0),"")</f>
        <v/>
      </c>
      <c r="L1196" s="18" t="e">
        <f>IF(MATCH(Таблица1[[#This Row],[Номер договора]],Таблица1[Номер договора],)=ROW()-1,1,)+INDEX(Таблица1[[#All],[0]],ROW()-1)</f>
        <v>#N/A</v>
      </c>
      <c r="M1196" s="18" t="str">
        <f>IFERROR(INDEX(Таблица1[Номер договора],MATCH(ROW()-1,Таблица1[0],)),"s\")</f>
        <v>s\</v>
      </c>
    </row>
    <row r="1197" spans="1:13" ht="15.75" x14ac:dyDescent="0.25">
      <c r="A1197" s="9" t="e">
        <f>INDEX('Журнал договоров физ.лиц'!C:C,MATCH('Реестр физические'!J1197,'Журнал договоров физ.лиц'!A:A,))</f>
        <v>#N/A</v>
      </c>
      <c r="B1197" s="9" t="e">
        <f>Таблица1[[#This Row],[Наименование юридического лица / ФИО пациента (физического лица)]]</f>
        <v>#N/A</v>
      </c>
      <c r="C1197" s="35"/>
      <c r="D1197" s="11"/>
      <c r="E1197" s="16"/>
      <c r="F1197" s="19"/>
      <c r="G1197"/>
      <c r="H1197" s="17">
        <f>IFERROR(VLOOKUP(Таблица1[[#This Row],[Наименование услуги]],#REF!,2),)</f>
        <v>0</v>
      </c>
      <c r="I1197" s="7">
        <f>Таблица1[[#This Row],[Количество услуг]]*Таблица1[[#This Row],[Стоимость за единицу, руб.]]</f>
        <v>0</v>
      </c>
      <c r="K1197" s="8" t="str">
        <f>IFERROR(VLOOKUP($J1197,'Журнал договоров физ.лиц'!$A$2:$H$32,2,0),"")</f>
        <v/>
      </c>
      <c r="L1197" s="18" t="e">
        <f>IF(MATCH(Таблица1[[#This Row],[Номер договора]],Таблица1[Номер договора],)=ROW()-1,1,)+INDEX(Таблица1[[#All],[0]],ROW()-1)</f>
        <v>#N/A</v>
      </c>
      <c r="M1197" s="18" t="str">
        <f>IFERROR(INDEX(Таблица1[Номер договора],MATCH(ROW()-1,Таблица1[0],)),"s\")</f>
        <v>s\</v>
      </c>
    </row>
    <row r="1198" spans="1:13" ht="15.75" x14ac:dyDescent="0.25">
      <c r="A1198" s="9" t="e">
        <f>INDEX('Журнал договоров физ.лиц'!C:C,MATCH('Реестр физические'!J1198,'Журнал договоров физ.лиц'!A:A,))</f>
        <v>#N/A</v>
      </c>
      <c r="B1198" s="9" t="e">
        <f>Таблица1[[#This Row],[Наименование юридического лица / ФИО пациента (физического лица)]]</f>
        <v>#N/A</v>
      </c>
      <c r="C1198" s="35"/>
      <c r="D1198" s="11"/>
      <c r="E1198" s="16"/>
      <c r="F1198" s="19"/>
      <c r="G1198"/>
      <c r="H1198" s="17">
        <f>IFERROR(VLOOKUP(Таблица1[[#This Row],[Наименование услуги]],#REF!,2),)</f>
        <v>0</v>
      </c>
      <c r="I1198" s="7">
        <f>Таблица1[[#This Row],[Количество услуг]]*Таблица1[[#This Row],[Стоимость за единицу, руб.]]</f>
        <v>0</v>
      </c>
      <c r="K1198" s="8" t="str">
        <f>IFERROR(VLOOKUP($J1198,'Журнал договоров физ.лиц'!$A$2:$H$32,2,0),"")</f>
        <v/>
      </c>
      <c r="L1198" s="18" t="e">
        <f>IF(MATCH(Таблица1[[#This Row],[Номер договора]],Таблица1[Номер договора],)=ROW()-1,1,)+INDEX(Таблица1[[#All],[0]],ROW()-1)</f>
        <v>#N/A</v>
      </c>
      <c r="M1198" s="18" t="str">
        <f>IFERROR(INDEX(Таблица1[Номер договора],MATCH(ROW()-1,Таблица1[0],)),"s\")</f>
        <v>s\</v>
      </c>
    </row>
    <row r="1199" spans="1:13" ht="15.75" x14ac:dyDescent="0.25">
      <c r="A1199" s="9" t="e">
        <f>INDEX('Журнал договоров физ.лиц'!C:C,MATCH('Реестр физические'!J1199,'Журнал договоров физ.лиц'!A:A,))</f>
        <v>#N/A</v>
      </c>
      <c r="B1199" s="9" t="e">
        <f>Таблица1[[#This Row],[Наименование юридического лица / ФИО пациента (физического лица)]]</f>
        <v>#N/A</v>
      </c>
      <c r="C1199" s="35"/>
      <c r="D1199" s="11"/>
      <c r="E1199" s="16"/>
      <c r="F1199" s="19"/>
      <c r="G1199"/>
      <c r="H1199" s="17">
        <f>IFERROR(VLOOKUP(Таблица1[[#This Row],[Наименование услуги]],#REF!,2),)</f>
        <v>0</v>
      </c>
      <c r="I1199" s="7">
        <f>Таблица1[[#This Row],[Количество услуг]]*Таблица1[[#This Row],[Стоимость за единицу, руб.]]</f>
        <v>0</v>
      </c>
      <c r="K1199" s="8" t="str">
        <f>IFERROR(VLOOKUP($J1199,'Журнал договоров физ.лиц'!$A$2:$H$32,2,0),"")</f>
        <v/>
      </c>
      <c r="L1199" s="18" t="e">
        <f>IF(MATCH(Таблица1[[#This Row],[Номер договора]],Таблица1[Номер договора],)=ROW()-1,1,)+INDEX(Таблица1[[#All],[0]],ROW()-1)</f>
        <v>#N/A</v>
      </c>
      <c r="M1199" s="18" t="str">
        <f>IFERROR(INDEX(Таблица1[Номер договора],MATCH(ROW()-1,Таблица1[0],)),"s\")</f>
        <v>s\</v>
      </c>
    </row>
    <row r="1200" spans="1:13" ht="15.75" x14ac:dyDescent="0.25">
      <c r="A1200" s="9" t="e">
        <f>INDEX('Журнал договоров физ.лиц'!C:C,MATCH('Реестр физические'!J1200,'Журнал договоров физ.лиц'!A:A,))</f>
        <v>#N/A</v>
      </c>
      <c r="B1200" s="9" t="e">
        <f>Таблица1[[#This Row],[Наименование юридического лица / ФИО пациента (физического лица)]]</f>
        <v>#N/A</v>
      </c>
      <c r="C1200" s="35"/>
      <c r="D1200" s="11"/>
      <c r="E1200" s="16"/>
      <c r="F1200" s="19"/>
      <c r="G1200"/>
      <c r="H1200" s="17">
        <f>IFERROR(VLOOKUP(Таблица1[[#This Row],[Наименование услуги]],#REF!,2),)</f>
        <v>0</v>
      </c>
      <c r="I1200" s="7">
        <f>Таблица1[[#This Row],[Количество услуг]]*Таблица1[[#This Row],[Стоимость за единицу, руб.]]</f>
        <v>0</v>
      </c>
      <c r="K1200" s="8" t="str">
        <f>IFERROR(VLOOKUP($J1200,'Журнал договоров физ.лиц'!$A$2:$H$32,2,0),"")</f>
        <v/>
      </c>
      <c r="L1200" s="18" t="e">
        <f>IF(MATCH(Таблица1[[#This Row],[Номер договора]],Таблица1[Номер договора],)=ROW()-1,1,)+INDEX(Таблица1[[#All],[0]],ROW()-1)</f>
        <v>#N/A</v>
      </c>
      <c r="M1200" s="18" t="str">
        <f>IFERROR(INDEX(Таблица1[Номер договора],MATCH(ROW()-1,Таблица1[0],)),"s\")</f>
        <v>s\</v>
      </c>
    </row>
    <row r="1201" spans="1:13" ht="15.75" x14ac:dyDescent="0.25">
      <c r="A1201" s="9" t="e">
        <f>INDEX('Журнал договоров физ.лиц'!C:C,MATCH('Реестр физические'!J1201,'Журнал договоров физ.лиц'!A:A,))</f>
        <v>#N/A</v>
      </c>
      <c r="B1201" s="9" t="e">
        <f>Таблица1[[#This Row],[Наименование юридического лица / ФИО пациента (физического лица)]]</f>
        <v>#N/A</v>
      </c>
      <c r="C1201" s="35"/>
      <c r="D1201" s="11"/>
      <c r="E1201" s="16"/>
      <c r="F1201" s="19"/>
      <c r="G1201"/>
      <c r="H1201" s="17">
        <f>IFERROR(VLOOKUP(Таблица1[[#This Row],[Наименование услуги]],#REF!,2),)</f>
        <v>0</v>
      </c>
      <c r="I1201" s="7">
        <f>Таблица1[[#This Row],[Количество услуг]]*Таблица1[[#This Row],[Стоимость за единицу, руб.]]</f>
        <v>0</v>
      </c>
      <c r="K1201" s="8" t="str">
        <f>IFERROR(VLOOKUP($J1201,'Журнал договоров физ.лиц'!$A$2:$H$32,2,0),"")</f>
        <v/>
      </c>
      <c r="L1201" s="18" t="e">
        <f>IF(MATCH(Таблица1[[#This Row],[Номер договора]],Таблица1[Номер договора],)=ROW()-1,1,)+INDEX(Таблица1[[#All],[0]],ROW()-1)</f>
        <v>#N/A</v>
      </c>
      <c r="M1201" s="18" t="str">
        <f>IFERROR(INDEX(Таблица1[Номер договора],MATCH(ROW()-1,Таблица1[0],)),"s\")</f>
        <v>s\</v>
      </c>
    </row>
    <row r="1202" spans="1:13" ht="15.75" x14ac:dyDescent="0.25">
      <c r="A1202" s="9" t="e">
        <f>INDEX('Журнал договоров физ.лиц'!C:C,MATCH('Реестр физические'!J1202,'Журнал договоров физ.лиц'!A:A,))</f>
        <v>#N/A</v>
      </c>
      <c r="B1202" s="9" t="e">
        <f>Таблица1[[#This Row],[Наименование юридического лица / ФИО пациента (физического лица)]]</f>
        <v>#N/A</v>
      </c>
      <c r="C1202" s="35"/>
      <c r="D1202" s="11"/>
      <c r="E1202" s="16"/>
      <c r="F1202" s="19"/>
      <c r="G1202"/>
      <c r="H1202" s="17">
        <f>IFERROR(VLOOKUP(Таблица1[[#This Row],[Наименование услуги]],#REF!,2),)</f>
        <v>0</v>
      </c>
      <c r="I1202" s="7">
        <f>Таблица1[[#This Row],[Количество услуг]]*Таблица1[[#This Row],[Стоимость за единицу, руб.]]</f>
        <v>0</v>
      </c>
      <c r="K1202" s="8" t="str">
        <f>IFERROR(VLOOKUP($J1202,'Журнал договоров физ.лиц'!$A$2:$H$32,2,0),"")</f>
        <v/>
      </c>
      <c r="L1202" s="18" t="e">
        <f>IF(MATCH(Таблица1[[#This Row],[Номер договора]],Таблица1[Номер договора],)=ROW()-1,1,)+INDEX(Таблица1[[#All],[0]],ROW()-1)</f>
        <v>#N/A</v>
      </c>
      <c r="M1202" s="18" t="str">
        <f>IFERROR(INDEX(Таблица1[Номер договора],MATCH(ROW()-1,Таблица1[0],)),"s\")</f>
        <v>s\</v>
      </c>
    </row>
    <row r="1203" spans="1:13" ht="15.75" x14ac:dyDescent="0.25">
      <c r="A1203" s="9" t="e">
        <f>INDEX('Журнал договоров физ.лиц'!C:C,MATCH('Реестр физические'!J1203,'Журнал договоров физ.лиц'!A:A,))</f>
        <v>#N/A</v>
      </c>
      <c r="B1203" s="9" t="e">
        <f>Таблица1[[#This Row],[Наименование юридического лица / ФИО пациента (физического лица)]]</f>
        <v>#N/A</v>
      </c>
      <c r="C1203" s="35"/>
      <c r="D1203" s="11"/>
      <c r="E1203" s="16"/>
      <c r="F1203" s="19"/>
      <c r="G1203"/>
      <c r="H1203" s="17">
        <f>IFERROR(VLOOKUP(Таблица1[[#This Row],[Наименование услуги]],#REF!,2),)</f>
        <v>0</v>
      </c>
      <c r="I1203" s="7">
        <f>Таблица1[[#This Row],[Количество услуг]]*Таблица1[[#This Row],[Стоимость за единицу, руб.]]</f>
        <v>0</v>
      </c>
      <c r="K1203" s="8" t="str">
        <f>IFERROR(VLOOKUP($J1203,'Журнал договоров физ.лиц'!$A$2:$H$32,2,0),"")</f>
        <v/>
      </c>
      <c r="L1203" s="18" t="e">
        <f>IF(MATCH(Таблица1[[#This Row],[Номер договора]],Таблица1[Номер договора],)=ROW()-1,1,)+INDEX(Таблица1[[#All],[0]],ROW()-1)</f>
        <v>#N/A</v>
      </c>
      <c r="M1203" s="18" t="str">
        <f>IFERROR(INDEX(Таблица1[Номер договора],MATCH(ROW()-1,Таблица1[0],)),"s\")</f>
        <v>s\</v>
      </c>
    </row>
    <row r="1204" spans="1:13" ht="15.75" x14ac:dyDescent="0.25">
      <c r="A1204" s="9" t="e">
        <f>INDEX('Журнал договоров физ.лиц'!C:C,MATCH('Реестр физические'!J1204,'Журнал договоров физ.лиц'!A:A,))</f>
        <v>#N/A</v>
      </c>
      <c r="B1204" s="9" t="e">
        <f>Таблица1[[#This Row],[Наименование юридического лица / ФИО пациента (физического лица)]]</f>
        <v>#N/A</v>
      </c>
      <c r="C1204" s="35"/>
      <c r="D1204" s="11"/>
      <c r="E1204" s="16"/>
      <c r="F1204" s="19"/>
      <c r="G1204"/>
      <c r="H1204" s="17">
        <f>IFERROR(VLOOKUP(Таблица1[[#This Row],[Наименование услуги]],#REF!,2),)</f>
        <v>0</v>
      </c>
      <c r="I1204" s="7">
        <f>Таблица1[[#This Row],[Количество услуг]]*Таблица1[[#This Row],[Стоимость за единицу, руб.]]</f>
        <v>0</v>
      </c>
      <c r="K1204" s="8" t="str">
        <f>IFERROR(VLOOKUP($J1204,'Журнал договоров физ.лиц'!$A$2:$H$32,2,0),"")</f>
        <v/>
      </c>
      <c r="L1204" s="18" t="e">
        <f>IF(MATCH(Таблица1[[#This Row],[Номер договора]],Таблица1[Номер договора],)=ROW()-1,1,)+INDEX(Таблица1[[#All],[0]],ROW()-1)</f>
        <v>#N/A</v>
      </c>
      <c r="M1204" s="18" t="str">
        <f>IFERROR(INDEX(Таблица1[Номер договора],MATCH(ROW()-1,Таблица1[0],)),"s\")</f>
        <v>s\</v>
      </c>
    </row>
    <row r="1205" spans="1:13" ht="15.75" x14ac:dyDescent="0.25">
      <c r="A1205" s="9" t="e">
        <f>INDEX('Журнал договоров физ.лиц'!C:C,MATCH('Реестр физические'!J1205,'Журнал договоров физ.лиц'!A:A,))</f>
        <v>#N/A</v>
      </c>
      <c r="B1205" s="9" t="e">
        <f>Таблица1[[#This Row],[Наименование юридического лица / ФИО пациента (физического лица)]]</f>
        <v>#N/A</v>
      </c>
      <c r="C1205" s="35"/>
      <c r="D1205" s="11"/>
      <c r="E1205" s="16"/>
      <c r="F1205" s="19"/>
      <c r="G1205"/>
      <c r="H1205" s="17">
        <f>IFERROR(VLOOKUP(Таблица1[[#This Row],[Наименование услуги]],#REF!,2),)</f>
        <v>0</v>
      </c>
      <c r="I1205" s="7">
        <f>Таблица1[[#This Row],[Количество услуг]]*Таблица1[[#This Row],[Стоимость за единицу, руб.]]</f>
        <v>0</v>
      </c>
      <c r="K1205" s="8" t="str">
        <f>IFERROR(VLOOKUP($J1205,'Журнал договоров физ.лиц'!$A$2:$H$32,2,0),"")</f>
        <v/>
      </c>
      <c r="L1205" s="18" t="e">
        <f>IF(MATCH(Таблица1[[#This Row],[Номер договора]],Таблица1[Номер договора],)=ROW()-1,1,)+INDEX(Таблица1[[#All],[0]],ROW()-1)</f>
        <v>#N/A</v>
      </c>
      <c r="M1205" s="18" t="str">
        <f>IFERROR(INDEX(Таблица1[Номер договора],MATCH(ROW()-1,Таблица1[0],)),"s\")</f>
        <v>s\</v>
      </c>
    </row>
    <row r="1206" spans="1:13" ht="15.75" x14ac:dyDescent="0.25">
      <c r="A1206" s="9" t="e">
        <f>INDEX('Журнал договоров физ.лиц'!C:C,MATCH('Реестр физические'!J1206,'Журнал договоров физ.лиц'!A:A,))</f>
        <v>#N/A</v>
      </c>
      <c r="B1206" s="9" t="e">
        <f>Таблица1[[#This Row],[Наименование юридического лица / ФИО пациента (физического лица)]]</f>
        <v>#N/A</v>
      </c>
      <c r="C1206" s="35"/>
      <c r="D1206" s="11"/>
      <c r="E1206" s="16"/>
      <c r="F1206" s="19"/>
      <c r="G1206"/>
      <c r="H1206" s="17">
        <f>IFERROR(VLOOKUP(Таблица1[[#This Row],[Наименование услуги]],#REF!,2),)</f>
        <v>0</v>
      </c>
      <c r="I1206" s="7">
        <f>Таблица1[[#This Row],[Количество услуг]]*Таблица1[[#This Row],[Стоимость за единицу, руб.]]</f>
        <v>0</v>
      </c>
      <c r="K1206" s="8" t="str">
        <f>IFERROR(VLOOKUP($J1206,'Журнал договоров физ.лиц'!$A$2:$H$32,2,0),"")</f>
        <v/>
      </c>
      <c r="L1206" s="18" t="e">
        <f>IF(MATCH(Таблица1[[#This Row],[Номер договора]],Таблица1[Номер договора],)=ROW()-1,1,)+INDEX(Таблица1[[#All],[0]],ROW()-1)</f>
        <v>#N/A</v>
      </c>
      <c r="M1206" s="18" t="str">
        <f>IFERROR(INDEX(Таблица1[Номер договора],MATCH(ROW()-1,Таблица1[0],)),"s\")</f>
        <v>s\</v>
      </c>
    </row>
    <row r="1207" spans="1:13" ht="15.75" x14ac:dyDescent="0.25">
      <c r="A1207" s="9" t="e">
        <f>INDEX('Журнал договоров физ.лиц'!C:C,MATCH('Реестр физические'!J1207,'Журнал договоров физ.лиц'!A:A,))</f>
        <v>#N/A</v>
      </c>
      <c r="B1207" s="9" t="e">
        <f>Таблица1[[#This Row],[Наименование юридического лица / ФИО пациента (физического лица)]]</f>
        <v>#N/A</v>
      </c>
      <c r="C1207" s="35"/>
      <c r="D1207" s="11"/>
      <c r="E1207" s="16"/>
      <c r="F1207" s="19"/>
      <c r="G1207"/>
      <c r="H1207" s="17">
        <f>IFERROR(VLOOKUP(Таблица1[[#This Row],[Наименование услуги]],#REF!,2),)</f>
        <v>0</v>
      </c>
      <c r="I1207" s="7">
        <f>Таблица1[[#This Row],[Количество услуг]]*Таблица1[[#This Row],[Стоимость за единицу, руб.]]</f>
        <v>0</v>
      </c>
      <c r="K1207" s="8" t="str">
        <f>IFERROR(VLOOKUP($J1207,'Журнал договоров физ.лиц'!$A$2:$H$32,2,0),"")</f>
        <v/>
      </c>
      <c r="L1207" s="18" t="e">
        <f>IF(MATCH(Таблица1[[#This Row],[Номер договора]],Таблица1[Номер договора],)=ROW()-1,1,)+INDEX(Таблица1[[#All],[0]],ROW()-1)</f>
        <v>#N/A</v>
      </c>
      <c r="M1207" s="18" t="str">
        <f>IFERROR(INDEX(Таблица1[Номер договора],MATCH(ROW()-1,Таблица1[0],)),"s\")</f>
        <v>s\</v>
      </c>
    </row>
    <row r="1208" spans="1:13" ht="15.75" x14ac:dyDescent="0.25">
      <c r="A1208" s="9" t="e">
        <f>INDEX('Журнал договоров физ.лиц'!C:C,MATCH('Реестр физические'!J1208,'Журнал договоров физ.лиц'!A:A,))</f>
        <v>#N/A</v>
      </c>
      <c r="B1208" s="9" t="e">
        <f>Таблица1[[#This Row],[Наименование юридического лица / ФИО пациента (физического лица)]]</f>
        <v>#N/A</v>
      </c>
      <c r="C1208" s="35"/>
      <c r="D1208" s="11"/>
      <c r="E1208" s="16"/>
      <c r="F1208" s="19"/>
      <c r="G1208"/>
      <c r="H1208" s="17">
        <f>IFERROR(VLOOKUP(Таблица1[[#This Row],[Наименование услуги]],#REF!,2),)</f>
        <v>0</v>
      </c>
      <c r="I1208" s="7">
        <f>Таблица1[[#This Row],[Количество услуг]]*Таблица1[[#This Row],[Стоимость за единицу, руб.]]</f>
        <v>0</v>
      </c>
      <c r="K1208" s="8" t="str">
        <f>IFERROR(VLOOKUP($J1208,'Журнал договоров физ.лиц'!$A$2:$H$32,2,0),"")</f>
        <v/>
      </c>
      <c r="L1208" s="18" t="e">
        <f>IF(MATCH(Таблица1[[#This Row],[Номер договора]],Таблица1[Номер договора],)=ROW()-1,1,)+INDEX(Таблица1[[#All],[0]],ROW()-1)</f>
        <v>#N/A</v>
      </c>
      <c r="M1208" s="18" t="str">
        <f>IFERROR(INDEX(Таблица1[Номер договора],MATCH(ROW()-1,Таблица1[0],)),"s\")</f>
        <v>s\</v>
      </c>
    </row>
    <row r="1209" spans="1:13" ht="15.75" x14ac:dyDescent="0.25">
      <c r="A1209" s="9" t="e">
        <f>INDEX('Журнал договоров физ.лиц'!C:C,MATCH('Реестр физические'!J1209,'Журнал договоров физ.лиц'!A:A,))</f>
        <v>#N/A</v>
      </c>
      <c r="B1209" s="9" t="e">
        <f>Таблица1[[#This Row],[Наименование юридического лица / ФИО пациента (физического лица)]]</f>
        <v>#N/A</v>
      </c>
      <c r="C1209" s="35"/>
      <c r="D1209" s="11"/>
      <c r="E1209" s="16"/>
      <c r="F1209" s="19"/>
      <c r="G1209"/>
      <c r="H1209" s="17">
        <f>IFERROR(VLOOKUP(Таблица1[[#This Row],[Наименование услуги]],#REF!,2),)</f>
        <v>0</v>
      </c>
      <c r="I1209" s="7">
        <f>Таблица1[[#This Row],[Количество услуг]]*Таблица1[[#This Row],[Стоимость за единицу, руб.]]</f>
        <v>0</v>
      </c>
      <c r="K1209" s="8" t="str">
        <f>IFERROR(VLOOKUP($J1209,'Журнал договоров физ.лиц'!$A$2:$H$32,2,0),"")</f>
        <v/>
      </c>
      <c r="L1209" s="18" t="e">
        <f>IF(MATCH(Таблица1[[#This Row],[Номер договора]],Таблица1[Номер договора],)=ROW()-1,1,)+INDEX(Таблица1[[#All],[0]],ROW()-1)</f>
        <v>#N/A</v>
      </c>
      <c r="M1209" s="18" t="str">
        <f>IFERROR(INDEX(Таблица1[Номер договора],MATCH(ROW()-1,Таблица1[0],)),"s\")</f>
        <v>s\</v>
      </c>
    </row>
    <row r="1210" spans="1:13" ht="15.75" x14ac:dyDescent="0.25">
      <c r="A1210" s="9" t="e">
        <f>INDEX('Журнал договоров физ.лиц'!C:C,MATCH('Реестр физические'!J1210,'Журнал договоров физ.лиц'!A:A,))</f>
        <v>#N/A</v>
      </c>
      <c r="B1210" s="9" t="e">
        <f>Таблица1[[#This Row],[Наименование юридического лица / ФИО пациента (физического лица)]]</f>
        <v>#N/A</v>
      </c>
      <c r="C1210" s="35"/>
      <c r="D1210" s="11"/>
      <c r="E1210" s="16"/>
      <c r="F1210" s="19"/>
      <c r="G1210"/>
      <c r="H1210" s="17">
        <f>IFERROR(VLOOKUP(Таблица1[[#This Row],[Наименование услуги]],#REF!,2),)</f>
        <v>0</v>
      </c>
      <c r="I1210" s="7">
        <f>Таблица1[[#This Row],[Количество услуг]]*Таблица1[[#This Row],[Стоимость за единицу, руб.]]</f>
        <v>0</v>
      </c>
      <c r="K1210" s="8" t="str">
        <f>IFERROR(VLOOKUP($J1210,'Журнал договоров физ.лиц'!$A$2:$H$32,2,0),"")</f>
        <v/>
      </c>
      <c r="L1210" s="18" t="e">
        <f>IF(MATCH(Таблица1[[#This Row],[Номер договора]],Таблица1[Номер договора],)=ROW()-1,1,)+INDEX(Таблица1[[#All],[0]],ROW()-1)</f>
        <v>#N/A</v>
      </c>
      <c r="M1210" s="18" t="str">
        <f>IFERROR(INDEX(Таблица1[Номер договора],MATCH(ROW()-1,Таблица1[0],)),"s\")</f>
        <v>s\</v>
      </c>
    </row>
    <row r="1211" spans="1:13" ht="15.75" x14ac:dyDescent="0.25">
      <c r="A1211" s="9" t="e">
        <f>INDEX('Журнал договоров физ.лиц'!C:C,MATCH('Реестр физические'!J1211,'Журнал договоров физ.лиц'!A:A,))</f>
        <v>#N/A</v>
      </c>
      <c r="B1211" s="9" t="e">
        <f>Таблица1[[#This Row],[Наименование юридического лица / ФИО пациента (физического лица)]]</f>
        <v>#N/A</v>
      </c>
      <c r="C1211" s="35"/>
      <c r="D1211" s="11"/>
      <c r="E1211" s="16"/>
      <c r="F1211" s="19"/>
      <c r="G1211"/>
      <c r="H1211" s="17">
        <f>IFERROR(VLOOKUP(Таблица1[[#This Row],[Наименование услуги]],#REF!,2),)</f>
        <v>0</v>
      </c>
      <c r="I1211" s="7">
        <f>Таблица1[[#This Row],[Количество услуг]]*Таблица1[[#This Row],[Стоимость за единицу, руб.]]</f>
        <v>0</v>
      </c>
      <c r="K1211" s="8" t="str">
        <f>IFERROR(VLOOKUP($J1211,'Журнал договоров физ.лиц'!$A$2:$H$32,2,0),"")</f>
        <v/>
      </c>
      <c r="L1211" s="18" t="e">
        <f>IF(MATCH(Таблица1[[#This Row],[Номер договора]],Таблица1[Номер договора],)=ROW()-1,1,)+INDEX(Таблица1[[#All],[0]],ROW()-1)</f>
        <v>#N/A</v>
      </c>
      <c r="M1211" s="18" t="str">
        <f>IFERROR(INDEX(Таблица1[Номер договора],MATCH(ROW()-1,Таблица1[0],)),"s\")</f>
        <v>s\</v>
      </c>
    </row>
    <row r="1212" spans="1:13" ht="15.75" x14ac:dyDescent="0.25">
      <c r="A1212" s="9" t="e">
        <f>INDEX('Журнал договоров физ.лиц'!C:C,MATCH('Реестр физические'!J1212,'Журнал договоров физ.лиц'!A:A,))</f>
        <v>#N/A</v>
      </c>
      <c r="B1212" s="9" t="e">
        <f>Таблица1[[#This Row],[Наименование юридического лица / ФИО пациента (физического лица)]]</f>
        <v>#N/A</v>
      </c>
      <c r="C1212" s="35"/>
      <c r="D1212" s="11"/>
      <c r="E1212" s="16"/>
      <c r="F1212" s="19"/>
      <c r="G1212"/>
      <c r="H1212" s="17">
        <f>IFERROR(VLOOKUP(Таблица1[[#This Row],[Наименование услуги]],#REF!,2),)</f>
        <v>0</v>
      </c>
      <c r="I1212" s="7">
        <f>Таблица1[[#This Row],[Количество услуг]]*Таблица1[[#This Row],[Стоимость за единицу, руб.]]</f>
        <v>0</v>
      </c>
      <c r="K1212" s="8" t="str">
        <f>IFERROR(VLOOKUP($J1212,'Журнал договоров физ.лиц'!$A$2:$H$32,2,0),"")</f>
        <v/>
      </c>
      <c r="L1212" s="18" t="e">
        <f>IF(MATCH(Таблица1[[#This Row],[Номер договора]],Таблица1[Номер договора],)=ROW()-1,1,)+INDEX(Таблица1[[#All],[0]],ROW()-1)</f>
        <v>#N/A</v>
      </c>
      <c r="M1212" s="18" t="str">
        <f>IFERROR(INDEX(Таблица1[Номер договора],MATCH(ROW()-1,Таблица1[0],)),"s\")</f>
        <v>s\</v>
      </c>
    </row>
    <row r="1213" spans="1:13" ht="15.75" x14ac:dyDescent="0.25">
      <c r="A1213" s="9" t="e">
        <f>INDEX('Журнал договоров физ.лиц'!C:C,MATCH('Реестр физические'!J1213,'Журнал договоров физ.лиц'!A:A,))</f>
        <v>#N/A</v>
      </c>
      <c r="B1213" s="9" t="e">
        <f>Таблица1[[#This Row],[Наименование юридического лица / ФИО пациента (физического лица)]]</f>
        <v>#N/A</v>
      </c>
      <c r="C1213" s="35"/>
      <c r="D1213" s="11"/>
      <c r="E1213" s="16"/>
      <c r="F1213" s="19"/>
      <c r="G1213"/>
      <c r="H1213" s="17">
        <f>IFERROR(VLOOKUP(Таблица1[[#This Row],[Наименование услуги]],#REF!,2),)</f>
        <v>0</v>
      </c>
      <c r="I1213" s="7">
        <f>Таблица1[[#This Row],[Количество услуг]]*Таблица1[[#This Row],[Стоимость за единицу, руб.]]</f>
        <v>0</v>
      </c>
      <c r="K1213" s="8" t="str">
        <f>IFERROR(VLOOKUP($J1213,'Журнал договоров физ.лиц'!$A$2:$H$32,2,0),"")</f>
        <v/>
      </c>
      <c r="L1213" s="18" t="e">
        <f>IF(MATCH(Таблица1[[#This Row],[Номер договора]],Таблица1[Номер договора],)=ROW()-1,1,)+INDEX(Таблица1[[#All],[0]],ROW()-1)</f>
        <v>#N/A</v>
      </c>
      <c r="M1213" s="18" t="str">
        <f>IFERROR(INDEX(Таблица1[Номер договора],MATCH(ROW()-1,Таблица1[0],)),"s\")</f>
        <v>s\</v>
      </c>
    </row>
    <row r="1214" spans="1:13" ht="15.75" x14ac:dyDescent="0.25">
      <c r="A1214" s="9" t="e">
        <f>INDEX('Журнал договоров физ.лиц'!C:C,MATCH('Реестр физические'!J1214,'Журнал договоров физ.лиц'!A:A,))</f>
        <v>#N/A</v>
      </c>
      <c r="B1214" s="9" t="e">
        <f>Таблица1[[#This Row],[Наименование юридического лица / ФИО пациента (физического лица)]]</f>
        <v>#N/A</v>
      </c>
      <c r="C1214" s="35"/>
      <c r="D1214" s="11"/>
      <c r="E1214" s="16"/>
      <c r="F1214" s="19"/>
      <c r="G1214"/>
      <c r="H1214" s="17">
        <f>IFERROR(VLOOKUP(Таблица1[[#This Row],[Наименование услуги]],#REF!,2),)</f>
        <v>0</v>
      </c>
      <c r="I1214" s="7">
        <f>Таблица1[[#This Row],[Количество услуг]]*Таблица1[[#This Row],[Стоимость за единицу, руб.]]</f>
        <v>0</v>
      </c>
      <c r="K1214" s="8" t="str">
        <f>IFERROR(VLOOKUP($J1214,'Журнал договоров физ.лиц'!$A$2:$H$32,2,0),"")</f>
        <v/>
      </c>
      <c r="L1214" s="18" t="e">
        <f>IF(MATCH(Таблица1[[#This Row],[Номер договора]],Таблица1[Номер договора],)=ROW()-1,1,)+INDEX(Таблица1[[#All],[0]],ROW()-1)</f>
        <v>#N/A</v>
      </c>
      <c r="M1214" s="18" t="str">
        <f>IFERROR(INDEX(Таблица1[Номер договора],MATCH(ROW()-1,Таблица1[0],)),"s\")</f>
        <v>s\</v>
      </c>
    </row>
    <row r="1215" spans="1:13" ht="15.75" x14ac:dyDescent="0.25">
      <c r="A1215" s="9" t="e">
        <f>INDEX('Журнал договоров физ.лиц'!C:C,MATCH('Реестр физические'!J1215,'Журнал договоров физ.лиц'!A:A,))</f>
        <v>#N/A</v>
      </c>
      <c r="B1215" s="9" t="e">
        <f>Таблица1[[#This Row],[Наименование юридического лица / ФИО пациента (физического лица)]]</f>
        <v>#N/A</v>
      </c>
      <c r="C1215" s="35"/>
      <c r="D1215" s="11"/>
      <c r="E1215" s="16"/>
      <c r="F1215" s="19"/>
      <c r="G1215"/>
      <c r="H1215" s="17">
        <f>IFERROR(VLOOKUP(Таблица1[[#This Row],[Наименование услуги]],#REF!,2),)</f>
        <v>0</v>
      </c>
      <c r="I1215" s="7">
        <f>Таблица1[[#This Row],[Количество услуг]]*Таблица1[[#This Row],[Стоимость за единицу, руб.]]</f>
        <v>0</v>
      </c>
      <c r="K1215" s="8" t="str">
        <f>IFERROR(VLOOKUP($J1215,'Журнал договоров физ.лиц'!$A$2:$H$32,2,0),"")</f>
        <v/>
      </c>
      <c r="L1215" s="18" t="e">
        <f>IF(MATCH(Таблица1[[#This Row],[Номер договора]],Таблица1[Номер договора],)=ROW()-1,1,)+INDEX(Таблица1[[#All],[0]],ROW()-1)</f>
        <v>#N/A</v>
      </c>
      <c r="M1215" s="18" t="str">
        <f>IFERROR(INDEX(Таблица1[Номер договора],MATCH(ROW()-1,Таблица1[0],)),"s\")</f>
        <v>s\</v>
      </c>
    </row>
    <row r="1216" spans="1:13" ht="15.75" x14ac:dyDescent="0.25">
      <c r="A1216" s="9" t="e">
        <f>INDEX('Журнал договоров физ.лиц'!C:C,MATCH('Реестр физические'!J1216,'Журнал договоров физ.лиц'!A:A,))</f>
        <v>#N/A</v>
      </c>
      <c r="B1216" s="9" t="e">
        <f>Таблица1[[#This Row],[Наименование юридического лица / ФИО пациента (физического лица)]]</f>
        <v>#N/A</v>
      </c>
      <c r="C1216" s="35"/>
      <c r="D1216" s="11"/>
      <c r="E1216" s="16"/>
      <c r="F1216" s="19"/>
      <c r="G1216"/>
      <c r="H1216" s="17">
        <f>IFERROR(VLOOKUP(Таблица1[[#This Row],[Наименование услуги]],#REF!,2),)</f>
        <v>0</v>
      </c>
      <c r="I1216" s="7">
        <f>Таблица1[[#This Row],[Количество услуг]]*Таблица1[[#This Row],[Стоимость за единицу, руб.]]</f>
        <v>0</v>
      </c>
      <c r="K1216" s="8" t="str">
        <f>IFERROR(VLOOKUP($J1216,'Журнал договоров физ.лиц'!$A$2:$H$32,2,0),"")</f>
        <v/>
      </c>
      <c r="L1216" s="18" t="e">
        <f>IF(MATCH(Таблица1[[#This Row],[Номер договора]],Таблица1[Номер договора],)=ROW()-1,1,)+INDEX(Таблица1[[#All],[0]],ROW()-1)</f>
        <v>#N/A</v>
      </c>
      <c r="M1216" s="18" t="str">
        <f>IFERROR(INDEX(Таблица1[Номер договора],MATCH(ROW()-1,Таблица1[0],)),"s\")</f>
        <v>s\</v>
      </c>
    </row>
    <row r="1217" spans="1:13" ht="15.75" x14ac:dyDescent="0.25">
      <c r="A1217" s="9" t="e">
        <f>INDEX('Журнал договоров физ.лиц'!C:C,MATCH('Реестр физические'!J1217,'Журнал договоров физ.лиц'!A:A,))</f>
        <v>#N/A</v>
      </c>
      <c r="B1217" s="9" t="e">
        <f>Таблица1[[#This Row],[Наименование юридического лица / ФИО пациента (физического лица)]]</f>
        <v>#N/A</v>
      </c>
      <c r="C1217" s="35"/>
      <c r="D1217" s="11"/>
      <c r="E1217" s="16"/>
      <c r="F1217" s="19"/>
      <c r="G1217"/>
      <c r="H1217" s="17">
        <f>IFERROR(VLOOKUP(Таблица1[[#This Row],[Наименование услуги]],#REF!,2),)</f>
        <v>0</v>
      </c>
      <c r="I1217" s="7">
        <f>Таблица1[[#This Row],[Количество услуг]]*Таблица1[[#This Row],[Стоимость за единицу, руб.]]</f>
        <v>0</v>
      </c>
      <c r="K1217" s="8" t="str">
        <f>IFERROR(VLOOKUP($J1217,'Журнал договоров физ.лиц'!$A$2:$H$32,2,0),"")</f>
        <v/>
      </c>
      <c r="L1217" s="18" t="e">
        <f>IF(MATCH(Таблица1[[#This Row],[Номер договора]],Таблица1[Номер договора],)=ROW()-1,1,)+INDEX(Таблица1[[#All],[0]],ROW()-1)</f>
        <v>#N/A</v>
      </c>
      <c r="M1217" s="18" t="str">
        <f>IFERROR(INDEX(Таблица1[Номер договора],MATCH(ROW()-1,Таблица1[0],)),"s\")</f>
        <v>s\</v>
      </c>
    </row>
    <row r="1218" spans="1:13" ht="15.75" x14ac:dyDescent="0.25">
      <c r="A1218" s="9" t="e">
        <f>INDEX('Журнал договоров физ.лиц'!C:C,MATCH('Реестр физические'!J1218,'Журнал договоров физ.лиц'!A:A,))</f>
        <v>#N/A</v>
      </c>
      <c r="B1218" s="9" t="e">
        <f>Таблица1[[#This Row],[Наименование юридического лица / ФИО пациента (физического лица)]]</f>
        <v>#N/A</v>
      </c>
      <c r="C1218" s="35"/>
      <c r="D1218" s="11"/>
      <c r="E1218" s="16"/>
      <c r="F1218" s="19"/>
      <c r="G1218"/>
      <c r="H1218" s="17">
        <f>IFERROR(VLOOKUP(Таблица1[[#This Row],[Наименование услуги]],#REF!,2),)</f>
        <v>0</v>
      </c>
      <c r="I1218" s="7">
        <f>Таблица1[[#This Row],[Количество услуг]]*Таблица1[[#This Row],[Стоимость за единицу, руб.]]</f>
        <v>0</v>
      </c>
      <c r="K1218" s="8" t="str">
        <f>IFERROR(VLOOKUP($J1218,'Журнал договоров физ.лиц'!$A$2:$H$32,2,0),"")</f>
        <v/>
      </c>
      <c r="L1218" s="18" t="e">
        <f>IF(MATCH(Таблица1[[#This Row],[Номер договора]],Таблица1[Номер договора],)=ROW()-1,1,)+INDEX(Таблица1[[#All],[0]],ROW()-1)</f>
        <v>#N/A</v>
      </c>
      <c r="M1218" s="18" t="str">
        <f>IFERROR(INDEX(Таблица1[Номер договора],MATCH(ROW()-1,Таблица1[0],)),"s\")</f>
        <v>s\</v>
      </c>
    </row>
    <row r="1219" spans="1:13" ht="15.75" x14ac:dyDescent="0.25">
      <c r="A1219" s="9" t="e">
        <f>INDEX('Журнал договоров физ.лиц'!C:C,MATCH('Реестр физические'!J1219,'Журнал договоров физ.лиц'!A:A,))</f>
        <v>#N/A</v>
      </c>
      <c r="B1219" s="9" t="e">
        <f>Таблица1[[#This Row],[Наименование юридического лица / ФИО пациента (физического лица)]]</f>
        <v>#N/A</v>
      </c>
      <c r="C1219" s="35"/>
      <c r="D1219" s="11"/>
      <c r="E1219" s="16"/>
      <c r="F1219" s="19"/>
      <c r="G1219"/>
      <c r="H1219" s="17">
        <f>IFERROR(VLOOKUP(Таблица1[[#This Row],[Наименование услуги]],#REF!,2),)</f>
        <v>0</v>
      </c>
      <c r="I1219" s="7">
        <f>Таблица1[[#This Row],[Количество услуг]]*Таблица1[[#This Row],[Стоимость за единицу, руб.]]</f>
        <v>0</v>
      </c>
      <c r="K1219" s="8" t="str">
        <f>IFERROR(VLOOKUP($J1219,'Журнал договоров физ.лиц'!$A$2:$H$32,2,0),"")</f>
        <v/>
      </c>
      <c r="L1219" s="18" t="e">
        <f>IF(MATCH(Таблица1[[#This Row],[Номер договора]],Таблица1[Номер договора],)=ROW()-1,1,)+INDEX(Таблица1[[#All],[0]],ROW()-1)</f>
        <v>#N/A</v>
      </c>
      <c r="M1219" s="18" t="str">
        <f>IFERROR(INDEX(Таблица1[Номер договора],MATCH(ROW()-1,Таблица1[0],)),"s\")</f>
        <v>s\</v>
      </c>
    </row>
    <row r="1220" spans="1:13" ht="15.75" x14ac:dyDescent="0.25">
      <c r="A1220" s="9" t="e">
        <f>INDEX('Журнал договоров физ.лиц'!C:C,MATCH('Реестр физические'!J1220,'Журнал договоров физ.лиц'!A:A,))</f>
        <v>#N/A</v>
      </c>
      <c r="B1220" s="9" t="e">
        <f>Таблица1[[#This Row],[Наименование юридического лица / ФИО пациента (физического лица)]]</f>
        <v>#N/A</v>
      </c>
      <c r="C1220" s="35"/>
      <c r="D1220" s="11"/>
      <c r="E1220" s="16"/>
      <c r="F1220" s="19"/>
      <c r="G1220"/>
      <c r="H1220" s="17">
        <f>IFERROR(VLOOKUP(Таблица1[[#This Row],[Наименование услуги]],#REF!,2),)</f>
        <v>0</v>
      </c>
      <c r="I1220" s="7">
        <f>Таблица1[[#This Row],[Количество услуг]]*Таблица1[[#This Row],[Стоимость за единицу, руб.]]</f>
        <v>0</v>
      </c>
      <c r="K1220" s="8" t="str">
        <f>IFERROR(VLOOKUP($J1220,'Журнал договоров физ.лиц'!$A$2:$H$32,2,0),"")</f>
        <v/>
      </c>
      <c r="L1220" s="18" t="e">
        <f>IF(MATCH(Таблица1[[#This Row],[Номер договора]],Таблица1[Номер договора],)=ROW()-1,1,)+INDEX(Таблица1[[#All],[0]],ROW()-1)</f>
        <v>#N/A</v>
      </c>
      <c r="M1220" s="18" t="str">
        <f>IFERROR(INDEX(Таблица1[Номер договора],MATCH(ROW()-1,Таблица1[0],)),"s\")</f>
        <v>s\</v>
      </c>
    </row>
    <row r="1221" spans="1:13" ht="15.75" x14ac:dyDescent="0.25">
      <c r="A1221" s="9" t="e">
        <f>INDEX('Журнал договоров физ.лиц'!C:C,MATCH('Реестр физические'!J1221,'Журнал договоров физ.лиц'!A:A,))</f>
        <v>#N/A</v>
      </c>
      <c r="B1221" s="9" t="e">
        <f>Таблица1[[#This Row],[Наименование юридического лица / ФИО пациента (физического лица)]]</f>
        <v>#N/A</v>
      </c>
      <c r="C1221" s="35"/>
      <c r="D1221" s="11"/>
      <c r="E1221" s="16"/>
      <c r="F1221" s="19"/>
      <c r="G1221"/>
      <c r="H1221" s="17">
        <f>IFERROR(VLOOKUP(Таблица1[[#This Row],[Наименование услуги]],#REF!,2),)</f>
        <v>0</v>
      </c>
      <c r="I1221" s="7">
        <f>Таблица1[[#This Row],[Количество услуг]]*Таблица1[[#This Row],[Стоимость за единицу, руб.]]</f>
        <v>0</v>
      </c>
      <c r="K1221" s="8" t="str">
        <f>IFERROR(VLOOKUP($J1221,'Журнал договоров физ.лиц'!$A$2:$H$32,2,0),"")</f>
        <v/>
      </c>
      <c r="L1221" s="18" t="e">
        <f>IF(MATCH(Таблица1[[#This Row],[Номер договора]],Таблица1[Номер договора],)=ROW()-1,1,)+INDEX(Таблица1[[#All],[0]],ROW()-1)</f>
        <v>#N/A</v>
      </c>
      <c r="M1221" s="18" t="str">
        <f>IFERROR(INDEX(Таблица1[Номер договора],MATCH(ROW()-1,Таблица1[0],)),"s\")</f>
        <v>s\</v>
      </c>
    </row>
    <row r="1222" spans="1:13" ht="15.75" x14ac:dyDescent="0.25">
      <c r="A1222" s="9" t="e">
        <f>INDEX('Журнал договоров физ.лиц'!C:C,MATCH('Реестр физические'!J1222,'Журнал договоров физ.лиц'!A:A,))</f>
        <v>#N/A</v>
      </c>
      <c r="B1222" s="9" t="e">
        <f>Таблица1[[#This Row],[Наименование юридического лица / ФИО пациента (физического лица)]]</f>
        <v>#N/A</v>
      </c>
      <c r="C1222" s="35"/>
      <c r="D1222" s="11"/>
      <c r="E1222" s="16"/>
      <c r="F1222" s="19"/>
      <c r="G1222"/>
      <c r="H1222" s="17">
        <f>IFERROR(VLOOKUP(Таблица1[[#This Row],[Наименование услуги]],#REF!,2),)</f>
        <v>0</v>
      </c>
      <c r="I1222" s="7">
        <f>Таблица1[[#This Row],[Количество услуг]]*Таблица1[[#This Row],[Стоимость за единицу, руб.]]</f>
        <v>0</v>
      </c>
      <c r="K1222" s="8" t="str">
        <f>IFERROR(VLOOKUP($J1222,'Журнал договоров физ.лиц'!$A$2:$H$32,2,0),"")</f>
        <v/>
      </c>
      <c r="L1222" s="18" t="e">
        <f>IF(MATCH(Таблица1[[#This Row],[Номер договора]],Таблица1[Номер договора],)=ROW()-1,1,)+INDEX(Таблица1[[#All],[0]],ROW()-1)</f>
        <v>#N/A</v>
      </c>
      <c r="M1222" s="18" t="str">
        <f>IFERROR(INDEX(Таблица1[Номер договора],MATCH(ROW()-1,Таблица1[0],)),"s\")</f>
        <v>s\</v>
      </c>
    </row>
    <row r="1223" spans="1:13" ht="15.75" x14ac:dyDescent="0.25">
      <c r="A1223" s="9" t="e">
        <f>INDEX('Журнал договоров физ.лиц'!C:C,MATCH('Реестр физические'!J1223,'Журнал договоров физ.лиц'!A:A,))</f>
        <v>#N/A</v>
      </c>
      <c r="B1223" s="9" t="e">
        <f>Таблица1[[#This Row],[Наименование юридического лица / ФИО пациента (физического лица)]]</f>
        <v>#N/A</v>
      </c>
      <c r="C1223" s="35"/>
      <c r="D1223" s="11"/>
      <c r="E1223" s="16"/>
      <c r="F1223" s="19"/>
      <c r="G1223"/>
      <c r="H1223" s="17">
        <f>IFERROR(VLOOKUP(Таблица1[[#This Row],[Наименование услуги]],#REF!,2),)</f>
        <v>0</v>
      </c>
      <c r="I1223" s="7">
        <f>Таблица1[[#This Row],[Количество услуг]]*Таблица1[[#This Row],[Стоимость за единицу, руб.]]</f>
        <v>0</v>
      </c>
      <c r="K1223" s="8" t="str">
        <f>IFERROR(VLOOKUP($J1223,'Журнал договоров физ.лиц'!$A$2:$H$32,2,0),"")</f>
        <v/>
      </c>
      <c r="L1223" s="18" t="e">
        <f>IF(MATCH(Таблица1[[#This Row],[Номер договора]],Таблица1[Номер договора],)=ROW()-1,1,)+INDEX(Таблица1[[#All],[0]],ROW()-1)</f>
        <v>#N/A</v>
      </c>
      <c r="M1223" s="18" t="str">
        <f>IFERROR(INDEX(Таблица1[Номер договора],MATCH(ROW()-1,Таблица1[0],)),"s\")</f>
        <v>s\</v>
      </c>
    </row>
    <row r="1224" spans="1:13" ht="15.75" x14ac:dyDescent="0.25">
      <c r="A1224" s="9" t="e">
        <f>INDEX('Журнал договоров физ.лиц'!C:C,MATCH('Реестр физические'!J1224,'Журнал договоров физ.лиц'!A:A,))</f>
        <v>#N/A</v>
      </c>
      <c r="B1224" s="9" t="e">
        <f>Таблица1[[#This Row],[Наименование юридического лица / ФИО пациента (физического лица)]]</f>
        <v>#N/A</v>
      </c>
      <c r="C1224" s="35"/>
      <c r="D1224" s="11"/>
      <c r="E1224" s="16"/>
      <c r="F1224" s="19"/>
      <c r="G1224"/>
      <c r="H1224" s="17">
        <f>IFERROR(VLOOKUP(Таблица1[[#This Row],[Наименование услуги]],#REF!,2),)</f>
        <v>0</v>
      </c>
      <c r="I1224" s="7">
        <f>Таблица1[[#This Row],[Количество услуг]]*Таблица1[[#This Row],[Стоимость за единицу, руб.]]</f>
        <v>0</v>
      </c>
      <c r="K1224" s="8" t="str">
        <f>IFERROR(VLOOKUP($J1224,'Журнал договоров физ.лиц'!$A$2:$H$32,2,0),"")</f>
        <v/>
      </c>
      <c r="L1224" s="18" t="e">
        <f>IF(MATCH(Таблица1[[#This Row],[Номер договора]],Таблица1[Номер договора],)=ROW()-1,1,)+INDEX(Таблица1[[#All],[0]],ROW()-1)</f>
        <v>#N/A</v>
      </c>
      <c r="M1224" s="18" t="str">
        <f>IFERROR(INDEX(Таблица1[Номер договора],MATCH(ROW()-1,Таблица1[0],)),"s\")</f>
        <v>s\</v>
      </c>
    </row>
    <row r="1225" spans="1:13" ht="15.75" x14ac:dyDescent="0.25">
      <c r="A1225" s="9" t="e">
        <f>INDEX('Журнал договоров физ.лиц'!C:C,MATCH('Реестр физические'!J1225,'Журнал договоров физ.лиц'!A:A,))</f>
        <v>#N/A</v>
      </c>
      <c r="B1225" s="9" t="e">
        <f>Таблица1[[#This Row],[Наименование юридического лица / ФИО пациента (физического лица)]]</f>
        <v>#N/A</v>
      </c>
      <c r="C1225" s="35"/>
      <c r="D1225" s="11"/>
      <c r="E1225" s="16"/>
      <c r="F1225" s="19"/>
      <c r="G1225"/>
      <c r="H1225" s="17">
        <f>IFERROR(VLOOKUP(Таблица1[[#This Row],[Наименование услуги]],#REF!,2),)</f>
        <v>0</v>
      </c>
      <c r="I1225" s="7">
        <f>Таблица1[[#This Row],[Количество услуг]]*Таблица1[[#This Row],[Стоимость за единицу, руб.]]</f>
        <v>0</v>
      </c>
      <c r="K1225" s="8" t="str">
        <f>IFERROR(VLOOKUP($J1225,'Журнал договоров физ.лиц'!$A$2:$H$32,2,0),"")</f>
        <v/>
      </c>
      <c r="L1225" s="18" t="e">
        <f>IF(MATCH(Таблица1[[#This Row],[Номер договора]],Таблица1[Номер договора],)=ROW()-1,1,)+INDEX(Таблица1[[#All],[0]],ROW()-1)</f>
        <v>#N/A</v>
      </c>
      <c r="M1225" s="18" t="str">
        <f>IFERROR(INDEX(Таблица1[Номер договора],MATCH(ROW()-1,Таблица1[0],)),"s\")</f>
        <v>s\</v>
      </c>
    </row>
    <row r="1226" spans="1:13" ht="15.75" x14ac:dyDescent="0.25">
      <c r="A1226" s="9" t="e">
        <f>INDEX('Журнал договоров физ.лиц'!C:C,MATCH('Реестр физические'!J1226,'Журнал договоров физ.лиц'!A:A,))</f>
        <v>#N/A</v>
      </c>
      <c r="B1226" s="9" t="e">
        <f>Таблица1[[#This Row],[Наименование юридического лица / ФИО пациента (физического лица)]]</f>
        <v>#N/A</v>
      </c>
      <c r="C1226" s="35"/>
      <c r="D1226" s="11"/>
      <c r="E1226" s="16"/>
      <c r="F1226" s="19"/>
      <c r="G1226"/>
      <c r="H1226" s="17">
        <f>IFERROR(VLOOKUP(Таблица1[[#This Row],[Наименование услуги]],#REF!,2),)</f>
        <v>0</v>
      </c>
      <c r="I1226" s="7">
        <f>Таблица1[[#This Row],[Количество услуг]]*Таблица1[[#This Row],[Стоимость за единицу, руб.]]</f>
        <v>0</v>
      </c>
      <c r="K1226" s="8" t="str">
        <f>IFERROR(VLOOKUP($J1226,'Журнал договоров физ.лиц'!$A$2:$H$32,2,0),"")</f>
        <v/>
      </c>
      <c r="L1226" s="18" t="e">
        <f>IF(MATCH(Таблица1[[#This Row],[Номер договора]],Таблица1[Номер договора],)=ROW()-1,1,)+INDEX(Таблица1[[#All],[0]],ROW()-1)</f>
        <v>#N/A</v>
      </c>
      <c r="M1226" s="18" t="str">
        <f>IFERROR(INDEX(Таблица1[Номер договора],MATCH(ROW()-1,Таблица1[0],)),"s\")</f>
        <v>s\</v>
      </c>
    </row>
    <row r="1227" spans="1:13" ht="15.75" x14ac:dyDescent="0.25">
      <c r="A1227" s="9" t="e">
        <f>INDEX('Журнал договоров физ.лиц'!C:C,MATCH('Реестр физические'!J1227,'Журнал договоров физ.лиц'!A:A,))</f>
        <v>#N/A</v>
      </c>
      <c r="B1227" s="9" t="e">
        <f>Таблица1[[#This Row],[Наименование юридического лица / ФИО пациента (физического лица)]]</f>
        <v>#N/A</v>
      </c>
      <c r="C1227" s="35"/>
      <c r="D1227" s="11"/>
      <c r="E1227" s="16"/>
      <c r="F1227" s="19"/>
      <c r="G1227"/>
      <c r="H1227" s="17">
        <f>IFERROR(VLOOKUP(Таблица1[[#This Row],[Наименование услуги]],#REF!,2),)</f>
        <v>0</v>
      </c>
      <c r="I1227" s="7">
        <f>Таблица1[[#This Row],[Количество услуг]]*Таблица1[[#This Row],[Стоимость за единицу, руб.]]</f>
        <v>0</v>
      </c>
      <c r="K1227" s="8" t="str">
        <f>IFERROR(VLOOKUP($J1227,'Журнал договоров физ.лиц'!$A$2:$H$32,2,0),"")</f>
        <v/>
      </c>
      <c r="L1227" s="18" t="e">
        <f>IF(MATCH(Таблица1[[#This Row],[Номер договора]],Таблица1[Номер договора],)=ROW()-1,1,)+INDEX(Таблица1[[#All],[0]],ROW()-1)</f>
        <v>#N/A</v>
      </c>
      <c r="M1227" s="18" t="str">
        <f>IFERROR(INDEX(Таблица1[Номер договора],MATCH(ROW()-1,Таблица1[0],)),"s\")</f>
        <v>s\</v>
      </c>
    </row>
    <row r="1228" spans="1:13" ht="15.75" x14ac:dyDescent="0.25">
      <c r="A1228" s="9" t="e">
        <f>INDEX('Журнал договоров физ.лиц'!C:C,MATCH('Реестр физические'!J1228,'Журнал договоров физ.лиц'!A:A,))</f>
        <v>#N/A</v>
      </c>
      <c r="B1228" s="9" t="e">
        <f>Таблица1[[#This Row],[Наименование юридического лица / ФИО пациента (физического лица)]]</f>
        <v>#N/A</v>
      </c>
      <c r="C1228" s="35"/>
      <c r="D1228" s="11"/>
      <c r="E1228" s="16"/>
      <c r="F1228" s="19"/>
      <c r="G1228"/>
      <c r="H1228" s="17">
        <f>IFERROR(VLOOKUP(Таблица1[[#This Row],[Наименование услуги]],#REF!,2),)</f>
        <v>0</v>
      </c>
      <c r="I1228" s="7">
        <f>Таблица1[[#This Row],[Количество услуг]]*Таблица1[[#This Row],[Стоимость за единицу, руб.]]</f>
        <v>0</v>
      </c>
      <c r="K1228" s="8" t="str">
        <f>IFERROR(VLOOKUP($J1228,'Журнал договоров физ.лиц'!$A$2:$H$32,2,0),"")</f>
        <v/>
      </c>
      <c r="L1228" s="18" t="e">
        <f>IF(MATCH(Таблица1[[#This Row],[Номер договора]],Таблица1[Номер договора],)=ROW()-1,1,)+INDEX(Таблица1[[#All],[0]],ROW()-1)</f>
        <v>#N/A</v>
      </c>
      <c r="M1228" s="18" t="str">
        <f>IFERROR(INDEX(Таблица1[Номер договора],MATCH(ROW()-1,Таблица1[0],)),"s\")</f>
        <v>s\</v>
      </c>
    </row>
    <row r="1229" spans="1:13" ht="15.75" x14ac:dyDescent="0.25">
      <c r="A1229" s="9" t="e">
        <f>INDEX('Журнал договоров физ.лиц'!C:C,MATCH('Реестр физические'!J1229,'Журнал договоров физ.лиц'!A:A,))</f>
        <v>#N/A</v>
      </c>
      <c r="B1229" s="9" t="e">
        <f>Таблица1[[#This Row],[Наименование юридического лица / ФИО пациента (физического лица)]]</f>
        <v>#N/A</v>
      </c>
      <c r="C1229" s="35"/>
      <c r="D1229" s="11"/>
      <c r="E1229" s="16"/>
      <c r="F1229" s="19"/>
      <c r="G1229"/>
      <c r="H1229" s="17">
        <f>IFERROR(VLOOKUP(Таблица1[[#This Row],[Наименование услуги]],#REF!,2),)</f>
        <v>0</v>
      </c>
      <c r="I1229" s="7">
        <f>Таблица1[[#This Row],[Количество услуг]]*Таблица1[[#This Row],[Стоимость за единицу, руб.]]</f>
        <v>0</v>
      </c>
      <c r="K1229" s="8" t="str">
        <f>IFERROR(VLOOKUP($J1229,'Журнал договоров физ.лиц'!$A$2:$H$32,2,0),"")</f>
        <v/>
      </c>
      <c r="L1229" s="18" t="e">
        <f>IF(MATCH(Таблица1[[#This Row],[Номер договора]],Таблица1[Номер договора],)=ROW()-1,1,)+INDEX(Таблица1[[#All],[0]],ROW()-1)</f>
        <v>#N/A</v>
      </c>
      <c r="M1229" s="18" t="str">
        <f>IFERROR(INDEX(Таблица1[Номер договора],MATCH(ROW()-1,Таблица1[0],)),"s\")</f>
        <v>s\</v>
      </c>
    </row>
    <row r="1230" spans="1:13" ht="15.75" x14ac:dyDescent="0.25">
      <c r="A1230" s="9" t="e">
        <f>INDEX('Журнал договоров физ.лиц'!C:C,MATCH('Реестр физические'!J1230,'Журнал договоров физ.лиц'!A:A,))</f>
        <v>#N/A</v>
      </c>
      <c r="B1230" s="9" t="e">
        <f>Таблица1[[#This Row],[Наименование юридического лица / ФИО пациента (физического лица)]]</f>
        <v>#N/A</v>
      </c>
      <c r="C1230" s="35"/>
      <c r="D1230" s="11"/>
      <c r="E1230" s="16"/>
      <c r="F1230" s="19"/>
      <c r="G1230"/>
      <c r="H1230" s="17">
        <f>IFERROR(VLOOKUP(Таблица1[[#This Row],[Наименование услуги]],#REF!,2),)</f>
        <v>0</v>
      </c>
      <c r="I1230" s="7">
        <f>Таблица1[[#This Row],[Количество услуг]]*Таблица1[[#This Row],[Стоимость за единицу, руб.]]</f>
        <v>0</v>
      </c>
      <c r="K1230" s="8" t="str">
        <f>IFERROR(VLOOKUP($J1230,'Журнал договоров физ.лиц'!$A$2:$H$32,2,0),"")</f>
        <v/>
      </c>
      <c r="L1230" s="18" t="e">
        <f>IF(MATCH(Таблица1[[#This Row],[Номер договора]],Таблица1[Номер договора],)=ROW()-1,1,)+INDEX(Таблица1[[#All],[0]],ROW()-1)</f>
        <v>#N/A</v>
      </c>
      <c r="M1230" s="18" t="str">
        <f>IFERROR(INDEX(Таблица1[Номер договора],MATCH(ROW()-1,Таблица1[0],)),"s\")</f>
        <v>s\</v>
      </c>
    </row>
    <row r="1231" spans="1:13" ht="15.75" x14ac:dyDescent="0.25">
      <c r="A1231" s="9" t="e">
        <f>INDEX('Журнал договоров физ.лиц'!C:C,MATCH('Реестр физические'!J1231,'Журнал договоров физ.лиц'!A:A,))</f>
        <v>#N/A</v>
      </c>
      <c r="B1231" s="9" t="e">
        <f>Таблица1[[#This Row],[Наименование юридического лица / ФИО пациента (физического лица)]]</f>
        <v>#N/A</v>
      </c>
      <c r="C1231" s="35"/>
      <c r="D1231" s="11"/>
      <c r="E1231" s="16"/>
      <c r="F1231" s="19"/>
      <c r="G1231"/>
      <c r="H1231" s="17">
        <f>IFERROR(VLOOKUP(Таблица1[[#This Row],[Наименование услуги]],#REF!,2),)</f>
        <v>0</v>
      </c>
      <c r="I1231" s="7">
        <f>Таблица1[[#This Row],[Количество услуг]]*Таблица1[[#This Row],[Стоимость за единицу, руб.]]</f>
        <v>0</v>
      </c>
      <c r="K1231" s="8" t="str">
        <f>IFERROR(VLOOKUP($J1231,'Журнал договоров физ.лиц'!$A$2:$H$32,2,0),"")</f>
        <v/>
      </c>
      <c r="L1231" s="18" t="e">
        <f>IF(MATCH(Таблица1[[#This Row],[Номер договора]],Таблица1[Номер договора],)=ROW()-1,1,)+INDEX(Таблица1[[#All],[0]],ROW()-1)</f>
        <v>#N/A</v>
      </c>
      <c r="M1231" s="18" t="str">
        <f>IFERROR(INDEX(Таблица1[Номер договора],MATCH(ROW()-1,Таблица1[0],)),"s\")</f>
        <v>s\</v>
      </c>
    </row>
    <row r="1232" spans="1:13" ht="15.75" x14ac:dyDescent="0.25">
      <c r="A1232" s="9" t="e">
        <f>INDEX('Журнал договоров физ.лиц'!C:C,MATCH('Реестр физические'!J1232,'Журнал договоров физ.лиц'!A:A,))</f>
        <v>#N/A</v>
      </c>
      <c r="B1232" s="9" t="e">
        <f>Таблица1[[#This Row],[Наименование юридического лица / ФИО пациента (физического лица)]]</f>
        <v>#N/A</v>
      </c>
      <c r="C1232" s="35"/>
      <c r="D1232" s="11"/>
      <c r="E1232" s="16"/>
      <c r="F1232" s="19"/>
      <c r="G1232"/>
      <c r="H1232" s="17">
        <f>IFERROR(VLOOKUP(Таблица1[[#This Row],[Наименование услуги]],#REF!,2),)</f>
        <v>0</v>
      </c>
      <c r="I1232" s="7">
        <f>Таблица1[[#This Row],[Количество услуг]]*Таблица1[[#This Row],[Стоимость за единицу, руб.]]</f>
        <v>0</v>
      </c>
      <c r="K1232" s="8" t="str">
        <f>IFERROR(VLOOKUP($J1232,'Журнал договоров физ.лиц'!$A$2:$H$32,2,0),"")</f>
        <v/>
      </c>
      <c r="L1232" s="18" t="e">
        <f>IF(MATCH(Таблица1[[#This Row],[Номер договора]],Таблица1[Номер договора],)=ROW()-1,1,)+INDEX(Таблица1[[#All],[0]],ROW()-1)</f>
        <v>#N/A</v>
      </c>
      <c r="M1232" s="18" t="str">
        <f>IFERROR(INDEX(Таблица1[Номер договора],MATCH(ROW()-1,Таблица1[0],)),"s\")</f>
        <v>s\</v>
      </c>
    </row>
    <row r="1233" spans="1:13" ht="15.75" x14ac:dyDescent="0.25">
      <c r="A1233" s="9" t="e">
        <f>INDEX('Журнал договоров физ.лиц'!C:C,MATCH('Реестр физические'!J1233,'Журнал договоров физ.лиц'!A:A,))</f>
        <v>#N/A</v>
      </c>
      <c r="B1233" s="9" t="e">
        <f>Таблица1[[#This Row],[Наименование юридического лица / ФИО пациента (физического лица)]]</f>
        <v>#N/A</v>
      </c>
      <c r="C1233" s="35"/>
      <c r="D1233" s="11"/>
      <c r="E1233" s="16"/>
      <c r="F1233" s="19"/>
      <c r="G1233"/>
      <c r="H1233" s="17">
        <f>IFERROR(VLOOKUP(Таблица1[[#This Row],[Наименование услуги]],#REF!,2),)</f>
        <v>0</v>
      </c>
      <c r="I1233" s="7">
        <f>Таблица1[[#This Row],[Количество услуг]]*Таблица1[[#This Row],[Стоимость за единицу, руб.]]</f>
        <v>0</v>
      </c>
      <c r="K1233" s="8" t="str">
        <f>IFERROR(VLOOKUP($J1233,'Журнал договоров физ.лиц'!$A$2:$H$32,2,0),"")</f>
        <v/>
      </c>
      <c r="L1233" s="18" t="e">
        <f>IF(MATCH(Таблица1[[#This Row],[Номер договора]],Таблица1[Номер договора],)=ROW()-1,1,)+INDEX(Таблица1[[#All],[0]],ROW()-1)</f>
        <v>#N/A</v>
      </c>
      <c r="M1233" s="18" t="str">
        <f>IFERROR(INDEX(Таблица1[Номер договора],MATCH(ROW()-1,Таблица1[0],)),"s\")</f>
        <v>s\</v>
      </c>
    </row>
    <row r="1234" spans="1:13" ht="15.75" x14ac:dyDescent="0.25">
      <c r="A1234" s="9" t="e">
        <f>INDEX('Журнал договоров физ.лиц'!C:C,MATCH('Реестр физические'!J1234,'Журнал договоров физ.лиц'!A:A,))</f>
        <v>#N/A</v>
      </c>
      <c r="B1234" s="9" t="e">
        <f>Таблица1[[#This Row],[Наименование юридического лица / ФИО пациента (физического лица)]]</f>
        <v>#N/A</v>
      </c>
      <c r="C1234" s="35"/>
      <c r="D1234" s="11"/>
      <c r="E1234" s="16"/>
      <c r="F1234" s="19"/>
      <c r="G1234"/>
      <c r="H1234" s="17">
        <f>IFERROR(VLOOKUP(Таблица1[[#This Row],[Наименование услуги]],#REF!,2),)</f>
        <v>0</v>
      </c>
      <c r="I1234" s="7">
        <f>Таблица1[[#This Row],[Количество услуг]]*Таблица1[[#This Row],[Стоимость за единицу, руб.]]</f>
        <v>0</v>
      </c>
      <c r="K1234" s="8" t="str">
        <f>IFERROR(VLOOKUP($J1234,'Журнал договоров физ.лиц'!$A$2:$H$32,2,0),"")</f>
        <v/>
      </c>
      <c r="L1234" s="18" t="e">
        <f>IF(MATCH(Таблица1[[#This Row],[Номер договора]],Таблица1[Номер договора],)=ROW()-1,1,)+INDEX(Таблица1[[#All],[0]],ROW()-1)</f>
        <v>#N/A</v>
      </c>
      <c r="M1234" s="18" t="str">
        <f>IFERROR(INDEX(Таблица1[Номер договора],MATCH(ROW()-1,Таблица1[0],)),"s\")</f>
        <v>s\</v>
      </c>
    </row>
    <row r="1235" spans="1:13" ht="15.75" x14ac:dyDescent="0.25">
      <c r="A1235" s="9" t="e">
        <f>INDEX('Журнал договоров физ.лиц'!C:C,MATCH('Реестр физические'!J1235,'Журнал договоров физ.лиц'!A:A,))</f>
        <v>#N/A</v>
      </c>
      <c r="B1235" s="9" t="e">
        <f>Таблица1[[#This Row],[Наименование юридического лица / ФИО пациента (физического лица)]]</f>
        <v>#N/A</v>
      </c>
      <c r="C1235" s="35"/>
      <c r="D1235" s="11"/>
      <c r="E1235" s="16"/>
      <c r="F1235" s="19"/>
      <c r="G1235"/>
      <c r="H1235" s="17">
        <f>IFERROR(VLOOKUP(Таблица1[[#This Row],[Наименование услуги]],#REF!,2),)</f>
        <v>0</v>
      </c>
      <c r="I1235" s="7">
        <f>Таблица1[[#This Row],[Количество услуг]]*Таблица1[[#This Row],[Стоимость за единицу, руб.]]</f>
        <v>0</v>
      </c>
      <c r="K1235" s="8" t="str">
        <f>IFERROR(VLOOKUP($J1235,'Журнал договоров физ.лиц'!$A$2:$H$32,2,0),"")</f>
        <v/>
      </c>
      <c r="L1235" s="18" t="e">
        <f>IF(MATCH(Таблица1[[#This Row],[Номер договора]],Таблица1[Номер договора],)=ROW()-1,1,)+INDEX(Таблица1[[#All],[0]],ROW()-1)</f>
        <v>#N/A</v>
      </c>
      <c r="M1235" s="18" t="str">
        <f>IFERROR(INDEX(Таблица1[Номер договора],MATCH(ROW()-1,Таблица1[0],)),"s\")</f>
        <v>s\</v>
      </c>
    </row>
    <row r="1236" spans="1:13" ht="15.75" x14ac:dyDescent="0.25">
      <c r="A1236" s="9" t="e">
        <f>INDEX('Журнал договоров физ.лиц'!C:C,MATCH('Реестр физические'!J1236,'Журнал договоров физ.лиц'!A:A,))</f>
        <v>#N/A</v>
      </c>
      <c r="B1236" s="9" t="e">
        <f>Таблица1[[#This Row],[Наименование юридического лица / ФИО пациента (физического лица)]]</f>
        <v>#N/A</v>
      </c>
      <c r="C1236" s="35"/>
      <c r="D1236" s="11"/>
      <c r="E1236" s="16"/>
      <c r="F1236" s="19"/>
      <c r="G1236"/>
      <c r="H1236" s="17">
        <f>IFERROR(VLOOKUP(Таблица1[[#This Row],[Наименование услуги]],#REF!,2),)</f>
        <v>0</v>
      </c>
      <c r="I1236" s="7">
        <f>Таблица1[[#This Row],[Количество услуг]]*Таблица1[[#This Row],[Стоимость за единицу, руб.]]</f>
        <v>0</v>
      </c>
      <c r="K1236" s="8" t="str">
        <f>IFERROR(VLOOKUP($J1236,'Журнал договоров физ.лиц'!$A$2:$H$32,2,0),"")</f>
        <v/>
      </c>
      <c r="L1236" s="18" t="e">
        <f>IF(MATCH(Таблица1[[#This Row],[Номер договора]],Таблица1[Номер договора],)=ROW()-1,1,)+INDEX(Таблица1[[#All],[0]],ROW()-1)</f>
        <v>#N/A</v>
      </c>
      <c r="M1236" s="18" t="str">
        <f>IFERROR(INDEX(Таблица1[Номер договора],MATCH(ROW()-1,Таблица1[0],)),"s\")</f>
        <v>s\</v>
      </c>
    </row>
    <row r="1237" spans="1:13" ht="15.75" x14ac:dyDescent="0.25">
      <c r="A1237" s="9" t="e">
        <f>INDEX('Журнал договоров физ.лиц'!C:C,MATCH('Реестр физические'!J1237,'Журнал договоров физ.лиц'!A:A,))</f>
        <v>#N/A</v>
      </c>
      <c r="B1237" s="9" t="e">
        <f>Таблица1[[#This Row],[Наименование юридического лица / ФИО пациента (физического лица)]]</f>
        <v>#N/A</v>
      </c>
      <c r="C1237" s="35"/>
      <c r="D1237" s="11"/>
      <c r="E1237" s="16"/>
      <c r="F1237" s="19"/>
      <c r="G1237"/>
      <c r="H1237" s="17">
        <f>IFERROR(VLOOKUP(Таблица1[[#This Row],[Наименование услуги]],#REF!,2),)</f>
        <v>0</v>
      </c>
      <c r="I1237" s="7">
        <f>Таблица1[[#This Row],[Количество услуг]]*Таблица1[[#This Row],[Стоимость за единицу, руб.]]</f>
        <v>0</v>
      </c>
      <c r="K1237" s="8" t="str">
        <f>IFERROR(VLOOKUP($J1237,'Журнал договоров физ.лиц'!$A$2:$H$32,2,0),"")</f>
        <v/>
      </c>
      <c r="L1237" s="18" t="e">
        <f>IF(MATCH(Таблица1[[#This Row],[Номер договора]],Таблица1[Номер договора],)=ROW()-1,1,)+INDEX(Таблица1[[#All],[0]],ROW()-1)</f>
        <v>#N/A</v>
      </c>
      <c r="M1237" s="18" t="str">
        <f>IFERROR(INDEX(Таблица1[Номер договора],MATCH(ROW()-1,Таблица1[0],)),"s\")</f>
        <v>s\</v>
      </c>
    </row>
    <row r="1238" spans="1:13" ht="15.75" x14ac:dyDescent="0.25">
      <c r="A1238" s="9" t="e">
        <f>INDEX('Журнал договоров физ.лиц'!C:C,MATCH('Реестр физические'!J1238,'Журнал договоров физ.лиц'!A:A,))</f>
        <v>#N/A</v>
      </c>
      <c r="B1238" s="9" t="e">
        <f>Таблица1[[#This Row],[Наименование юридического лица / ФИО пациента (физического лица)]]</f>
        <v>#N/A</v>
      </c>
      <c r="C1238" s="35"/>
      <c r="D1238" s="11"/>
      <c r="E1238" s="16"/>
      <c r="F1238" s="19"/>
      <c r="G1238"/>
      <c r="H1238" s="17">
        <f>IFERROR(VLOOKUP(Таблица1[[#This Row],[Наименование услуги]],#REF!,2),)</f>
        <v>0</v>
      </c>
      <c r="I1238" s="7">
        <f>Таблица1[[#This Row],[Количество услуг]]*Таблица1[[#This Row],[Стоимость за единицу, руб.]]</f>
        <v>0</v>
      </c>
      <c r="K1238" s="8" t="str">
        <f>IFERROR(VLOOKUP($J1238,'Журнал договоров физ.лиц'!$A$2:$H$32,2,0),"")</f>
        <v/>
      </c>
      <c r="L1238" s="18" t="e">
        <f>IF(MATCH(Таблица1[[#This Row],[Номер договора]],Таблица1[Номер договора],)=ROW()-1,1,)+INDEX(Таблица1[[#All],[0]],ROW()-1)</f>
        <v>#N/A</v>
      </c>
      <c r="M1238" s="18" t="str">
        <f>IFERROR(INDEX(Таблица1[Номер договора],MATCH(ROW()-1,Таблица1[0],)),"s\")</f>
        <v>s\</v>
      </c>
    </row>
    <row r="1239" spans="1:13" ht="15.75" x14ac:dyDescent="0.25">
      <c r="A1239" s="9" t="e">
        <f>INDEX('Журнал договоров физ.лиц'!C:C,MATCH('Реестр физические'!J1239,'Журнал договоров физ.лиц'!A:A,))</f>
        <v>#N/A</v>
      </c>
      <c r="B1239" s="9" t="e">
        <f>Таблица1[[#This Row],[Наименование юридического лица / ФИО пациента (физического лица)]]</f>
        <v>#N/A</v>
      </c>
      <c r="C1239" s="35"/>
      <c r="D1239" s="11"/>
      <c r="E1239" s="16"/>
      <c r="F1239" s="19"/>
      <c r="G1239"/>
      <c r="H1239" s="17">
        <f>IFERROR(VLOOKUP(Таблица1[[#This Row],[Наименование услуги]],#REF!,2),)</f>
        <v>0</v>
      </c>
      <c r="I1239" s="7">
        <f>Таблица1[[#This Row],[Количество услуг]]*Таблица1[[#This Row],[Стоимость за единицу, руб.]]</f>
        <v>0</v>
      </c>
      <c r="K1239" s="8" t="str">
        <f>IFERROR(VLOOKUP($J1239,'Журнал договоров физ.лиц'!$A$2:$H$32,2,0),"")</f>
        <v/>
      </c>
      <c r="L1239" s="18" t="e">
        <f>IF(MATCH(Таблица1[[#This Row],[Номер договора]],Таблица1[Номер договора],)=ROW()-1,1,)+INDEX(Таблица1[[#All],[0]],ROW()-1)</f>
        <v>#N/A</v>
      </c>
      <c r="M1239" s="18" t="str">
        <f>IFERROR(INDEX(Таблица1[Номер договора],MATCH(ROW()-1,Таблица1[0],)),"s\")</f>
        <v>s\</v>
      </c>
    </row>
    <row r="1240" spans="1:13" ht="15.75" x14ac:dyDescent="0.25">
      <c r="A1240" s="9" t="e">
        <f>INDEX('Журнал договоров физ.лиц'!C:C,MATCH('Реестр физические'!J1240,'Журнал договоров физ.лиц'!A:A,))</f>
        <v>#N/A</v>
      </c>
      <c r="B1240" s="9" t="e">
        <f>Таблица1[[#This Row],[Наименование юридического лица / ФИО пациента (физического лица)]]</f>
        <v>#N/A</v>
      </c>
      <c r="C1240" s="35"/>
      <c r="D1240" s="11"/>
      <c r="E1240" s="16"/>
      <c r="F1240" s="19"/>
      <c r="G1240"/>
      <c r="H1240" s="17">
        <f>IFERROR(VLOOKUP(Таблица1[[#This Row],[Наименование услуги]],#REF!,2),)</f>
        <v>0</v>
      </c>
      <c r="I1240" s="7">
        <f>Таблица1[[#This Row],[Количество услуг]]*Таблица1[[#This Row],[Стоимость за единицу, руб.]]</f>
        <v>0</v>
      </c>
      <c r="K1240" s="8" t="str">
        <f>IFERROR(VLOOKUP($J1240,'Журнал договоров физ.лиц'!$A$2:$H$32,2,0),"")</f>
        <v/>
      </c>
      <c r="L1240" s="18" t="e">
        <f>IF(MATCH(Таблица1[[#This Row],[Номер договора]],Таблица1[Номер договора],)=ROW()-1,1,)+INDEX(Таблица1[[#All],[0]],ROW()-1)</f>
        <v>#N/A</v>
      </c>
      <c r="M1240" s="18" t="str">
        <f>IFERROR(INDEX(Таблица1[Номер договора],MATCH(ROW()-1,Таблица1[0],)),"s\")</f>
        <v>s\</v>
      </c>
    </row>
    <row r="1241" spans="1:13" ht="15.75" x14ac:dyDescent="0.25">
      <c r="A1241" s="9" t="e">
        <f>INDEX('Журнал договоров физ.лиц'!C:C,MATCH('Реестр физические'!J1241,'Журнал договоров физ.лиц'!A:A,))</f>
        <v>#N/A</v>
      </c>
      <c r="B1241" s="9" t="e">
        <f>Таблица1[[#This Row],[Наименование юридического лица / ФИО пациента (физического лица)]]</f>
        <v>#N/A</v>
      </c>
      <c r="C1241" s="35"/>
      <c r="D1241" s="11"/>
      <c r="E1241" s="16"/>
      <c r="F1241" s="19"/>
      <c r="G1241"/>
      <c r="H1241" s="17">
        <f>IFERROR(VLOOKUP(Таблица1[[#This Row],[Наименование услуги]],#REF!,2),)</f>
        <v>0</v>
      </c>
      <c r="I1241" s="7">
        <f>Таблица1[[#This Row],[Количество услуг]]*Таблица1[[#This Row],[Стоимость за единицу, руб.]]</f>
        <v>0</v>
      </c>
      <c r="K1241" s="8" t="str">
        <f>IFERROR(VLOOKUP($J1241,'Журнал договоров физ.лиц'!$A$2:$H$32,2,0),"")</f>
        <v/>
      </c>
      <c r="L1241" s="18" t="e">
        <f>IF(MATCH(Таблица1[[#This Row],[Номер договора]],Таблица1[Номер договора],)=ROW()-1,1,)+INDEX(Таблица1[[#All],[0]],ROW()-1)</f>
        <v>#N/A</v>
      </c>
      <c r="M1241" s="18" t="str">
        <f>IFERROR(INDEX(Таблица1[Номер договора],MATCH(ROW()-1,Таблица1[0],)),"s\")</f>
        <v>s\</v>
      </c>
    </row>
    <row r="1242" spans="1:13" ht="15.75" x14ac:dyDescent="0.25">
      <c r="A1242" s="9" t="e">
        <f>INDEX('Журнал договоров физ.лиц'!C:C,MATCH('Реестр физические'!J1242,'Журнал договоров физ.лиц'!A:A,))</f>
        <v>#N/A</v>
      </c>
      <c r="B1242" s="9" t="e">
        <f>Таблица1[[#This Row],[Наименование юридического лица / ФИО пациента (физического лица)]]</f>
        <v>#N/A</v>
      </c>
      <c r="C1242" s="35"/>
      <c r="D1242" s="11"/>
      <c r="E1242" s="16"/>
      <c r="F1242" s="19"/>
      <c r="G1242"/>
      <c r="H1242" s="17">
        <f>IFERROR(VLOOKUP(Таблица1[[#This Row],[Наименование услуги]],#REF!,2),)</f>
        <v>0</v>
      </c>
      <c r="I1242" s="7">
        <f>Таблица1[[#This Row],[Количество услуг]]*Таблица1[[#This Row],[Стоимость за единицу, руб.]]</f>
        <v>0</v>
      </c>
      <c r="K1242" s="8" t="str">
        <f>IFERROR(VLOOKUP($J1242,'Журнал договоров физ.лиц'!$A$2:$H$32,2,0),"")</f>
        <v/>
      </c>
      <c r="L1242" s="18" t="e">
        <f>IF(MATCH(Таблица1[[#This Row],[Номер договора]],Таблица1[Номер договора],)=ROW()-1,1,)+INDEX(Таблица1[[#All],[0]],ROW()-1)</f>
        <v>#N/A</v>
      </c>
      <c r="M1242" s="18" t="str">
        <f>IFERROR(INDEX(Таблица1[Номер договора],MATCH(ROW()-1,Таблица1[0],)),"s\")</f>
        <v>s\</v>
      </c>
    </row>
    <row r="1243" spans="1:13" ht="15.75" x14ac:dyDescent="0.25">
      <c r="A1243" s="9" t="e">
        <f>INDEX('Журнал договоров физ.лиц'!C:C,MATCH('Реестр физические'!J1243,'Журнал договоров физ.лиц'!A:A,))</f>
        <v>#N/A</v>
      </c>
      <c r="B1243" s="9" t="e">
        <f>Таблица1[[#This Row],[Наименование юридического лица / ФИО пациента (физического лица)]]</f>
        <v>#N/A</v>
      </c>
      <c r="C1243" s="35"/>
      <c r="D1243" s="11"/>
      <c r="E1243" s="16"/>
      <c r="F1243" s="19"/>
      <c r="G1243"/>
      <c r="H1243" s="17">
        <f>IFERROR(VLOOKUP(Таблица1[[#This Row],[Наименование услуги]],#REF!,2),)</f>
        <v>0</v>
      </c>
      <c r="I1243" s="7">
        <f>Таблица1[[#This Row],[Количество услуг]]*Таблица1[[#This Row],[Стоимость за единицу, руб.]]</f>
        <v>0</v>
      </c>
      <c r="K1243" s="8" t="str">
        <f>IFERROR(VLOOKUP($J1243,'Журнал договоров физ.лиц'!$A$2:$H$32,2,0),"")</f>
        <v/>
      </c>
      <c r="L1243" s="18" t="e">
        <f>IF(MATCH(Таблица1[[#This Row],[Номер договора]],Таблица1[Номер договора],)=ROW()-1,1,)+INDEX(Таблица1[[#All],[0]],ROW()-1)</f>
        <v>#N/A</v>
      </c>
      <c r="M1243" s="18" t="str">
        <f>IFERROR(INDEX(Таблица1[Номер договора],MATCH(ROW()-1,Таблица1[0],)),"s\")</f>
        <v>s\</v>
      </c>
    </row>
    <row r="1244" spans="1:13" ht="15.75" x14ac:dyDescent="0.25">
      <c r="A1244" s="9" t="e">
        <f>INDEX('Журнал договоров физ.лиц'!C:C,MATCH('Реестр физические'!J1244,'Журнал договоров физ.лиц'!A:A,))</f>
        <v>#N/A</v>
      </c>
      <c r="B1244" s="9" t="e">
        <f>Таблица1[[#This Row],[Наименование юридического лица / ФИО пациента (физического лица)]]</f>
        <v>#N/A</v>
      </c>
      <c r="C1244" s="35"/>
      <c r="D1244" s="11"/>
      <c r="E1244" s="16"/>
      <c r="F1244" s="19"/>
      <c r="G1244"/>
      <c r="H1244" s="17">
        <f>IFERROR(VLOOKUP(Таблица1[[#This Row],[Наименование услуги]],#REF!,2),)</f>
        <v>0</v>
      </c>
      <c r="I1244" s="7">
        <f>Таблица1[[#This Row],[Количество услуг]]*Таблица1[[#This Row],[Стоимость за единицу, руб.]]</f>
        <v>0</v>
      </c>
      <c r="K1244" s="8" t="str">
        <f>IFERROR(VLOOKUP($J1244,'Журнал договоров физ.лиц'!$A$2:$H$32,2,0),"")</f>
        <v/>
      </c>
      <c r="L1244" s="18" t="e">
        <f>IF(MATCH(Таблица1[[#This Row],[Номер договора]],Таблица1[Номер договора],)=ROW()-1,1,)+INDEX(Таблица1[[#All],[0]],ROW()-1)</f>
        <v>#N/A</v>
      </c>
      <c r="M1244" s="18" t="str">
        <f>IFERROR(INDEX(Таблица1[Номер договора],MATCH(ROW()-1,Таблица1[0],)),"s\")</f>
        <v>s\</v>
      </c>
    </row>
    <row r="1245" spans="1:13" ht="15.75" x14ac:dyDescent="0.25">
      <c r="A1245" s="9" t="e">
        <f>INDEX('Журнал договоров физ.лиц'!C:C,MATCH('Реестр физические'!J1245,'Журнал договоров физ.лиц'!A:A,))</f>
        <v>#N/A</v>
      </c>
      <c r="B1245" s="9" t="e">
        <f>Таблица1[[#This Row],[Наименование юридического лица / ФИО пациента (физического лица)]]</f>
        <v>#N/A</v>
      </c>
      <c r="C1245" s="35"/>
      <c r="D1245" s="11"/>
      <c r="E1245" s="16"/>
      <c r="F1245" s="19"/>
      <c r="G1245"/>
      <c r="H1245" s="17">
        <f>IFERROR(VLOOKUP(Таблица1[[#This Row],[Наименование услуги]],#REF!,2),)</f>
        <v>0</v>
      </c>
      <c r="I1245" s="7">
        <f>Таблица1[[#This Row],[Количество услуг]]*Таблица1[[#This Row],[Стоимость за единицу, руб.]]</f>
        <v>0</v>
      </c>
      <c r="K1245" s="8" t="str">
        <f>IFERROR(VLOOKUP($J1245,'Журнал договоров физ.лиц'!$A$2:$H$32,2,0),"")</f>
        <v/>
      </c>
      <c r="L1245" s="18" t="e">
        <f>IF(MATCH(Таблица1[[#This Row],[Номер договора]],Таблица1[Номер договора],)=ROW()-1,1,)+INDEX(Таблица1[[#All],[0]],ROW()-1)</f>
        <v>#N/A</v>
      </c>
      <c r="M1245" s="18" t="str">
        <f>IFERROR(INDEX(Таблица1[Номер договора],MATCH(ROW()-1,Таблица1[0],)),"s\")</f>
        <v>s\</v>
      </c>
    </row>
    <row r="1246" spans="1:13" ht="15.75" x14ac:dyDescent="0.25">
      <c r="A1246" s="9" t="e">
        <f>INDEX('Журнал договоров физ.лиц'!C:C,MATCH('Реестр физические'!J1246,'Журнал договоров физ.лиц'!A:A,))</f>
        <v>#N/A</v>
      </c>
      <c r="B1246" s="9" t="e">
        <f>Таблица1[[#This Row],[Наименование юридического лица / ФИО пациента (физического лица)]]</f>
        <v>#N/A</v>
      </c>
      <c r="C1246" s="35"/>
      <c r="D1246" s="11"/>
      <c r="E1246" s="16"/>
      <c r="F1246" s="19"/>
      <c r="G1246"/>
      <c r="H1246" s="17">
        <f>IFERROR(VLOOKUP(Таблица1[[#This Row],[Наименование услуги]],#REF!,2),)</f>
        <v>0</v>
      </c>
      <c r="I1246" s="7">
        <f>Таблица1[[#This Row],[Количество услуг]]*Таблица1[[#This Row],[Стоимость за единицу, руб.]]</f>
        <v>0</v>
      </c>
      <c r="K1246" s="8" t="str">
        <f>IFERROR(VLOOKUP($J1246,'Журнал договоров физ.лиц'!$A$2:$H$32,2,0),"")</f>
        <v/>
      </c>
      <c r="L1246" s="18" t="e">
        <f>IF(MATCH(Таблица1[[#This Row],[Номер договора]],Таблица1[Номер договора],)=ROW()-1,1,)+INDEX(Таблица1[[#All],[0]],ROW()-1)</f>
        <v>#N/A</v>
      </c>
      <c r="M1246" s="18" t="str">
        <f>IFERROR(INDEX(Таблица1[Номер договора],MATCH(ROW()-1,Таблица1[0],)),"s\")</f>
        <v>s\</v>
      </c>
    </row>
    <row r="1247" spans="1:13" ht="15.75" x14ac:dyDescent="0.25">
      <c r="A1247" s="9" t="e">
        <f>INDEX('Журнал договоров физ.лиц'!C:C,MATCH('Реестр физические'!J1247,'Журнал договоров физ.лиц'!A:A,))</f>
        <v>#N/A</v>
      </c>
      <c r="B1247" s="9" t="e">
        <f>Таблица1[[#This Row],[Наименование юридического лица / ФИО пациента (физического лица)]]</f>
        <v>#N/A</v>
      </c>
      <c r="C1247" s="35"/>
      <c r="D1247" s="11"/>
      <c r="E1247" s="16"/>
      <c r="F1247" s="19"/>
      <c r="G1247"/>
      <c r="H1247" s="17">
        <f>IFERROR(VLOOKUP(Таблица1[[#This Row],[Наименование услуги]],#REF!,2),)</f>
        <v>0</v>
      </c>
      <c r="I1247" s="7">
        <f>Таблица1[[#This Row],[Количество услуг]]*Таблица1[[#This Row],[Стоимость за единицу, руб.]]</f>
        <v>0</v>
      </c>
      <c r="K1247" s="8" t="str">
        <f>IFERROR(VLOOKUP($J1247,'Журнал договоров физ.лиц'!$A$2:$H$32,2,0),"")</f>
        <v/>
      </c>
      <c r="L1247" s="18" t="e">
        <f>IF(MATCH(Таблица1[[#This Row],[Номер договора]],Таблица1[Номер договора],)=ROW()-1,1,)+INDEX(Таблица1[[#All],[0]],ROW()-1)</f>
        <v>#N/A</v>
      </c>
      <c r="M1247" s="18" t="str">
        <f>IFERROR(INDEX(Таблица1[Номер договора],MATCH(ROW()-1,Таблица1[0],)),"s\")</f>
        <v>s\</v>
      </c>
    </row>
    <row r="1248" spans="1:13" ht="15.75" x14ac:dyDescent="0.25">
      <c r="A1248" s="9" t="e">
        <f>INDEX('Журнал договоров физ.лиц'!C:C,MATCH('Реестр физические'!J1248,'Журнал договоров физ.лиц'!A:A,))</f>
        <v>#N/A</v>
      </c>
      <c r="B1248" s="9" t="e">
        <f>Таблица1[[#This Row],[Наименование юридического лица / ФИО пациента (физического лица)]]</f>
        <v>#N/A</v>
      </c>
      <c r="C1248" s="35"/>
      <c r="D1248" s="11"/>
      <c r="E1248" s="16"/>
      <c r="F1248" s="19"/>
      <c r="G1248"/>
      <c r="H1248" s="17">
        <f>IFERROR(VLOOKUP(Таблица1[[#This Row],[Наименование услуги]],#REF!,2),)</f>
        <v>0</v>
      </c>
      <c r="I1248" s="7">
        <f>Таблица1[[#This Row],[Количество услуг]]*Таблица1[[#This Row],[Стоимость за единицу, руб.]]</f>
        <v>0</v>
      </c>
      <c r="K1248" s="8" t="str">
        <f>IFERROR(VLOOKUP($J1248,'Журнал договоров физ.лиц'!$A$2:$H$32,2,0),"")</f>
        <v/>
      </c>
      <c r="L1248" s="18" t="e">
        <f>IF(MATCH(Таблица1[[#This Row],[Номер договора]],Таблица1[Номер договора],)=ROW()-1,1,)+INDEX(Таблица1[[#All],[0]],ROW()-1)</f>
        <v>#N/A</v>
      </c>
      <c r="M1248" s="18" t="str">
        <f>IFERROR(INDEX(Таблица1[Номер договора],MATCH(ROW()-1,Таблица1[0],)),"s\")</f>
        <v>s\</v>
      </c>
    </row>
    <row r="1249" spans="1:13" ht="15.75" x14ac:dyDescent="0.25">
      <c r="A1249" s="9" t="e">
        <f>INDEX('Журнал договоров физ.лиц'!C:C,MATCH('Реестр физические'!J1249,'Журнал договоров физ.лиц'!A:A,))</f>
        <v>#N/A</v>
      </c>
      <c r="B1249" s="9" t="e">
        <f>Таблица1[[#This Row],[Наименование юридического лица / ФИО пациента (физического лица)]]</f>
        <v>#N/A</v>
      </c>
      <c r="C1249" s="35"/>
      <c r="D1249" s="11"/>
      <c r="E1249" s="16"/>
      <c r="F1249" s="19"/>
      <c r="G1249"/>
      <c r="H1249" s="17">
        <f>IFERROR(VLOOKUP(Таблица1[[#This Row],[Наименование услуги]],#REF!,2),)</f>
        <v>0</v>
      </c>
      <c r="I1249" s="7">
        <f>Таблица1[[#This Row],[Количество услуг]]*Таблица1[[#This Row],[Стоимость за единицу, руб.]]</f>
        <v>0</v>
      </c>
      <c r="K1249" s="8" t="str">
        <f>IFERROR(VLOOKUP($J1249,'Журнал договоров физ.лиц'!$A$2:$H$32,2,0),"")</f>
        <v/>
      </c>
      <c r="L1249" s="18" t="e">
        <f>IF(MATCH(Таблица1[[#This Row],[Номер договора]],Таблица1[Номер договора],)=ROW()-1,1,)+INDEX(Таблица1[[#All],[0]],ROW()-1)</f>
        <v>#N/A</v>
      </c>
      <c r="M1249" s="18" t="str">
        <f>IFERROR(INDEX(Таблица1[Номер договора],MATCH(ROW()-1,Таблица1[0],)),"s\")</f>
        <v>s\</v>
      </c>
    </row>
    <row r="1250" spans="1:13" ht="15.75" x14ac:dyDescent="0.25">
      <c r="A1250" s="9" t="e">
        <f>INDEX('Журнал договоров физ.лиц'!C:C,MATCH('Реестр физические'!J1250,'Журнал договоров физ.лиц'!A:A,))</f>
        <v>#N/A</v>
      </c>
      <c r="B1250" s="9" t="e">
        <f>Таблица1[[#This Row],[Наименование юридического лица / ФИО пациента (физического лица)]]</f>
        <v>#N/A</v>
      </c>
      <c r="C1250" s="35"/>
      <c r="D1250" s="11"/>
      <c r="E1250" s="16"/>
      <c r="F1250" s="19"/>
      <c r="G1250"/>
      <c r="H1250" s="17">
        <f>IFERROR(VLOOKUP(Таблица1[[#This Row],[Наименование услуги]],#REF!,2),)</f>
        <v>0</v>
      </c>
      <c r="I1250" s="7">
        <f>Таблица1[[#This Row],[Количество услуг]]*Таблица1[[#This Row],[Стоимость за единицу, руб.]]</f>
        <v>0</v>
      </c>
      <c r="K1250" s="8" t="str">
        <f>IFERROR(VLOOKUP($J1250,'Журнал договоров физ.лиц'!$A$2:$H$32,2,0),"")</f>
        <v/>
      </c>
      <c r="L1250" s="18" t="e">
        <f>IF(MATCH(Таблица1[[#This Row],[Номер договора]],Таблица1[Номер договора],)=ROW()-1,1,)+INDEX(Таблица1[[#All],[0]],ROW()-1)</f>
        <v>#N/A</v>
      </c>
      <c r="M1250" s="18" t="str">
        <f>IFERROR(INDEX(Таблица1[Номер договора],MATCH(ROW()-1,Таблица1[0],)),"s\")</f>
        <v>s\</v>
      </c>
    </row>
    <row r="1251" spans="1:13" ht="15.75" x14ac:dyDescent="0.25">
      <c r="A1251" s="9" t="e">
        <f>INDEX('Журнал договоров физ.лиц'!C:C,MATCH('Реестр физические'!J1251,'Журнал договоров физ.лиц'!A:A,))</f>
        <v>#N/A</v>
      </c>
      <c r="B1251" s="9" t="e">
        <f>Таблица1[[#This Row],[Наименование юридического лица / ФИО пациента (физического лица)]]</f>
        <v>#N/A</v>
      </c>
      <c r="C1251" s="35"/>
      <c r="D1251" s="11"/>
      <c r="E1251" s="16"/>
      <c r="F1251" s="19"/>
      <c r="G1251"/>
      <c r="H1251" s="17">
        <f>IFERROR(VLOOKUP(Таблица1[[#This Row],[Наименование услуги]],#REF!,2),)</f>
        <v>0</v>
      </c>
      <c r="I1251" s="7">
        <f>Таблица1[[#This Row],[Количество услуг]]*Таблица1[[#This Row],[Стоимость за единицу, руб.]]</f>
        <v>0</v>
      </c>
      <c r="K1251" s="8" t="str">
        <f>IFERROR(VLOOKUP($J1251,'Журнал договоров физ.лиц'!$A$2:$H$32,2,0),"")</f>
        <v/>
      </c>
      <c r="L1251" s="18" t="e">
        <f>IF(MATCH(Таблица1[[#This Row],[Номер договора]],Таблица1[Номер договора],)=ROW()-1,1,)+INDEX(Таблица1[[#All],[0]],ROW()-1)</f>
        <v>#N/A</v>
      </c>
      <c r="M1251" s="18" t="str">
        <f>IFERROR(INDEX(Таблица1[Номер договора],MATCH(ROW()-1,Таблица1[0],)),"s\")</f>
        <v>s\</v>
      </c>
    </row>
    <row r="1252" spans="1:13" ht="15.75" x14ac:dyDescent="0.25">
      <c r="A1252" s="9" t="e">
        <f>INDEX('Журнал договоров физ.лиц'!C:C,MATCH('Реестр физические'!J1252,'Журнал договоров физ.лиц'!A:A,))</f>
        <v>#N/A</v>
      </c>
      <c r="B1252" s="9" t="e">
        <f>Таблица1[[#This Row],[Наименование юридического лица / ФИО пациента (физического лица)]]</f>
        <v>#N/A</v>
      </c>
      <c r="C1252" s="35"/>
      <c r="D1252" s="11"/>
      <c r="E1252" s="16"/>
      <c r="F1252" s="19"/>
      <c r="G1252"/>
      <c r="H1252" s="17">
        <f>IFERROR(VLOOKUP(Таблица1[[#This Row],[Наименование услуги]],#REF!,2),)</f>
        <v>0</v>
      </c>
      <c r="I1252" s="7">
        <f>Таблица1[[#This Row],[Количество услуг]]*Таблица1[[#This Row],[Стоимость за единицу, руб.]]</f>
        <v>0</v>
      </c>
      <c r="K1252" s="8" t="str">
        <f>IFERROR(VLOOKUP($J1252,'Журнал договоров физ.лиц'!$A$2:$H$32,2,0),"")</f>
        <v/>
      </c>
      <c r="L1252" s="18" t="e">
        <f>IF(MATCH(Таблица1[[#This Row],[Номер договора]],Таблица1[Номер договора],)=ROW()-1,1,)+INDEX(Таблица1[[#All],[0]],ROW()-1)</f>
        <v>#N/A</v>
      </c>
      <c r="M1252" s="18" t="str">
        <f>IFERROR(INDEX(Таблица1[Номер договора],MATCH(ROW()-1,Таблица1[0],)),"s\")</f>
        <v>s\</v>
      </c>
    </row>
    <row r="1253" spans="1:13" ht="15.75" x14ac:dyDescent="0.25">
      <c r="A1253" s="9" t="e">
        <f>INDEX('Журнал договоров физ.лиц'!C:C,MATCH('Реестр физические'!J1253,'Журнал договоров физ.лиц'!A:A,))</f>
        <v>#N/A</v>
      </c>
      <c r="B1253" s="9" t="e">
        <f>Таблица1[[#This Row],[Наименование юридического лица / ФИО пациента (физического лица)]]</f>
        <v>#N/A</v>
      </c>
      <c r="C1253" s="35"/>
      <c r="D1253" s="11"/>
      <c r="E1253" s="16"/>
      <c r="F1253" s="19"/>
      <c r="G1253"/>
      <c r="H1253" s="17">
        <f>IFERROR(VLOOKUP(Таблица1[[#This Row],[Наименование услуги]],#REF!,2),)</f>
        <v>0</v>
      </c>
      <c r="I1253" s="7">
        <f>Таблица1[[#This Row],[Количество услуг]]*Таблица1[[#This Row],[Стоимость за единицу, руб.]]</f>
        <v>0</v>
      </c>
      <c r="K1253" s="8" t="str">
        <f>IFERROR(VLOOKUP($J1253,'Журнал договоров физ.лиц'!$A$2:$H$32,2,0),"")</f>
        <v/>
      </c>
      <c r="L1253" s="18" t="e">
        <f>IF(MATCH(Таблица1[[#This Row],[Номер договора]],Таблица1[Номер договора],)=ROW()-1,1,)+INDEX(Таблица1[[#All],[0]],ROW()-1)</f>
        <v>#N/A</v>
      </c>
      <c r="M1253" s="18" t="str">
        <f>IFERROR(INDEX(Таблица1[Номер договора],MATCH(ROW()-1,Таблица1[0],)),"s\")</f>
        <v>s\</v>
      </c>
    </row>
    <row r="1254" spans="1:13" ht="15.75" x14ac:dyDescent="0.25">
      <c r="A1254" s="9" t="e">
        <f>INDEX('Журнал договоров физ.лиц'!C:C,MATCH('Реестр физические'!J1254,'Журнал договоров физ.лиц'!A:A,))</f>
        <v>#N/A</v>
      </c>
      <c r="B1254" s="9" t="e">
        <f>Таблица1[[#This Row],[Наименование юридического лица / ФИО пациента (физического лица)]]</f>
        <v>#N/A</v>
      </c>
      <c r="C1254" s="35"/>
      <c r="D1254" s="11"/>
      <c r="E1254" s="16"/>
      <c r="F1254" s="19"/>
      <c r="G1254"/>
      <c r="H1254" s="17">
        <f>IFERROR(VLOOKUP(Таблица1[[#This Row],[Наименование услуги]],#REF!,2),)</f>
        <v>0</v>
      </c>
      <c r="I1254" s="7">
        <f>Таблица1[[#This Row],[Количество услуг]]*Таблица1[[#This Row],[Стоимость за единицу, руб.]]</f>
        <v>0</v>
      </c>
      <c r="K1254" s="8" t="str">
        <f>IFERROR(VLOOKUP($J1254,'Журнал договоров физ.лиц'!$A$2:$H$32,2,0),"")</f>
        <v/>
      </c>
      <c r="L1254" s="18" t="e">
        <f>IF(MATCH(Таблица1[[#This Row],[Номер договора]],Таблица1[Номер договора],)=ROW()-1,1,)+INDEX(Таблица1[[#All],[0]],ROW()-1)</f>
        <v>#N/A</v>
      </c>
      <c r="M1254" s="18" t="str">
        <f>IFERROR(INDEX(Таблица1[Номер договора],MATCH(ROW()-1,Таблица1[0],)),"s\")</f>
        <v>s\</v>
      </c>
    </row>
    <row r="1255" spans="1:13" ht="15.75" x14ac:dyDescent="0.25">
      <c r="A1255" s="9" t="e">
        <f>INDEX('Журнал договоров физ.лиц'!C:C,MATCH('Реестр физические'!J1255,'Журнал договоров физ.лиц'!A:A,))</f>
        <v>#N/A</v>
      </c>
      <c r="B1255" s="9" t="e">
        <f>Таблица1[[#This Row],[Наименование юридического лица / ФИО пациента (физического лица)]]</f>
        <v>#N/A</v>
      </c>
      <c r="C1255" s="35"/>
      <c r="D1255" s="11"/>
      <c r="E1255" s="16"/>
      <c r="F1255" s="19"/>
      <c r="G1255"/>
      <c r="H1255" s="17">
        <f>IFERROR(VLOOKUP(Таблица1[[#This Row],[Наименование услуги]],#REF!,2),)</f>
        <v>0</v>
      </c>
      <c r="I1255" s="7">
        <f>Таблица1[[#This Row],[Количество услуг]]*Таблица1[[#This Row],[Стоимость за единицу, руб.]]</f>
        <v>0</v>
      </c>
      <c r="K1255" s="8" t="str">
        <f>IFERROR(VLOOKUP($J1255,'Журнал договоров физ.лиц'!$A$2:$H$32,2,0),"")</f>
        <v/>
      </c>
      <c r="L1255" s="18" t="e">
        <f>IF(MATCH(Таблица1[[#This Row],[Номер договора]],Таблица1[Номер договора],)=ROW()-1,1,)+INDEX(Таблица1[[#All],[0]],ROW()-1)</f>
        <v>#N/A</v>
      </c>
      <c r="M1255" s="18" t="str">
        <f>IFERROR(INDEX(Таблица1[Номер договора],MATCH(ROW()-1,Таблица1[0],)),"s\")</f>
        <v>s\</v>
      </c>
    </row>
    <row r="1256" spans="1:13" ht="15.75" x14ac:dyDescent="0.25">
      <c r="A1256" s="9" t="e">
        <f>INDEX('Журнал договоров физ.лиц'!C:C,MATCH('Реестр физические'!J1256,'Журнал договоров физ.лиц'!A:A,))</f>
        <v>#N/A</v>
      </c>
      <c r="B1256" s="9" t="e">
        <f>Таблица1[[#This Row],[Наименование юридического лица / ФИО пациента (физического лица)]]</f>
        <v>#N/A</v>
      </c>
      <c r="C1256" s="35"/>
      <c r="D1256" s="11"/>
      <c r="E1256" s="16"/>
      <c r="F1256" s="19"/>
      <c r="G1256"/>
      <c r="H1256" s="17">
        <f>IFERROR(VLOOKUP(Таблица1[[#This Row],[Наименование услуги]],#REF!,2),)</f>
        <v>0</v>
      </c>
      <c r="I1256" s="7">
        <f>Таблица1[[#This Row],[Количество услуг]]*Таблица1[[#This Row],[Стоимость за единицу, руб.]]</f>
        <v>0</v>
      </c>
      <c r="K1256" s="8" t="str">
        <f>IFERROR(VLOOKUP($J1256,'Журнал договоров физ.лиц'!$A$2:$H$32,2,0),"")</f>
        <v/>
      </c>
      <c r="L1256" s="18" t="e">
        <f>IF(MATCH(Таблица1[[#This Row],[Номер договора]],Таблица1[Номер договора],)=ROW()-1,1,)+INDEX(Таблица1[[#All],[0]],ROW()-1)</f>
        <v>#N/A</v>
      </c>
      <c r="M1256" s="18" t="str">
        <f>IFERROR(INDEX(Таблица1[Номер договора],MATCH(ROW()-1,Таблица1[0],)),"s\")</f>
        <v>s\</v>
      </c>
    </row>
    <row r="1257" spans="1:13" ht="15.75" x14ac:dyDescent="0.25">
      <c r="A1257" s="9" t="e">
        <f>INDEX('Журнал договоров физ.лиц'!C:C,MATCH('Реестр физические'!J1257,'Журнал договоров физ.лиц'!A:A,))</f>
        <v>#N/A</v>
      </c>
      <c r="B1257" s="9" t="e">
        <f>Таблица1[[#This Row],[Наименование юридического лица / ФИО пациента (физического лица)]]</f>
        <v>#N/A</v>
      </c>
      <c r="C1257" s="35"/>
      <c r="D1257" s="11"/>
      <c r="E1257" s="16"/>
      <c r="F1257" s="19"/>
      <c r="G1257"/>
      <c r="H1257" s="17">
        <f>IFERROR(VLOOKUP(Таблица1[[#This Row],[Наименование услуги]],#REF!,2),)</f>
        <v>0</v>
      </c>
      <c r="I1257" s="7">
        <f>Таблица1[[#This Row],[Количество услуг]]*Таблица1[[#This Row],[Стоимость за единицу, руб.]]</f>
        <v>0</v>
      </c>
      <c r="K1257" s="8" t="str">
        <f>IFERROR(VLOOKUP($J1257,'Журнал договоров физ.лиц'!$A$2:$H$32,2,0),"")</f>
        <v/>
      </c>
      <c r="L1257" s="18" t="e">
        <f>IF(MATCH(Таблица1[[#This Row],[Номер договора]],Таблица1[Номер договора],)=ROW()-1,1,)+INDEX(Таблица1[[#All],[0]],ROW()-1)</f>
        <v>#N/A</v>
      </c>
      <c r="M1257" s="18" t="str">
        <f>IFERROR(INDEX(Таблица1[Номер договора],MATCH(ROW()-1,Таблица1[0],)),"s\")</f>
        <v>s\</v>
      </c>
    </row>
    <row r="1258" spans="1:13" ht="15.75" x14ac:dyDescent="0.25">
      <c r="A1258" s="9" t="e">
        <f>INDEX('Журнал договоров физ.лиц'!C:C,MATCH('Реестр физические'!J1258,'Журнал договоров физ.лиц'!A:A,))</f>
        <v>#N/A</v>
      </c>
      <c r="B1258" s="9" t="e">
        <f>Таблица1[[#This Row],[Наименование юридического лица / ФИО пациента (физического лица)]]</f>
        <v>#N/A</v>
      </c>
      <c r="C1258" s="35"/>
      <c r="D1258" s="11"/>
      <c r="E1258" s="16"/>
      <c r="F1258" s="19"/>
      <c r="G1258"/>
      <c r="H1258" s="17">
        <f>IFERROR(VLOOKUP(Таблица1[[#This Row],[Наименование услуги]],#REF!,2),)</f>
        <v>0</v>
      </c>
      <c r="I1258" s="7">
        <f>Таблица1[[#This Row],[Количество услуг]]*Таблица1[[#This Row],[Стоимость за единицу, руб.]]</f>
        <v>0</v>
      </c>
      <c r="K1258" s="8" t="str">
        <f>IFERROR(VLOOKUP($J1258,'Журнал договоров физ.лиц'!$A$2:$H$32,2,0),"")</f>
        <v/>
      </c>
      <c r="L1258" s="18" t="e">
        <f>IF(MATCH(Таблица1[[#This Row],[Номер договора]],Таблица1[Номер договора],)=ROW()-1,1,)+INDEX(Таблица1[[#All],[0]],ROW()-1)</f>
        <v>#N/A</v>
      </c>
      <c r="M1258" s="18" t="str">
        <f>IFERROR(INDEX(Таблица1[Номер договора],MATCH(ROW()-1,Таблица1[0],)),"s\")</f>
        <v>s\</v>
      </c>
    </row>
    <row r="1259" spans="1:13" ht="15.75" x14ac:dyDescent="0.25">
      <c r="A1259" s="9" t="e">
        <f>INDEX('Журнал договоров физ.лиц'!C:C,MATCH('Реестр физические'!J1259,'Журнал договоров физ.лиц'!A:A,))</f>
        <v>#N/A</v>
      </c>
      <c r="B1259" s="9" t="e">
        <f>Таблица1[[#This Row],[Наименование юридического лица / ФИО пациента (физического лица)]]</f>
        <v>#N/A</v>
      </c>
      <c r="C1259" s="35"/>
      <c r="D1259" s="11"/>
      <c r="E1259" s="16"/>
      <c r="F1259" s="19"/>
      <c r="G1259"/>
      <c r="H1259" s="17">
        <f>IFERROR(VLOOKUP(Таблица1[[#This Row],[Наименование услуги]],#REF!,2),)</f>
        <v>0</v>
      </c>
      <c r="I1259" s="7">
        <f>Таблица1[[#This Row],[Количество услуг]]*Таблица1[[#This Row],[Стоимость за единицу, руб.]]</f>
        <v>0</v>
      </c>
      <c r="K1259" s="8" t="str">
        <f>IFERROR(VLOOKUP($J1259,'Журнал договоров физ.лиц'!$A$2:$H$32,2,0),"")</f>
        <v/>
      </c>
      <c r="L1259" s="18" t="e">
        <f>IF(MATCH(Таблица1[[#This Row],[Номер договора]],Таблица1[Номер договора],)=ROW()-1,1,)+INDEX(Таблица1[[#All],[0]],ROW()-1)</f>
        <v>#N/A</v>
      </c>
      <c r="M1259" s="18" t="str">
        <f>IFERROR(INDEX(Таблица1[Номер договора],MATCH(ROW()-1,Таблица1[0],)),"s\")</f>
        <v>s\</v>
      </c>
    </row>
    <row r="1260" spans="1:13" ht="15.75" x14ac:dyDescent="0.25">
      <c r="A1260" s="9" t="e">
        <f>INDEX('Журнал договоров физ.лиц'!C:C,MATCH('Реестр физические'!J1260,'Журнал договоров физ.лиц'!A:A,))</f>
        <v>#N/A</v>
      </c>
      <c r="B1260" s="9" t="e">
        <f>Таблица1[[#This Row],[Наименование юридического лица / ФИО пациента (физического лица)]]</f>
        <v>#N/A</v>
      </c>
      <c r="C1260" s="35"/>
      <c r="D1260" s="11"/>
      <c r="E1260" s="16"/>
      <c r="F1260" s="19"/>
      <c r="G1260"/>
      <c r="H1260" s="17">
        <f>IFERROR(VLOOKUP(Таблица1[[#This Row],[Наименование услуги]],#REF!,2),)</f>
        <v>0</v>
      </c>
      <c r="I1260" s="7">
        <f>Таблица1[[#This Row],[Количество услуг]]*Таблица1[[#This Row],[Стоимость за единицу, руб.]]</f>
        <v>0</v>
      </c>
      <c r="K1260" s="8" t="str">
        <f>IFERROR(VLOOKUP($J1260,'Журнал договоров физ.лиц'!$A$2:$H$32,2,0),"")</f>
        <v/>
      </c>
      <c r="L1260" s="18" t="e">
        <f>IF(MATCH(Таблица1[[#This Row],[Номер договора]],Таблица1[Номер договора],)=ROW()-1,1,)+INDEX(Таблица1[[#All],[0]],ROW()-1)</f>
        <v>#N/A</v>
      </c>
      <c r="M1260" s="18" t="str">
        <f>IFERROR(INDEX(Таблица1[Номер договора],MATCH(ROW()-1,Таблица1[0],)),"s\")</f>
        <v>s\</v>
      </c>
    </row>
    <row r="1261" spans="1:13" ht="15.75" x14ac:dyDescent="0.25">
      <c r="A1261" s="9" t="e">
        <f>INDEX('Журнал договоров физ.лиц'!C:C,MATCH('Реестр физические'!J1261,'Журнал договоров физ.лиц'!A:A,))</f>
        <v>#N/A</v>
      </c>
      <c r="B1261" s="9" t="e">
        <f>Таблица1[[#This Row],[Наименование юридического лица / ФИО пациента (физического лица)]]</f>
        <v>#N/A</v>
      </c>
      <c r="C1261" s="35"/>
      <c r="D1261" s="11"/>
      <c r="E1261" s="16"/>
      <c r="F1261" s="19"/>
      <c r="G1261"/>
      <c r="H1261" s="17">
        <f>IFERROR(VLOOKUP(Таблица1[[#This Row],[Наименование услуги]],#REF!,2),)</f>
        <v>0</v>
      </c>
      <c r="I1261" s="7">
        <f>Таблица1[[#This Row],[Количество услуг]]*Таблица1[[#This Row],[Стоимость за единицу, руб.]]</f>
        <v>0</v>
      </c>
      <c r="K1261" s="8" t="str">
        <f>IFERROR(VLOOKUP($J1261,'Журнал договоров физ.лиц'!$A$2:$H$32,2,0),"")</f>
        <v/>
      </c>
      <c r="L1261" s="18" t="e">
        <f>IF(MATCH(Таблица1[[#This Row],[Номер договора]],Таблица1[Номер договора],)=ROW()-1,1,)+INDEX(Таблица1[[#All],[0]],ROW()-1)</f>
        <v>#N/A</v>
      </c>
      <c r="M1261" s="18" t="str">
        <f>IFERROR(INDEX(Таблица1[Номер договора],MATCH(ROW()-1,Таблица1[0],)),"s\")</f>
        <v>s\</v>
      </c>
    </row>
    <row r="1262" spans="1:13" ht="15.75" x14ac:dyDescent="0.25">
      <c r="A1262" s="9" t="e">
        <f>INDEX('Журнал договоров физ.лиц'!C:C,MATCH('Реестр физические'!J1262,'Журнал договоров физ.лиц'!A:A,))</f>
        <v>#N/A</v>
      </c>
      <c r="B1262" s="9" t="e">
        <f>Таблица1[[#This Row],[Наименование юридического лица / ФИО пациента (физического лица)]]</f>
        <v>#N/A</v>
      </c>
      <c r="C1262" s="35"/>
      <c r="D1262" s="11"/>
      <c r="E1262" s="16"/>
      <c r="F1262" s="19"/>
      <c r="G1262"/>
      <c r="H1262" s="17">
        <f>IFERROR(VLOOKUP(Таблица1[[#This Row],[Наименование услуги]],#REF!,2),)</f>
        <v>0</v>
      </c>
      <c r="I1262" s="7">
        <f>Таблица1[[#This Row],[Количество услуг]]*Таблица1[[#This Row],[Стоимость за единицу, руб.]]</f>
        <v>0</v>
      </c>
      <c r="K1262" s="8" t="str">
        <f>IFERROR(VLOOKUP($J1262,'Журнал договоров физ.лиц'!$A$2:$H$32,2,0),"")</f>
        <v/>
      </c>
      <c r="L1262" s="18" t="e">
        <f>IF(MATCH(Таблица1[[#This Row],[Номер договора]],Таблица1[Номер договора],)=ROW()-1,1,)+INDEX(Таблица1[[#All],[0]],ROW()-1)</f>
        <v>#N/A</v>
      </c>
      <c r="M1262" s="18" t="str">
        <f>IFERROR(INDEX(Таблица1[Номер договора],MATCH(ROW()-1,Таблица1[0],)),"s\")</f>
        <v>s\</v>
      </c>
    </row>
    <row r="1263" spans="1:13" ht="15.75" x14ac:dyDescent="0.25">
      <c r="A1263" s="9" t="e">
        <f>INDEX('Журнал договоров физ.лиц'!C:C,MATCH('Реестр физические'!J1263,'Журнал договоров физ.лиц'!A:A,))</f>
        <v>#N/A</v>
      </c>
      <c r="B1263" s="9" t="e">
        <f>Таблица1[[#This Row],[Наименование юридического лица / ФИО пациента (физического лица)]]</f>
        <v>#N/A</v>
      </c>
      <c r="C1263" s="35"/>
      <c r="D1263" s="11"/>
      <c r="E1263" s="16"/>
      <c r="F1263" s="19"/>
      <c r="G1263"/>
      <c r="H1263" s="17">
        <f>IFERROR(VLOOKUP(Таблица1[[#This Row],[Наименование услуги]],#REF!,2),)</f>
        <v>0</v>
      </c>
      <c r="I1263" s="7">
        <f>Таблица1[[#This Row],[Количество услуг]]*Таблица1[[#This Row],[Стоимость за единицу, руб.]]</f>
        <v>0</v>
      </c>
      <c r="K1263" s="8" t="str">
        <f>IFERROR(VLOOKUP($J1263,'Журнал договоров физ.лиц'!$A$2:$H$32,2,0),"")</f>
        <v/>
      </c>
      <c r="L1263" s="18" t="e">
        <f>IF(MATCH(Таблица1[[#This Row],[Номер договора]],Таблица1[Номер договора],)=ROW()-1,1,)+INDEX(Таблица1[[#All],[0]],ROW()-1)</f>
        <v>#N/A</v>
      </c>
      <c r="M1263" s="18" t="str">
        <f>IFERROR(INDEX(Таблица1[Номер договора],MATCH(ROW()-1,Таблица1[0],)),"s\")</f>
        <v>s\</v>
      </c>
    </row>
    <row r="1264" spans="1:13" ht="15.75" x14ac:dyDescent="0.25">
      <c r="A1264" s="9" t="e">
        <f>INDEX('Журнал договоров физ.лиц'!C:C,MATCH('Реестр физические'!J1264,'Журнал договоров физ.лиц'!A:A,))</f>
        <v>#N/A</v>
      </c>
      <c r="B1264" s="9" t="e">
        <f>Таблица1[[#This Row],[Наименование юридического лица / ФИО пациента (физического лица)]]</f>
        <v>#N/A</v>
      </c>
      <c r="C1264" s="35"/>
      <c r="D1264" s="11"/>
      <c r="E1264" s="16"/>
      <c r="F1264" s="19"/>
      <c r="G1264"/>
      <c r="H1264" s="17">
        <f>IFERROR(VLOOKUP(Таблица1[[#This Row],[Наименование услуги]],#REF!,2),)</f>
        <v>0</v>
      </c>
      <c r="I1264" s="7">
        <f>Таблица1[[#This Row],[Количество услуг]]*Таблица1[[#This Row],[Стоимость за единицу, руб.]]</f>
        <v>0</v>
      </c>
      <c r="K1264" s="8" t="str">
        <f>IFERROR(VLOOKUP($J1264,'Журнал договоров физ.лиц'!$A$2:$H$32,2,0),"")</f>
        <v/>
      </c>
      <c r="L1264" s="18" t="e">
        <f>IF(MATCH(Таблица1[[#This Row],[Номер договора]],Таблица1[Номер договора],)=ROW()-1,1,)+INDEX(Таблица1[[#All],[0]],ROW()-1)</f>
        <v>#N/A</v>
      </c>
      <c r="M1264" s="18" t="str">
        <f>IFERROR(INDEX(Таблица1[Номер договора],MATCH(ROW()-1,Таблица1[0],)),"s\")</f>
        <v>s\</v>
      </c>
    </row>
    <row r="1265" spans="1:13" ht="15.75" x14ac:dyDescent="0.25">
      <c r="A1265" s="9" t="e">
        <f>INDEX('Журнал договоров физ.лиц'!C:C,MATCH('Реестр физические'!J1265,'Журнал договоров физ.лиц'!A:A,))</f>
        <v>#N/A</v>
      </c>
      <c r="B1265" s="9" t="e">
        <f>Таблица1[[#This Row],[Наименование юридического лица / ФИО пациента (физического лица)]]</f>
        <v>#N/A</v>
      </c>
      <c r="C1265" s="35"/>
      <c r="D1265" s="11"/>
      <c r="E1265" s="16"/>
      <c r="F1265" s="19"/>
      <c r="G1265"/>
      <c r="H1265" s="17">
        <f>IFERROR(VLOOKUP(Таблица1[[#This Row],[Наименование услуги]],#REF!,2),)</f>
        <v>0</v>
      </c>
      <c r="I1265" s="7">
        <f>Таблица1[[#This Row],[Количество услуг]]*Таблица1[[#This Row],[Стоимость за единицу, руб.]]</f>
        <v>0</v>
      </c>
      <c r="K1265" s="8" t="str">
        <f>IFERROR(VLOOKUP($J1265,'Журнал договоров физ.лиц'!$A$2:$H$32,2,0),"")</f>
        <v/>
      </c>
      <c r="L1265" s="18" t="e">
        <f>IF(MATCH(Таблица1[[#This Row],[Номер договора]],Таблица1[Номер договора],)=ROW()-1,1,)+INDEX(Таблица1[[#All],[0]],ROW()-1)</f>
        <v>#N/A</v>
      </c>
      <c r="M1265" s="18" t="str">
        <f>IFERROR(INDEX(Таблица1[Номер договора],MATCH(ROW()-1,Таблица1[0],)),"s\")</f>
        <v>s\</v>
      </c>
    </row>
    <row r="1266" spans="1:13" ht="15.75" x14ac:dyDescent="0.25">
      <c r="A1266" s="9" t="e">
        <f>INDEX('Журнал договоров физ.лиц'!C:C,MATCH('Реестр физические'!J1266,'Журнал договоров физ.лиц'!A:A,))</f>
        <v>#N/A</v>
      </c>
      <c r="B1266" s="9" t="e">
        <f>Таблица1[[#This Row],[Наименование юридического лица / ФИО пациента (физического лица)]]</f>
        <v>#N/A</v>
      </c>
      <c r="C1266" s="35"/>
      <c r="D1266" s="11"/>
      <c r="E1266" s="16"/>
      <c r="F1266" s="19"/>
      <c r="G1266"/>
      <c r="H1266" s="17">
        <f>IFERROR(VLOOKUP(Таблица1[[#This Row],[Наименование услуги]],#REF!,2),)</f>
        <v>0</v>
      </c>
      <c r="I1266" s="7">
        <f>Таблица1[[#This Row],[Количество услуг]]*Таблица1[[#This Row],[Стоимость за единицу, руб.]]</f>
        <v>0</v>
      </c>
      <c r="K1266" s="8" t="str">
        <f>IFERROR(VLOOKUP($J1266,'Журнал договоров физ.лиц'!$A$2:$H$32,2,0),"")</f>
        <v/>
      </c>
      <c r="L1266" s="18" t="e">
        <f>IF(MATCH(Таблица1[[#This Row],[Номер договора]],Таблица1[Номер договора],)=ROW()-1,1,)+INDEX(Таблица1[[#All],[0]],ROW()-1)</f>
        <v>#N/A</v>
      </c>
      <c r="M1266" s="18" t="str">
        <f>IFERROR(INDEX(Таблица1[Номер договора],MATCH(ROW()-1,Таблица1[0],)),"s\")</f>
        <v>s\</v>
      </c>
    </row>
    <row r="1267" spans="1:13" ht="15.75" x14ac:dyDescent="0.25">
      <c r="A1267" s="9" t="e">
        <f>INDEX('Журнал договоров физ.лиц'!C:C,MATCH('Реестр физические'!J1267,'Журнал договоров физ.лиц'!A:A,))</f>
        <v>#N/A</v>
      </c>
      <c r="B1267" s="9" t="e">
        <f>Таблица1[[#This Row],[Наименование юридического лица / ФИО пациента (физического лица)]]</f>
        <v>#N/A</v>
      </c>
      <c r="C1267" s="35"/>
      <c r="D1267" s="11"/>
      <c r="E1267" s="16"/>
      <c r="F1267" s="19"/>
      <c r="G1267"/>
      <c r="H1267" s="17">
        <f>IFERROR(VLOOKUP(Таблица1[[#This Row],[Наименование услуги]],#REF!,2),)</f>
        <v>0</v>
      </c>
      <c r="I1267" s="7">
        <f>Таблица1[[#This Row],[Количество услуг]]*Таблица1[[#This Row],[Стоимость за единицу, руб.]]</f>
        <v>0</v>
      </c>
      <c r="K1267" s="8" t="str">
        <f>IFERROR(VLOOKUP($J1267,'Журнал договоров физ.лиц'!$A$2:$H$32,2,0),"")</f>
        <v/>
      </c>
      <c r="L1267" s="18" t="e">
        <f>IF(MATCH(Таблица1[[#This Row],[Номер договора]],Таблица1[Номер договора],)=ROW()-1,1,)+INDEX(Таблица1[[#All],[0]],ROW()-1)</f>
        <v>#N/A</v>
      </c>
      <c r="M1267" s="18" t="str">
        <f>IFERROR(INDEX(Таблица1[Номер договора],MATCH(ROW()-1,Таблица1[0],)),"s\")</f>
        <v>s\</v>
      </c>
    </row>
    <row r="1268" spans="1:13" ht="15.75" x14ac:dyDescent="0.25">
      <c r="A1268" s="9" t="e">
        <f>INDEX('Журнал договоров физ.лиц'!C:C,MATCH('Реестр физические'!J1268,'Журнал договоров физ.лиц'!A:A,))</f>
        <v>#N/A</v>
      </c>
      <c r="B1268" s="9" t="e">
        <f>Таблица1[[#This Row],[Наименование юридического лица / ФИО пациента (физического лица)]]</f>
        <v>#N/A</v>
      </c>
      <c r="C1268" s="35"/>
      <c r="D1268" s="11"/>
      <c r="E1268" s="16"/>
      <c r="F1268" s="19"/>
      <c r="G1268"/>
      <c r="H1268" s="17">
        <f>IFERROR(VLOOKUP(Таблица1[[#This Row],[Наименование услуги]],#REF!,2),)</f>
        <v>0</v>
      </c>
      <c r="I1268" s="7">
        <f>Таблица1[[#This Row],[Количество услуг]]*Таблица1[[#This Row],[Стоимость за единицу, руб.]]</f>
        <v>0</v>
      </c>
      <c r="K1268" s="8" t="str">
        <f>IFERROR(VLOOKUP($J1268,'Журнал договоров физ.лиц'!$A$2:$H$32,2,0),"")</f>
        <v/>
      </c>
      <c r="L1268" s="18" t="e">
        <f>IF(MATCH(Таблица1[[#This Row],[Номер договора]],Таблица1[Номер договора],)=ROW()-1,1,)+INDEX(Таблица1[[#All],[0]],ROW()-1)</f>
        <v>#N/A</v>
      </c>
      <c r="M1268" s="18" t="str">
        <f>IFERROR(INDEX(Таблица1[Номер договора],MATCH(ROW()-1,Таблица1[0],)),"s\")</f>
        <v>s\</v>
      </c>
    </row>
    <row r="1269" spans="1:13" ht="15.75" x14ac:dyDescent="0.25">
      <c r="A1269" s="9" t="e">
        <f>INDEX('Журнал договоров физ.лиц'!C:C,MATCH('Реестр физические'!J1269,'Журнал договоров физ.лиц'!A:A,))</f>
        <v>#N/A</v>
      </c>
      <c r="B1269" s="9" t="e">
        <f>Таблица1[[#This Row],[Наименование юридического лица / ФИО пациента (физического лица)]]</f>
        <v>#N/A</v>
      </c>
      <c r="C1269" s="35"/>
      <c r="D1269" s="11"/>
      <c r="E1269" s="16"/>
      <c r="F1269" s="19"/>
      <c r="G1269"/>
      <c r="H1269" s="17">
        <f>IFERROR(VLOOKUP(Таблица1[[#This Row],[Наименование услуги]],#REF!,2),)</f>
        <v>0</v>
      </c>
      <c r="I1269" s="7">
        <f>Таблица1[[#This Row],[Количество услуг]]*Таблица1[[#This Row],[Стоимость за единицу, руб.]]</f>
        <v>0</v>
      </c>
      <c r="K1269" s="8" t="str">
        <f>IFERROR(VLOOKUP($J1269,'Журнал договоров физ.лиц'!$A$2:$H$32,2,0),"")</f>
        <v/>
      </c>
      <c r="L1269" s="18" t="e">
        <f>IF(MATCH(Таблица1[[#This Row],[Номер договора]],Таблица1[Номер договора],)=ROW()-1,1,)+INDEX(Таблица1[[#All],[0]],ROW()-1)</f>
        <v>#N/A</v>
      </c>
      <c r="M1269" s="18" t="str">
        <f>IFERROR(INDEX(Таблица1[Номер договора],MATCH(ROW()-1,Таблица1[0],)),"s\")</f>
        <v>s\</v>
      </c>
    </row>
    <row r="1270" spans="1:13" ht="15.75" x14ac:dyDescent="0.25">
      <c r="A1270" s="9" t="e">
        <f>INDEX('Журнал договоров физ.лиц'!C:C,MATCH('Реестр физические'!J1270,'Журнал договоров физ.лиц'!A:A,))</f>
        <v>#N/A</v>
      </c>
      <c r="B1270" s="9" t="e">
        <f>Таблица1[[#This Row],[Наименование юридического лица / ФИО пациента (физического лица)]]</f>
        <v>#N/A</v>
      </c>
      <c r="C1270" s="35"/>
      <c r="D1270" s="11"/>
      <c r="E1270" s="16"/>
      <c r="F1270" s="19"/>
      <c r="G1270"/>
      <c r="H1270" s="17">
        <f>IFERROR(VLOOKUP(Таблица1[[#This Row],[Наименование услуги]],#REF!,2),)</f>
        <v>0</v>
      </c>
      <c r="I1270" s="7">
        <f>Таблица1[[#This Row],[Количество услуг]]*Таблица1[[#This Row],[Стоимость за единицу, руб.]]</f>
        <v>0</v>
      </c>
      <c r="K1270" s="8" t="str">
        <f>IFERROR(VLOOKUP($J1270,'Журнал договоров физ.лиц'!$A$2:$H$32,2,0),"")</f>
        <v/>
      </c>
      <c r="L1270" s="18" t="e">
        <f>IF(MATCH(Таблица1[[#This Row],[Номер договора]],Таблица1[Номер договора],)=ROW()-1,1,)+INDEX(Таблица1[[#All],[0]],ROW()-1)</f>
        <v>#N/A</v>
      </c>
      <c r="M1270" s="18" t="str">
        <f>IFERROR(INDEX(Таблица1[Номер договора],MATCH(ROW()-1,Таблица1[0],)),"s\")</f>
        <v>s\</v>
      </c>
    </row>
    <row r="1271" spans="1:13" ht="15.75" x14ac:dyDescent="0.25">
      <c r="A1271" s="9" t="e">
        <f>INDEX('Журнал договоров физ.лиц'!C:C,MATCH('Реестр физические'!J1271,'Журнал договоров физ.лиц'!A:A,))</f>
        <v>#N/A</v>
      </c>
      <c r="B1271" s="9" t="e">
        <f>Таблица1[[#This Row],[Наименование юридического лица / ФИО пациента (физического лица)]]</f>
        <v>#N/A</v>
      </c>
      <c r="C1271" s="35"/>
      <c r="D1271" s="11"/>
      <c r="E1271" s="16"/>
      <c r="F1271" s="19"/>
      <c r="G1271"/>
      <c r="H1271" s="17">
        <f>IFERROR(VLOOKUP(Таблица1[[#This Row],[Наименование услуги]],#REF!,2),)</f>
        <v>0</v>
      </c>
      <c r="I1271" s="7">
        <f>Таблица1[[#This Row],[Количество услуг]]*Таблица1[[#This Row],[Стоимость за единицу, руб.]]</f>
        <v>0</v>
      </c>
      <c r="K1271" s="8" t="str">
        <f>IFERROR(VLOOKUP($J1271,'Журнал договоров физ.лиц'!$A$2:$H$32,2,0),"")</f>
        <v/>
      </c>
      <c r="L1271" s="18" t="e">
        <f>IF(MATCH(Таблица1[[#This Row],[Номер договора]],Таблица1[Номер договора],)=ROW()-1,1,)+INDEX(Таблица1[[#All],[0]],ROW()-1)</f>
        <v>#N/A</v>
      </c>
      <c r="M1271" s="18" t="str">
        <f>IFERROR(INDEX(Таблица1[Номер договора],MATCH(ROW()-1,Таблица1[0],)),"s\")</f>
        <v>s\</v>
      </c>
    </row>
    <row r="1272" spans="1:13" ht="15.75" x14ac:dyDescent="0.25">
      <c r="A1272" s="9" t="e">
        <f>INDEX('Журнал договоров физ.лиц'!C:C,MATCH('Реестр физические'!J1272,'Журнал договоров физ.лиц'!A:A,))</f>
        <v>#N/A</v>
      </c>
      <c r="B1272" s="9" t="e">
        <f>Таблица1[[#This Row],[Наименование юридического лица / ФИО пациента (физического лица)]]</f>
        <v>#N/A</v>
      </c>
      <c r="C1272" s="35"/>
      <c r="D1272" s="11"/>
      <c r="E1272" s="16"/>
      <c r="F1272" s="19"/>
      <c r="G1272"/>
      <c r="H1272" s="17">
        <f>IFERROR(VLOOKUP(Таблица1[[#This Row],[Наименование услуги]],#REF!,2),)</f>
        <v>0</v>
      </c>
      <c r="I1272" s="7">
        <f>Таблица1[[#This Row],[Количество услуг]]*Таблица1[[#This Row],[Стоимость за единицу, руб.]]</f>
        <v>0</v>
      </c>
      <c r="K1272" s="8" t="str">
        <f>IFERROR(VLOOKUP($J1272,'Журнал договоров физ.лиц'!$A$2:$H$32,2,0),"")</f>
        <v/>
      </c>
      <c r="L1272" s="18" t="e">
        <f>IF(MATCH(Таблица1[[#This Row],[Номер договора]],Таблица1[Номер договора],)=ROW()-1,1,)+INDEX(Таблица1[[#All],[0]],ROW()-1)</f>
        <v>#N/A</v>
      </c>
      <c r="M1272" s="18" t="str">
        <f>IFERROR(INDEX(Таблица1[Номер договора],MATCH(ROW()-1,Таблица1[0],)),"s\")</f>
        <v>s\</v>
      </c>
    </row>
    <row r="1273" spans="1:13" ht="15.75" x14ac:dyDescent="0.25">
      <c r="A1273" s="9" t="e">
        <f>INDEX('Журнал договоров физ.лиц'!C:C,MATCH('Реестр физические'!J1273,'Журнал договоров физ.лиц'!A:A,))</f>
        <v>#N/A</v>
      </c>
      <c r="B1273" s="9" t="e">
        <f>Таблица1[[#This Row],[Наименование юридического лица / ФИО пациента (физического лица)]]</f>
        <v>#N/A</v>
      </c>
      <c r="C1273" s="35"/>
      <c r="D1273" s="11"/>
      <c r="E1273" s="16"/>
      <c r="F1273" s="19"/>
      <c r="G1273"/>
      <c r="H1273" s="17">
        <f>IFERROR(VLOOKUP(Таблица1[[#This Row],[Наименование услуги]],#REF!,2),)</f>
        <v>0</v>
      </c>
      <c r="I1273" s="7">
        <f>Таблица1[[#This Row],[Количество услуг]]*Таблица1[[#This Row],[Стоимость за единицу, руб.]]</f>
        <v>0</v>
      </c>
      <c r="K1273" s="8" t="str">
        <f>IFERROR(VLOOKUP($J1273,'Журнал договоров физ.лиц'!$A$2:$H$32,2,0),"")</f>
        <v/>
      </c>
      <c r="L1273" s="18" t="e">
        <f>IF(MATCH(Таблица1[[#This Row],[Номер договора]],Таблица1[Номер договора],)=ROW()-1,1,)+INDEX(Таблица1[[#All],[0]],ROW()-1)</f>
        <v>#N/A</v>
      </c>
      <c r="M1273" s="18" t="str">
        <f>IFERROR(INDEX(Таблица1[Номер договора],MATCH(ROW()-1,Таблица1[0],)),"s\")</f>
        <v>s\</v>
      </c>
    </row>
    <row r="1274" spans="1:13" ht="15.75" x14ac:dyDescent="0.25">
      <c r="A1274" s="9" t="e">
        <f>INDEX('Журнал договоров физ.лиц'!C:C,MATCH('Реестр физические'!J1274,'Журнал договоров физ.лиц'!A:A,))</f>
        <v>#N/A</v>
      </c>
      <c r="B1274" s="9" t="e">
        <f>Таблица1[[#This Row],[Наименование юридического лица / ФИО пациента (физического лица)]]</f>
        <v>#N/A</v>
      </c>
      <c r="C1274" s="35"/>
      <c r="D1274" s="11"/>
      <c r="E1274" s="16"/>
      <c r="F1274" s="19"/>
      <c r="G1274"/>
      <c r="H1274" s="17">
        <f>IFERROR(VLOOKUP(Таблица1[[#This Row],[Наименование услуги]],#REF!,2),)</f>
        <v>0</v>
      </c>
      <c r="I1274" s="7">
        <f>Таблица1[[#This Row],[Количество услуг]]*Таблица1[[#This Row],[Стоимость за единицу, руб.]]</f>
        <v>0</v>
      </c>
      <c r="K1274" s="8" t="str">
        <f>IFERROR(VLOOKUP($J1274,'Журнал договоров физ.лиц'!$A$2:$H$32,2,0),"")</f>
        <v/>
      </c>
      <c r="L1274" s="18" t="e">
        <f>IF(MATCH(Таблица1[[#This Row],[Номер договора]],Таблица1[Номер договора],)=ROW()-1,1,)+INDEX(Таблица1[[#All],[0]],ROW()-1)</f>
        <v>#N/A</v>
      </c>
      <c r="M1274" s="18" t="str">
        <f>IFERROR(INDEX(Таблица1[Номер договора],MATCH(ROW()-1,Таблица1[0],)),"s\")</f>
        <v>s\</v>
      </c>
    </row>
    <row r="1275" spans="1:13" ht="15.75" x14ac:dyDescent="0.25">
      <c r="A1275" s="9" t="e">
        <f>INDEX('Журнал договоров физ.лиц'!C:C,MATCH('Реестр физические'!J1275,'Журнал договоров физ.лиц'!A:A,))</f>
        <v>#N/A</v>
      </c>
      <c r="B1275" s="9" t="e">
        <f>Таблица1[[#This Row],[Наименование юридического лица / ФИО пациента (физического лица)]]</f>
        <v>#N/A</v>
      </c>
      <c r="C1275" s="35"/>
      <c r="D1275" s="11"/>
      <c r="E1275" s="16"/>
      <c r="F1275" s="19"/>
      <c r="G1275"/>
      <c r="H1275" s="17">
        <f>IFERROR(VLOOKUP(Таблица1[[#This Row],[Наименование услуги]],#REF!,2),)</f>
        <v>0</v>
      </c>
      <c r="I1275" s="7">
        <f>Таблица1[[#This Row],[Количество услуг]]*Таблица1[[#This Row],[Стоимость за единицу, руб.]]</f>
        <v>0</v>
      </c>
      <c r="K1275" s="8" t="str">
        <f>IFERROR(VLOOKUP($J1275,'Журнал договоров физ.лиц'!$A$2:$H$32,2,0),"")</f>
        <v/>
      </c>
      <c r="L1275" s="18" t="e">
        <f>IF(MATCH(Таблица1[[#This Row],[Номер договора]],Таблица1[Номер договора],)=ROW()-1,1,)+INDEX(Таблица1[[#All],[0]],ROW()-1)</f>
        <v>#N/A</v>
      </c>
      <c r="M1275" s="18" t="str">
        <f>IFERROR(INDEX(Таблица1[Номер договора],MATCH(ROW()-1,Таблица1[0],)),"s\")</f>
        <v>s\</v>
      </c>
    </row>
    <row r="1276" spans="1:13" ht="15.75" x14ac:dyDescent="0.25">
      <c r="A1276" s="9" t="e">
        <f>INDEX('Журнал договоров физ.лиц'!C:C,MATCH('Реестр физические'!J1276,'Журнал договоров физ.лиц'!A:A,))</f>
        <v>#N/A</v>
      </c>
      <c r="B1276" s="9" t="e">
        <f>Таблица1[[#This Row],[Наименование юридического лица / ФИО пациента (физического лица)]]</f>
        <v>#N/A</v>
      </c>
      <c r="C1276" s="35"/>
      <c r="D1276" s="11"/>
      <c r="E1276" s="16"/>
      <c r="F1276" s="19"/>
      <c r="G1276"/>
      <c r="H1276" s="17">
        <f>IFERROR(VLOOKUP(Таблица1[[#This Row],[Наименование услуги]],#REF!,2),)</f>
        <v>0</v>
      </c>
      <c r="I1276" s="7">
        <f>Таблица1[[#This Row],[Количество услуг]]*Таблица1[[#This Row],[Стоимость за единицу, руб.]]</f>
        <v>0</v>
      </c>
      <c r="K1276" s="8" t="str">
        <f>IFERROR(VLOOKUP($J1276,'Журнал договоров физ.лиц'!$A$2:$H$32,2,0),"")</f>
        <v/>
      </c>
      <c r="L1276" s="18" t="e">
        <f>IF(MATCH(Таблица1[[#This Row],[Номер договора]],Таблица1[Номер договора],)=ROW()-1,1,)+INDEX(Таблица1[[#All],[0]],ROW()-1)</f>
        <v>#N/A</v>
      </c>
      <c r="M1276" s="18" t="str">
        <f>IFERROR(INDEX(Таблица1[Номер договора],MATCH(ROW()-1,Таблица1[0],)),"s\")</f>
        <v>s\</v>
      </c>
    </row>
    <row r="1277" spans="1:13" ht="15.75" x14ac:dyDescent="0.25">
      <c r="A1277" s="9" t="e">
        <f>INDEX('Журнал договоров физ.лиц'!C:C,MATCH('Реестр физические'!J1277,'Журнал договоров физ.лиц'!A:A,))</f>
        <v>#N/A</v>
      </c>
      <c r="B1277" s="9" t="e">
        <f>Таблица1[[#This Row],[Наименование юридического лица / ФИО пациента (физического лица)]]</f>
        <v>#N/A</v>
      </c>
      <c r="C1277" s="35"/>
      <c r="D1277" s="11"/>
      <c r="E1277" s="16"/>
      <c r="F1277" s="19"/>
      <c r="G1277"/>
      <c r="H1277" s="17">
        <f>IFERROR(VLOOKUP(Таблица1[[#This Row],[Наименование услуги]],#REF!,2),)</f>
        <v>0</v>
      </c>
      <c r="I1277" s="7">
        <f>Таблица1[[#This Row],[Количество услуг]]*Таблица1[[#This Row],[Стоимость за единицу, руб.]]</f>
        <v>0</v>
      </c>
      <c r="K1277" s="8" t="str">
        <f>IFERROR(VLOOKUP($J1277,'Журнал договоров физ.лиц'!$A$2:$H$32,2,0),"")</f>
        <v/>
      </c>
      <c r="L1277" s="18" t="e">
        <f>IF(MATCH(Таблица1[[#This Row],[Номер договора]],Таблица1[Номер договора],)=ROW()-1,1,)+INDEX(Таблица1[[#All],[0]],ROW()-1)</f>
        <v>#N/A</v>
      </c>
      <c r="M1277" s="18" t="str">
        <f>IFERROR(INDEX(Таблица1[Номер договора],MATCH(ROW()-1,Таблица1[0],)),"s\")</f>
        <v>s\</v>
      </c>
    </row>
    <row r="1278" spans="1:13" ht="15.75" x14ac:dyDescent="0.25">
      <c r="A1278" s="9" t="e">
        <f>INDEX('Журнал договоров физ.лиц'!C:C,MATCH('Реестр физические'!J1278,'Журнал договоров физ.лиц'!A:A,))</f>
        <v>#N/A</v>
      </c>
      <c r="B1278" s="9" t="e">
        <f>Таблица1[[#This Row],[Наименование юридического лица / ФИО пациента (физического лица)]]</f>
        <v>#N/A</v>
      </c>
      <c r="C1278" s="35"/>
      <c r="D1278" s="11"/>
      <c r="E1278" s="16"/>
      <c r="F1278" s="19"/>
      <c r="G1278"/>
      <c r="H1278" s="17">
        <f>IFERROR(VLOOKUP(Таблица1[[#This Row],[Наименование услуги]],#REF!,2),)</f>
        <v>0</v>
      </c>
      <c r="I1278" s="7">
        <f>Таблица1[[#This Row],[Количество услуг]]*Таблица1[[#This Row],[Стоимость за единицу, руб.]]</f>
        <v>0</v>
      </c>
      <c r="K1278" s="8" t="str">
        <f>IFERROR(VLOOKUP($J1278,'Журнал договоров физ.лиц'!$A$2:$H$32,2,0),"")</f>
        <v/>
      </c>
      <c r="L1278" s="18" t="e">
        <f>IF(MATCH(Таблица1[[#This Row],[Номер договора]],Таблица1[Номер договора],)=ROW()-1,1,)+INDEX(Таблица1[[#All],[0]],ROW()-1)</f>
        <v>#N/A</v>
      </c>
      <c r="M1278" s="18" t="str">
        <f>IFERROR(INDEX(Таблица1[Номер договора],MATCH(ROW()-1,Таблица1[0],)),"s\")</f>
        <v>s\</v>
      </c>
    </row>
    <row r="1279" spans="1:13" ht="15.75" x14ac:dyDescent="0.25">
      <c r="A1279" s="9" t="e">
        <f>INDEX('Журнал договоров физ.лиц'!C:C,MATCH('Реестр физические'!J1279,'Журнал договоров физ.лиц'!A:A,))</f>
        <v>#N/A</v>
      </c>
      <c r="B1279" s="9" t="e">
        <f>Таблица1[[#This Row],[Наименование юридического лица / ФИО пациента (физического лица)]]</f>
        <v>#N/A</v>
      </c>
      <c r="C1279" s="35"/>
      <c r="D1279" s="11"/>
      <c r="E1279" s="16"/>
      <c r="F1279" s="19"/>
      <c r="G1279"/>
      <c r="H1279" s="17">
        <f>IFERROR(VLOOKUP(Таблица1[[#This Row],[Наименование услуги]],#REF!,2),)</f>
        <v>0</v>
      </c>
      <c r="I1279" s="7">
        <f>Таблица1[[#This Row],[Количество услуг]]*Таблица1[[#This Row],[Стоимость за единицу, руб.]]</f>
        <v>0</v>
      </c>
      <c r="K1279" s="8" t="str">
        <f>IFERROR(VLOOKUP($J1279,'Журнал договоров физ.лиц'!$A$2:$H$32,2,0),"")</f>
        <v/>
      </c>
      <c r="L1279" s="18" t="e">
        <f>IF(MATCH(Таблица1[[#This Row],[Номер договора]],Таблица1[Номер договора],)=ROW()-1,1,)+INDEX(Таблица1[[#All],[0]],ROW()-1)</f>
        <v>#N/A</v>
      </c>
      <c r="M1279" s="18" t="str">
        <f>IFERROR(INDEX(Таблица1[Номер договора],MATCH(ROW()-1,Таблица1[0],)),"s\")</f>
        <v>s\</v>
      </c>
    </row>
    <row r="1280" spans="1:13" ht="15.75" x14ac:dyDescent="0.25">
      <c r="A1280" s="9" t="e">
        <f>INDEX('Журнал договоров физ.лиц'!C:C,MATCH('Реестр физические'!J1280,'Журнал договоров физ.лиц'!A:A,))</f>
        <v>#N/A</v>
      </c>
      <c r="B1280" s="9" t="e">
        <f>Таблица1[[#This Row],[Наименование юридического лица / ФИО пациента (физического лица)]]</f>
        <v>#N/A</v>
      </c>
      <c r="C1280" s="35"/>
      <c r="D1280" s="11"/>
      <c r="E1280" s="16"/>
      <c r="F1280" s="19"/>
      <c r="G1280"/>
      <c r="H1280" s="17">
        <f>IFERROR(VLOOKUP(Таблица1[[#This Row],[Наименование услуги]],#REF!,2),)</f>
        <v>0</v>
      </c>
      <c r="I1280" s="7">
        <f>Таблица1[[#This Row],[Количество услуг]]*Таблица1[[#This Row],[Стоимость за единицу, руб.]]</f>
        <v>0</v>
      </c>
      <c r="K1280" s="8" t="str">
        <f>IFERROR(VLOOKUP($J1280,'Журнал договоров физ.лиц'!$A$2:$H$32,2,0),"")</f>
        <v/>
      </c>
      <c r="L1280" s="18" t="e">
        <f>IF(MATCH(Таблица1[[#This Row],[Номер договора]],Таблица1[Номер договора],)=ROW()-1,1,)+INDEX(Таблица1[[#All],[0]],ROW()-1)</f>
        <v>#N/A</v>
      </c>
      <c r="M1280" s="18" t="str">
        <f>IFERROR(INDEX(Таблица1[Номер договора],MATCH(ROW()-1,Таблица1[0],)),"s\")</f>
        <v>s\</v>
      </c>
    </row>
    <row r="1281" spans="1:13" ht="15.75" x14ac:dyDescent="0.25">
      <c r="A1281" s="9" t="e">
        <f>INDEX('Журнал договоров физ.лиц'!C:C,MATCH('Реестр физические'!J1281,'Журнал договоров физ.лиц'!A:A,))</f>
        <v>#N/A</v>
      </c>
      <c r="B1281" s="9" t="e">
        <f>Таблица1[[#This Row],[Наименование юридического лица / ФИО пациента (физического лица)]]</f>
        <v>#N/A</v>
      </c>
      <c r="C1281" s="35"/>
      <c r="D1281" s="11"/>
      <c r="E1281" s="16"/>
      <c r="F1281" s="19"/>
      <c r="G1281"/>
      <c r="H1281" s="17">
        <f>IFERROR(VLOOKUP(Таблица1[[#This Row],[Наименование услуги]],#REF!,2),)</f>
        <v>0</v>
      </c>
      <c r="I1281" s="7">
        <f>Таблица1[[#This Row],[Количество услуг]]*Таблица1[[#This Row],[Стоимость за единицу, руб.]]</f>
        <v>0</v>
      </c>
      <c r="K1281" s="8" t="str">
        <f>IFERROR(VLOOKUP($J1281,'Журнал договоров физ.лиц'!$A$2:$H$32,2,0),"")</f>
        <v/>
      </c>
      <c r="L1281" s="18" t="e">
        <f>IF(MATCH(Таблица1[[#This Row],[Номер договора]],Таблица1[Номер договора],)=ROW()-1,1,)+INDEX(Таблица1[[#All],[0]],ROW()-1)</f>
        <v>#N/A</v>
      </c>
      <c r="M1281" s="18" t="str">
        <f>IFERROR(INDEX(Таблица1[Номер договора],MATCH(ROW()-1,Таблица1[0],)),"s\")</f>
        <v>s\</v>
      </c>
    </row>
    <row r="1282" spans="1:13" ht="15.75" x14ac:dyDescent="0.25">
      <c r="A1282" s="9" t="e">
        <f>INDEX('Журнал договоров физ.лиц'!C:C,MATCH('Реестр физические'!J1282,'Журнал договоров физ.лиц'!A:A,))</f>
        <v>#N/A</v>
      </c>
      <c r="B1282" s="9" t="e">
        <f>Таблица1[[#This Row],[Наименование юридического лица / ФИО пациента (физического лица)]]</f>
        <v>#N/A</v>
      </c>
      <c r="C1282" s="35"/>
      <c r="D1282" s="11"/>
      <c r="E1282" s="16"/>
      <c r="F1282" s="19"/>
      <c r="G1282"/>
      <c r="H1282" s="17">
        <f>IFERROR(VLOOKUP(Таблица1[[#This Row],[Наименование услуги]],#REF!,2),)</f>
        <v>0</v>
      </c>
      <c r="I1282" s="7">
        <f>Таблица1[[#This Row],[Количество услуг]]*Таблица1[[#This Row],[Стоимость за единицу, руб.]]</f>
        <v>0</v>
      </c>
      <c r="K1282" s="8" t="str">
        <f>IFERROR(VLOOKUP($J1282,'Журнал договоров физ.лиц'!$A$2:$H$32,2,0),"")</f>
        <v/>
      </c>
      <c r="L1282" s="18" t="e">
        <f>IF(MATCH(Таблица1[[#This Row],[Номер договора]],Таблица1[Номер договора],)=ROW()-1,1,)+INDEX(Таблица1[[#All],[0]],ROW()-1)</f>
        <v>#N/A</v>
      </c>
      <c r="M1282" s="18" t="str">
        <f>IFERROR(INDEX(Таблица1[Номер договора],MATCH(ROW()-1,Таблица1[0],)),"s\")</f>
        <v>s\</v>
      </c>
    </row>
    <row r="1283" spans="1:13" ht="15.75" x14ac:dyDescent="0.25">
      <c r="A1283" s="9" t="e">
        <f>INDEX('Журнал договоров физ.лиц'!C:C,MATCH('Реестр физические'!J1283,'Журнал договоров физ.лиц'!A:A,))</f>
        <v>#N/A</v>
      </c>
      <c r="B1283" s="9" t="e">
        <f>Таблица1[[#This Row],[Наименование юридического лица / ФИО пациента (физического лица)]]</f>
        <v>#N/A</v>
      </c>
      <c r="C1283" s="35"/>
      <c r="D1283" s="11"/>
      <c r="E1283" s="16"/>
      <c r="F1283" s="19"/>
      <c r="G1283"/>
      <c r="H1283" s="17">
        <f>IFERROR(VLOOKUP(Таблица1[[#This Row],[Наименование услуги]],#REF!,2),)</f>
        <v>0</v>
      </c>
      <c r="I1283" s="7">
        <f>Таблица1[[#This Row],[Количество услуг]]*Таблица1[[#This Row],[Стоимость за единицу, руб.]]</f>
        <v>0</v>
      </c>
      <c r="K1283" s="8" t="str">
        <f>IFERROR(VLOOKUP($J1283,'Журнал договоров физ.лиц'!$A$2:$H$32,2,0),"")</f>
        <v/>
      </c>
      <c r="L1283" s="18" t="e">
        <f>IF(MATCH(Таблица1[[#This Row],[Номер договора]],Таблица1[Номер договора],)=ROW()-1,1,)+INDEX(Таблица1[[#All],[0]],ROW()-1)</f>
        <v>#N/A</v>
      </c>
      <c r="M1283" s="18" t="str">
        <f>IFERROR(INDEX(Таблица1[Номер договора],MATCH(ROW()-1,Таблица1[0],)),"s\")</f>
        <v>s\</v>
      </c>
    </row>
    <row r="1284" spans="1:13" ht="15.75" x14ac:dyDescent="0.25">
      <c r="A1284" s="9" t="e">
        <f>INDEX('Журнал договоров физ.лиц'!C:C,MATCH('Реестр физические'!J1284,'Журнал договоров физ.лиц'!A:A,))</f>
        <v>#N/A</v>
      </c>
      <c r="B1284" s="9" t="e">
        <f>Таблица1[[#This Row],[Наименование юридического лица / ФИО пациента (физического лица)]]</f>
        <v>#N/A</v>
      </c>
      <c r="C1284" s="35"/>
      <c r="D1284" s="11"/>
      <c r="E1284" s="16"/>
      <c r="F1284" s="19"/>
      <c r="G1284"/>
      <c r="H1284" s="17">
        <f>IFERROR(VLOOKUP(Таблица1[[#This Row],[Наименование услуги]],#REF!,2),)</f>
        <v>0</v>
      </c>
      <c r="I1284" s="7">
        <f>Таблица1[[#This Row],[Количество услуг]]*Таблица1[[#This Row],[Стоимость за единицу, руб.]]</f>
        <v>0</v>
      </c>
      <c r="K1284" s="8" t="str">
        <f>IFERROR(VLOOKUP($J1284,'Журнал договоров физ.лиц'!$A$2:$H$32,2,0),"")</f>
        <v/>
      </c>
      <c r="L1284" s="18" t="e">
        <f>IF(MATCH(Таблица1[[#This Row],[Номер договора]],Таблица1[Номер договора],)=ROW()-1,1,)+INDEX(Таблица1[[#All],[0]],ROW()-1)</f>
        <v>#N/A</v>
      </c>
      <c r="M1284" s="18" t="str">
        <f>IFERROR(INDEX(Таблица1[Номер договора],MATCH(ROW()-1,Таблица1[0],)),"s\")</f>
        <v>s\</v>
      </c>
    </row>
    <row r="1285" spans="1:13" ht="15.75" x14ac:dyDescent="0.25">
      <c r="A1285" s="9" t="e">
        <f>INDEX('Журнал договоров физ.лиц'!C:C,MATCH('Реестр физические'!J1285,'Журнал договоров физ.лиц'!A:A,))</f>
        <v>#N/A</v>
      </c>
      <c r="B1285" s="9" t="e">
        <f>Таблица1[[#This Row],[Наименование юридического лица / ФИО пациента (физического лица)]]</f>
        <v>#N/A</v>
      </c>
      <c r="C1285" s="35"/>
      <c r="D1285" s="11"/>
      <c r="E1285" s="16"/>
      <c r="F1285" s="19"/>
      <c r="G1285"/>
      <c r="H1285" s="17">
        <f>IFERROR(VLOOKUP(Таблица1[[#This Row],[Наименование услуги]],#REF!,2),)</f>
        <v>0</v>
      </c>
      <c r="I1285" s="7">
        <f>Таблица1[[#This Row],[Количество услуг]]*Таблица1[[#This Row],[Стоимость за единицу, руб.]]</f>
        <v>0</v>
      </c>
      <c r="K1285" s="8" t="str">
        <f>IFERROR(VLOOKUP($J1285,'Журнал договоров физ.лиц'!$A$2:$H$32,2,0),"")</f>
        <v/>
      </c>
      <c r="L1285" s="18" t="e">
        <f>IF(MATCH(Таблица1[[#This Row],[Номер договора]],Таблица1[Номер договора],)=ROW()-1,1,)+INDEX(Таблица1[[#All],[0]],ROW()-1)</f>
        <v>#N/A</v>
      </c>
      <c r="M1285" s="18" t="str">
        <f>IFERROR(INDEX(Таблица1[Номер договора],MATCH(ROW()-1,Таблица1[0],)),"s\")</f>
        <v>s\</v>
      </c>
    </row>
    <row r="1286" spans="1:13" ht="15.75" x14ac:dyDescent="0.25">
      <c r="A1286" s="9" t="e">
        <f>INDEX('Журнал договоров физ.лиц'!C:C,MATCH('Реестр физические'!J1286,'Журнал договоров физ.лиц'!A:A,))</f>
        <v>#N/A</v>
      </c>
      <c r="B1286" s="9" t="e">
        <f>Таблица1[[#This Row],[Наименование юридического лица / ФИО пациента (физического лица)]]</f>
        <v>#N/A</v>
      </c>
      <c r="C1286" s="35"/>
      <c r="D1286" s="11"/>
      <c r="E1286" s="16"/>
      <c r="F1286" s="19"/>
      <c r="G1286"/>
      <c r="H1286" s="17">
        <f>IFERROR(VLOOKUP(Таблица1[[#This Row],[Наименование услуги]],#REF!,2),)</f>
        <v>0</v>
      </c>
      <c r="I1286" s="7">
        <f>Таблица1[[#This Row],[Количество услуг]]*Таблица1[[#This Row],[Стоимость за единицу, руб.]]</f>
        <v>0</v>
      </c>
      <c r="K1286" s="8" t="str">
        <f>IFERROR(VLOOKUP($J1286,'Журнал договоров физ.лиц'!$A$2:$H$32,2,0),"")</f>
        <v/>
      </c>
      <c r="L1286" s="18" t="e">
        <f>IF(MATCH(Таблица1[[#This Row],[Номер договора]],Таблица1[Номер договора],)=ROW()-1,1,)+INDEX(Таблица1[[#All],[0]],ROW()-1)</f>
        <v>#N/A</v>
      </c>
      <c r="M1286" s="18" t="str">
        <f>IFERROR(INDEX(Таблица1[Номер договора],MATCH(ROW()-1,Таблица1[0],)),"s\")</f>
        <v>s\</v>
      </c>
    </row>
    <row r="1287" spans="1:13" ht="15.75" x14ac:dyDescent="0.25">
      <c r="A1287" s="9" t="e">
        <f>INDEX('Журнал договоров физ.лиц'!C:C,MATCH('Реестр физические'!J1287,'Журнал договоров физ.лиц'!A:A,))</f>
        <v>#N/A</v>
      </c>
      <c r="B1287" s="9" t="e">
        <f>Таблица1[[#This Row],[Наименование юридического лица / ФИО пациента (физического лица)]]</f>
        <v>#N/A</v>
      </c>
      <c r="C1287" s="35"/>
      <c r="D1287" s="11"/>
      <c r="E1287" s="16"/>
      <c r="F1287" s="19"/>
      <c r="G1287"/>
      <c r="H1287" s="17">
        <f>IFERROR(VLOOKUP(Таблица1[[#This Row],[Наименование услуги]],#REF!,2),)</f>
        <v>0</v>
      </c>
      <c r="I1287" s="7">
        <f>Таблица1[[#This Row],[Количество услуг]]*Таблица1[[#This Row],[Стоимость за единицу, руб.]]</f>
        <v>0</v>
      </c>
      <c r="K1287" s="8" t="str">
        <f>IFERROR(VLOOKUP($J1287,'Журнал договоров физ.лиц'!$A$2:$H$32,2,0),"")</f>
        <v/>
      </c>
      <c r="L1287" s="18" t="e">
        <f>IF(MATCH(Таблица1[[#This Row],[Номер договора]],Таблица1[Номер договора],)=ROW()-1,1,)+INDEX(Таблица1[[#All],[0]],ROW()-1)</f>
        <v>#N/A</v>
      </c>
      <c r="M1287" s="18" t="str">
        <f>IFERROR(INDEX(Таблица1[Номер договора],MATCH(ROW()-1,Таблица1[0],)),"s\")</f>
        <v>s\</v>
      </c>
    </row>
    <row r="1288" spans="1:13" ht="15.75" x14ac:dyDescent="0.25">
      <c r="A1288" s="9" t="e">
        <f>INDEX('Журнал договоров физ.лиц'!C:C,MATCH('Реестр физические'!J1288,'Журнал договоров физ.лиц'!A:A,))</f>
        <v>#N/A</v>
      </c>
      <c r="B1288" s="9" t="e">
        <f>Таблица1[[#This Row],[Наименование юридического лица / ФИО пациента (физического лица)]]</f>
        <v>#N/A</v>
      </c>
      <c r="C1288" s="35"/>
      <c r="D1288" s="11"/>
      <c r="E1288" s="16"/>
      <c r="F1288" s="19"/>
      <c r="G1288"/>
      <c r="H1288" s="17">
        <f>IFERROR(VLOOKUP(Таблица1[[#This Row],[Наименование услуги]],#REF!,2),)</f>
        <v>0</v>
      </c>
      <c r="I1288" s="7">
        <f>Таблица1[[#This Row],[Количество услуг]]*Таблица1[[#This Row],[Стоимость за единицу, руб.]]</f>
        <v>0</v>
      </c>
      <c r="K1288" s="8" t="str">
        <f>IFERROR(VLOOKUP($J1288,'Журнал договоров физ.лиц'!$A$2:$H$32,2,0),"")</f>
        <v/>
      </c>
      <c r="L1288" s="18" t="e">
        <f>IF(MATCH(Таблица1[[#This Row],[Номер договора]],Таблица1[Номер договора],)=ROW()-1,1,)+INDEX(Таблица1[[#All],[0]],ROW()-1)</f>
        <v>#N/A</v>
      </c>
      <c r="M1288" s="18" t="str">
        <f>IFERROR(INDEX(Таблица1[Номер договора],MATCH(ROW()-1,Таблица1[0],)),"s\")</f>
        <v>s\</v>
      </c>
    </row>
    <row r="1289" spans="1:13" ht="15.75" x14ac:dyDescent="0.25">
      <c r="A1289" s="9" t="e">
        <f>INDEX('Журнал договоров физ.лиц'!C:C,MATCH('Реестр физические'!J1289,'Журнал договоров физ.лиц'!A:A,))</f>
        <v>#N/A</v>
      </c>
      <c r="B1289" s="9" t="e">
        <f>Таблица1[[#This Row],[Наименование юридического лица / ФИО пациента (физического лица)]]</f>
        <v>#N/A</v>
      </c>
      <c r="C1289" s="35"/>
      <c r="D1289" s="11"/>
      <c r="E1289" s="16"/>
      <c r="F1289" s="19"/>
      <c r="G1289"/>
      <c r="H1289" s="17">
        <f>IFERROR(VLOOKUP(Таблица1[[#This Row],[Наименование услуги]],#REF!,2),)</f>
        <v>0</v>
      </c>
      <c r="I1289" s="7">
        <f>Таблица1[[#This Row],[Количество услуг]]*Таблица1[[#This Row],[Стоимость за единицу, руб.]]</f>
        <v>0</v>
      </c>
      <c r="K1289" s="8" t="str">
        <f>IFERROR(VLOOKUP($J1289,'Журнал договоров физ.лиц'!$A$2:$H$32,2,0),"")</f>
        <v/>
      </c>
      <c r="L1289" s="18" t="e">
        <f>IF(MATCH(Таблица1[[#This Row],[Номер договора]],Таблица1[Номер договора],)=ROW()-1,1,)+INDEX(Таблица1[[#All],[0]],ROW()-1)</f>
        <v>#N/A</v>
      </c>
      <c r="M1289" s="18" t="str">
        <f>IFERROR(INDEX(Таблица1[Номер договора],MATCH(ROW()-1,Таблица1[0],)),"s\")</f>
        <v>s\</v>
      </c>
    </row>
    <row r="1290" spans="1:13" ht="15.75" x14ac:dyDescent="0.25">
      <c r="A1290" s="9" t="e">
        <f>INDEX('Журнал договоров физ.лиц'!C:C,MATCH('Реестр физические'!J1290,'Журнал договоров физ.лиц'!A:A,))</f>
        <v>#N/A</v>
      </c>
      <c r="B1290" s="9" t="e">
        <f>Таблица1[[#This Row],[Наименование юридического лица / ФИО пациента (физического лица)]]</f>
        <v>#N/A</v>
      </c>
      <c r="C1290" s="35"/>
      <c r="D1290" s="11"/>
      <c r="E1290" s="16"/>
      <c r="F1290" s="19"/>
      <c r="G1290"/>
      <c r="H1290" s="17">
        <f>IFERROR(VLOOKUP(Таблица1[[#This Row],[Наименование услуги]],#REF!,2),)</f>
        <v>0</v>
      </c>
      <c r="I1290" s="7">
        <f>Таблица1[[#This Row],[Количество услуг]]*Таблица1[[#This Row],[Стоимость за единицу, руб.]]</f>
        <v>0</v>
      </c>
      <c r="K1290" s="8" t="str">
        <f>IFERROR(VLOOKUP($J1290,'Журнал договоров физ.лиц'!$A$2:$H$32,2,0),"")</f>
        <v/>
      </c>
      <c r="L1290" s="18" t="e">
        <f>IF(MATCH(Таблица1[[#This Row],[Номер договора]],Таблица1[Номер договора],)=ROW()-1,1,)+INDEX(Таблица1[[#All],[0]],ROW()-1)</f>
        <v>#N/A</v>
      </c>
      <c r="M1290" s="18" t="str">
        <f>IFERROR(INDEX(Таблица1[Номер договора],MATCH(ROW()-1,Таблица1[0],)),"s\")</f>
        <v>s\</v>
      </c>
    </row>
    <row r="1291" spans="1:13" ht="15.75" x14ac:dyDescent="0.25">
      <c r="A1291" s="9" t="e">
        <f>INDEX('Журнал договоров физ.лиц'!C:C,MATCH('Реестр физические'!J1291,'Журнал договоров физ.лиц'!A:A,))</f>
        <v>#N/A</v>
      </c>
      <c r="B1291" s="9" t="e">
        <f>Таблица1[[#This Row],[Наименование юридического лица / ФИО пациента (физического лица)]]</f>
        <v>#N/A</v>
      </c>
      <c r="C1291" s="35"/>
      <c r="D1291" s="11"/>
      <c r="E1291" s="16"/>
      <c r="F1291" s="19"/>
      <c r="G1291"/>
      <c r="H1291" s="17">
        <f>IFERROR(VLOOKUP(Таблица1[[#This Row],[Наименование услуги]],#REF!,2),)</f>
        <v>0</v>
      </c>
      <c r="I1291" s="7">
        <f>Таблица1[[#This Row],[Количество услуг]]*Таблица1[[#This Row],[Стоимость за единицу, руб.]]</f>
        <v>0</v>
      </c>
      <c r="K1291" s="8" t="str">
        <f>IFERROR(VLOOKUP($J1291,'Журнал договоров физ.лиц'!$A$2:$H$32,2,0),"")</f>
        <v/>
      </c>
      <c r="L1291" s="18" t="e">
        <f>IF(MATCH(Таблица1[[#This Row],[Номер договора]],Таблица1[Номер договора],)=ROW()-1,1,)+INDEX(Таблица1[[#All],[0]],ROW()-1)</f>
        <v>#N/A</v>
      </c>
      <c r="M1291" s="18" t="str">
        <f>IFERROR(INDEX(Таблица1[Номер договора],MATCH(ROW()-1,Таблица1[0],)),"s\")</f>
        <v>s\</v>
      </c>
    </row>
    <row r="1292" spans="1:13" ht="15.75" x14ac:dyDescent="0.25">
      <c r="A1292" s="9" t="e">
        <f>INDEX('Журнал договоров физ.лиц'!C:C,MATCH('Реестр физические'!J1292,'Журнал договоров физ.лиц'!A:A,))</f>
        <v>#N/A</v>
      </c>
      <c r="B1292" s="9" t="e">
        <f>Таблица1[[#This Row],[Наименование юридического лица / ФИО пациента (физического лица)]]</f>
        <v>#N/A</v>
      </c>
      <c r="C1292" s="35"/>
      <c r="D1292" s="11"/>
      <c r="E1292" s="16"/>
      <c r="F1292" s="19"/>
      <c r="G1292"/>
      <c r="H1292" s="17">
        <f>IFERROR(VLOOKUP(Таблица1[[#This Row],[Наименование услуги]],#REF!,2),)</f>
        <v>0</v>
      </c>
      <c r="I1292" s="7">
        <f>Таблица1[[#This Row],[Количество услуг]]*Таблица1[[#This Row],[Стоимость за единицу, руб.]]</f>
        <v>0</v>
      </c>
      <c r="K1292" s="8" t="str">
        <f>IFERROR(VLOOKUP($J1292,'Журнал договоров физ.лиц'!$A$2:$H$32,2,0),"")</f>
        <v/>
      </c>
      <c r="L1292" s="18" t="e">
        <f>IF(MATCH(Таблица1[[#This Row],[Номер договора]],Таблица1[Номер договора],)=ROW()-1,1,)+INDEX(Таблица1[[#All],[0]],ROW()-1)</f>
        <v>#N/A</v>
      </c>
      <c r="M1292" s="18" t="str">
        <f>IFERROR(INDEX(Таблица1[Номер договора],MATCH(ROW()-1,Таблица1[0],)),"s\")</f>
        <v>s\</v>
      </c>
    </row>
    <row r="1293" spans="1:13" ht="15.75" x14ac:dyDescent="0.25">
      <c r="A1293" s="9" t="e">
        <f>INDEX('Журнал договоров физ.лиц'!C:C,MATCH('Реестр физические'!J1293,'Журнал договоров физ.лиц'!A:A,))</f>
        <v>#N/A</v>
      </c>
      <c r="B1293" s="9" t="e">
        <f>Таблица1[[#This Row],[Наименование юридического лица / ФИО пациента (физического лица)]]</f>
        <v>#N/A</v>
      </c>
      <c r="C1293" s="35"/>
      <c r="D1293" s="11"/>
      <c r="E1293" s="16"/>
      <c r="F1293" s="19"/>
      <c r="G1293"/>
      <c r="H1293" s="17">
        <f>IFERROR(VLOOKUP(Таблица1[[#This Row],[Наименование услуги]],#REF!,2),)</f>
        <v>0</v>
      </c>
      <c r="I1293" s="7">
        <f>Таблица1[[#This Row],[Количество услуг]]*Таблица1[[#This Row],[Стоимость за единицу, руб.]]</f>
        <v>0</v>
      </c>
      <c r="K1293" s="8" t="str">
        <f>IFERROR(VLOOKUP($J1293,'Журнал договоров физ.лиц'!$A$2:$H$32,2,0),"")</f>
        <v/>
      </c>
      <c r="L1293" s="18" t="e">
        <f>IF(MATCH(Таблица1[[#This Row],[Номер договора]],Таблица1[Номер договора],)=ROW()-1,1,)+INDEX(Таблица1[[#All],[0]],ROW()-1)</f>
        <v>#N/A</v>
      </c>
      <c r="M1293" s="18" t="str">
        <f>IFERROR(INDEX(Таблица1[Номер договора],MATCH(ROW()-1,Таблица1[0],)),"s\")</f>
        <v>s\</v>
      </c>
    </row>
    <row r="1294" spans="1:13" ht="15.75" x14ac:dyDescent="0.25">
      <c r="A1294" s="9" t="e">
        <f>INDEX('Журнал договоров физ.лиц'!C:C,MATCH('Реестр физические'!J1294,'Журнал договоров физ.лиц'!A:A,))</f>
        <v>#N/A</v>
      </c>
      <c r="B1294" s="9" t="e">
        <f>Таблица1[[#This Row],[Наименование юридического лица / ФИО пациента (физического лица)]]</f>
        <v>#N/A</v>
      </c>
      <c r="C1294" s="35"/>
      <c r="D1294" s="11"/>
      <c r="E1294" s="16"/>
      <c r="F1294" s="19"/>
      <c r="G1294"/>
      <c r="H1294" s="17">
        <f>IFERROR(VLOOKUP(Таблица1[[#This Row],[Наименование услуги]],#REF!,2),)</f>
        <v>0</v>
      </c>
      <c r="I1294" s="7">
        <f>Таблица1[[#This Row],[Количество услуг]]*Таблица1[[#This Row],[Стоимость за единицу, руб.]]</f>
        <v>0</v>
      </c>
      <c r="K1294" s="8" t="str">
        <f>IFERROR(VLOOKUP($J1294,'Журнал договоров физ.лиц'!$A$2:$H$32,2,0),"")</f>
        <v/>
      </c>
      <c r="L1294" s="18" t="e">
        <f>IF(MATCH(Таблица1[[#This Row],[Номер договора]],Таблица1[Номер договора],)=ROW()-1,1,)+INDEX(Таблица1[[#All],[0]],ROW()-1)</f>
        <v>#N/A</v>
      </c>
      <c r="M1294" s="18" t="str">
        <f>IFERROR(INDEX(Таблица1[Номер договора],MATCH(ROW()-1,Таблица1[0],)),"s\")</f>
        <v>s\</v>
      </c>
    </row>
    <row r="1295" spans="1:13" ht="15.75" x14ac:dyDescent="0.25">
      <c r="A1295" s="9" t="e">
        <f>INDEX('Журнал договоров физ.лиц'!C:C,MATCH('Реестр физические'!J1295,'Журнал договоров физ.лиц'!A:A,))</f>
        <v>#N/A</v>
      </c>
      <c r="B1295" s="9" t="e">
        <f>Таблица1[[#This Row],[Наименование юридического лица / ФИО пациента (физического лица)]]</f>
        <v>#N/A</v>
      </c>
      <c r="C1295" s="35"/>
      <c r="D1295" s="11"/>
      <c r="E1295" s="16"/>
      <c r="F1295" s="19"/>
      <c r="G1295"/>
      <c r="H1295" s="17">
        <f>IFERROR(VLOOKUP(Таблица1[[#This Row],[Наименование услуги]],#REF!,2),)</f>
        <v>0</v>
      </c>
      <c r="I1295" s="7">
        <f>Таблица1[[#This Row],[Количество услуг]]*Таблица1[[#This Row],[Стоимость за единицу, руб.]]</f>
        <v>0</v>
      </c>
      <c r="K1295" s="8" t="str">
        <f>IFERROR(VLOOKUP($J1295,'Журнал договоров физ.лиц'!$A$2:$H$32,2,0),"")</f>
        <v/>
      </c>
      <c r="L1295" s="18" t="e">
        <f>IF(MATCH(Таблица1[[#This Row],[Номер договора]],Таблица1[Номер договора],)=ROW()-1,1,)+INDEX(Таблица1[[#All],[0]],ROW()-1)</f>
        <v>#N/A</v>
      </c>
      <c r="M1295" s="18" t="str">
        <f>IFERROR(INDEX(Таблица1[Номер договора],MATCH(ROW()-1,Таблица1[0],)),"s\")</f>
        <v>s\</v>
      </c>
    </row>
    <row r="1296" spans="1:13" ht="15.75" x14ac:dyDescent="0.25">
      <c r="A1296" s="9" t="e">
        <f>INDEX('Журнал договоров физ.лиц'!C:C,MATCH('Реестр физические'!J1296,'Журнал договоров физ.лиц'!A:A,))</f>
        <v>#N/A</v>
      </c>
      <c r="B1296" s="9" t="e">
        <f>Таблица1[[#This Row],[Наименование юридического лица / ФИО пациента (физического лица)]]</f>
        <v>#N/A</v>
      </c>
      <c r="C1296" s="35"/>
      <c r="D1296" s="11"/>
      <c r="E1296" s="16"/>
      <c r="F1296" s="19"/>
      <c r="G1296"/>
      <c r="H1296" s="17">
        <f>IFERROR(VLOOKUP(Таблица1[[#This Row],[Наименование услуги]],#REF!,2),)</f>
        <v>0</v>
      </c>
      <c r="I1296" s="7">
        <f>Таблица1[[#This Row],[Количество услуг]]*Таблица1[[#This Row],[Стоимость за единицу, руб.]]</f>
        <v>0</v>
      </c>
      <c r="K1296" s="8" t="str">
        <f>IFERROR(VLOOKUP($J1296,'Журнал договоров физ.лиц'!$A$2:$H$32,2,0),"")</f>
        <v/>
      </c>
      <c r="L1296" s="18" t="e">
        <f>IF(MATCH(Таблица1[[#This Row],[Номер договора]],Таблица1[Номер договора],)=ROW()-1,1,)+INDEX(Таблица1[[#All],[0]],ROW()-1)</f>
        <v>#N/A</v>
      </c>
      <c r="M1296" s="18" t="str">
        <f>IFERROR(INDEX(Таблица1[Номер договора],MATCH(ROW()-1,Таблица1[0],)),"s\")</f>
        <v>s\</v>
      </c>
    </row>
    <row r="1297" spans="1:13" ht="15.75" x14ac:dyDescent="0.25">
      <c r="A1297" s="9" t="e">
        <f>INDEX('Журнал договоров физ.лиц'!C:C,MATCH('Реестр физические'!J1297,'Журнал договоров физ.лиц'!A:A,))</f>
        <v>#N/A</v>
      </c>
      <c r="B1297" s="9" t="e">
        <f>Таблица1[[#This Row],[Наименование юридического лица / ФИО пациента (физического лица)]]</f>
        <v>#N/A</v>
      </c>
      <c r="C1297" s="35"/>
      <c r="D1297" s="11"/>
      <c r="E1297" s="16"/>
      <c r="F1297" s="19"/>
      <c r="G1297"/>
      <c r="H1297" s="17">
        <f>IFERROR(VLOOKUP(Таблица1[[#This Row],[Наименование услуги]],#REF!,2),)</f>
        <v>0</v>
      </c>
      <c r="I1297" s="7">
        <f>Таблица1[[#This Row],[Количество услуг]]*Таблица1[[#This Row],[Стоимость за единицу, руб.]]</f>
        <v>0</v>
      </c>
      <c r="K1297" s="8" t="str">
        <f>IFERROR(VLOOKUP($J1297,'Журнал договоров физ.лиц'!$A$2:$H$32,2,0),"")</f>
        <v/>
      </c>
      <c r="L1297" s="18" t="e">
        <f>IF(MATCH(Таблица1[[#This Row],[Номер договора]],Таблица1[Номер договора],)=ROW()-1,1,)+INDEX(Таблица1[[#All],[0]],ROW()-1)</f>
        <v>#N/A</v>
      </c>
      <c r="M1297" s="18" t="str">
        <f>IFERROR(INDEX(Таблица1[Номер договора],MATCH(ROW()-1,Таблица1[0],)),"s\")</f>
        <v>s\</v>
      </c>
    </row>
    <row r="1298" spans="1:13" ht="15.75" x14ac:dyDescent="0.25">
      <c r="A1298" s="9" t="e">
        <f>INDEX('Журнал договоров физ.лиц'!C:C,MATCH('Реестр физические'!J1298,'Журнал договоров физ.лиц'!A:A,))</f>
        <v>#N/A</v>
      </c>
      <c r="B1298" s="9" t="e">
        <f>Таблица1[[#This Row],[Наименование юридического лица / ФИО пациента (физического лица)]]</f>
        <v>#N/A</v>
      </c>
      <c r="C1298" s="35"/>
      <c r="D1298" s="11"/>
      <c r="E1298" s="16"/>
      <c r="F1298" s="19"/>
      <c r="G1298"/>
      <c r="H1298" s="17">
        <f>IFERROR(VLOOKUP(Таблица1[[#This Row],[Наименование услуги]],#REF!,2),)</f>
        <v>0</v>
      </c>
      <c r="I1298" s="7">
        <f>Таблица1[[#This Row],[Количество услуг]]*Таблица1[[#This Row],[Стоимость за единицу, руб.]]</f>
        <v>0</v>
      </c>
      <c r="K1298" s="8" t="str">
        <f>IFERROR(VLOOKUP($J1298,'Журнал договоров физ.лиц'!$A$2:$H$32,2,0),"")</f>
        <v/>
      </c>
      <c r="L1298" s="18" t="e">
        <f>IF(MATCH(Таблица1[[#This Row],[Номер договора]],Таблица1[Номер договора],)=ROW()-1,1,)+INDEX(Таблица1[[#All],[0]],ROW()-1)</f>
        <v>#N/A</v>
      </c>
      <c r="M1298" s="18" t="str">
        <f>IFERROR(INDEX(Таблица1[Номер договора],MATCH(ROW()-1,Таблица1[0],)),"s\")</f>
        <v>s\</v>
      </c>
    </row>
    <row r="1299" spans="1:13" ht="15.75" x14ac:dyDescent="0.25">
      <c r="A1299" s="9" t="e">
        <f>INDEX('Журнал договоров физ.лиц'!C:C,MATCH('Реестр физические'!J1299,'Журнал договоров физ.лиц'!A:A,))</f>
        <v>#N/A</v>
      </c>
      <c r="B1299" s="9" t="e">
        <f>Таблица1[[#This Row],[Наименование юридического лица / ФИО пациента (физического лица)]]</f>
        <v>#N/A</v>
      </c>
      <c r="C1299" s="35"/>
      <c r="D1299" s="11"/>
      <c r="E1299" s="16"/>
      <c r="F1299" s="19"/>
      <c r="G1299"/>
      <c r="H1299" s="17">
        <f>IFERROR(VLOOKUP(Таблица1[[#This Row],[Наименование услуги]],#REF!,2),)</f>
        <v>0</v>
      </c>
      <c r="I1299" s="7">
        <f>Таблица1[[#This Row],[Количество услуг]]*Таблица1[[#This Row],[Стоимость за единицу, руб.]]</f>
        <v>0</v>
      </c>
      <c r="K1299" s="8" t="str">
        <f>IFERROR(VLOOKUP($J1299,'Журнал договоров физ.лиц'!$A$2:$H$32,2,0),"")</f>
        <v/>
      </c>
      <c r="L1299" s="18" t="e">
        <f>IF(MATCH(Таблица1[[#This Row],[Номер договора]],Таблица1[Номер договора],)=ROW()-1,1,)+INDEX(Таблица1[[#All],[0]],ROW()-1)</f>
        <v>#N/A</v>
      </c>
      <c r="M1299" s="18" t="str">
        <f>IFERROR(INDEX(Таблица1[Номер договора],MATCH(ROW()-1,Таблица1[0],)),"s\")</f>
        <v>s\</v>
      </c>
    </row>
    <row r="1300" spans="1:13" ht="15.75" x14ac:dyDescent="0.25">
      <c r="A1300" s="9" t="e">
        <f>INDEX('Журнал договоров физ.лиц'!C:C,MATCH('Реестр физические'!J1300,'Журнал договоров физ.лиц'!A:A,))</f>
        <v>#N/A</v>
      </c>
      <c r="B1300" s="9" t="e">
        <f>Таблица1[[#This Row],[Наименование юридического лица / ФИО пациента (физического лица)]]</f>
        <v>#N/A</v>
      </c>
      <c r="C1300" s="35"/>
      <c r="D1300" s="11"/>
      <c r="E1300" s="16"/>
      <c r="F1300" s="19"/>
      <c r="G1300"/>
      <c r="H1300" s="17">
        <f>IFERROR(VLOOKUP(Таблица1[[#This Row],[Наименование услуги]],#REF!,2),)</f>
        <v>0</v>
      </c>
      <c r="I1300" s="7">
        <f>Таблица1[[#This Row],[Количество услуг]]*Таблица1[[#This Row],[Стоимость за единицу, руб.]]</f>
        <v>0</v>
      </c>
      <c r="K1300" s="8" t="str">
        <f>IFERROR(VLOOKUP($J1300,'Журнал договоров физ.лиц'!$A$2:$H$32,2,0),"")</f>
        <v/>
      </c>
      <c r="L1300" s="18" t="e">
        <f>IF(MATCH(Таблица1[[#This Row],[Номер договора]],Таблица1[Номер договора],)=ROW()-1,1,)+INDEX(Таблица1[[#All],[0]],ROW()-1)</f>
        <v>#N/A</v>
      </c>
      <c r="M1300" s="18" t="str">
        <f>IFERROR(INDEX(Таблица1[Номер договора],MATCH(ROW()-1,Таблица1[0],)),"s\")</f>
        <v>s\</v>
      </c>
    </row>
    <row r="1301" spans="1:13" ht="15.75" x14ac:dyDescent="0.25">
      <c r="A1301" s="9" t="e">
        <f>INDEX('Журнал договоров физ.лиц'!C:C,MATCH('Реестр физические'!J1301,'Журнал договоров физ.лиц'!A:A,))</f>
        <v>#N/A</v>
      </c>
      <c r="B1301" s="9" t="e">
        <f>Таблица1[[#This Row],[Наименование юридического лица / ФИО пациента (физического лица)]]</f>
        <v>#N/A</v>
      </c>
      <c r="C1301" s="35"/>
      <c r="D1301" s="11"/>
      <c r="E1301" s="16"/>
      <c r="F1301" s="19"/>
      <c r="G1301"/>
      <c r="H1301" s="17">
        <f>IFERROR(VLOOKUP(Таблица1[[#This Row],[Наименование услуги]],#REF!,2),)</f>
        <v>0</v>
      </c>
      <c r="I1301" s="7">
        <f>Таблица1[[#This Row],[Количество услуг]]*Таблица1[[#This Row],[Стоимость за единицу, руб.]]</f>
        <v>0</v>
      </c>
      <c r="K1301" s="8" t="str">
        <f>IFERROR(VLOOKUP($J1301,'Журнал договоров физ.лиц'!$A$2:$H$32,2,0),"")</f>
        <v/>
      </c>
      <c r="L1301" s="18" t="e">
        <f>IF(MATCH(Таблица1[[#This Row],[Номер договора]],Таблица1[Номер договора],)=ROW()-1,1,)+INDEX(Таблица1[[#All],[0]],ROW()-1)</f>
        <v>#N/A</v>
      </c>
      <c r="M1301" s="18" t="str">
        <f>IFERROR(INDEX(Таблица1[Номер договора],MATCH(ROW()-1,Таблица1[0],)),"s\")</f>
        <v>s\</v>
      </c>
    </row>
    <row r="1302" spans="1:13" ht="15.75" x14ac:dyDescent="0.25">
      <c r="A1302" s="9" t="e">
        <f>INDEX('Журнал договоров физ.лиц'!C:C,MATCH('Реестр физические'!J1302,'Журнал договоров физ.лиц'!A:A,))</f>
        <v>#N/A</v>
      </c>
      <c r="B1302" s="9" t="e">
        <f>Таблица1[[#This Row],[Наименование юридического лица / ФИО пациента (физического лица)]]</f>
        <v>#N/A</v>
      </c>
      <c r="C1302" s="35"/>
      <c r="D1302" s="11"/>
      <c r="E1302" s="16"/>
      <c r="F1302" s="19"/>
      <c r="G1302"/>
      <c r="H1302" s="17">
        <f>IFERROR(VLOOKUP(Таблица1[[#This Row],[Наименование услуги]],#REF!,2),)</f>
        <v>0</v>
      </c>
      <c r="I1302" s="7">
        <f>Таблица1[[#This Row],[Количество услуг]]*Таблица1[[#This Row],[Стоимость за единицу, руб.]]</f>
        <v>0</v>
      </c>
      <c r="K1302" s="8" t="str">
        <f>IFERROR(VLOOKUP($J1302,'Журнал договоров физ.лиц'!$A$2:$H$32,2,0),"")</f>
        <v/>
      </c>
      <c r="L1302" s="18" t="e">
        <f>IF(MATCH(Таблица1[[#This Row],[Номер договора]],Таблица1[Номер договора],)=ROW()-1,1,)+INDEX(Таблица1[[#All],[0]],ROW()-1)</f>
        <v>#N/A</v>
      </c>
      <c r="M1302" s="18" t="str">
        <f>IFERROR(INDEX(Таблица1[Номер договора],MATCH(ROW()-1,Таблица1[0],)),"s\")</f>
        <v>s\</v>
      </c>
    </row>
    <row r="1303" spans="1:13" ht="15.75" x14ac:dyDescent="0.25">
      <c r="A1303" s="9" t="e">
        <f>INDEX('Журнал договоров физ.лиц'!C:C,MATCH('Реестр физические'!J1303,'Журнал договоров физ.лиц'!A:A,))</f>
        <v>#N/A</v>
      </c>
      <c r="B1303" s="9" t="e">
        <f>Таблица1[[#This Row],[Наименование юридического лица / ФИО пациента (физического лица)]]</f>
        <v>#N/A</v>
      </c>
      <c r="C1303" s="35"/>
      <c r="D1303" s="11"/>
      <c r="E1303" s="16"/>
      <c r="F1303" s="19"/>
      <c r="G1303"/>
      <c r="H1303" s="17">
        <f>IFERROR(VLOOKUP(Таблица1[[#This Row],[Наименование услуги]],#REF!,2),)</f>
        <v>0</v>
      </c>
      <c r="I1303" s="7">
        <f>Таблица1[[#This Row],[Количество услуг]]*Таблица1[[#This Row],[Стоимость за единицу, руб.]]</f>
        <v>0</v>
      </c>
      <c r="K1303" s="8" t="str">
        <f>IFERROR(VLOOKUP($J1303,'Журнал договоров физ.лиц'!$A$2:$H$32,2,0),"")</f>
        <v/>
      </c>
      <c r="L1303" s="18" t="e">
        <f>IF(MATCH(Таблица1[[#This Row],[Номер договора]],Таблица1[Номер договора],)=ROW()-1,1,)+INDEX(Таблица1[[#All],[0]],ROW()-1)</f>
        <v>#N/A</v>
      </c>
      <c r="M1303" s="18" t="str">
        <f>IFERROR(INDEX(Таблица1[Номер договора],MATCH(ROW()-1,Таблица1[0],)),"s\")</f>
        <v>s\</v>
      </c>
    </row>
    <row r="1304" spans="1:13" ht="15.75" x14ac:dyDescent="0.25">
      <c r="A1304" s="9" t="e">
        <f>INDEX('Журнал договоров физ.лиц'!C:C,MATCH('Реестр физические'!J1304,'Журнал договоров физ.лиц'!A:A,))</f>
        <v>#N/A</v>
      </c>
      <c r="B1304" s="9" t="e">
        <f>Таблица1[[#This Row],[Наименование юридического лица / ФИО пациента (физического лица)]]</f>
        <v>#N/A</v>
      </c>
      <c r="C1304" s="35"/>
      <c r="D1304" s="11"/>
      <c r="E1304" s="16"/>
      <c r="F1304" s="19"/>
      <c r="G1304"/>
      <c r="H1304" s="17">
        <f>IFERROR(VLOOKUP(Таблица1[[#This Row],[Наименование услуги]],#REF!,2),)</f>
        <v>0</v>
      </c>
      <c r="I1304" s="7">
        <f>Таблица1[[#This Row],[Количество услуг]]*Таблица1[[#This Row],[Стоимость за единицу, руб.]]</f>
        <v>0</v>
      </c>
      <c r="K1304" s="8" t="str">
        <f>IFERROR(VLOOKUP($J1304,'Журнал договоров физ.лиц'!$A$2:$H$32,2,0),"")</f>
        <v/>
      </c>
      <c r="L1304" s="18" t="e">
        <f>IF(MATCH(Таблица1[[#This Row],[Номер договора]],Таблица1[Номер договора],)=ROW()-1,1,)+INDEX(Таблица1[[#All],[0]],ROW()-1)</f>
        <v>#N/A</v>
      </c>
      <c r="M1304" s="18" t="str">
        <f>IFERROR(INDEX(Таблица1[Номер договора],MATCH(ROW()-1,Таблица1[0],)),"s\")</f>
        <v>s\</v>
      </c>
    </row>
    <row r="1305" spans="1:13" ht="15.75" x14ac:dyDescent="0.25">
      <c r="A1305" s="9" t="e">
        <f>INDEX('Журнал договоров физ.лиц'!C:C,MATCH('Реестр физические'!J1305,'Журнал договоров физ.лиц'!A:A,))</f>
        <v>#N/A</v>
      </c>
      <c r="B1305" s="9" t="e">
        <f>Таблица1[[#This Row],[Наименование юридического лица / ФИО пациента (физического лица)]]</f>
        <v>#N/A</v>
      </c>
      <c r="C1305" s="35"/>
      <c r="D1305" s="11"/>
      <c r="E1305" s="16"/>
      <c r="F1305" s="19"/>
      <c r="G1305"/>
      <c r="H1305" s="17">
        <f>IFERROR(VLOOKUP(Таблица1[[#This Row],[Наименование услуги]],#REF!,2),)</f>
        <v>0</v>
      </c>
      <c r="I1305" s="7">
        <f>Таблица1[[#This Row],[Количество услуг]]*Таблица1[[#This Row],[Стоимость за единицу, руб.]]</f>
        <v>0</v>
      </c>
      <c r="K1305" s="8" t="str">
        <f>IFERROR(VLOOKUP($J1305,'Журнал договоров физ.лиц'!$A$2:$H$32,2,0),"")</f>
        <v/>
      </c>
      <c r="L1305" s="18" t="e">
        <f>IF(MATCH(Таблица1[[#This Row],[Номер договора]],Таблица1[Номер договора],)=ROW()-1,1,)+INDEX(Таблица1[[#All],[0]],ROW()-1)</f>
        <v>#N/A</v>
      </c>
      <c r="M1305" s="18" t="str">
        <f>IFERROR(INDEX(Таблица1[Номер договора],MATCH(ROW()-1,Таблица1[0],)),"s\")</f>
        <v>s\</v>
      </c>
    </row>
    <row r="1306" spans="1:13" ht="15.75" x14ac:dyDescent="0.25">
      <c r="A1306" s="9" t="e">
        <f>INDEX('Журнал договоров физ.лиц'!C:C,MATCH('Реестр физические'!J1306,'Журнал договоров физ.лиц'!A:A,))</f>
        <v>#N/A</v>
      </c>
      <c r="B1306" s="9" t="e">
        <f>Таблица1[[#This Row],[Наименование юридического лица / ФИО пациента (физического лица)]]</f>
        <v>#N/A</v>
      </c>
      <c r="C1306" s="35"/>
      <c r="D1306" s="11"/>
      <c r="E1306" s="16"/>
      <c r="F1306" s="19"/>
      <c r="G1306"/>
      <c r="H1306" s="17">
        <f>IFERROR(VLOOKUP(Таблица1[[#This Row],[Наименование услуги]],#REF!,2),)</f>
        <v>0</v>
      </c>
      <c r="I1306" s="7">
        <f>Таблица1[[#This Row],[Количество услуг]]*Таблица1[[#This Row],[Стоимость за единицу, руб.]]</f>
        <v>0</v>
      </c>
      <c r="K1306" s="8" t="str">
        <f>IFERROR(VLOOKUP($J1306,'Журнал договоров физ.лиц'!$A$2:$H$32,2,0),"")</f>
        <v/>
      </c>
      <c r="L1306" s="18" t="e">
        <f>IF(MATCH(Таблица1[[#This Row],[Номер договора]],Таблица1[Номер договора],)=ROW()-1,1,)+INDEX(Таблица1[[#All],[0]],ROW()-1)</f>
        <v>#N/A</v>
      </c>
      <c r="M1306" s="18" t="str">
        <f>IFERROR(INDEX(Таблица1[Номер договора],MATCH(ROW()-1,Таблица1[0],)),"s\")</f>
        <v>s\</v>
      </c>
    </row>
    <row r="1307" spans="1:13" ht="15.75" x14ac:dyDescent="0.25">
      <c r="A1307" s="9" t="e">
        <f>INDEX('Журнал договоров физ.лиц'!C:C,MATCH('Реестр физические'!J1307,'Журнал договоров физ.лиц'!A:A,))</f>
        <v>#N/A</v>
      </c>
      <c r="B1307" s="9" t="e">
        <f>Таблица1[[#This Row],[Наименование юридического лица / ФИО пациента (физического лица)]]</f>
        <v>#N/A</v>
      </c>
      <c r="C1307" s="35"/>
      <c r="D1307" s="11"/>
      <c r="E1307" s="16"/>
      <c r="F1307" s="19"/>
      <c r="G1307"/>
      <c r="H1307" s="17">
        <f>IFERROR(VLOOKUP(Таблица1[[#This Row],[Наименование услуги]],#REF!,2),)</f>
        <v>0</v>
      </c>
      <c r="I1307" s="7">
        <f>Таблица1[[#This Row],[Количество услуг]]*Таблица1[[#This Row],[Стоимость за единицу, руб.]]</f>
        <v>0</v>
      </c>
      <c r="K1307" s="8" t="str">
        <f>IFERROR(VLOOKUP($J1307,'Журнал договоров физ.лиц'!$A$2:$H$32,2,0),"")</f>
        <v/>
      </c>
      <c r="L1307" s="18" t="e">
        <f>IF(MATCH(Таблица1[[#This Row],[Номер договора]],Таблица1[Номер договора],)=ROW()-1,1,)+INDEX(Таблица1[[#All],[0]],ROW()-1)</f>
        <v>#N/A</v>
      </c>
      <c r="M1307" s="18" t="str">
        <f>IFERROR(INDEX(Таблица1[Номер договора],MATCH(ROW()-1,Таблица1[0],)),"s\")</f>
        <v>s\</v>
      </c>
    </row>
    <row r="1308" spans="1:13" ht="15.75" x14ac:dyDescent="0.25">
      <c r="A1308" s="9" t="e">
        <f>INDEX('Журнал договоров физ.лиц'!C:C,MATCH('Реестр физические'!J1308,'Журнал договоров физ.лиц'!A:A,))</f>
        <v>#N/A</v>
      </c>
      <c r="B1308" s="9" t="e">
        <f>Таблица1[[#This Row],[Наименование юридического лица / ФИО пациента (физического лица)]]</f>
        <v>#N/A</v>
      </c>
      <c r="C1308" s="35"/>
      <c r="D1308" s="11"/>
      <c r="E1308" s="16"/>
      <c r="F1308" s="19"/>
      <c r="G1308"/>
      <c r="H1308" s="17">
        <f>IFERROR(VLOOKUP(Таблица1[[#This Row],[Наименование услуги]],#REF!,2),)</f>
        <v>0</v>
      </c>
      <c r="I1308" s="7">
        <f>Таблица1[[#This Row],[Количество услуг]]*Таблица1[[#This Row],[Стоимость за единицу, руб.]]</f>
        <v>0</v>
      </c>
      <c r="K1308" s="8" t="str">
        <f>IFERROR(VLOOKUP($J1308,'Журнал договоров физ.лиц'!$A$2:$H$32,2,0),"")</f>
        <v/>
      </c>
      <c r="L1308" s="18" t="e">
        <f>IF(MATCH(Таблица1[[#This Row],[Номер договора]],Таблица1[Номер договора],)=ROW()-1,1,)+INDEX(Таблица1[[#All],[0]],ROW()-1)</f>
        <v>#N/A</v>
      </c>
      <c r="M1308" s="18" t="str">
        <f>IFERROR(INDEX(Таблица1[Номер договора],MATCH(ROW()-1,Таблица1[0],)),"s\")</f>
        <v>s\</v>
      </c>
    </row>
    <row r="1309" spans="1:13" ht="15.75" x14ac:dyDescent="0.25">
      <c r="A1309" s="9" t="e">
        <f>INDEX('Журнал договоров физ.лиц'!C:C,MATCH('Реестр физические'!J1309,'Журнал договоров физ.лиц'!A:A,))</f>
        <v>#N/A</v>
      </c>
      <c r="B1309" s="9" t="e">
        <f>Таблица1[[#This Row],[Наименование юридического лица / ФИО пациента (физического лица)]]</f>
        <v>#N/A</v>
      </c>
      <c r="C1309" s="35"/>
      <c r="D1309" s="11"/>
      <c r="E1309" s="16"/>
      <c r="F1309" s="19"/>
      <c r="G1309"/>
      <c r="H1309" s="17">
        <f>IFERROR(VLOOKUP(Таблица1[[#This Row],[Наименование услуги]],#REF!,2),)</f>
        <v>0</v>
      </c>
      <c r="I1309" s="7">
        <f>Таблица1[[#This Row],[Количество услуг]]*Таблица1[[#This Row],[Стоимость за единицу, руб.]]</f>
        <v>0</v>
      </c>
      <c r="K1309" s="8" t="str">
        <f>IFERROR(VLOOKUP($J1309,'Журнал договоров физ.лиц'!$A$2:$H$32,2,0),"")</f>
        <v/>
      </c>
      <c r="L1309" s="18" t="e">
        <f>IF(MATCH(Таблица1[[#This Row],[Номер договора]],Таблица1[Номер договора],)=ROW()-1,1,)+INDEX(Таблица1[[#All],[0]],ROW()-1)</f>
        <v>#N/A</v>
      </c>
      <c r="M1309" s="18" t="str">
        <f>IFERROR(INDEX(Таблица1[Номер договора],MATCH(ROW()-1,Таблица1[0],)),"s\")</f>
        <v>s\</v>
      </c>
    </row>
    <row r="1310" spans="1:13" ht="15.75" x14ac:dyDescent="0.25">
      <c r="A1310" s="9" t="e">
        <f>INDEX('Журнал договоров физ.лиц'!C:C,MATCH('Реестр физические'!J1310,'Журнал договоров физ.лиц'!A:A,))</f>
        <v>#N/A</v>
      </c>
      <c r="B1310" s="9" t="e">
        <f>Таблица1[[#This Row],[Наименование юридического лица / ФИО пациента (физического лица)]]</f>
        <v>#N/A</v>
      </c>
      <c r="C1310" s="35"/>
      <c r="D1310" s="11"/>
      <c r="E1310" s="16"/>
      <c r="F1310" s="19"/>
      <c r="G1310"/>
      <c r="H1310" s="17">
        <f>IFERROR(VLOOKUP(Таблица1[[#This Row],[Наименование услуги]],#REF!,2),)</f>
        <v>0</v>
      </c>
      <c r="I1310" s="7">
        <f>Таблица1[[#This Row],[Количество услуг]]*Таблица1[[#This Row],[Стоимость за единицу, руб.]]</f>
        <v>0</v>
      </c>
      <c r="K1310" s="8" t="str">
        <f>IFERROR(VLOOKUP($J1310,'Журнал договоров физ.лиц'!$A$2:$H$32,2,0),"")</f>
        <v/>
      </c>
      <c r="L1310" s="18" t="e">
        <f>IF(MATCH(Таблица1[[#This Row],[Номер договора]],Таблица1[Номер договора],)=ROW()-1,1,)+INDEX(Таблица1[[#All],[0]],ROW()-1)</f>
        <v>#N/A</v>
      </c>
      <c r="M1310" s="18" t="str">
        <f>IFERROR(INDEX(Таблица1[Номер договора],MATCH(ROW()-1,Таблица1[0],)),"s\")</f>
        <v>s\</v>
      </c>
    </row>
    <row r="1311" spans="1:13" ht="15.75" x14ac:dyDescent="0.25">
      <c r="A1311" s="9" t="e">
        <f>INDEX('Журнал договоров физ.лиц'!C:C,MATCH('Реестр физические'!J1311,'Журнал договоров физ.лиц'!A:A,))</f>
        <v>#N/A</v>
      </c>
      <c r="B1311" s="9" t="e">
        <f>Таблица1[[#This Row],[Наименование юридического лица / ФИО пациента (физического лица)]]</f>
        <v>#N/A</v>
      </c>
      <c r="C1311" s="35"/>
      <c r="D1311" s="11"/>
      <c r="E1311" s="16"/>
      <c r="F1311" s="19"/>
      <c r="G1311"/>
      <c r="H1311" s="17">
        <f>IFERROR(VLOOKUP(Таблица1[[#This Row],[Наименование услуги]],#REF!,2),)</f>
        <v>0</v>
      </c>
      <c r="I1311" s="7">
        <f>Таблица1[[#This Row],[Количество услуг]]*Таблица1[[#This Row],[Стоимость за единицу, руб.]]</f>
        <v>0</v>
      </c>
      <c r="K1311" s="8" t="str">
        <f>IFERROR(VLOOKUP($J1311,'Журнал договоров физ.лиц'!$A$2:$H$32,2,0),"")</f>
        <v/>
      </c>
      <c r="L1311" s="18" t="e">
        <f>IF(MATCH(Таблица1[[#This Row],[Номер договора]],Таблица1[Номер договора],)=ROW()-1,1,)+INDEX(Таблица1[[#All],[0]],ROW()-1)</f>
        <v>#N/A</v>
      </c>
      <c r="M1311" s="18" t="str">
        <f>IFERROR(INDEX(Таблица1[Номер договора],MATCH(ROW()-1,Таблица1[0],)),"s\")</f>
        <v>s\</v>
      </c>
    </row>
    <row r="1312" spans="1:13" ht="15.75" x14ac:dyDescent="0.25">
      <c r="A1312" s="9" t="e">
        <f>INDEX('Журнал договоров физ.лиц'!C:C,MATCH('Реестр физические'!J1312,'Журнал договоров физ.лиц'!A:A,))</f>
        <v>#N/A</v>
      </c>
      <c r="B1312" s="9" t="e">
        <f>Таблица1[[#This Row],[Наименование юридического лица / ФИО пациента (физического лица)]]</f>
        <v>#N/A</v>
      </c>
      <c r="C1312" s="35"/>
      <c r="D1312" s="11"/>
      <c r="E1312" s="16"/>
      <c r="F1312" s="19"/>
      <c r="G1312"/>
      <c r="H1312" s="17">
        <f>IFERROR(VLOOKUP(Таблица1[[#This Row],[Наименование услуги]],#REF!,2),)</f>
        <v>0</v>
      </c>
      <c r="I1312" s="7">
        <f>Таблица1[[#This Row],[Количество услуг]]*Таблица1[[#This Row],[Стоимость за единицу, руб.]]</f>
        <v>0</v>
      </c>
      <c r="K1312" s="8" t="str">
        <f>IFERROR(VLOOKUP($J1312,'Журнал договоров физ.лиц'!$A$2:$H$32,2,0),"")</f>
        <v/>
      </c>
      <c r="L1312" s="18" t="e">
        <f>IF(MATCH(Таблица1[[#This Row],[Номер договора]],Таблица1[Номер договора],)=ROW()-1,1,)+INDEX(Таблица1[[#All],[0]],ROW()-1)</f>
        <v>#N/A</v>
      </c>
      <c r="M1312" s="18" t="str">
        <f>IFERROR(INDEX(Таблица1[Номер договора],MATCH(ROW()-1,Таблица1[0],)),"s\")</f>
        <v>s\</v>
      </c>
    </row>
    <row r="1313" spans="1:13" ht="15.75" x14ac:dyDescent="0.25">
      <c r="A1313" s="9" t="e">
        <f>INDEX('Журнал договоров физ.лиц'!C:C,MATCH('Реестр физические'!J1313,'Журнал договоров физ.лиц'!A:A,))</f>
        <v>#N/A</v>
      </c>
      <c r="B1313" s="9" t="e">
        <f>Таблица1[[#This Row],[Наименование юридического лица / ФИО пациента (физического лица)]]</f>
        <v>#N/A</v>
      </c>
      <c r="C1313" s="35"/>
      <c r="D1313" s="11"/>
      <c r="E1313" s="16"/>
      <c r="F1313" s="19"/>
      <c r="G1313"/>
      <c r="H1313" s="17">
        <f>IFERROR(VLOOKUP(Таблица1[[#This Row],[Наименование услуги]],#REF!,2),)</f>
        <v>0</v>
      </c>
      <c r="I1313" s="7">
        <f>Таблица1[[#This Row],[Количество услуг]]*Таблица1[[#This Row],[Стоимость за единицу, руб.]]</f>
        <v>0</v>
      </c>
      <c r="K1313" s="8" t="str">
        <f>IFERROR(VLOOKUP($J1313,'Журнал договоров физ.лиц'!$A$2:$H$32,2,0),"")</f>
        <v/>
      </c>
      <c r="L1313" s="18" t="e">
        <f>IF(MATCH(Таблица1[[#This Row],[Номер договора]],Таблица1[Номер договора],)=ROW()-1,1,)+INDEX(Таблица1[[#All],[0]],ROW()-1)</f>
        <v>#N/A</v>
      </c>
      <c r="M1313" s="18" t="str">
        <f>IFERROR(INDEX(Таблица1[Номер договора],MATCH(ROW()-1,Таблица1[0],)),"s\")</f>
        <v>s\</v>
      </c>
    </row>
    <row r="1314" spans="1:13" ht="15.75" x14ac:dyDescent="0.25">
      <c r="A1314" s="9" t="e">
        <f>INDEX('Журнал договоров физ.лиц'!C:C,MATCH('Реестр физические'!J1314,'Журнал договоров физ.лиц'!A:A,))</f>
        <v>#N/A</v>
      </c>
      <c r="B1314" s="9" t="e">
        <f>Таблица1[[#This Row],[Наименование юридического лица / ФИО пациента (физического лица)]]</f>
        <v>#N/A</v>
      </c>
      <c r="C1314" s="35"/>
      <c r="D1314" s="11"/>
      <c r="E1314" s="16"/>
      <c r="F1314" s="19"/>
      <c r="G1314"/>
      <c r="H1314" s="17">
        <f>IFERROR(VLOOKUP(Таблица1[[#This Row],[Наименование услуги]],#REF!,2),)</f>
        <v>0</v>
      </c>
      <c r="I1314" s="7">
        <f>Таблица1[[#This Row],[Количество услуг]]*Таблица1[[#This Row],[Стоимость за единицу, руб.]]</f>
        <v>0</v>
      </c>
      <c r="K1314" s="8" t="str">
        <f>IFERROR(VLOOKUP($J1314,'Журнал договоров физ.лиц'!$A$2:$H$32,2,0),"")</f>
        <v/>
      </c>
      <c r="L1314" s="18" t="e">
        <f>IF(MATCH(Таблица1[[#This Row],[Номер договора]],Таблица1[Номер договора],)=ROW()-1,1,)+INDEX(Таблица1[[#All],[0]],ROW()-1)</f>
        <v>#N/A</v>
      </c>
      <c r="M1314" s="18" t="str">
        <f>IFERROR(INDEX(Таблица1[Номер договора],MATCH(ROW()-1,Таблица1[0],)),"s\")</f>
        <v>s\</v>
      </c>
    </row>
    <row r="1315" spans="1:13" ht="15.75" x14ac:dyDescent="0.25">
      <c r="A1315" s="9" t="e">
        <f>INDEX('Журнал договоров физ.лиц'!C:C,MATCH('Реестр физические'!J1315,'Журнал договоров физ.лиц'!A:A,))</f>
        <v>#N/A</v>
      </c>
      <c r="B1315" s="9" t="e">
        <f>Таблица1[[#This Row],[Наименование юридического лица / ФИО пациента (физического лица)]]</f>
        <v>#N/A</v>
      </c>
      <c r="C1315" s="35"/>
      <c r="D1315" s="11"/>
      <c r="E1315" s="16"/>
      <c r="F1315" s="19"/>
      <c r="G1315"/>
      <c r="H1315" s="17">
        <f>IFERROR(VLOOKUP(Таблица1[[#This Row],[Наименование услуги]],#REF!,2),)</f>
        <v>0</v>
      </c>
      <c r="I1315" s="7">
        <f>Таблица1[[#This Row],[Количество услуг]]*Таблица1[[#This Row],[Стоимость за единицу, руб.]]</f>
        <v>0</v>
      </c>
      <c r="K1315" s="8" t="str">
        <f>IFERROR(VLOOKUP($J1315,'Журнал договоров физ.лиц'!$A$2:$H$32,2,0),"")</f>
        <v/>
      </c>
      <c r="L1315" s="18" t="e">
        <f>IF(MATCH(Таблица1[[#This Row],[Номер договора]],Таблица1[Номер договора],)=ROW()-1,1,)+INDEX(Таблица1[[#All],[0]],ROW()-1)</f>
        <v>#N/A</v>
      </c>
      <c r="M1315" s="18" t="str">
        <f>IFERROR(INDEX(Таблица1[Номер договора],MATCH(ROW()-1,Таблица1[0],)),"s\")</f>
        <v>s\</v>
      </c>
    </row>
    <row r="1316" spans="1:13" ht="15.75" x14ac:dyDescent="0.25">
      <c r="A1316" s="9" t="e">
        <f>INDEX('Журнал договоров физ.лиц'!C:C,MATCH('Реестр физические'!J1316,'Журнал договоров физ.лиц'!A:A,))</f>
        <v>#N/A</v>
      </c>
      <c r="B1316" s="9" t="e">
        <f>Таблица1[[#This Row],[Наименование юридического лица / ФИО пациента (физического лица)]]</f>
        <v>#N/A</v>
      </c>
      <c r="C1316" s="35"/>
      <c r="D1316" s="11"/>
      <c r="E1316" s="16"/>
      <c r="F1316" s="19"/>
      <c r="G1316"/>
      <c r="H1316" s="17">
        <f>IFERROR(VLOOKUP(Таблица1[[#This Row],[Наименование услуги]],#REF!,2),)</f>
        <v>0</v>
      </c>
      <c r="I1316" s="7">
        <f>Таблица1[[#This Row],[Количество услуг]]*Таблица1[[#This Row],[Стоимость за единицу, руб.]]</f>
        <v>0</v>
      </c>
      <c r="K1316" s="8" t="str">
        <f>IFERROR(VLOOKUP($J1316,'Журнал договоров физ.лиц'!$A$2:$H$32,2,0),"")</f>
        <v/>
      </c>
      <c r="L1316" s="18" t="e">
        <f>IF(MATCH(Таблица1[[#This Row],[Номер договора]],Таблица1[Номер договора],)=ROW()-1,1,)+INDEX(Таблица1[[#All],[0]],ROW()-1)</f>
        <v>#N/A</v>
      </c>
      <c r="M1316" s="18" t="str">
        <f>IFERROR(INDEX(Таблица1[Номер договора],MATCH(ROW()-1,Таблица1[0],)),"s\")</f>
        <v>s\</v>
      </c>
    </row>
    <row r="1317" spans="1:13" ht="15.75" x14ac:dyDescent="0.25">
      <c r="A1317" s="9" t="e">
        <f>INDEX('Журнал договоров физ.лиц'!C:C,MATCH('Реестр физические'!J1317,'Журнал договоров физ.лиц'!A:A,))</f>
        <v>#N/A</v>
      </c>
      <c r="B1317" s="9" t="e">
        <f>Таблица1[[#This Row],[Наименование юридического лица / ФИО пациента (физического лица)]]</f>
        <v>#N/A</v>
      </c>
      <c r="C1317" s="35"/>
      <c r="D1317" s="11"/>
      <c r="E1317" s="16"/>
      <c r="F1317" s="19"/>
      <c r="G1317"/>
      <c r="H1317" s="17">
        <f>IFERROR(VLOOKUP(Таблица1[[#This Row],[Наименование услуги]],#REF!,2),)</f>
        <v>0</v>
      </c>
      <c r="I1317" s="7">
        <f>Таблица1[[#This Row],[Количество услуг]]*Таблица1[[#This Row],[Стоимость за единицу, руб.]]</f>
        <v>0</v>
      </c>
      <c r="K1317" s="8" t="str">
        <f>IFERROR(VLOOKUP($J1317,'Журнал договоров физ.лиц'!$A$2:$H$32,2,0),"")</f>
        <v/>
      </c>
      <c r="L1317" s="18" t="e">
        <f>IF(MATCH(Таблица1[[#This Row],[Номер договора]],Таблица1[Номер договора],)=ROW()-1,1,)+INDEX(Таблица1[[#All],[0]],ROW()-1)</f>
        <v>#N/A</v>
      </c>
      <c r="M1317" s="18" t="str">
        <f>IFERROR(INDEX(Таблица1[Номер договора],MATCH(ROW()-1,Таблица1[0],)),"s\")</f>
        <v>s\</v>
      </c>
    </row>
    <row r="1318" spans="1:13" ht="15.75" x14ac:dyDescent="0.25">
      <c r="A1318" s="9" t="e">
        <f>INDEX('Журнал договоров физ.лиц'!C:C,MATCH('Реестр физические'!J1318,'Журнал договоров физ.лиц'!A:A,))</f>
        <v>#N/A</v>
      </c>
      <c r="B1318" s="9" t="e">
        <f>Таблица1[[#This Row],[Наименование юридического лица / ФИО пациента (физического лица)]]</f>
        <v>#N/A</v>
      </c>
      <c r="C1318" s="35"/>
      <c r="D1318" s="11"/>
      <c r="E1318" s="16"/>
      <c r="F1318" s="19"/>
      <c r="G1318"/>
      <c r="H1318" s="17">
        <f>IFERROR(VLOOKUP(Таблица1[[#This Row],[Наименование услуги]],#REF!,2),)</f>
        <v>0</v>
      </c>
      <c r="I1318" s="7">
        <f>Таблица1[[#This Row],[Количество услуг]]*Таблица1[[#This Row],[Стоимость за единицу, руб.]]</f>
        <v>0</v>
      </c>
      <c r="K1318" s="8" t="str">
        <f>IFERROR(VLOOKUP($J1318,'Журнал договоров физ.лиц'!$A$2:$H$32,2,0),"")</f>
        <v/>
      </c>
      <c r="L1318" s="18" t="e">
        <f>IF(MATCH(Таблица1[[#This Row],[Номер договора]],Таблица1[Номер договора],)=ROW()-1,1,)+INDEX(Таблица1[[#All],[0]],ROW()-1)</f>
        <v>#N/A</v>
      </c>
      <c r="M1318" s="18" t="str">
        <f>IFERROR(INDEX(Таблица1[Номер договора],MATCH(ROW()-1,Таблица1[0],)),"s\")</f>
        <v>s\</v>
      </c>
    </row>
    <row r="1319" spans="1:13" ht="15.75" x14ac:dyDescent="0.25">
      <c r="A1319" s="9" t="e">
        <f>INDEX('Журнал договоров физ.лиц'!C:C,MATCH('Реестр физические'!J1319,'Журнал договоров физ.лиц'!A:A,))</f>
        <v>#N/A</v>
      </c>
      <c r="B1319" s="9" t="e">
        <f>Таблица1[[#This Row],[Наименование юридического лица / ФИО пациента (физического лица)]]</f>
        <v>#N/A</v>
      </c>
      <c r="C1319" s="35"/>
      <c r="D1319" s="11"/>
      <c r="E1319" s="16"/>
      <c r="F1319" s="19"/>
      <c r="G1319"/>
      <c r="H1319" s="17">
        <f>IFERROR(VLOOKUP(Таблица1[[#This Row],[Наименование услуги]],#REF!,2),)</f>
        <v>0</v>
      </c>
      <c r="I1319" s="7">
        <f>Таблица1[[#This Row],[Количество услуг]]*Таблица1[[#This Row],[Стоимость за единицу, руб.]]</f>
        <v>0</v>
      </c>
      <c r="K1319" s="8" t="str">
        <f>IFERROR(VLOOKUP($J1319,'Журнал договоров физ.лиц'!$A$2:$H$32,2,0),"")</f>
        <v/>
      </c>
      <c r="L1319" s="18" t="e">
        <f>IF(MATCH(Таблица1[[#This Row],[Номер договора]],Таблица1[Номер договора],)=ROW()-1,1,)+INDEX(Таблица1[[#All],[0]],ROW()-1)</f>
        <v>#N/A</v>
      </c>
      <c r="M1319" s="18" t="str">
        <f>IFERROR(INDEX(Таблица1[Номер договора],MATCH(ROW()-1,Таблица1[0],)),"s\")</f>
        <v>s\</v>
      </c>
    </row>
    <row r="1320" spans="1:13" ht="15.75" x14ac:dyDescent="0.25">
      <c r="A1320" s="9" t="e">
        <f>INDEX('Журнал договоров физ.лиц'!C:C,MATCH('Реестр физические'!J1320,'Журнал договоров физ.лиц'!A:A,))</f>
        <v>#N/A</v>
      </c>
      <c r="B1320" s="9" t="e">
        <f>Таблица1[[#This Row],[Наименование юридического лица / ФИО пациента (физического лица)]]</f>
        <v>#N/A</v>
      </c>
      <c r="C1320" s="35"/>
      <c r="D1320" s="11"/>
      <c r="E1320" s="16"/>
      <c r="F1320" s="19"/>
      <c r="G1320"/>
      <c r="H1320" s="17">
        <f>IFERROR(VLOOKUP(Таблица1[[#This Row],[Наименование услуги]],#REF!,2),)</f>
        <v>0</v>
      </c>
      <c r="I1320" s="7">
        <f>Таблица1[[#This Row],[Количество услуг]]*Таблица1[[#This Row],[Стоимость за единицу, руб.]]</f>
        <v>0</v>
      </c>
      <c r="K1320" s="8" t="str">
        <f>IFERROR(VLOOKUP($J1320,'Журнал договоров физ.лиц'!$A$2:$H$32,2,0),"")</f>
        <v/>
      </c>
      <c r="L1320" s="18" t="e">
        <f>IF(MATCH(Таблица1[[#This Row],[Номер договора]],Таблица1[Номер договора],)=ROW()-1,1,)+INDEX(Таблица1[[#All],[0]],ROW()-1)</f>
        <v>#N/A</v>
      </c>
      <c r="M1320" s="18" t="str">
        <f>IFERROR(INDEX(Таблица1[Номер договора],MATCH(ROW()-1,Таблица1[0],)),"s\")</f>
        <v>s\</v>
      </c>
    </row>
    <row r="1321" spans="1:13" ht="15.75" x14ac:dyDescent="0.25">
      <c r="A1321" s="9" t="e">
        <f>INDEX('Журнал договоров физ.лиц'!C:C,MATCH('Реестр физические'!J1321,'Журнал договоров физ.лиц'!A:A,))</f>
        <v>#N/A</v>
      </c>
      <c r="B1321" s="9" t="e">
        <f>Таблица1[[#This Row],[Наименование юридического лица / ФИО пациента (физического лица)]]</f>
        <v>#N/A</v>
      </c>
      <c r="C1321" s="35"/>
      <c r="D1321" s="11"/>
      <c r="E1321" s="16"/>
      <c r="F1321" s="19"/>
      <c r="G1321"/>
      <c r="H1321" s="17">
        <f>IFERROR(VLOOKUP(Таблица1[[#This Row],[Наименование услуги]],#REF!,2),)</f>
        <v>0</v>
      </c>
      <c r="I1321" s="7">
        <f>Таблица1[[#This Row],[Количество услуг]]*Таблица1[[#This Row],[Стоимость за единицу, руб.]]</f>
        <v>0</v>
      </c>
      <c r="K1321" s="8" t="str">
        <f>IFERROR(VLOOKUP($J1321,'Журнал договоров физ.лиц'!$A$2:$H$32,2,0),"")</f>
        <v/>
      </c>
      <c r="L1321" s="18" t="e">
        <f>IF(MATCH(Таблица1[[#This Row],[Номер договора]],Таблица1[Номер договора],)=ROW()-1,1,)+INDEX(Таблица1[[#All],[0]],ROW()-1)</f>
        <v>#N/A</v>
      </c>
      <c r="M1321" s="18" t="str">
        <f>IFERROR(INDEX(Таблица1[Номер договора],MATCH(ROW()-1,Таблица1[0],)),"s\")</f>
        <v>s\</v>
      </c>
    </row>
    <row r="1322" spans="1:13" ht="15.75" x14ac:dyDescent="0.25">
      <c r="A1322" s="9" t="e">
        <f>INDEX('Журнал договоров физ.лиц'!C:C,MATCH('Реестр физические'!J1322,'Журнал договоров физ.лиц'!A:A,))</f>
        <v>#N/A</v>
      </c>
      <c r="B1322" s="9" t="e">
        <f>Таблица1[[#This Row],[Наименование юридического лица / ФИО пациента (физического лица)]]</f>
        <v>#N/A</v>
      </c>
      <c r="C1322" s="35"/>
      <c r="D1322" s="11"/>
      <c r="E1322" s="16"/>
      <c r="F1322" s="19"/>
      <c r="G1322"/>
      <c r="H1322" s="17">
        <f>IFERROR(VLOOKUP(Таблица1[[#This Row],[Наименование услуги]],#REF!,2),)</f>
        <v>0</v>
      </c>
      <c r="I1322" s="7">
        <f>Таблица1[[#This Row],[Количество услуг]]*Таблица1[[#This Row],[Стоимость за единицу, руб.]]</f>
        <v>0</v>
      </c>
      <c r="K1322" s="8" t="str">
        <f>IFERROR(VLOOKUP($J1322,'Журнал договоров физ.лиц'!$A$2:$H$32,2,0),"")</f>
        <v/>
      </c>
      <c r="L1322" s="18" t="e">
        <f>IF(MATCH(Таблица1[[#This Row],[Номер договора]],Таблица1[Номер договора],)=ROW()-1,1,)+INDEX(Таблица1[[#All],[0]],ROW()-1)</f>
        <v>#N/A</v>
      </c>
      <c r="M1322" s="18" t="str">
        <f>IFERROR(INDEX(Таблица1[Номер договора],MATCH(ROW()-1,Таблица1[0],)),"s\")</f>
        <v>s\</v>
      </c>
    </row>
    <row r="1323" spans="1:13" ht="15.75" x14ac:dyDescent="0.25">
      <c r="A1323" s="9" t="e">
        <f>INDEX('Журнал договоров физ.лиц'!C:C,MATCH('Реестр физические'!J1323,'Журнал договоров физ.лиц'!A:A,))</f>
        <v>#N/A</v>
      </c>
      <c r="B1323" s="9" t="e">
        <f>Таблица1[[#This Row],[Наименование юридического лица / ФИО пациента (физического лица)]]</f>
        <v>#N/A</v>
      </c>
      <c r="C1323" s="35"/>
      <c r="D1323" s="11"/>
      <c r="E1323" s="16"/>
      <c r="F1323" s="19"/>
      <c r="G1323"/>
      <c r="H1323" s="17">
        <f>IFERROR(VLOOKUP(Таблица1[[#This Row],[Наименование услуги]],#REF!,2),)</f>
        <v>0</v>
      </c>
      <c r="I1323" s="7">
        <f>Таблица1[[#This Row],[Количество услуг]]*Таблица1[[#This Row],[Стоимость за единицу, руб.]]</f>
        <v>0</v>
      </c>
      <c r="K1323" s="8" t="str">
        <f>IFERROR(VLOOKUP($J1323,'Журнал договоров физ.лиц'!$A$2:$H$32,2,0),"")</f>
        <v/>
      </c>
      <c r="L1323" s="18" t="e">
        <f>IF(MATCH(Таблица1[[#This Row],[Номер договора]],Таблица1[Номер договора],)=ROW()-1,1,)+INDEX(Таблица1[[#All],[0]],ROW()-1)</f>
        <v>#N/A</v>
      </c>
      <c r="M1323" s="18" t="str">
        <f>IFERROR(INDEX(Таблица1[Номер договора],MATCH(ROW()-1,Таблица1[0],)),"s\")</f>
        <v>s\</v>
      </c>
    </row>
    <row r="1324" spans="1:13" ht="15.75" x14ac:dyDescent="0.25">
      <c r="A1324" s="9" t="e">
        <f>INDEX('Журнал договоров физ.лиц'!C:C,MATCH('Реестр физические'!J1324,'Журнал договоров физ.лиц'!A:A,))</f>
        <v>#N/A</v>
      </c>
      <c r="B1324" s="9" t="e">
        <f>Таблица1[[#This Row],[Наименование юридического лица / ФИО пациента (физического лица)]]</f>
        <v>#N/A</v>
      </c>
      <c r="C1324" s="35"/>
      <c r="D1324" s="11"/>
      <c r="E1324" s="16"/>
      <c r="F1324" s="19"/>
      <c r="G1324"/>
      <c r="H1324" s="17">
        <f>IFERROR(VLOOKUP(Таблица1[[#This Row],[Наименование услуги]],#REF!,2),)</f>
        <v>0</v>
      </c>
      <c r="I1324" s="7">
        <f>Таблица1[[#This Row],[Количество услуг]]*Таблица1[[#This Row],[Стоимость за единицу, руб.]]</f>
        <v>0</v>
      </c>
      <c r="K1324" s="8" t="str">
        <f>IFERROR(VLOOKUP($J1324,'Журнал договоров физ.лиц'!$A$2:$H$32,2,0),"")</f>
        <v/>
      </c>
      <c r="L1324" s="18" t="e">
        <f>IF(MATCH(Таблица1[[#This Row],[Номер договора]],Таблица1[Номер договора],)=ROW()-1,1,)+INDEX(Таблица1[[#All],[0]],ROW()-1)</f>
        <v>#N/A</v>
      </c>
      <c r="M1324" s="18" t="str">
        <f>IFERROR(INDEX(Таблица1[Номер договора],MATCH(ROW()-1,Таблица1[0],)),"s\")</f>
        <v>s\</v>
      </c>
    </row>
    <row r="1325" spans="1:13" ht="15.75" x14ac:dyDescent="0.25">
      <c r="A1325" s="9" t="e">
        <f>INDEX('Журнал договоров физ.лиц'!C:C,MATCH('Реестр физические'!J1325,'Журнал договоров физ.лиц'!A:A,))</f>
        <v>#N/A</v>
      </c>
      <c r="B1325" s="9" t="e">
        <f>Таблица1[[#This Row],[Наименование юридического лица / ФИО пациента (физического лица)]]</f>
        <v>#N/A</v>
      </c>
      <c r="C1325" s="35"/>
      <c r="D1325" s="11"/>
      <c r="E1325" s="16"/>
      <c r="F1325" s="19"/>
      <c r="G1325"/>
      <c r="H1325" s="17">
        <f>IFERROR(VLOOKUP(Таблица1[[#This Row],[Наименование услуги]],#REF!,2),)</f>
        <v>0</v>
      </c>
      <c r="I1325" s="7">
        <f>Таблица1[[#This Row],[Количество услуг]]*Таблица1[[#This Row],[Стоимость за единицу, руб.]]</f>
        <v>0</v>
      </c>
      <c r="K1325" s="8" t="str">
        <f>IFERROR(VLOOKUP($J1325,'Журнал договоров физ.лиц'!$A$2:$H$32,2,0),"")</f>
        <v/>
      </c>
      <c r="L1325" s="18" t="e">
        <f>IF(MATCH(Таблица1[[#This Row],[Номер договора]],Таблица1[Номер договора],)=ROW()-1,1,)+INDEX(Таблица1[[#All],[0]],ROW()-1)</f>
        <v>#N/A</v>
      </c>
      <c r="M1325" s="18" t="str">
        <f>IFERROR(INDEX(Таблица1[Номер договора],MATCH(ROW()-1,Таблица1[0],)),"s\")</f>
        <v>s\</v>
      </c>
    </row>
    <row r="1326" spans="1:13" ht="15.75" x14ac:dyDescent="0.25">
      <c r="A1326" s="9" t="e">
        <f>INDEX('Журнал договоров физ.лиц'!C:C,MATCH('Реестр физические'!J1326,'Журнал договоров физ.лиц'!A:A,))</f>
        <v>#N/A</v>
      </c>
      <c r="B1326" s="9" t="e">
        <f>Таблица1[[#This Row],[Наименование юридического лица / ФИО пациента (физического лица)]]</f>
        <v>#N/A</v>
      </c>
      <c r="C1326" s="35"/>
      <c r="D1326" s="11"/>
      <c r="E1326" s="16"/>
      <c r="F1326" s="19"/>
      <c r="G1326"/>
      <c r="H1326" s="17">
        <f>IFERROR(VLOOKUP(Таблица1[[#This Row],[Наименование услуги]],#REF!,2),)</f>
        <v>0</v>
      </c>
      <c r="I1326" s="7">
        <f>Таблица1[[#This Row],[Количество услуг]]*Таблица1[[#This Row],[Стоимость за единицу, руб.]]</f>
        <v>0</v>
      </c>
      <c r="K1326" s="8" t="str">
        <f>IFERROR(VLOOKUP($J1326,'Журнал договоров физ.лиц'!$A$2:$H$32,2,0),"")</f>
        <v/>
      </c>
      <c r="L1326" s="18" t="e">
        <f>IF(MATCH(Таблица1[[#This Row],[Номер договора]],Таблица1[Номер договора],)=ROW()-1,1,)+INDEX(Таблица1[[#All],[0]],ROW()-1)</f>
        <v>#N/A</v>
      </c>
      <c r="M1326" s="18" t="str">
        <f>IFERROR(INDEX(Таблица1[Номер договора],MATCH(ROW()-1,Таблица1[0],)),"s\")</f>
        <v>s\</v>
      </c>
    </row>
    <row r="1327" spans="1:13" ht="15.75" x14ac:dyDescent="0.25">
      <c r="A1327" s="9" t="e">
        <f>INDEX('Журнал договоров физ.лиц'!C:C,MATCH('Реестр физические'!J1327,'Журнал договоров физ.лиц'!A:A,))</f>
        <v>#N/A</v>
      </c>
      <c r="B1327" s="9" t="e">
        <f>Таблица1[[#This Row],[Наименование юридического лица / ФИО пациента (физического лица)]]</f>
        <v>#N/A</v>
      </c>
      <c r="C1327" s="35"/>
      <c r="D1327" s="11"/>
      <c r="E1327" s="16"/>
      <c r="F1327" s="19"/>
      <c r="G1327"/>
      <c r="H1327" s="17">
        <f>IFERROR(VLOOKUP(Таблица1[[#This Row],[Наименование услуги]],#REF!,2),)</f>
        <v>0</v>
      </c>
      <c r="I1327" s="7">
        <f>Таблица1[[#This Row],[Количество услуг]]*Таблица1[[#This Row],[Стоимость за единицу, руб.]]</f>
        <v>0</v>
      </c>
      <c r="K1327" s="8" t="str">
        <f>IFERROR(VLOOKUP($J1327,'Журнал договоров физ.лиц'!$A$2:$H$32,2,0),"")</f>
        <v/>
      </c>
      <c r="L1327" s="18" t="e">
        <f>IF(MATCH(Таблица1[[#This Row],[Номер договора]],Таблица1[Номер договора],)=ROW()-1,1,)+INDEX(Таблица1[[#All],[0]],ROW()-1)</f>
        <v>#N/A</v>
      </c>
      <c r="M1327" s="18" t="str">
        <f>IFERROR(INDEX(Таблица1[Номер договора],MATCH(ROW()-1,Таблица1[0],)),"s\")</f>
        <v>s\</v>
      </c>
    </row>
    <row r="1328" spans="1:13" ht="15.75" x14ac:dyDescent="0.25">
      <c r="A1328" s="9" t="e">
        <f>INDEX('Журнал договоров физ.лиц'!C:C,MATCH('Реестр физические'!J1328,'Журнал договоров физ.лиц'!A:A,))</f>
        <v>#N/A</v>
      </c>
      <c r="B1328" s="9" t="e">
        <f>Таблица1[[#This Row],[Наименование юридического лица / ФИО пациента (физического лица)]]</f>
        <v>#N/A</v>
      </c>
      <c r="C1328" s="35"/>
      <c r="D1328" s="11"/>
      <c r="E1328" s="16"/>
      <c r="F1328" s="19"/>
      <c r="G1328"/>
      <c r="H1328" s="17">
        <f>IFERROR(VLOOKUP(Таблица1[[#This Row],[Наименование услуги]],#REF!,2),)</f>
        <v>0</v>
      </c>
      <c r="I1328" s="7">
        <f>Таблица1[[#This Row],[Количество услуг]]*Таблица1[[#This Row],[Стоимость за единицу, руб.]]</f>
        <v>0</v>
      </c>
      <c r="K1328" s="8" t="str">
        <f>IFERROR(VLOOKUP($J1328,'Журнал договоров физ.лиц'!$A$2:$H$32,2,0),"")</f>
        <v/>
      </c>
      <c r="L1328" s="18" t="e">
        <f>IF(MATCH(Таблица1[[#This Row],[Номер договора]],Таблица1[Номер договора],)=ROW()-1,1,)+INDEX(Таблица1[[#All],[0]],ROW()-1)</f>
        <v>#N/A</v>
      </c>
      <c r="M1328" s="18" t="str">
        <f>IFERROR(INDEX(Таблица1[Номер договора],MATCH(ROW()-1,Таблица1[0],)),"s\")</f>
        <v>s\</v>
      </c>
    </row>
    <row r="1329" spans="1:13" ht="15.75" x14ac:dyDescent="0.25">
      <c r="A1329" s="9" t="e">
        <f>INDEX('Журнал договоров физ.лиц'!C:C,MATCH('Реестр физические'!J1329,'Журнал договоров физ.лиц'!A:A,))</f>
        <v>#N/A</v>
      </c>
      <c r="B1329" s="9" t="e">
        <f>Таблица1[[#This Row],[Наименование юридического лица / ФИО пациента (физического лица)]]</f>
        <v>#N/A</v>
      </c>
      <c r="C1329" s="35"/>
      <c r="D1329" s="11"/>
      <c r="E1329" s="16"/>
      <c r="F1329" s="19"/>
      <c r="G1329"/>
      <c r="H1329" s="17">
        <f>IFERROR(VLOOKUP(Таблица1[[#This Row],[Наименование услуги]],#REF!,2),)</f>
        <v>0</v>
      </c>
      <c r="I1329" s="7">
        <f>Таблица1[[#This Row],[Количество услуг]]*Таблица1[[#This Row],[Стоимость за единицу, руб.]]</f>
        <v>0</v>
      </c>
      <c r="K1329" s="8" t="str">
        <f>IFERROR(VLOOKUP($J1329,'Журнал договоров физ.лиц'!$A$2:$H$32,2,0),"")</f>
        <v/>
      </c>
      <c r="L1329" s="18" t="e">
        <f>IF(MATCH(Таблица1[[#This Row],[Номер договора]],Таблица1[Номер договора],)=ROW()-1,1,)+INDEX(Таблица1[[#All],[0]],ROW()-1)</f>
        <v>#N/A</v>
      </c>
      <c r="M1329" s="18" t="str">
        <f>IFERROR(INDEX(Таблица1[Номер договора],MATCH(ROW()-1,Таблица1[0],)),"s\")</f>
        <v>s\</v>
      </c>
    </row>
    <row r="1330" spans="1:13" ht="15.75" x14ac:dyDescent="0.25">
      <c r="A1330" s="9" t="e">
        <f>INDEX('Журнал договоров физ.лиц'!C:C,MATCH('Реестр физические'!J1330,'Журнал договоров физ.лиц'!A:A,))</f>
        <v>#N/A</v>
      </c>
      <c r="B1330" s="9" t="e">
        <f>Таблица1[[#This Row],[Наименование юридического лица / ФИО пациента (физического лица)]]</f>
        <v>#N/A</v>
      </c>
      <c r="C1330" s="35"/>
      <c r="D1330" s="11"/>
      <c r="E1330" s="16"/>
      <c r="F1330" s="19"/>
      <c r="G1330"/>
      <c r="H1330" s="17">
        <f>IFERROR(VLOOKUP(Таблица1[[#This Row],[Наименование услуги]],#REF!,2),)</f>
        <v>0</v>
      </c>
      <c r="I1330" s="7">
        <f>Таблица1[[#This Row],[Количество услуг]]*Таблица1[[#This Row],[Стоимость за единицу, руб.]]</f>
        <v>0</v>
      </c>
      <c r="K1330" s="8" t="str">
        <f>IFERROR(VLOOKUP($J1330,'Журнал договоров физ.лиц'!$A$2:$H$32,2,0),"")</f>
        <v/>
      </c>
      <c r="L1330" s="18" t="e">
        <f>IF(MATCH(Таблица1[[#This Row],[Номер договора]],Таблица1[Номер договора],)=ROW()-1,1,)+INDEX(Таблица1[[#All],[0]],ROW()-1)</f>
        <v>#N/A</v>
      </c>
      <c r="M1330" s="18" t="str">
        <f>IFERROR(INDEX(Таблица1[Номер договора],MATCH(ROW()-1,Таблица1[0],)),"s\")</f>
        <v>s\</v>
      </c>
    </row>
    <row r="1331" spans="1:13" ht="15.75" x14ac:dyDescent="0.25">
      <c r="A1331" s="9" t="e">
        <f>INDEX('Журнал договоров физ.лиц'!C:C,MATCH('Реестр физические'!J1331,'Журнал договоров физ.лиц'!A:A,))</f>
        <v>#N/A</v>
      </c>
      <c r="B1331" s="9" t="e">
        <f>Таблица1[[#This Row],[Наименование юридического лица / ФИО пациента (физического лица)]]</f>
        <v>#N/A</v>
      </c>
      <c r="C1331" s="35"/>
      <c r="D1331" s="11"/>
      <c r="E1331" s="16"/>
      <c r="F1331" s="19"/>
      <c r="G1331"/>
      <c r="H1331" s="17">
        <f>IFERROR(VLOOKUP(Таблица1[[#This Row],[Наименование услуги]],#REF!,2),)</f>
        <v>0</v>
      </c>
      <c r="I1331" s="7">
        <f>Таблица1[[#This Row],[Количество услуг]]*Таблица1[[#This Row],[Стоимость за единицу, руб.]]</f>
        <v>0</v>
      </c>
      <c r="K1331" s="8" t="str">
        <f>IFERROR(VLOOKUP($J1331,'Журнал договоров физ.лиц'!$A$2:$H$32,2,0),"")</f>
        <v/>
      </c>
      <c r="L1331" s="18" t="e">
        <f>IF(MATCH(Таблица1[[#This Row],[Номер договора]],Таблица1[Номер договора],)=ROW()-1,1,)+INDEX(Таблица1[[#All],[0]],ROW()-1)</f>
        <v>#N/A</v>
      </c>
      <c r="M1331" s="18" t="str">
        <f>IFERROR(INDEX(Таблица1[Номер договора],MATCH(ROW()-1,Таблица1[0],)),"s\")</f>
        <v>s\</v>
      </c>
    </row>
    <row r="1332" spans="1:13" ht="15.75" x14ac:dyDescent="0.25">
      <c r="A1332" s="9" t="e">
        <f>INDEX('Журнал договоров физ.лиц'!C:C,MATCH('Реестр физические'!J1332,'Журнал договоров физ.лиц'!A:A,))</f>
        <v>#N/A</v>
      </c>
      <c r="B1332" s="9" t="e">
        <f>Таблица1[[#This Row],[Наименование юридического лица / ФИО пациента (физического лица)]]</f>
        <v>#N/A</v>
      </c>
      <c r="C1332" s="35"/>
      <c r="D1332" s="11"/>
      <c r="E1332" s="16"/>
      <c r="F1332" s="19"/>
      <c r="G1332"/>
      <c r="H1332" s="17">
        <f>IFERROR(VLOOKUP(Таблица1[[#This Row],[Наименование услуги]],#REF!,2),)</f>
        <v>0</v>
      </c>
      <c r="I1332" s="7">
        <f>Таблица1[[#This Row],[Количество услуг]]*Таблица1[[#This Row],[Стоимость за единицу, руб.]]</f>
        <v>0</v>
      </c>
      <c r="K1332" s="8" t="str">
        <f>IFERROR(VLOOKUP($J1332,'Журнал договоров физ.лиц'!$A$2:$H$32,2,0),"")</f>
        <v/>
      </c>
      <c r="L1332" s="18" t="e">
        <f>IF(MATCH(Таблица1[[#This Row],[Номер договора]],Таблица1[Номер договора],)=ROW()-1,1,)+INDEX(Таблица1[[#All],[0]],ROW()-1)</f>
        <v>#N/A</v>
      </c>
      <c r="M1332" s="18" t="str">
        <f>IFERROR(INDEX(Таблица1[Номер договора],MATCH(ROW()-1,Таблица1[0],)),"s\")</f>
        <v>s\</v>
      </c>
    </row>
    <row r="1333" spans="1:13" ht="15.75" x14ac:dyDescent="0.25">
      <c r="A1333" s="9" t="e">
        <f>INDEX('Журнал договоров физ.лиц'!C:C,MATCH('Реестр физические'!J1333,'Журнал договоров физ.лиц'!A:A,))</f>
        <v>#N/A</v>
      </c>
      <c r="B1333" s="9" t="e">
        <f>Таблица1[[#This Row],[Наименование юридического лица / ФИО пациента (физического лица)]]</f>
        <v>#N/A</v>
      </c>
      <c r="C1333" s="35"/>
      <c r="D1333" s="11"/>
      <c r="E1333" s="16"/>
      <c r="F1333" s="19"/>
      <c r="G1333"/>
      <c r="H1333" s="17">
        <f>IFERROR(VLOOKUP(Таблица1[[#This Row],[Наименование услуги]],#REF!,2),)</f>
        <v>0</v>
      </c>
      <c r="I1333" s="7">
        <f>Таблица1[[#This Row],[Количество услуг]]*Таблица1[[#This Row],[Стоимость за единицу, руб.]]</f>
        <v>0</v>
      </c>
      <c r="K1333" s="8" t="str">
        <f>IFERROR(VLOOKUP($J1333,'Журнал договоров физ.лиц'!$A$2:$H$32,2,0),"")</f>
        <v/>
      </c>
      <c r="L1333" s="18" t="e">
        <f>IF(MATCH(Таблица1[[#This Row],[Номер договора]],Таблица1[Номер договора],)=ROW()-1,1,)+INDEX(Таблица1[[#All],[0]],ROW()-1)</f>
        <v>#N/A</v>
      </c>
      <c r="M1333" s="18" t="str">
        <f>IFERROR(INDEX(Таблица1[Номер договора],MATCH(ROW()-1,Таблица1[0],)),"s\")</f>
        <v>s\</v>
      </c>
    </row>
    <row r="1334" spans="1:13" ht="15.75" x14ac:dyDescent="0.25">
      <c r="A1334" s="9" t="e">
        <f>INDEX('Журнал договоров физ.лиц'!C:C,MATCH('Реестр физические'!J1334,'Журнал договоров физ.лиц'!A:A,))</f>
        <v>#N/A</v>
      </c>
      <c r="B1334" s="9" t="e">
        <f>Таблица1[[#This Row],[Наименование юридического лица / ФИО пациента (физического лица)]]</f>
        <v>#N/A</v>
      </c>
      <c r="C1334" s="35"/>
      <c r="D1334" s="11"/>
      <c r="E1334" s="16"/>
      <c r="F1334" s="19"/>
      <c r="G1334"/>
      <c r="H1334" s="17">
        <f>IFERROR(VLOOKUP(Таблица1[[#This Row],[Наименование услуги]],#REF!,2),)</f>
        <v>0</v>
      </c>
      <c r="I1334" s="7">
        <f>Таблица1[[#This Row],[Количество услуг]]*Таблица1[[#This Row],[Стоимость за единицу, руб.]]</f>
        <v>0</v>
      </c>
      <c r="K1334" s="8" t="str">
        <f>IFERROR(VLOOKUP($J1334,'Журнал договоров физ.лиц'!$A$2:$H$32,2,0),"")</f>
        <v/>
      </c>
      <c r="L1334" s="18" t="e">
        <f>IF(MATCH(Таблица1[[#This Row],[Номер договора]],Таблица1[Номер договора],)=ROW()-1,1,)+INDEX(Таблица1[[#All],[0]],ROW()-1)</f>
        <v>#N/A</v>
      </c>
      <c r="M1334" s="18" t="str">
        <f>IFERROR(INDEX(Таблица1[Номер договора],MATCH(ROW()-1,Таблица1[0],)),"s\")</f>
        <v>s\</v>
      </c>
    </row>
    <row r="1335" spans="1:13" ht="15.75" x14ac:dyDescent="0.25">
      <c r="A1335" s="9" t="e">
        <f>INDEX('Журнал договоров физ.лиц'!C:C,MATCH('Реестр физические'!J1335,'Журнал договоров физ.лиц'!A:A,))</f>
        <v>#N/A</v>
      </c>
      <c r="B1335" s="9" t="e">
        <f>Таблица1[[#This Row],[Наименование юридического лица / ФИО пациента (физического лица)]]</f>
        <v>#N/A</v>
      </c>
      <c r="C1335" s="35"/>
      <c r="D1335" s="11"/>
      <c r="E1335" s="16"/>
      <c r="F1335" s="19"/>
      <c r="G1335"/>
      <c r="H1335" s="17">
        <f>IFERROR(VLOOKUP(Таблица1[[#This Row],[Наименование услуги]],#REF!,2),)</f>
        <v>0</v>
      </c>
      <c r="I1335" s="7">
        <f>Таблица1[[#This Row],[Количество услуг]]*Таблица1[[#This Row],[Стоимость за единицу, руб.]]</f>
        <v>0</v>
      </c>
      <c r="K1335" s="8" t="str">
        <f>IFERROR(VLOOKUP($J1335,'Журнал договоров физ.лиц'!$A$2:$H$32,2,0),"")</f>
        <v/>
      </c>
      <c r="L1335" s="18" t="e">
        <f>IF(MATCH(Таблица1[[#This Row],[Номер договора]],Таблица1[Номер договора],)=ROW()-1,1,)+INDEX(Таблица1[[#All],[0]],ROW()-1)</f>
        <v>#N/A</v>
      </c>
      <c r="M1335" s="18" t="str">
        <f>IFERROR(INDEX(Таблица1[Номер договора],MATCH(ROW()-1,Таблица1[0],)),"s\")</f>
        <v>s\</v>
      </c>
    </row>
    <row r="1336" spans="1:13" ht="15.75" x14ac:dyDescent="0.25">
      <c r="A1336" s="9" t="e">
        <f>INDEX('Журнал договоров физ.лиц'!C:C,MATCH('Реестр физические'!J1336,'Журнал договоров физ.лиц'!A:A,))</f>
        <v>#N/A</v>
      </c>
      <c r="B1336" s="9" t="e">
        <f>Таблица1[[#This Row],[Наименование юридического лица / ФИО пациента (физического лица)]]</f>
        <v>#N/A</v>
      </c>
      <c r="C1336" s="35"/>
      <c r="D1336" s="11"/>
      <c r="E1336" s="16"/>
      <c r="F1336" s="19"/>
      <c r="G1336"/>
      <c r="H1336" s="17">
        <f>IFERROR(VLOOKUP(Таблица1[[#This Row],[Наименование услуги]],#REF!,2),)</f>
        <v>0</v>
      </c>
      <c r="I1336" s="7">
        <f>Таблица1[[#This Row],[Количество услуг]]*Таблица1[[#This Row],[Стоимость за единицу, руб.]]</f>
        <v>0</v>
      </c>
      <c r="K1336" s="8" t="str">
        <f>IFERROR(VLOOKUP($J1336,'Журнал договоров физ.лиц'!$A$2:$H$32,2,0),"")</f>
        <v/>
      </c>
      <c r="L1336" s="18" t="e">
        <f>IF(MATCH(Таблица1[[#This Row],[Номер договора]],Таблица1[Номер договора],)=ROW()-1,1,)+INDEX(Таблица1[[#All],[0]],ROW()-1)</f>
        <v>#N/A</v>
      </c>
      <c r="M1336" s="18" t="str">
        <f>IFERROR(INDEX(Таблица1[Номер договора],MATCH(ROW()-1,Таблица1[0],)),"s\")</f>
        <v>s\</v>
      </c>
    </row>
    <row r="1337" spans="1:13" ht="15.75" x14ac:dyDescent="0.25">
      <c r="A1337" s="9" t="e">
        <f>INDEX('Журнал договоров физ.лиц'!C:C,MATCH('Реестр физические'!J1337,'Журнал договоров физ.лиц'!A:A,))</f>
        <v>#N/A</v>
      </c>
      <c r="B1337" s="9" t="e">
        <f>Таблица1[[#This Row],[Наименование юридического лица / ФИО пациента (физического лица)]]</f>
        <v>#N/A</v>
      </c>
      <c r="C1337" s="35"/>
      <c r="D1337" s="11"/>
      <c r="E1337" s="16"/>
      <c r="F1337" s="19"/>
      <c r="G1337"/>
      <c r="H1337" s="17">
        <f>IFERROR(VLOOKUP(Таблица1[[#This Row],[Наименование услуги]],#REF!,2),)</f>
        <v>0</v>
      </c>
      <c r="I1337" s="7">
        <f>Таблица1[[#This Row],[Количество услуг]]*Таблица1[[#This Row],[Стоимость за единицу, руб.]]</f>
        <v>0</v>
      </c>
      <c r="K1337" s="8" t="str">
        <f>IFERROR(VLOOKUP($J1337,'Журнал договоров физ.лиц'!$A$2:$H$32,2,0),"")</f>
        <v/>
      </c>
      <c r="L1337" s="18" t="e">
        <f>IF(MATCH(Таблица1[[#This Row],[Номер договора]],Таблица1[Номер договора],)=ROW()-1,1,)+INDEX(Таблица1[[#All],[0]],ROW()-1)</f>
        <v>#N/A</v>
      </c>
      <c r="M1337" s="18" t="str">
        <f>IFERROR(INDEX(Таблица1[Номер договора],MATCH(ROW()-1,Таблица1[0],)),"s\")</f>
        <v>s\</v>
      </c>
    </row>
    <row r="1338" spans="1:13" ht="15.75" x14ac:dyDescent="0.25">
      <c r="A1338" s="9" t="e">
        <f>INDEX('Журнал договоров физ.лиц'!C:C,MATCH('Реестр физические'!J1338,'Журнал договоров физ.лиц'!A:A,))</f>
        <v>#N/A</v>
      </c>
      <c r="B1338" s="9" t="e">
        <f>Таблица1[[#This Row],[Наименование юридического лица / ФИО пациента (физического лица)]]</f>
        <v>#N/A</v>
      </c>
      <c r="C1338" s="35"/>
      <c r="D1338" s="11"/>
      <c r="E1338" s="16"/>
      <c r="F1338" s="19"/>
      <c r="G1338"/>
      <c r="H1338" s="17">
        <f>IFERROR(VLOOKUP(Таблица1[[#This Row],[Наименование услуги]],#REF!,2),)</f>
        <v>0</v>
      </c>
      <c r="I1338" s="7">
        <f>Таблица1[[#This Row],[Количество услуг]]*Таблица1[[#This Row],[Стоимость за единицу, руб.]]</f>
        <v>0</v>
      </c>
      <c r="K1338" s="8" t="str">
        <f>IFERROR(VLOOKUP($J1338,'Журнал договоров физ.лиц'!$A$2:$H$32,2,0),"")</f>
        <v/>
      </c>
      <c r="L1338" s="18" t="e">
        <f>IF(MATCH(Таблица1[[#This Row],[Номер договора]],Таблица1[Номер договора],)=ROW()-1,1,)+INDEX(Таблица1[[#All],[0]],ROW()-1)</f>
        <v>#N/A</v>
      </c>
      <c r="M1338" s="18" t="str">
        <f>IFERROR(INDEX(Таблица1[Номер договора],MATCH(ROW()-1,Таблица1[0],)),"s\")</f>
        <v>s\</v>
      </c>
    </row>
    <row r="1339" spans="1:13" ht="15.75" x14ac:dyDescent="0.25">
      <c r="A1339" s="9" t="e">
        <f>INDEX('Журнал договоров физ.лиц'!C:C,MATCH('Реестр физические'!J1339,'Журнал договоров физ.лиц'!A:A,))</f>
        <v>#N/A</v>
      </c>
      <c r="B1339" s="9" t="e">
        <f>Таблица1[[#This Row],[Наименование юридического лица / ФИО пациента (физического лица)]]</f>
        <v>#N/A</v>
      </c>
      <c r="C1339" s="35"/>
      <c r="D1339" s="11"/>
      <c r="E1339" s="16"/>
      <c r="F1339" s="19"/>
      <c r="G1339"/>
      <c r="H1339" s="17">
        <f>IFERROR(VLOOKUP(Таблица1[[#This Row],[Наименование услуги]],#REF!,2),)</f>
        <v>0</v>
      </c>
      <c r="I1339" s="7">
        <f>Таблица1[[#This Row],[Количество услуг]]*Таблица1[[#This Row],[Стоимость за единицу, руб.]]</f>
        <v>0</v>
      </c>
      <c r="K1339" s="8" t="str">
        <f>IFERROR(VLOOKUP($J1339,'Журнал договоров физ.лиц'!$A$2:$H$32,2,0),"")</f>
        <v/>
      </c>
      <c r="L1339" s="18" t="e">
        <f>IF(MATCH(Таблица1[[#This Row],[Номер договора]],Таблица1[Номер договора],)=ROW()-1,1,)+INDEX(Таблица1[[#All],[0]],ROW()-1)</f>
        <v>#N/A</v>
      </c>
      <c r="M1339" s="18" t="str">
        <f>IFERROR(INDEX(Таблица1[Номер договора],MATCH(ROW()-1,Таблица1[0],)),"s\")</f>
        <v>s\</v>
      </c>
    </row>
    <row r="1340" spans="1:13" ht="15.75" x14ac:dyDescent="0.25">
      <c r="A1340" s="9" t="e">
        <f>INDEX('Журнал договоров физ.лиц'!C:C,MATCH('Реестр физические'!J1340,'Журнал договоров физ.лиц'!A:A,))</f>
        <v>#N/A</v>
      </c>
      <c r="B1340" s="9" t="e">
        <f>Таблица1[[#This Row],[Наименование юридического лица / ФИО пациента (физического лица)]]</f>
        <v>#N/A</v>
      </c>
      <c r="C1340" s="35"/>
      <c r="D1340" s="11"/>
      <c r="E1340" s="16"/>
      <c r="F1340" s="19"/>
      <c r="G1340"/>
      <c r="H1340" s="17">
        <f>IFERROR(VLOOKUP(Таблица1[[#This Row],[Наименование услуги]],#REF!,2),)</f>
        <v>0</v>
      </c>
      <c r="I1340" s="7">
        <f>Таблица1[[#This Row],[Количество услуг]]*Таблица1[[#This Row],[Стоимость за единицу, руб.]]</f>
        <v>0</v>
      </c>
      <c r="K1340" s="8" t="str">
        <f>IFERROR(VLOOKUP($J1340,'Журнал договоров физ.лиц'!$A$2:$H$32,2,0),"")</f>
        <v/>
      </c>
      <c r="L1340" s="18" t="e">
        <f>IF(MATCH(Таблица1[[#This Row],[Номер договора]],Таблица1[Номер договора],)=ROW()-1,1,)+INDEX(Таблица1[[#All],[0]],ROW()-1)</f>
        <v>#N/A</v>
      </c>
      <c r="M1340" s="18" t="str">
        <f>IFERROR(INDEX(Таблица1[Номер договора],MATCH(ROW()-1,Таблица1[0],)),"s\")</f>
        <v>s\</v>
      </c>
    </row>
    <row r="1341" spans="1:13" ht="15.75" x14ac:dyDescent="0.25">
      <c r="A1341" s="9" t="e">
        <f>INDEX('Журнал договоров физ.лиц'!C:C,MATCH('Реестр физические'!J1341,'Журнал договоров физ.лиц'!A:A,))</f>
        <v>#N/A</v>
      </c>
      <c r="B1341" s="9" t="e">
        <f>Таблица1[[#This Row],[Наименование юридического лица / ФИО пациента (физического лица)]]</f>
        <v>#N/A</v>
      </c>
      <c r="C1341" s="35"/>
      <c r="D1341" s="11"/>
      <c r="E1341" s="16"/>
      <c r="F1341" s="19"/>
      <c r="G1341"/>
      <c r="H1341" s="17">
        <f>IFERROR(VLOOKUP(Таблица1[[#This Row],[Наименование услуги]],#REF!,2),)</f>
        <v>0</v>
      </c>
      <c r="I1341" s="7">
        <f>Таблица1[[#This Row],[Количество услуг]]*Таблица1[[#This Row],[Стоимость за единицу, руб.]]</f>
        <v>0</v>
      </c>
      <c r="K1341" s="8" t="str">
        <f>IFERROR(VLOOKUP($J1341,'Журнал договоров физ.лиц'!$A$2:$H$32,2,0),"")</f>
        <v/>
      </c>
      <c r="L1341" s="18" t="e">
        <f>IF(MATCH(Таблица1[[#This Row],[Номер договора]],Таблица1[Номер договора],)=ROW()-1,1,)+INDEX(Таблица1[[#All],[0]],ROW()-1)</f>
        <v>#N/A</v>
      </c>
      <c r="M1341" s="18" t="str">
        <f>IFERROR(INDEX(Таблица1[Номер договора],MATCH(ROW()-1,Таблица1[0],)),"s\")</f>
        <v>s\</v>
      </c>
    </row>
    <row r="1342" spans="1:13" ht="15.75" x14ac:dyDescent="0.25">
      <c r="A1342" s="9" t="e">
        <f>INDEX('Журнал договоров физ.лиц'!C:C,MATCH('Реестр физические'!J1342,'Журнал договоров физ.лиц'!A:A,))</f>
        <v>#N/A</v>
      </c>
      <c r="B1342" s="9" t="e">
        <f>Таблица1[[#This Row],[Наименование юридического лица / ФИО пациента (физического лица)]]</f>
        <v>#N/A</v>
      </c>
      <c r="C1342" s="35"/>
      <c r="D1342" s="11"/>
      <c r="E1342" s="16"/>
      <c r="F1342" s="19"/>
      <c r="G1342"/>
      <c r="H1342" s="17">
        <f>IFERROR(VLOOKUP(Таблица1[[#This Row],[Наименование услуги]],#REF!,2),)</f>
        <v>0</v>
      </c>
      <c r="I1342" s="7">
        <f>Таблица1[[#This Row],[Количество услуг]]*Таблица1[[#This Row],[Стоимость за единицу, руб.]]</f>
        <v>0</v>
      </c>
      <c r="K1342" s="8" t="str">
        <f>IFERROR(VLOOKUP($J1342,'Журнал договоров физ.лиц'!$A$2:$H$32,2,0),"")</f>
        <v/>
      </c>
      <c r="L1342" s="18" t="e">
        <f>IF(MATCH(Таблица1[[#This Row],[Номер договора]],Таблица1[Номер договора],)=ROW()-1,1,)+INDEX(Таблица1[[#All],[0]],ROW()-1)</f>
        <v>#N/A</v>
      </c>
      <c r="M1342" s="18" t="str">
        <f>IFERROR(INDEX(Таблица1[Номер договора],MATCH(ROW()-1,Таблица1[0],)),"s\")</f>
        <v>s\</v>
      </c>
    </row>
    <row r="1343" spans="1:13" ht="15.75" x14ac:dyDescent="0.25">
      <c r="A1343" s="9" t="e">
        <f>INDEX('Журнал договоров физ.лиц'!C:C,MATCH('Реестр физические'!J1343,'Журнал договоров физ.лиц'!A:A,))</f>
        <v>#N/A</v>
      </c>
      <c r="B1343" s="9" t="e">
        <f>Таблица1[[#This Row],[Наименование юридического лица / ФИО пациента (физического лица)]]</f>
        <v>#N/A</v>
      </c>
      <c r="C1343" s="35"/>
      <c r="D1343" s="11"/>
      <c r="E1343" s="16"/>
      <c r="F1343" s="19"/>
      <c r="G1343"/>
      <c r="H1343" s="17">
        <f>IFERROR(VLOOKUP(Таблица1[[#This Row],[Наименование услуги]],#REF!,2),)</f>
        <v>0</v>
      </c>
      <c r="I1343" s="7">
        <f>Таблица1[[#This Row],[Количество услуг]]*Таблица1[[#This Row],[Стоимость за единицу, руб.]]</f>
        <v>0</v>
      </c>
      <c r="K1343" s="8" t="str">
        <f>IFERROR(VLOOKUP($J1343,'Журнал договоров физ.лиц'!$A$2:$H$32,2,0),"")</f>
        <v/>
      </c>
      <c r="L1343" s="18" t="e">
        <f>IF(MATCH(Таблица1[[#This Row],[Номер договора]],Таблица1[Номер договора],)=ROW()-1,1,)+INDEX(Таблица1[[#All],[0]],ROW()-1)</f>
        <v>#N/A</v>
      </c>
      <c r="M1343" s="18" t="str">
        <f>IFERROR(INDEX(Таблица1[Номер договора],MATCH(ROW()-1,Таблица1[0],)),"s\")</f>
        <v>s\</v>
      </c>
    </row>
    <row r="1344" spans="1:13" ht="15.75" x14ac:dyDescent="0.25">
      <c r="A1344" s="9" t="e">
        <f>INDEX('Журнал договоров физ.лиц'!C:C,MATCH('Реестр физические'!J1344,'Журнал договоров физ.лиц'!A:A,))</f>
        <v>#N/A</v>
      </c>
      <c r="B1344" s="9" t="e">
        <f>Таблица1[[#This Row],[Наименование юридического лица / ФИО пациента (физического лица)]]</f>
        <v>#N/A</v>
      </c>
      <c r="C1344" s="35"/>
      <c r="D1344" s="11"/>
      <c r="E1344" s="16"/>
      <c r="F1344" s="19"/>
      <c r="G1344"/>
      <c r="H1344" s="17">
        <f>IFERROR(VLOOKUP(Таблица1[[#This Row],[Наименование услуги]],#REF!,2),)</f>
        <v>0</v>
      </c>
      <c r="I1344" s="7">
        <f>Таблица1[[#This Row],[Количество услуг]]*Таблица1[[#This Row],[Стоимость за единицу, руб.]]</f>
        <v>0</v>
      </c>
      <c r="K1344" s="8" t="str">
        <f>IFERROR(VLOOKUP($J1344,'Журнал договоров физ.лиц'!$A$2:$H$32,2,0),"")</f>
        <v/>
      </c>
      <c r="L1344" s="18" t="e">
        <f>IF(MATCH(Таблица1[[#This Row],[Номер договора]],Таблица1[Номер договора],)=ROW()-1,1,)+INDEX(Таблица1[[#All],[0]],ROW()-1)</f>
        <v>#N/A</v>
      </c>
      <c r="M1344" s="18" t="str">
        <f>IFERROR(INDEX(Таблица1[Номер договора],MATCH(ROW()-1,Таблица1[0],)),"s\")</f>
        <v>s\</v>
      </c>
    </row>
    <row r="1345" spans="1:13" ht="15.75" x14ac:dyDescent="0.25">
      <c r="A1345" s="9" t="e">
        <f>INDEX('Журнал договоров физ.лиц'!C:C,MATCH('Реестр физические'!J1345,'Журнал договоров физ.лиц'!A:A,))</f>
        <v>#N/A</v>
      </c>
      <c r="B1345" s="9" t="e">
        <f>Таблица1[[#This Row],[Наименование юридического лица / ФИО пациента (физического лица)]]</f>
        <v>#N/A</v>
      </c>
      <c r="C1345" s="35"/>
      <c r="D1345" s="11"/>
      <c r="E1345" s="16"/>
      <c r="F1345" s="19"/>
      <c r="G1345"/>
      <c r="H1345" s="17">
        <f>IFERROR(VLOOKUP(Таблица1[[#This Row],[Наименование услуги]],#REF!,2),)</f>
        <v>0</v>
      </c>
      <c r="I1345" s="7">
        <f>Таблица1[[#This Row],[Количество услуг]]*Таблица1[[#This Row],[Стоимость за единицу, руб.]]</f>
        <v>0</v>
      </c>
      <c r="K1345" s="8" t="str">
        <f>IFERROR(VLOOKUP($J1345,'Журнал договоров физ.лиц'!$A$2:$H$32,2,0),"")</f>
        <v/>
      </c>
      <c r="L1345" s="18" t="e">
        <f>IF(MATCH(Таблица1[[#This Row],[Номер договора]],Таблица1[Номер договора],)=ROW()-1,1,)+INDEX(Таблица1[[#All],[0]],ROW()-1)</f>
        <v>#N/A</v>
      </c>
      <c r="M1345" s="18" t="str">
        <f>IFERROR(INDEX(Таблица1[Номер договора],MATCH(ROW()-1,Таблица1[0],)),"s\")</f>
        <v>s\</v>
      </c>
    </row>
    <row r="1346" spans="1:13" ht="15.75" x14ac:dyDescent="0.25">
      <c r="A1346" s="9" t="e">
        <f>INDEX('Журнал договоров физ.лиц'!C:C,MATCH('Реестр физические'!J1346,'Журнал договоров физ.лиц'!A:A,))</f>
        <v>#N/A</v>
      </c>
      <c r="B1346" s="9" t="e">
        <f>Таблица1[[#This Row],[Наименование юридического лица / ФИО пациента (физического лица)]]</f>
        <v>#N/A</v>
      </c>
      <c r="C1346" s="35"/>
      <c r="D1346" s="11"/>
      <c r="E1346" s="16"/>
      <c r="F1346" s="19"/>
      <c r="G1346"/>
      <c r="H1346" s="17">
        <f>IFERROR(VLOOKUP(Таблица1[[#This Row],[Наименование услуги]],#REF!,2),)</f>
        <v>0</v>
      </c>
      <c r="I1346" s="7">
        <f>Таблица1[[#This Row],[Количество услуг]]*Таблица1[[#This Row],[Стоимость за единицу, руб.]]</f>
        <v>0</v>
      </c>
      <c r="K1346" s="8" t="str">
        <f>IFERROR(VLOOKUP($J1346,'Журнал договоров физ.лиц'!$A$2:$H$32,2,0),"")</f>
        <v/>
      </c>
      <c r="L1346" s="18" t="e">
        <f>IF(MATCH(Таблица1[[#This Row],[Номер договора]],Таблица1[Номер договора],)=ROW()-1,1,)+INDEX(Таблица1[[#All],[0]],ROW()-1)</f>
        <v>#N/A</v>
      </c>
      <c r="M1346" s="18" t="str">
        <f>IFERROR(INDEX(Таблица1[Номер договора],MATCH(ROW()-1,Таблица1[0],)),"s\")</f>
        <v>s\</v>
      </c>
    </row>
    <row r="1347" spans="1:13" ht="15.75" x14ac:dyDescent="0.25">
      <c r="A1347" s="9" t="e">
        <f>INDEX('Журнал договоров физ.лиц'!C:C,MATCH('Реестр физические'!J1347,'Журнал договоров физ.лиц'!A:A,))</f>
        <v>#N/A</v>
      </c>
      <c r="B1347" s="9" t="e">
        <f>Таблица1[[#This Row],[Наименование юридического лица / ФИО пациента (физического лица)]]</f>
        <v>#N/A</v>
      </c>
      <c r="C1347" s="35"/>
      <c r="D1347" s="11"/>
      <c r="E1347" s="16"/>
      <c r="F1347" s="19"/>
      <c r="G1347"/>
      <c r="H1347" s="17">
        <f>IFERROR(VLOOKUP(Таблица1[[#This Row],[Наименование услуги]],#REF!,2),)</f>
        <v>0</v>
      </c>
      <c r="I1347" s="7">
        <f>Таблица1[[#This Row],[Количество услуг]]*Таблица1[[#This Row],[Стоимость за единицу, руб.]]</f>
        <v>0</v>
      </c>
      <c r="K1347" s="8" t="str">
        <f>IFERROR(VLOOKUP($J1347,'Журнал договоров физ.лиц'!$A$2:$H$32,2,0),"")</f>
        <v/>
      </c>
      <c r="L1347" s="18" t="e">
        <f>IF(MATCH(Таблица1[[#This Row],[Номер договора]],Таблица1[Номер договора],)=ROW()-1,1,)+INDEX(Таблица1[[#All],[0]],ROW()-1)</f>
        <v>#N/A</v>
      </c>
      <c r="M1347" s="18" t="str">
        <f>IFERROR(INDEX(Таблица1[Номер договора],MATCH(ROW()-1,Таблица1[0],)),"s\")</f>
        <v>s\</v>
      </c>
    </row>
    <row r="1348" spans="1:13" ht="15.75" x14ac:dyDescent="0.25">
      <c r="A1348" s="9" t="e">
        <f>INDEX('Журнал договоров физ.лиц'!C:C,MATCH('Реестр физические'!J1348,'Журнал договоров физ.лиц'!A:A,))</f>
        <v>#N/A</v>
      </c>
      <c r="B1348" s="9" t="e">
        <f>Таблица1[[#This Row],[Наименование юридического лица / ФИО пациента (физического лица)]]</f>
        <v>#N/A</v>
      </c>
      <c r="C1348" s="35"/>
      <c r="D1348" s="11"/>
      <c r="E1348" s="16"/>
      <c r="F1348" s="19"/>
      <c r="G1348"/>
      <c r="H1348" s="17">
        <f>IFERROR(VLOOKUP(Таблица1[[#This Row],[Наименование услуги]],#REF!,2),)</f>
        <v>0</v>
      </c>
      <c r="I1348" s="7">
        <f>Таблица1[[#This Row],[Количество услуг]]*Таблица1[[#This Row],[Стоимость за единицу, руб.]]</f>
        <v>0</v>
      </c>
      <c r="K1348" s="8" t="str">
        <f>IFERROR(VLOOKUP($J1348,'Журнал договоров физ.лиц'!$A$2:$H$32,2,0),"")</f>
        <v/>
      </c>
      <c r="L1348" s="18" t="e">
        <f>IF(MATCH(Таблица1[[#This Row],[Номер договора]],Таблица1[Номер договора],)=ROW()-1,1,)+INDEX(Таблица1[[#All],[0]],ROW()-1)</f>
        <v>#N/A</v>
      </c>
      <c r="M1348" s="18" t="str">
        <f>IFERROR(INDEX(Таблица1[Номер договора],MATCH(ROW()-1,Таблица1[0],)),"s\")</f>
        <v>s\</v>
      </c>
    </row>
    <row r="1349" spans="1:13" ht="15.75" x14ac:dyDescent="0.25">
      <c r="A1349" s="9" t="e">
        <f>INDEX('Журнал договоров физ.лиц'!C:C,MATCH('Реестр физические'!J1349,'Журнал договоров физ.лиц'!A:A,))</f>
        <v>#N/A</v>
      </c>
      <c r="B1349" s="9" t="e">
        <f>Таблица1[[#This Row],[Наименование юридического лица / ФИО пациента (физического лица)]]</f>
        <v>#N/A</v>
      </c>
      <c r="C1349" s="35"/>
      <c r="D1349" s="11"/>
      <c r="E1349" s="16"/>
      <c r="F1349" s="19"/>
      <c r="G1349"/>
      <c r="H1349" s="17">
        <f>IFERROR(VLOOKUP(Таблица1[[#This Row],[Наименование услуги]],#REF!,2),)</f>
        <v>0</v>
      </c>
      <c r="I1349" s="7">
        <f>Таблица1[[#This Row],[Количество услуг]]*Таблица1[[#This Row],[Стоимость за единицу, руб.]]</f>
        <v>0</v>
      </c>
      <c r="K1349" s="8" t="str">
        <f>IFERROR(VLOOKUP($J1349,'Журнал договоров физ.лиц'!$A$2:$H$32,2,0),"")</f>
        <v/>
      </c>
      <c r="L1349" s="18" t="e">
        <f>IF(MATCH(Таблица1[[#This Row],[Номер договора]],Таблица1[Номер договора],)=ROW()-1,1,)+INDEX(Таблица1[[#All],[0]],ROW()-1)</f>
        <v>#N/A</v>
      </c>
      <c r="M1349" s="18" t="str">
        <f>IFERROR(INDEX(Таблица1[Номер договора],MATCH(ROW()-1,Таблица1[0],)),"s\")</f>
        <v>s\</v>
      </c>
    </row>
    <row r="1350" spans="1:13" ht="15.75" x14ac:dyDescent="0.25">
      <c r="A1350" s="9" t="e">
        <f>INDEX('Журнал договоров физ.лиц'!C:C,MATCH('Реестр физические'!J1350,'Журнал договоров физ.лиц'!A:A,))</f>
        <v>#N/A</v>
      </c>
      <c r="B1350" s="9" t="e">
        <f>Таблица1[[#This Row],[Наименование юридического лица / ФИО пациента (физического лица)]]</f>
        <v>#N/A</v>
      </c>
      <c r="C1350" s="35"/>
      <c r="D1350" s="11"/>
      <c r="E1350" s="16"/>
      <c r="F1350" s="19"/>
      <c r="G1350"/>
      <c r="H1350" s="17">
        <f>IFERROR(VLOOKUP(Таблица1[[#This Row],[Наименование услуги]],#REF!,2),)</f>
        <v>0</v>
      </c>
      <c r="I1350" s="7">
        <f>Таблица1[[#This Row],[Количество услуг]]*Таблица1[[#This Row],[Стоимость за единицу, руб.]]</f>
        <v>0</v>
      </c>
      <c r="K1350" s="8" t="str">
        <f>IFERROR(VLOOKUP($J1350,'Журнал договоров физ.лиц'!$A$2:$H$32,2,0),"")</f>
        <v/>
      </c>
      <c r="L1350" s="18" t="e">
        <f>IF(MATCH(Таблица1[[#This Row],[Номер договора]],Таблица1[Номер договора],)=ROW()-1,1,)+INDEX(Таблица1[[#All],[0]],ROW()-1)</f>
        <v>#N/A</v>
      </c>
      <c r="M1350" s="18" t="str">
        <f>IFERROR(INDEX(Таблица1[Номер договора],MATCH(ROW()-1,Таблица1[0],)),"s\")</f>
        <v>s\</v>
      </c>
    </row>
    <row r="1351" spans="1:13" ht="15.75" x14ac:dyDescent="0.25">
      <c r="A1351" s="9" t="e">
        <f>INDEX('Журнал договоров физ.лиц'!C:C,MATCH('Реестр физические'!J1351,'Журнал договоров физ.лиц'!A:A,))</f>
        <v>#N/A</v>
      </c>
      <c r="B1351" s="9" t="e">
        <f>Таблица1[[#This Row],[Наименование юридического лица / ФИО пациента (физического лица)]]</f>
        <v>#N/A</v>
      </c>
      <c r="C1351" s="35"/>
      <c r="D1351" s="11"/>
      <c r="E1351" s="16"/>
      <c r="F1351" s="19"/>
      <c r="G1351"/>
      <c r="H1351" s="17">
        <f>IFERROR(VLOOKUP(Таблица1[[#This Row],[Наименование услуги]],#REF!,2),)</f>
        <v>0</v>
      </c>
      <c r="I1351" s="7">
        <f>Таблица1[[#This Row],[Количество услуг]]*Таблица1[[#This Row],[Стоимость за единицу, руб.]]</f>
        <v>0</v>
      </c>
      <c r="K1351" s="8" t="str">
        <f>IFERROR(VLOOKUP($J1351,'Журнал договоров физ.лиц'!$A$2:$H$32,2,0),"")</f>
        <v/>
      </c>
      <c r="L1351" s="18" t="e">
        <f>IF(MATCH(Таблица1[[#This Row],[Номер договора]],Таблица1[Номер договора],)=ROW()-1,1,)+INDEX(Таблица1[[#All],[0]],ROW()-1)</f>
        <v>#N/A</v>
      </c>
      <c r="M1351" s="18" t="str">
        <f>IFERROR(INDEX(Таблица1[Номер договора],MATCH(ROW()-1,Таблица1[0],)),"s\")</f>
        <v>s\</v>
      </c>
    </row>
    <row r="1352" spans="1:13" ht="15.75" x14ac:dyDescent="0.25">
      <c r="A1352" s="9" t="e">
        <f>INDEX('Журнал договоров физ.лиц'!C:C,MATCH('Реестр физические'!J1352,'Журнал договоров физ.лиц'!A:A,))</f>
        <v>#N/A</v>
      </c>
      <c r="B1352" s="9" t="e">
        <f>Таблица1[[#This Row],[Наименование юридического лица / ФИО пациента (физического лица)]]</f>
        <v>#N/A</v>
      </c>
      <c r="C1352" s="35"/>
      <c r="D1352" s="11"/>
      <c r="E1352" s="16"/>
      <c r="F1352" s="19"/>
      <c r="G1352"/>
      <c r="H1352" s="17">
        <f>IFERROR(VLOOKUP(Таблица1[[#This Row],[Наименование услуги]],#REF!,2),)</f>
        <v>0</v>
      </c>
      <c r="I1352" s="7">
        <f>Таблица1[[#This Row],[Количество услуг]]*Таблица1[[#This Row],[Стоимость за единицу, руб.]]</f>
        <v>0</v>
      </c>
      <c r="K1352" s="8" t="str">
        <f>IFERROR(VLOOKUP($J1352,'Журнал договоров физ.лиц'!$A$2:$H$32,2,0),"")</f>
        <v/>
      </c>
      <c r="L1352" s="18" t="e">
        <f>IF(MATCH(Таблица1[[#This Row],[Номер договора]],Таблица1[Номер договора],)=ROW()-1,1,)+INDEX(Таблица1[[#All],[0]],ROW()-1)</f>
        <v>#N/A</v>
      </c>
      <c r="M1352" s="18" t="str">
        <f>IFERROR(INDEX(Таблица1[Номер договора],MATCH(ROW()-1,Таблица1[0],)),"s\")</f>
        <v>s\</v>
      </c>
    </row>
    <row r="1353" spans="1:13" ht="15.75" x14ac:dyDescent="0.25">
      <c r="A1353" s="9" t="e">
        <f>INDEX('Журнал договоров физ.лиц'!C:C,MATCH('Реестр физические'!J1353,'Журнал договоров физ.лиц'!A:A,))</f>
        <v>#N/A</v>
      </c>
      <c r="B1353" s="9" t="e">
        <f>Таблица1[[#This Row],[Наименование юридического лица / ФИО пациента (физического лица)]]</f>
        <v>#N/A</v>
      </c>
      <c r="C1353" s="35"/>
      <c r="D1353" s="11"/>
      <c r="E1353" s="16"/>
      <c r="F1353" s="19"/>
      <c r="G1353"/>
      <c r="H1353" s="17">
        <f>IFERROR(VLOOKUP(Таблица1[[#This Row],[Наименование услуги]],#REF!,2),)</f>
        <v>0</v>
      </c>
      <c r="I1353" s="7">
        <f>Таблица1[[#This Row],[Количество услуг]]*Таблица1[[#This Row],[Стоимость за единицу, руб.]]</f>
        <v>0</v>
      </c>
      <c r="K1353" s="8" t="str">
        <f>IFERROR(VLOOKUP($J1353,'Журнал договоров физ.лиц'!$A$2:$H$32,2,0),"")</f>
        <v/>
      </c>
      <c r="L1353" s="18" t="e">
        <f>IF(MATCH(Таблица1[[#This Row],[Номер договора]],Таблица1[Номер договора],)=ROW()-1,1,)+INDEX(Таблица1[[#All],[0]],ROW()-1)</f>
        <v>#N/A</v>
      </c>
      <c r="M1353" s="18" t="str">
        <f>IFERROR(INDEX(Таблица1[Номер договора],MATCH(ROW()-1,Таблица1[0],)),"s\")</f>
        <v>s\</v>
      </c>
    </row>
    <row r="1354" spans="1:13" ht="15.75" x14ac:dyDescent="0.25">
      <c r="A1354" s="9" t="e">
        <f>INDEX('Журнал договоров физ.лиц'!C:C,MATCH('Реестр физические'!J1354,'Журнал договоров физ.лиц'!A:A,))</f>
        <v>#N/A</v>
      </c>
      <c r="B1354" s="9" t="e">
        <f>Таблица1[[#This Row],[Наименование юридического лица / ФИО пациента (физического лица)]]</f>
        <v>#N/A</v>
      </c>
      <c r="C1354" s="35"/>
      <c r="D1354" s="11"/>
      <c r="E1354" s="16"/>
      <c r="F1354" s="19"/>
      <c r="G1354"/>
      <c r="H1354" s="17">
        <f>IFERROR(VLOOKUP(Таблица1[[#This Row],[Наименование услуги]],#REF!,2),)</f>
        <v>0</v>
      </c>
      <c r="I1354" s="7">
        <f>Таблица1[[#This Row],[Количество услуг]]*Таблица1[[#This Row],[Стоимость за единицу, руб.]]</f>
        <v>0</v>
      </c>
      <c r="K1354" s="8" t="str">
        <f>IFERROR(VLOOKUP($J1354,'Журнал договоров физ.лиц'!$A$2:$H$32,2,0),"")</f>
        <v/>
      </c>
      <c r="L1354" s="18" t="e">
        <f>IF(MATCH(Таблица1[[#This Row],[Номер договора]],Таблица1[Номер договора],)=ROW()-1,1,)+INDEX(Таблица1[[#All],[0]],ROW()-1)</f>
        <v>#N/A</v>
      </c>
      <c r="M1354" s="18" t="str">
        <f>IFERROR(INDEX(Таблица1[Номер договора],MATCH(ROW()-1,Таблица1[0],)),"s\")</f>
        <v>s\</v>
      </c>
    </row>
    <row r="1355" spans="1:13" ht="15.75" x14ac:dyDescent="0.25">
      <c r="A1355" s="9" t="e">
        <f>INDEX('Журнал договоров физ.лиц'!C:C,MATCH('Реестр физические'!J1355,'Журнал договоров физ.лиц'!A:A,))</f>
        <v>#N/A</v>
      </c>
      <c r="B1355" s="9" t="e">
        <f>Таблица1[[#This Row],[Наименование юридического лица / ФИО пациента (физического лица)]]</f>
        <v>#N/A</v>
      </c>
      <c r="C1355" s="35"/>
      <c r="D1355" s="11"/>
      <c r="E1355" s="16"/>
      <c r="F1355" s="19"/>
      <c r="G1355"/>
      <c r="H1355" s="17">
        <f>IFERROR(VLOOKUP(Таблица1[[#This Row],[Наименование услуги]],#REF!,2),)</f>
        <v>0</v>
      </c>
      <c r="I1355" s="7">
        <f>Таблица1[[#This Row],[Количество услуг]]*Таблица1[[#This Row],[Стоимость за единицу, руб.]]</f>
        <v>0</v>
      </c>
      <c r="K1355" s="8" t="str">
        <f>IFERROR(VLOOKUP($J1355,'Журнал договоров физ.лиц'!$A$2:$H$32,2,0),"")</f>
        <v/>
      </c>
      <c r="L1355" s="18" t="e">
        <f>IF(MATCH(Таблица1[[#This Row],[Номер договора]],Таблица1[Номер договора],)=ROW()-1,1,)+INDEX(Таблица1[[#All],[0]],ROW()-1)</f>
        <v>#N/A</v>
      </c>
      <c r="M1355" s="18" t="str">
        <f>IFERROR(INDEX(Таблица1[Номер договора],MATCH(ROW()-1,Таблица1[0],)),"s\")</f>
        <v>s\</v>
      </c>
    </row>
    <row r="1356" spans="1:13" ht="15.75" x14ac:dyDescent="0.25">
      <c r="A1356" s="9" t="e">
        <f>INDEX('Журнал договоров физ.лиц'!C:C,MATCH('Реестр физические'!J1356,'Журнал договоров физ.лиц'!A:A,))</f>
        <v>#N/A</v>
      </c>
      <c r="B1356" s="9" t="e">
        <f>Таблица1[[#This Row],[Наименование юридического лица / ФИО пациента (физического лица)]]</f>
        <v>#N/A</v>
      </c>
      <c r="C1356" s="35"/>
      <c r="D1356" s="11"/>
      <c r="E1356" s="16"/>
      <c r="F1356" s="19"/>
      <c r="G1356"/>
      <c r="H1356" s="17">
        <f>IFERROR(VLOOKUP(Таблица1[[#This Row],[Наименование услуги]],#REF!,2),)</f>
        <v>0</v>
      </c>
      <c r="I1356" s="7">
        <f>Таблица1[[#This Row],[Количество услуг]]*Таблица1[[#This Row],[Стоимость за единицу, руб.]]</f>
        <v>0</v>
      </c>
      <c r="K1356" s="8" t="str">
        <f>IFERROR(VLOOKUP($J1356,'Журнал договоров физ.лиц'!$A$2:$H$32,2,0),"")</f>
        <v/>
      </c>
      <c r="L1356" s="18" t="e">
        <f>IF(MATCH(Таблица1[[#This Row],[Номер договора]],Таблица1[Номер договора],)=ROW()-1,1,)+INDEX(Таблица1[[#All],[0]],ROW()-1)</f>
        <v>#N/A</v>
      </c>
      <c r="M1356" s="18" t="str">
        <f>IFERROR(INDEX(Таблица1[Номер договора],MATCH(ROW()-1,Таблица1[0],)),"s\")</f>
        <v>s\</v>
      </c>
    </row>
    <row r="1357" spans="1:13" ht="15.75" x14ac:dyDescent="0.25">
      <c r="A1357" s="9" t="e">
        <f>INDEX('Журнал договоров физ.лиц'!C:C,MATCH('Реестр физические'!J1357,'Журнал договоров физ.лиц'!A:A,))</f>
        <v>#N/A</v>
      </c>
      <c r="B1357" s="9" t="e">
        <f>Таблица1[[#This Row],[Наименование юридического лица / ФИО пациента (физического лица)]]</f>
        <v>#N/A</v>
      </c>
      <c r="C1357" s="35"/>
      <c r="D1357" s="11"/>
      <c r="E1357" s="16"/>
      <c r="F1357" s="19"/>
      <c r="G1357"/>
      <c r="H1357" s="17">
        <f>IFERROR(VLOOKUP(Таблица1[[#This Row],[Наименование услуги]],#REF!,2),)</f>
        <v>0</v>
      </c>
      <c r="I1357" s="7">
        <f>Таблица1[[#This Row],[Количество услуг]]*Таблица1[[#This Row],[Стоимость за единицу, руб.]]</f>
        <v>0</v>
      </c>
      <c r="K1357" s="8" t="str">
        <f>IFERROR(VLOOKUP($J1357,'Журнал договоров физ.лиц'!$A$2:$H$32,2,0),"")</f>
        <v/>
      </c>
      <c r="L1357" s="18" t="e">
        <f>IF(MATCH(Таблица1[[#This Row],[Номер договора]],Таблица1[Номер договора],)=ROW()-1,1,)+INDEX(Таблица1[[#All],[0]],ROW()-1)</f>
        <v>#N/A</v>
      </c>
      <c r="M1357" s="18" t="str">
        <f>IFERROR(INDEX(Таблица1[Номер договора],MATCH(ROW()-1,Таблица1[0],)),"s\")</f>
        <v>s\</v>
      </c>
    </row>
    <row r="1358" spans="1:13" ht="15.75" x14ac:dyDescent="0.25">
      <c r="A1358" s="9" t="e">
        <f>INDEX('Журнал договоров физ.лиц'!C:C,MATCH('Реестр физические'!J1358,'Журнал договоров физ.лиц'!A:A,))</f>
        <v>#N/A</v>
      </c>
      <c r="B1358" s="9" t="e">
        <f>Таблица1[[#This Row],[Наименование юридического лица / ФИО пациента (физического лица)]]</f>
        <v>#N/A</v>
      </c>
      <c r="C1358" s="35"/>
      <c r="D1358" s="11"/>
      <c r="E1358" s="16"/>
      <c r="F1358" s="19"/>
      <c r="G1358"/>
      <c r="H1358" s="17">
        <f>IFERROR(VLOOKUP(Таблица1[[#This Row],[Наименование услуги]],#REF!,2),)</f>
        <v>0</v>
      </c>
      <c r="I1358" s="7">
        <f>Таблица1[[#This Row],[Количество услуг]]*Таблица1[[#This Row],[Стоимость за единицу, руб.]]</f>
        <v>0</v>
      </c>
      <c r="K1358" s="8" t="str">
        <f>IFERROR(VLOOKUP($J1358,'Журнал договоров физ.лиц'!$A$2:$H$32,2,0),"")</f>
        <v/>
      </c>
      <c r="L1358" s="18" t="e">
        <f>IF(MATCH(Таблица1[[#This Row],[Номер договора]],Таблица1[Номер договора],)=ROW()-1,1,)+INDEX(Таблица1[[#All],[0]],ROW()-1)</f>
        <v>#N/A</v>
      </c>
      <c r="M1358" s="18" t="str">
        <f>IFERROR(INDEX(Таблица1[Номер договора],MATCH(ROW()-1,Таблица1[0],)),"s\")</f>
        <v>s\</v>
      </c>
    </row>
    <row r="1359" spans="1:13" ht="15.75" x14ac:dyDescent="0.25">
      <c r="A1359" s="9" t="e">
        <f>INDEX('Журнал договоров физ.лиц'!C:C,MATCH('Реестр физические'!J1359,'Журнал договоров физ.лиц'!A:A,))</f>
        <v>#N/A</v>
      </c>
      <c r="B1359" s="9" t="e">
        <f>Таблица1[[#This Row],[Наименование юридического лица / ФИО пациента (физического лица)]]</f>
        <v>#N/A</v>
      </c>
      <c r="C1359" s="35"/>
      <c r="D1359" s="11"/>
      <c r="E1359" s="16"/>
      <c r="F1359" s="19"/>
      <c r="G1359"/>
      <c r="H1359" s="17">
        <f>IFERROR(VLOOKUP(Таблица1[[#This Row],[Наименование услуги]],#REF!,2),)</f>
        <v>0</v>
      </c>
      <c r="I1359" s="7">
        <f>Таблица1[[#This Row],[Количество услуг]]*Таблица1[[#This Row],[Стоимость за единицу, руб.]]</f>
        <v>0</v>
      </c>
      <c r="K1359" s="8" t="str">
        <f>IFERROR(VLOOKUP($J1359,'Журнал договоров физ.лиц'!$A$2:$H$32,2,0),"")</f>
        <v/>
      </c>
      <c r="L1359" s="18" t="e">
        <f>IF(MATCH(Таблица1[[#This Row],[Номер договора]],Таблица1[Номер договора],)=ROW()-1,1,)+INDEX(Таблица1[[#All],[0]],ROW()-1)</f>
        <v>#N/A</v>
      </c>
      <c r="M1359" s="18" t="str">
        <f>IFERROR(INDEX(Таблица1[Номер договора],MATCH(ROW()-1,Таблица1[0],)),"s\")</f>
        <v>s\</v>
      </c>
    </row>
    <row r="1360" spans="1:13" ht="15.75" x14ac:dyDescent="0.25">
      <c r="A1360" s="9" t="e">
        <f>INDEX('Журнал договоров физ.лиц'!C:C,MATCH('Реестр физические'!J1360,'Журнал договоров физ.лиц'!A:A,))</f>
        <v>#N/A</v>
      </c>
      <c r="B1360" s="9" t="e">
        <f>Таблица1[[#This Row],[Наименование юридического лица / ФИО пациента (физического лица)]]</f>
        <v>#N/A</v>
      </c>
      <c r="C1360" s="35"/>
      <c r="D1360" s="11"/>
      <c r="E1360" s="16"/>
      <c r="F1360" s="19"/>
      <c r="G1360"/>
      <c r="H1360" s="17">
        <f>IFERROR(VLOOKUP(Таблица1[[#This Row],[Наименование услуги]],#REF!,2),)</f>
        <v>0</v>
      </c>
      <c r="I1360" s="7">
        <f>Таблица1[[#This Row],[Количество услуг]]*Таблица1[[#This Row],[Стоимость за единицу, руб.]]</f>
        <v>0</v>
      </c>
      <c r="K1360" s="8" t="str">
        <f>IFERROR(VLOOKUP($J1360,'Журнал договоров физ.лиц'!$A$2:$H$32,2,0),"")</f>
        <v/>
      </c>
      <c r="L1360" s="18" t="e">
        <f>IF(MATCH(Таблица1[[#This Row],[Номер договора]],Таблица1[Номер договора],)=ROW()-1,1,)+INDEX(Таблица1[[#All],[0]],ROW()-1)</f>
        <v>#N/A</v>
      </c>
      <c r="M1360" s="18" t="str">
        <f>IFERROR(INDEX(Таблица1[Номер договора],MATCH(ROW()-1,Таблица1[0],)),"s\")</f>
        <v>s\</v>
      </c>
    </row>
    <row r="1361" spans="1:13" ht="15.75" x14ac:dyDescent="0.25">
      <c r="A1361" s="9" t="e">
        <f>INDEX('Журнал договоров физ.лиц'!C:C,MATCH('Реестр физические'!J1361,'Журнал договоров физ.лиц'!A:A,))</f>
        <v>#N/A</v>
      </c>
      <c r="B1361" s="9" t="e">
        <f>Таблица1[[#This Row],[Наименование юридического лица / ФИО пациента (физического лица)]]</f>
        <v>#N/A</v>
      </c>
      <c r="C1361" s="35"/>
      <c r="D1361" s="11"/>
      <c r="E1361" s="16"/>
      <c r="F1361" s="19"/>
      <c r="G1361"/>
      <c r="H1361" s="17">
        <f>IFERROR(VLOOKUP(Таблица1[[#This Row],[Наименование услуги]],#REF!,2),)</f>
        <v>0</v>
      </c>
      <c r="I1361" s="7">
        <f>Таблица1[[#This Row],[Количество услуг]]*Таблица1[[#This Row],[Стоимость за единицу, руб.]]</f>
        <v>0</v>
      </c>
      <c r="K1361" s="8" t="str">
        <f>IFERROR(VLOOKUP($J1361,'Журнал договоров физ.лиц'!$A$2:$H$32,2,0),"")</f>
        <v/>
      </c>
      <c r="L1361" s="18" t="e">
        <f>IF(MATCH(Таблица1[[#This Row],[Номер договора]],Таблица1[Номер договора],)=ROW()-1,1,)+INDEX(Таблица1[[#All],[0]],ROW()-1)</f>
        <v>#N/A</v>
      </c>
      <c r="M1361" s="18" t="str">
        <f>IFERROR(INDEX(Таблица1[Номер договора],MATCH(ROW()-1,Таблица1[0],)),"s\")</f>
        <v>s\</v>
      </c>
    </row>
    <row r="1362" spans="1:13" ht="15.75" x14ac:dyDescent="0.25">
      <c r="A1362" s="9" t="e">
        <f>INDEX('Журнал договоров физ.лиц'!C:C,MATCH('Реестр физические'!J1362,'Журнал договоров физ.лиц'!A:A,))</f>
        <v>#N/A</v>
      </c>
      <c r="B1362" s="9" t="e">
        <f>Таблица1[[#This Row],[Наименование юридического лица / ФИО пациента (физического лица)]]</f>
        <v>#N/A</v>
      </c>
      <c r="C1362" s="35"/>
      <c r="D1362" s="11"/>
      <c r="E1362" s="16"/>
      <c r="F1362" s="19"/>
      <c r="G1362"/>
      <c r="H1362" s="17">
        <f>IFERROR(VLOOKUP(Таблица1[[#This Row],[Наименование услуги]],#REF!,2),)</f>
        <v>0</v>
      </c>
      <c r="I1362" s="7">
        <f>Таблица1[[#This Row],[Количество услуг]]*Таблица1[[#This Row],[Стоимость за единицу, руб.]]</f>
        <v>0</v>
      </c>
      <c r="K1362" s="8" t="str">
        <f>IFERROR(VLOOKUP($J1362,'Журнал договоров физ.лиц'!$A$2:$H$32,2,0),"")</f>
        <v/>
      </c>
      <c r="L1362" s="18" t="e">
        <f>IF(MATCH(Таблица1[[#This Row],[Номер договора]],Таблица1[Номер договора],)=ROW()-1,1,)+INDEX(Таблица1[[#All],[0]],ROW()-1)</f>
        <v>#N/A</v>
      </c>
      <c r="M1362" s="18" t="str">
        <f>IFERROR(INDEX(Таблица1[Номер договора],MATCH(ROW()-1,Таблица1[0],)),"s\")</f>
        <v>s\</v>
      </c>
    </row>
    <row r="1363" spans="1:13" ht="15.75" x14ac:dyDescent="0.25">
      <c r="A1363" s="9" t="e">
        <f>INDEX('Журнал договоров физ.лиц'!C:C,MATCH('Реестр физические'!J1363,'Журнал договоров физ.лиц'!A:A,))</f>
        <v>#N/A</v>
      </c>
      <c r="B1363" s="9" t="e">
        <f>Таблица1[[#This Row],[Наименование юридического лица / ФИО пациента (физического лица)]]</f>
        <v>#N/A</v>
      </c>
      <c r="C1363" s="35"/>
      <c r="D1363" s="11"/>
      <c r="E1363" s="16"/>
      <c r="F1363" s="19"/>
      <c r="G1363"/>
      <c r="H1363" s="17">
        <f>IFERROR(VLOOKUP(Таблица1[[#This Row],[Наименование услуги]],#REF!,2),)</f>
        <v>0</v>
      </c>
      <c r="I1363" s="7">
        <f>Таблица1[[#This Row],[Количество услуг]]*Таблица1[[#This Row],[Стоимость за единицу, руб.]]</f>
        <v>0</v>
      </c>
      <c r="K1363" s="8" t="str">
        <f>IFERROR(VLOOKUP($J1363,'Журнал договоров физ.лиц'!$A$2:$H$32,2,0),"")</f>
        <v/>
      </c>
      <c r="L1363" s="18" t="e">
        <f>IF(MATCH(Таблица1[[#This Row],[Номер договора]],Таблица1[Номер договора],)=ROW()-1,1,)+INDEX(Таблица1[[#All],[0]],ROW()-1)</f>
        <v>#N/A</v>
      </c>
      <c r="M1363" s="18" t="str">
        <f>IFERROR(INDEX(Таблица1[Номер договора],MATCH(ROW()-1,Таблица1[0],)),"s\")</f>
        <v>s\</v>
      </c>
    </row>
    <row r="1364" spans="1:13" ht="15.75" x14ac:dyDescent="0.25">
      <c r="A1364" s="9" t="e">
        <f>INDEX('Журнал договоров физ.лиц'!C:C,MATCH('Реестр физические'!J1364,'Журнал договоров физ.лиц'!A:A,))</f>
        <v>#N/A</v>
      </c>
      <c r="B1364" s="9" t="e">
        <f>Таблица1[[#This Row],[Наименование юридического лица / ФИО пациента (физического лица)]]</f>
        <v>#N/A</v>
      </c>
      <c r="C1364" s="35"/>
      <c r="D1364" s="11"/>
      <c r="E1364" s="16"/>
      <c r="F1364" s="19"/>
      <c r="G1364"/>
      <c r="H1364" s="17">
        <f>IFERROR(VLOOKUP(Таблица1[[#This Row],[Наименование услуги]],#REF!,2),)</f>
        <v>0</v>
      </c>
      <c r="I1364" s="7">
        <f>Таблица1[[#This Row],[Количество услуг]]*Таблица1[[#This Row],[Стоимость за единицу, руб.]]</f>
        <v>0</v>
      </c>
      <c r="K1364" s="8" t="str">
        <f>IFERROR(VLOOKUP($J1364,'Журнал договоров физ.лиц'!$A$2:$H$32,2,0),"")</f>
        <v/>
      </c>
      <c r="L1364" s="18" t="e">
        <f>IF(MATCH(Таблица1[[#This Row],[Номер договора]],Таблица1[Номер договора],)=ROW()-1,1,)+INDEX(Таблица1[[#All],[0]],ROW()-1)</f>
        <v>#N/A</v>
      </c>
      <c r="M1364" s="18" t="str">
        <f>IFERROR(INDEX(Таблица1[Номер договора],MATCH(ROW()-1,Таблица1[0],)),"s\")</f>
        <v>s\</v>
      </c>
    </row>
    <row r="1365" spans="1:13" ht="15.75" x14ac:dyDescent="0.25">
      <c r="A1365" s="9" t="e">
        <f>INDEX('Журнал договоров физ.лиц'!C:C,MATCH('Реестр физические'!J1365,'Журнал договоров физ.лиц'!A:A,))</f>
        <v>#N/A</v>
      </c>
      <c r="B1365" s="9" t="e">
        <f>Таблица1[[#This Row],[Наименование юридического лица / ФИО пациента (физического лица)]]</f>
        <v>#N/A</v>
      </c>
      <c r="C1365" s="35"/>
      <c r="D1365" s="11"/>
      <c r="E1365" s="16"/>
      <c r="F1365" s="19"/>
      <c r="G1365"/>
      <c r="H1365" s="17">
        <f>IFERROR(VLOOKUP(Таблица1[[#This Row],[Наименование услуги]],#REF!,2),)</f>
        <v>0</v>
      </c>
      <c r="I1365" s="7">
        <f>Таблица1[[#This Row],[Количество услуг]]*Таблица1[[#This Row],[Стоимость за единицу, руб.]]</f>
        <v>0</v>
      </c>
      <c r="K1365" s="8" t="str">
        <f>IFERROR(VLOOKUP($J1365,'Журнал договоров физ.лиц'!$A$2:$H$32,2,0),"")</f>
        <v/>
      </c>
      <c r="L1365" s="18" t="e">
        <f>IF(MATCH(Таблица1[[#This Row],[Номер договора]],Таблица1[Номер договора],)=ROW()-1,1,)+INDEX(Таблица1[[#All],[0]],ROW()-1)</f>
        <v>#N/A</v>
      </c>
      <c r="M1365" s="18" t="str">
        <f>IFERROR(INDEX(Таблица1[Номер договора],MATCH(ROW()-1,Таблица1[0],)),"s\")</f>
        <v>s\</v>
      </c>
    </row>
    <row r="1366" spans="1:13" ht="15.75" x14ac:dyDescent="0.25">
      <c r="A1366" s="9" t="e">
        <f>INDEX('Журнал договоров физ.лиц'!C:C,MATCH('Реестр физические'!J1366,'Журнал договоров физ.лиц'!A:A,))</f>
        <v>#N/A</v>
      </c>
      <c r="B1366" s="9" t="e">
        <f>Таблица1[[#This Row],[Наименование юридического лица / ФИО пациента (физического лица)]]</f>
        <v>#N/A</v>
      </c>
      <c r="C1366" s="35"/>
      <c r="D1366" s="11"/>
      <c r="E1366" s="16"/>
      <c r="F1366" s="19"/>
      <c r="G1366"/>
      <c r="H1366" s="17">
        <f>IFERROR(VLOOKUP(Таблица1[[#This Row],[Наименование услуги]],#REF!,2),)</f>
        <v>0</v>
      </c>
      <c r="I1366" s="7">
        <f>Таблица1[[#This Row],[Количество услуг]]*Таблица1[[#This Row],[Стоимость за единицу, руб.]]</f>
        <v>0</v>
      </c>
      <c r="K1366" s="8" t="str">
        <f>IFERROR(VLOOKUP($J1366,'Журнал договоров физ.лиц'!$A$2:$H$32,2,0),"")</f>
        <v/>
      </c>
      <c r="L1366" s="18" t="e">
        <f>IF(MATCH(Таблица1[[#This Row],[Номер договора]],Таблица1[Номер договора],)=ROW()-1,1,)+INDEX(Таблица1[[#All],[0]],ROW()-1)</f>
        <v>#N/A</v>
      </c>
      <c r="M1366" s="18" t="str">
        <f>IFERROR(INDEX(Таблица1[Номер договора],MATCH(ROW()-1,Таблица1[0],)),"s\")</f>
        <v>s\</v>
      </c>
    </row>
    <row r="1367" spans="1:13" ht="15.75" x14ac:dyDescent="0.25">
      <c r="A1367" s="9" t="e">
        <f>INDEX('Журнал договоров физ.лиц'!C:C,MATCH('Реестр физические'!J1367,'Журнал договоров физ.лиц'!A:A,))</f>
        <v>#N/A</v>
      </c>
      <c r="B1367" s="9" t="e">
        <f>Таблица1[[#This Row],[Наименование юридического лица / ФИО пациента (физического лица)]]</f>
        <v>#N/A</v>
      </c>
      <c r="C1367" s="35"/>
      <c r="D1367" s="11"/>
      <c r="E1367" s="16"/>
      <c r="F1367" s="19"/>
      <c r="G1367"/>
      <c r="H1367" s="17">
        <f>IFERROR(VLOOKUP(Таблица1[[#This Row],[Наименование услуги]],#REF!,2),)</f>
        <v>0</v>
      </c>
      <c r="I1367" s="7">
        <f>Таблица1[[#This Row],[Количество услуг]]*Таблица1[[#This Row],[Стоимость за единицу, руб.]]</f>
        <v>0</v>
      </c>
      <c r="K1367" s="8" t="str">
        <f>IFERROR(VLOOKUP($J1367,'Журнал договоров физ.лиц'!$A$2:$H$32,2,0),"")</f>
        <v/>
      </c>
      <c r="L1367" s="18" t="e">
        <f>IF(MATCH(Таблица1[[#This Row],[Номер договора]],Таблица1[Номер договора],)=ROW()-1,1,)+INDEX(Таблица1[[#All],[0]],ROW()-1)</f>
        <v>#N/A</v>
      </c>
      <c r="M1367" s="18" t="str">
        <f>IFERROR(INDEX(Таблица1[Номер договора],MATCH(ROW()-1,Таблица1[0],)),"s\")</f>
        <v>s\</v>
      </c>
    </row>
    <row r="1368" spans="1:13" ht="15.75" x14ac:dyDescent="0.25">
      <c r="A1368" s="9" t="e">
        <f>INDEX('Журнал договоров физ.лиц'!C:C,MATCH('Реестр физические'!J1368,'Журнал договоров физ.лиц'!A:A,))</f>
        <v>#N/A</v>
      </c>
      <c r="B1368" s="9" t="e">
        <f>Таблица1[[#This Row],[Наименование юридического лица / ФИО пациента (физического лица)]]</f>
        <v>#N/A</v>
      </c>
      <c r="C1368" s="35"/>
      <c r="D1368" s="11"/>
      <c r="E1368" s="16"/>
      <c r="F1368" s="19"/>
      <c r="G1368"/>
      <c r="H1368" s="17">
        <f>IFERROR(VLOOKUP(Таблица1[[#This Row],[Наименование услуги]],#REF!,2),)</f>
        <v>0</v>
      </c>
      <c r="I1368" s="7">
        <f>Таблица1[[#This Row],[Количество услуг]]*Таблица1[[#This Row],[Стоимость за единицу, руб.]]</f>
        <v>0</v>
      </c>
      <c r="K1368" s="8" t="str">
        <f>IFERROR(VLOOKUP($J1368,'Журнал договоров физ.лиц'!$A$2:$H$32,2,0),"")</f>
        <v/>
      </c>
      <c r="L1368" s="18" t="e">
        <f>IF(MATCH(Таблица1[[#This Row],[Номер договора]],Таблица1[Номер договора],)=ROW()-1,1,)+INDEX(Таблица1[[#All],[0]],ROW()-1)</f>
        <v>#N/A</v>
      </c>
      <c r="M1368" s="18" t="str">
        <f>IFERROR(INDEX(Таблица1[Номер договора],MATCH(ROW()-1,Таблица1[0],)),"s\")</f>
        <v>s\</v>
      </c>
    </row>
    <row r="1369" spans="1:13" ht="15.75" x14ac:dyDescent="0.25">
      <c r="A1369" s="9" t="e">
        <f>INDEX('Журнал договоров физ.лиц'!C:C,MATCH('Реестр физические'!J1369,'Журнал договоров физ.лиц'!A:A,))</f>
        <v>#N/A</v>
      </c>
      <c r="B1369" s="9" t="e">
        <f>Таблица1[[#This Row],[Наименование юридического лица / ФИО пациента (физического лица)]]</f>
        <v>#N/A</v>
      </c>
      <c r="C1369" s="35"/>
      <c r="D1369" s="11"/>
      <c r="E1369" s="16"/>
      <c r="F1369" s="19"/>
      <c r="G1369"/>
      <c r="H1369" s="17">
        <f>IFERROR(VLOOKUP(Таблица1[[#This Row],[Наименование услуги]],#REF!,2),)</f>
        <v>0</v>
      </c>
      <c r="I1369" s="7">
        <f>Таблица1[[#This Row],[Количество услуг]]*Таблица1[[#This Row],[Стоимость за единицу, руб.]]</f>
        <v>0</v>
      </c>
      <c r="K1369" s="8" t="str">
        <f>IFERROR(VLOOKUP($J1369,'Журнал договоров физ.лиц'!$A$2:$H$32,2,0),"")</f>
        <v/>
      </c>
      <c r="L1369" s="18" t="e">
        <f>IF(MATCH(Таблица1[[#This Row],[Номер договора]],Таблица1[Номер договора],)=ROW()-1,1,)+INDEX(Таблица1[[#All],[0]],ROW()-1)</f>
        <v>#N/A</v>
      </c>
      <c r="M1369" s="18" t="str">
        <f>IFERROR(INDEX(Таблица1[Номер договора],MATCH(ROW()-1,Таблица1[0],)),"s\")</f>
        <v>s\</v>
      </c>
    </row>
    <row r="1370" spans="1:13" ht="15.75" x14ac:dyDescent="0.25">
      <c r="A1370" s="9" t="e">
        <f>INDEX('Журнал договоров физ.лиц'!C:C,MATCH('Реестр физические'!J1370,'Журнал договоров физ.лиц'!A:A,))</f>
        <v>#N/A</v>
      </c>
      <c r="B1370" s="9" t="e">
        <f>Таблица1[[#This Row],[Наименование юридического лица / ФИО пациента (физического лица)]]</f>
        <v>#N/A</v>
      </c>
      <c r="C1370" s="35"/>
      <c r="D1370" s="11"/>
      <c r="E1370" s="16"/>
      <c r="F1370" s="19"/>
      <c r="G1370"/>
      <c r="H1370" s="17">
        <f>IFERROR(VLOOKUP(Таблица1[[#This Row],[Наименование услуги]],#REF!,2),)</f>
        <v>0</v>
      </c>
      <c r="I1370" s="7">
        <f>Таблица1[[#This Row],[Количество услуг]]*Таблица1[[#This Row],[Стоимость за единицу, руб.]]</f>
        <v>0</v>
      </c>
      <c r="K1370" s="8" t="str">
        <f>IFERROR(VLOOKUP($J1370,'Журнал договоров физ.лиц'!$A$2:$H$32,2,0),"")</f>
        <v/>
      </c>
      <c r="L1370" s="18" t="e">
        <f>IF(MATCH(Таблица1[[#This Row],[Номер договора]],Таблица1[Номер договора],)=ROW()-1,1,)+INDEX(Таблица1[[#All],[0]],ROW()-1)</f>
        <v>#N/A</v>
      </c>
      <c r="M1370" s="18" t="str">
        <f>IFERROR(INDEX(Таблица1[Номер договора],MATCH(ROW()-1,Таблица1[0],)),"s\")</f>
        <v>s\</v>
      </c>
    </row>
    <row r="1371" spans="1:13" ht="15.75" x14ac:dyDescent="0.25">
      <c r="A1371" s="9" t="e">
        <f>INDEX('Журнал договоров физ.лиц'!C:C,MATCH('Реестр физические'!J1371,'Журнал договоров физ.лиц'!A:A,))</f>
        <v>#N/A</v>
      </c>
      <c r="B1371" s="9" t="e">
        <f>Таблица1[[#This Row],[Наименование юридического лица / ФИО пациента (физического лица)]]</f>
        <v>#N/A</v>
      </c>
      <c r="C1371" s="35"/>
      <c r="D1371" s="11"/>
      <c r="E1371" s="16"/>
      <c r="F1371" s="19"/>
      <c r="G1371"/>
      <c r="H1371" s="17">
        <f>IFERROR(VLOOKUP(Таблица1[[#This Row],[Наименование услуги]],#REF!,2),)</f>
        <v>0</v>
      </c>
      <c r="I1371" s="7">
        <f>Таблица1[[#This Row],[Количество услуг]]*Таблица1[[#This Row],[Стоимость за единицу, руб.]]</f>
        <v>0</v>
      </c>
      <c r="K1371" s="8" t="str">
        <f>IFERROR(VLOOKUP($J1371,'Журнал договоров физ.лиц'!$A$2:$H$32,2,0),"")</f>
        <v/>
      </c>
      <c r="L1371" s="18" t="e">
        <f>IF(MATCH(Таблица1[[#This Row],[Номер договора]],Таблица1[Номер договора],)=ROW()-1,1,)+INDEX(Таблица1[[#All],[0]],ROW()-1)</f>
        <v>#N/A</v>
      </c>
      <c r="M1371" s="18" t="str">
        <f>IFERROR(INDEX(Таблица1[Номер договора],MATCH(ROW()-1,Таблица1[0],)),"s\")</f>
        <v>s\</v>
      </c>
    </row>
    <row r="1372" spans="1:13" ht="15.75" x14ac:dyDescent="0.25">
      <c r="A1372" s="9" t="e">
        <f>INDEX('Журнал договоров физ.лиц'!C:C,MATCH('Реестр физические'!J1372,'Журнал договоров физ.лиц'!A:A,))</f>
        <v>#N/A</v>
      </c>
      <c r="B1372" s="9" t="e">
        <f>Таблица1[[#This Row],[Наименование юридического лица / ФИО пациента (физического лица)]]</f>
        <v>#N/A</v>
      </c>
      <c r="C1372" s="35"/>
      <c r="D1372" s="11"/>
      <c r="E1372" s="16"/>
      <c r="F1372" s="19"/>
      <c r="G1372"/>
      <c r="H1372" s="17">
        <f>IFERROR(VLOOKUP(Таблица1[[#This Row],[Наименование услуги]],#REF!,2),)</f>
        <v>0</v>
      </c>
      <c r="I1372" s="7">
        <f>Таблица1[[#This Row],[Количество услуг]]*Таблица1[[#This Row],[Стоимость за единицу, руб.]]</f>
        <v>0</v>
      </c>
      <c r="K1372" s="8" t="str">
        <f>IFERROR(VLOOKUP($J1372,'Журнал договоров физ.лиц'!$A$2:$H$32,2,0),"")</f>
        <v/>
      </c>
      <c r="L1372" s="18" t="e">
        <f>IF(MATCH(Таблица1[[#This Row],[Номер договора]],Таблица1[Номер договора],)=ROW()-1,1,)+INDEX(Таблица1[[#All],[0]],ROW()-1)</f>
        <v>#N/A</v>
      </c>
      <c r="M1372" s="18" t="str">
        <f>IFERROR(INDEX(Таблица1[Номер договора],MATCH(ROW()-1,Таблица1[0],)),"s\")</f>
        <v>s\</v>
      </c>
    </row>
    <row r="1373" spans="1:13" ht="15.75" x14ac:dyDescent="0.25">
      <c r="A1373" s="9" t="e">
        <f>INDEX('Журнал договоров физ.лиц'!C:C,MATCH('Реестр физические'!J1373,'Журнал договоров физ.лиц'!A:A,))</f>
        <v>#N/A</v>
      </c>
      <c r="B1373" s="9" t="e">
        <f>Таблица1[[#This Row],[Наименование юридического лица / ФИО пациента (физического лица)]]</f>
        <v>#N/A</v>
      </c>
      <c r="C1373" s="35"/>
      <c r="D1373" s="11"/>
      <c r="E1373" s="16"/>
      <c r="F1373" s="19"/>
      <c r="G1373"/>
      <c r="H1373" s="17">
        <f>IFERROR(VLOOKUP(Таблица1[[#This Row],[Наименование услуги]],#REF!,2),)</f>
        <v>0</v>
      </c>
      <c r="I1373" s="7">
        <f>Таблица1[[#This Row],[Количество услуг]]*Таблица1[[#This Row],[Стоимость за единицу, руб.]]</f>
        <v>0</v>
      </c>
      <c r="K1373" s="8" t="str">
        <f>IFERROR(VLOOKUP($J1373,'Журнал договоров физ.лиц'!$A$2:$H$32,2,0),"")</f>
        <v/>
      </c>
      <c r="L1373" s="18" t="e">
        <f>IF(MATCH(Таблица1[[#This Row],[Номер договора]],Таблица1[Номер договора],)=ROW()-1,1,)+INDEX(Таблица1[[#All],[0]],ROW()-1)</f>
        <v>#N/A</v>
      </c>
      <c r="M1373" s="18" t="str">
        <f>IFERROR(INDEX(Таблица1[Номер договора],MATCH(ROW()-1,Таблица1[0],)),"s\")</f>
        <v>s\</v>
      </c>
    </row>
    <row r="1374" spans="1:13" ht="15.75" x14ac:dyDescent="0.25">
      <c r="A1374" s="9" t="e">
        <f>INDEX('Журнал договоров физ.лиц'!C:C,MATCH('Реестр физические'!J1374,'Журнал договоров физ.лиц'!A:A,))</f>
        <v>#N/A</v>
      </c>
      <c r="B1374" s="9" t="e">
        <f>Таблица1[[#This Row],[Наименование юридического лица / ФИО пациента (физического лица)]]</f>
        <v>#N/A</v>
      </c>
      <c r="C1374" s="35"/>
      <c r="D1374" s="11"/>
      <c r="E1374" s="16"/>
      <c r="F1374" s="19"/>
      <c r="G1374"/>
      <c r="H1374" s="17">
        <f>IFERROR(VLOOKUP(Таблица1[[#This Row],[Наименование услуги]],#REF!,2),)</f>
        <v>0</v>
      </c>
      <c r="I1374" s="7">
        <f>Таблица1[[#This Row],[Количество услуг]]*Таблица1[[#This Row],[Стоимость за единицу, руб.]]</f>
        <v>0</v>
      </c>
      <c r="K1374" s="8" t="str">
        <f>IFERROR(VLOOKUP($J1374,'Журнал договоров физ.лиц'!$A$2:$H$32,2,0),"")</f>
        <v/>
      </c>
      <c r="L1374" s="18" t="e">
        <f>IF(MATCH(Таблица1[[#This Row],[Номер договора]],Таблица1[Номер договора],)=ROW()-1,1,)+INDEX(Таблица1[[#All],[0]],ROW()-1)</f>
        <v>#N/A</v>
      </c>
      <c r="M1374" s="18" t="str">
        <f>IFERROR(INDEX(Таблица1[Номер договора],MATCH(ROW()-1,Таблица1[0],)),"s\")</f>
        <v>s\</v>
      </c>
    </row>
    <row r="1375" spans="1:13" ht="15.75" x14ac:dyDescent="0.25">
      <c r="A1375" s="9" t="e">
        <f>INDEX('Журнал договоров физ.лиц'!C:C,MATCH('Реестр физические'!J1375,'Журнал договоров физ.лиц'!A:A,))</f>
        <v>#N/A</v>
      </c>
      <c r="B1375" s="9" t="e">
        <f>Таблица1[[#This Row],[Наименование юридического лица / ФИО пациента (физического лица)]]</f>
        <v>#N/A</v>
      </c>
      <c r="C1375" s="35"/>
      <c r="D1375" s="11"/>
      <c r="E1375" s="16"/>
      <c r="F1375" s="19"/>
      <c r="G1375"/>
      <c r="H1375" s="17">
        <f>IFERROR(VLOOKUP(Таблица1[[#This Row],[Наименование услуги]],#REF!,2),)</f>
        <v>0</v>
      </c>
      <c r="I1375" s="7">
        <f>Таблица1[[#This Row],[Количество услуг]]*Таблица1[[#This Row],[Стоимость за единицу, руб.]]</f>
        <v>0</v>
      </c>
      <c r="K1375" s="8" t="str">
        <f>IFERROR(VLOOKUP($J1375,'Журнал договоров физ.лиц'!$A$2:$H$32,2,0),"")</f>
        <v/>
      </c>
      <c r="L1375" s="18" t="e">
        <f>IF(MATCH(Таблица1[[#This Row],[Номер договора]],Таблица1[Номер договора],)=ROW()-1,1,)+INDEX(Таблица1[[#All],[0]],ROW()-1)</f>
        <v>#N/A</v>
      </c>
      <c r="M1375" s="18" t="str">
        <f>IFERROR(INDEX(Таблица1[Номер договора],MATCH(ROW()-1,Таблица1[0],)),"s\")</f>
        <v>s\</v>
      </c>
    </row>
    <row r="1376" spans="1:13" ht="15.75" x14ac:dyDescent="0.25">
      <c r="A1376" s="9" t="e">
        <f>INDEX('Журнал договоров физ.лиц'!C:C,MATCH('Реестр физические'!J1376,'Журнал договоров физ.лиц'!A:A,))</f>
        <v>#N/A</v>
      </c>
      <c r="B1376" s="9" t="e">
        <f>Таблица1[[#This Row],[Наименование юридического лица / ФИО пациента (физического лица)]]</f>
        <v>#N/A</v>
      </c>
      <c r="C1376" s="35"/>
      <c r="D1376" s="11"/>
      <c r="E1376" s="16"/>
      <c r="F1376" s="19"/>
      <c r="G1376"/>
      <c r="H1376" s="17">
        <f>IFERROR(VLOOKUP(Таблица1[[#This Row],[Наименование услуги]],#REF!,2),)</f>
        <v>0</v>
      </c>
      <c r="I1376" s="7">
        <f>Таблица1[[#This Row],[Количество услуг]]*Таблица1[[#This Row],[Стоимость за единицу, руб.]]</f>
        <v>0</v>
      </c>
      <c r="K1376" s="8" t="str">
        <f>IFERROR(VLOOKUP($J1376,'Журнал договоров физ.лиц'!$A$2:$H$32,2,0),"")</f>
        <v/>
      </c>
      <c r="L1376" s="18" t="e">
        <f>IF(MATCH(Таблица1[[#This Row],[Номер договора]],Таблица1[Номер договора],)=ROW()-1,1,)+INDEX(Таблица1[[#All],[0]],ROW()-1)</f>
        <v>#N/A</v>
      </c>
      <c r="M1376" s="18" t="str">
        <f>IFERROR(INDEX(Таблица1[Номер договора],MATCH(ROW()-1,Таблица1[0],)),"s\")</f>
        <v>s\</v>
      </c>
    </row>
    <row r="1377" spans="1:13" ht="15.75" x14ac:dyDescent="0.25">
      <c r="A1377" s="9" t="e">
        <f>INDEX('Журнал договоров физ.лиц'!C:C,MATCH('Реестр физические'!J1377,'Журнал договоров физ.лиц'!A:A,))</f>
        <v>#N/A</v>
      </c>
      <c r="B1377" s="9" t="e">
        <f>Таблица1[[#This Row],[Наименование юридического лица / ФИО пациента (физического лица)]]</f>
        <v>#N/A</v>
      </c>
      <c r="C1377" s="35"/>
      <c r="D1377" s="11"/>
      <c r="E1377" s="16"/>
      <c r="F1377" s="19"/>
      <c r="G1377"/>
      <c r="H1377" s="17">
        <f>IFERROR(VLOOKUP(Таблица1[[#This Row],[Наименование услуги]],#REF!,2),)</f>
        <v>0</v>
      </c>
      <c r="I1377" s="7">
        <f>Таблица1[[#This Row],[Количество услуг]]*Таблица1[[#This Row],[Стоимость за единицу, руб.]]</f>
        <v>0</v>
      </c>
      <c r="K1377" s="8" t="str">
        <f>IFERROR(VLOOKUP($J1377,'Журнал договоров физ.лиц'!$A$2:$H$32,2,0),"")</f>
        <v/>
      </c>
      <c r="L1377" s="18" t="e">
        <f>IF(MATCH(Таблица1[[#This Row],[Номер договора]],Таблица1[Номер договора],)=ROW()-1,1,)+INDEX(Таблица1[[#All],[0]],ROW()-1)</f>
        <v>#N/A</v>
      </c>
      <c r="M1377" s="18" t="str">
        <f>IFERROR(INDEX(Таблица1[Номер договора],MATCH(ROW()-1,Таблица1[0],)),"s\")</f>
        <v>s\</v>
      </c>
    </row>
    <row r="1378" spans="1:13" ht="15.75" x14ac:dyDescent="0.25">
      <c r="A1378" s="9" t="e">
        <f>INDEX('Журнал договоров физ.лиц'!C:C,MATCH('Реестр физические'!J1378,'Журнал договоров физ.лиц'!A:A,))</f>
        <v>#N/A</v>
      </c>
      <c r="B1378" s="9" t="e">
        <f>Таблица1[[#This Row],[Наименование юридического лица / ФИО пациента (физического лица)]]</f>
        <v>#N/A</v>
      </c>
      <c r="C1378" s="35"/>
      <c r="D1378" s="11"/>
      <c r="E1378" s="16"/>
      <c r="F1378" s="19"/>
      <c r="G1378"/>
      <c r="H1378" s="17">
        <f>IFERROR(VLOOKUP(Таблица1[[#This Row],[Наименование услуги]],#REF!,2),)</f>
        <v>0</v>
      </c>
      <c r="I1378" s="7">
        <f>Таблица1[[#This Row],[Количество услуг]]*Таблица1[[#This Row],[Стоимость за единицу, руб.]]</f>
        <v>0</v>
      </c>
      <c r="K1378" s="8" t="str">
        <f>IFERROR(VLOOKUP($J1378,'Журнал договоров физ.лиц'!$A$2:$H$32,2,0),"")</f>
        <v/>
      </c>
      <c r="L1378" s="18" t="e">
        <f>IF(MATCH(Таблица1[[#This Row],[Номер договора]],Таблица1[Номер договора],)=ROW()-1,1,)+INDEX(Таблица1[[#All],[0]],ROW()-1)</f>
        <v>#N/A</v>
      </c>
      <c r="M1378" s="18" t="str">
        <f>IFERROR(INDEX(Таблица1[Номер договора],MATCH(ROW()-1,Таблица1[0],)),"s\")</f>
        <v>s\</v>
      </c>
    </row>
    <row r="1379" spans="1:13" ht="15.75" x14ac:dyDescent="0.25">
      <c r="A1379" s="9" t="e">
        <f>INDEX('Журнал договоров физ.лиц'!C:C,MATCH('Реестр физические'!J1379,'Журнал договоров физ.лиц'!A:A,))</f>
        <v>#N/A</v>
      </c>
      <c r="B1379" s="9" t="e">
        <f>Таблица1[[#This Row],[Наименование юридического лица / ФИО пациента (физического лица)]]</f>
        <v>#N/A</v>
      </c>
      <c r="C1379" s="35"/>
      <c r="D1379" s="11"/>
      <c r="E1379" s="16"/>
      <c r="F1379" s="19"/>
      <c r="G1379"/>
      <c r="H1379" s="17">
        <f>IFERROR(VLOOKUP(Таблица1[[#This Row],[Наименование услуги]],#REF!,2),)</f>
        <v>0</v>
      </c>
      <c r="I1379" s="7">
        <f>Таблица1[[#This Row],[Количество услуг]]*Таблица1[[#This Row],[Стоимость за единицу, руб.]]</f>
        <v>0</v>
      </c>
      <c r="K1379" s="8" t="str">
        <f>IFERROR(VLOOKUP($J1379,'Журнал договоров физ.лиц'!$A$2:$H$32,2,0),"")</f>
        <v/>
      </c>
      <c r="L1379" s="18" t="e">
        <f>IF(MATCH(Таблица1[[#This Row],[Номер договора]],Таблица1[Номер договора],)=ROW()-1,1,)+INDEX(Таблица1[[#All],[0]],ROW()-1)</f>
        <v>#N/A</v>
      </c>
      <c r="M1379" s="18" t="str">
        <f>IFERROR(INDEX(Таблица1[Номер договора],MATCH(ROW()-1,Таблица1[0],)),"s\")</f>
        <v>s\</v>
      </c>
    </row>
    <row r="1380" spans="1:13" ht="15.75" x14ac:dyDescent="0.25">
      <c r="A1380" s="9" t="e">
        <f>INDEX('Журнал договоров физ.лиц'!C:C,MATCH('Реестр физические'!J1380,'Журнал договоров физ.лиц'!A:A,))</f>
        <v>#N/A</v>
      </c>
      <c r="B1380" s="9" t="e">
        <f>Таблица1[[#This Row],[Наименование юридического лица / ФИО пациента (физического лица)]]</f>
        <v>#N/A</v>
      </c>
      <c r="C1380" s="35"/>
      <c r="D1380" s="11"/>
      <c r="E1380" s="16"/>
      <c r="F1380" s="19"/>
      <c r="G1380"/>
      <c r="H1380" s="17">
        <f>IFERROR(VLOOKUP(Таблица1[[#This Row],[Наименование услуги]],#REF!,2),)</f>
        <v>0</v>
      </c>
      <c r="I1380" s="7">
        <f>Таблица1[[#This Row],[Количество услуг]]*Таблица1[[#This Row],[Стоимость за единицу, руб.]]</f>
        <v>0</v>
      </c>
      <c r="K1380" s="8" t="str">
        <f>IFERROR(VLOOKUP($J1380,'Журнал договоров физ.лиц'!$A$2:$H$32,2,0),"")</f>
        <v/>
      </c>
      <c r="L1380" s="18" t="e">
        <f>IF(MATCH(Таблица1[[#This Row],[Номер договора]],Таблица1[Номер договора],)=ROW()-1,1,)+INDEX(Таблица1[[#All],[0]],ROW()-1)</f>
        <v>#N/A</v>
      </c>
      <c r="M1380" s="18" t="str">
        <f>IFERROR(INDEX(Таблица1[Номер договора],MATCH(ROW()-1,Таблица1[0],)),"s\")</f>
        <v>s\</v>
      </c>
    </row>
    <row r="1381" spans="1:13" ht="15.75" x14ac:dyDescent="0.25">
      <c r="A1381" s="9" t="e">
        <f>INDEX('Журнал договоров физ.лиц'!C:C,MATCH('Реестр физические'!J1381,'Журнал договоров физ.лиц'!A:A,))</f>
        <v>#N/A</v>
      </c>
      <c r="B1381" s="9" t="e">
        <f>Таблица1[[#This Row],[Наименование юридического лица / ФИО пациента (физического лица)]]</f>
        <v>#N/A</v>
      </c>
      <c r="C1381" s="35"/>
      <c r="D1381" s="11"/>
      <c r="E1381" s="16"/>
      <c r="F1381" s="19"/>
      <c r="G1381"/>
      <c r="H1381" s="17">
        <f>IFERROR(VLOOKUP(Таблица1[[#This Row],[Наименование услуги]],#REF!,2),)</f>
        <v>0</v>
      </c>
      <c r="I1381" s="7">
        <f>Таблица1[[#This Row],[Количество услуг]]*Таблица1[[#This Row],[Стоимость за единицу, руб.]]</f>
        <v>0</v>
      </c>
      <c r="K1381" s="8" t="str">
        <f>IFERROR(VLOOKUP($J1381,'Журнал договоров физ.лиц'!$A$2:$H$32,2,0),"")</f>
        <v/>
      </c>
      <c r="L1381" s="18" t="e">
        <f>IF(MATCH(Таблица1[[#This Row],[Номер договора]],Таблица1[Номер договора],)=ROW()-1,1,)+INDEX(Таблица1[[#All],[0]],ROW()-1)</f>
        <v>#N/A</v>
      </c>
      <c r="M1381" s="18" t="str">
        <f>IFERROR(INDEX(Таблица1[Номер договора],MATCH(ROW()-1,Таблица1[0],)),"s\")</f>
        <v>s\</v>
      </c>
    </row>
    <row r="1382" spans="1:13" ht="15.75" x14ac:dyDescent="0.25">
      <c r="A1382" s="9" t="e">
        <f>INDEX('Журнал договоров физ.лиц'!C:C,MATCH('Реестр физические'!J1382,'Журнал договоров физ.лиц'!A:A,))</f>
        <v>#N/A</v>
      </c>
      <c r="B1382" s="9" t="e">
        <f>Таблица1[[#This Row],[Наименование юридического лица / ФИО пациента (физического лица)]]</f>
        <v>#N/A</v>
      </c>
      <c r="C1382" s="35"/>
      <c r="D1382" s="11"/>
      <c r="E1382" s="16"/>
      <c r="F1382" s="19"/>
      <c r="G1382"/>
      <c r="H1382" s="17">
        <f>IFERROR(VLOOKUP(Таблица1[[#This Row],[Наименование услуги]],#REF!,2),)</f>
        <v>0</v>
      </c>
      <c r="I1382" s="7">
        <f>Таблица1[[#This Row],[Количество услуг]]*Таблица1[[#This Row],[Стоимость за единицу, руб.]]</f>
        <v>0</v>
      </c>
      <c r="K1382" s="8" t="str">
        <f>IFERROR(VLOOKUP($J1382,'Журнал договоров физ.лиц'!$A$2:$H$32,2,0),"")</f>
        <v/>
      </c>
      <c r="L1382" s="18" t="e">
        <f>IF(MATCH(Таблица1[[#This Row],[Номер договора]],Таблица1[Номер договора],)=ROW()-1,1,)+INDEX(Таблица1[[#All],[0]],ROW()-1)</f>
        <v>#N/A</v>
      </c>
      <c r="M1382" s="18" t="str">
        <f>IFERROR(INDEX(Таблица1[Номер договора],MATCH(ROW()-1,Таблица1[0],)),"s\")</f>
        <v>s\</v>
      </c>
    </row>
    <row r="1383" spans="1:13" ht="15.75" x14ac:dyDescent="0.25">
      <c r="A1383" s="9" t="e">
        <f>INDEX('Журнал договоров физ.лиц'!C:C,MATCH('Реестр физические'!J1383,'Журнал договоров физ.лиц'!A:A,))</f>
        <v>#N/A</v>
      </c>
      <c r="B1383" s="9" t="e">
        <f>Таблица1[[#This Row],[Наименование юридического лица / ФИО пациента (физического лица)]]</f>
        <v>#N/A</v>
      </c>
      <c r="C1383" s="35"/>
      <c r="D1383" s="11"/>
      <c r="E1383" s="16"/>
      <c r="F1383" s="19"/>
      <c r="G1383"/>
      <c r="H1383" s="17">
        <f>IFERROR(VLOOKUP(Таблица1[[#This Row],[Наименование услуги]],#REF!,2),)</f>
        <v>0</v>
      </c>
      <c r="I1383" s="7">
        <f>Таблица1[[#This Row],[Количество услуг]]*Таблица1[[#This Row],[Стоимость за единицу, руб.]]</f>
        <v>0</v>
      </c>
      <c r="K1383" s="8" t="str">
        <f>IFERROR(VLOOKUP($J1383,'Журнал договоров физ.лиц'!$A$2:$H$32,2,0),"")</f>
        <v/>
      </c>
      <c r="L1383" s="18" t="e">
        <f>IF(MATCH(Таблица1[[#This Row],[Номер договора]],Таблица1[Номер договора],)=ROW()-1,1,)+INDEX(Таблица1[[#All],[0]],ROW()-1)</f>
        <v>#N/A</v>
      </c>
      <c r="M1383" s="18" t="str">
        <f>IFERROR(INDEX(Таблица1[Номер договора],MATCH(ROW()-1,Таблица1[0],)),"s\")</f>
        <v>s\</v>
      </c>
    </row>
    <row r="1384" spans="1:13" ht="15.75" x14ac:dyDescent="0.25">
      <c r="A1384" s="9" t="e">
        <f>INDEX('Журнал договоров физ.лиц'!C:C,MATCH('Реестр физические'!J1384,'Журнал договоров физ.лиц'!A:A,))</f>
        <v>#N/A</v>
      </c>
      <c r="B1384" s="9" t="e">
        <f>Таблица1[[#This Row],[Наименование юридического лица / ФИО пациента (физического лица)]]</f>
        <v>#N/A</v>
      </c>
      <c r="C1384" s="35"/>
      <c r="D1384" s="11"/>
      <c r="E1384" s="16"/>
      <c r="F1384" s="19"/>
      <c r="G1384"/>
      <c r="H1384" s="17">
        <f>IFERROR(VLOOKUP(Таблица1[[#This Row],[Наименование услуги]],#REF!,2),)</f>
        <v>0</v>
      </c>
      <c r="I1384" s="7">
        <f>Таблица1[[#This Row],[Количество услуг]]*Таблица1[[#This Row],[Стоимость за единицу, руб.]]</f>
        <v>0</v>
      </c>
      <c r="K1384" s="8" t="str">
        <f>IFERROR(VLOOKUP($J1384,'Журнал договоров физ.лиц'!$A$2:$H$32,2,0),"")</f>
        <v/>
      </c>
      <c r="L1384" s="18" t="e">
        <f>IF(MATCH(Таблица1[[#This Row],[Номер договора]],Таблица1[Номер договора],)=ROW()-1,1,)+INDEX(Таблица1[[#All],[0]],ROW()-1)</f>
        <v>#N/A</v>
      </c>
      <c r="M1384" s="18" t="str">
        <f>IFERROR(INDEX(Таблица1[Номер договора],MATCH(ROW()-1,Таблица1[0],)),"s\")</f>
        <v>s\</v>
      </c>
    </row>
    <row r="1385" spans="1:13" ht="15.75" x14ac:dyDescent="0.25">
      <c r="A1385" s="9" t="e">
        <f>INDEX('Журнал договоров физ.лиц'!C:C,MATCH('Реестр физические'!J1385,'Журнал договоров физ.лиц'!A:A,))</f>
        <v>#N/A</v>
      </c>
      <c r="B1385" s="9" t="e">
        <f>Таблица1[[#This Row],[Наименование юридического лица / ФИО пациента (физического лица)]]</f>
        <v>#N/A</v>
      </c>
      <c r="C1385" s="35"/>
      <c r="D1385" s="11"/>
      <c r="E1385" s="16"/>
      <c r="F1385" s="19"/>
      <c r="G1385"/>
      <c r="H1385" s="17">
        <f>IFERROR(VLOOKUP(Таблица1[[#This Row],[Наименование услуги]],#REF!,2),)</f>
        <v>0</v>
      </c>
      <c r="I1385" s="7">
        <f>Таблица1[[#This Row],[Количество услуг]]*Таблица1[[#This Row],[Стоимость за единицу, руб.]]</f>
        <v>0</v>
      </c>
      <c r="K1385" s="8" t="str">
        <f>IFERROR(VLOOKUP($J1385,'Журнал договоров физ.лиц'!$A$2:$H$32,2,0),"")</f>
        <v/>
      </c>
      <c r="L1385" s="18" t="e">
        <f>IF(MATCH(Таблица1[[#This Row],[Номер договора]],Таблица1[Номер договора],)=ROW()-1,1,)+INDEX(Таблица1[[#All],[0]],ROW()-1)</f>
        <v>#N/A</v>
      </c>
      <c r="M1385" s="18" t="str">
        <f>IFERROR(INDEX(Таблица1[Номер договора],MATCH(ROW()-1,Таблица1[0],)),"s\")</f>
        <v>s\</v>
      </c>
    </row>
    <row r="1386" spans="1:13" ht="15.75" x14ac:dyDescent="0.25">
      <c r="A1386" s="9" t="e">
        <f>INDEX('Журнал договоров физ.лиц'!C:C,MATCH('Реестр физические'!J1386,'Журнал договоров физ.лиц'!A:A,))</f>
        <v>#N/A</v>
      </c>
      <c r="B1386" s="9" t="e">
        <f>Таблица1[[#This Row],[Наименование юридического лица / ФИО пациента (физического лица)]]</f>
        <v>#N/A</v>
      </c>
      <c r="C1386" s="35"/>
      <c r="D1386" s="11"/>
      <c r="E1386" s="16"/>
      <c r="F1386" s="19"/>
      <c r="G1386"/>
      <c r="H1386" s="17">
        <f>IFERROR(VLOOKUP(Таблица1[[#This Row],[Наименование услуги]],#REF!,2),)</f>
        <v>0</v>
      </c>
      <c r="I1386" s="7">
        <f>Таблица1[[#This Row],[Количество услуг]]*Таблица1[[#This Row],[Стоимость за единицу, руб.]]</f>
        <v>0</v>
      </c>
      <c r="K1386" s="8" t="str">
        <f>IFERROR(VLOOKUP($J1386,'Журнал договоров физ.лиц'!$A$2:$H$32,2,0),"")</f>
        <v/>
      </c>
      <c r="L1386" s="18" t="e">
        <f>IF(MATCH(Таблица1[[#This Row],[Номер договора]],Таблица1[Номер договора],)=ROW()-1,1,)+INDEX(Таблица1[[#All],[0]],ROW()-1)</f>
        <v>#N/A</v>
      </c>
      <c r="M1386" s="18" t="str">
        <f>IFERROR(INDEX(Таблица1[Номер договора],MATCH(ROW()-1,Таблица1[0],)),"s\")</f>
        <v>s\</v>
      </c>
    </row>
    <row r="1387" spans="1:13" ht="15.75" x14ac:dyDescent="0.25">
      <c r="A1387" s="9" t="e">
        <f>INDEX('Журнал договоров физ.лиц'!C:C,MATCH('Реестр физические'!J1387,'Журнал договоров физ.лиц'!A:A,))</f>
        <v>#N/A</v>
      </c>
      <c r="B1387" s="9" t="e">
        <f>Таблица1[[#This Row],[Наименование юридического лица / ФИО пациента (физического лица)]]</f>
        <v>#N/A</v>
      </c>
      <c r="C1387" s="35"/>
      <c r="D1387" s="11"/>
      <c r="E1387" s="16"/>
      <c r="F1387" s="19"/>
      <c r="G1387"/>
      <c r="H1387" s="17">
        <f>IFERROR(VLOOKUP(Таблица1[[#This Row],[Наименование услуги]],#REF!,2),)</f>
        <v>0</v>
      </c>
      <c r="I1387" s="7">
        <f>Таблица1[[#This Row],[Количество услуг]]*Таблица1[[#This Row],[Стоимость за единицу, руб.]]</f>
        <v>0</v>
      </c>
      <c r="K1387" s="8" t="str">
        <f>IFERROR(VLOOKUP($J1387,'Журнал договоров физ.лиц'!$A$2:$H$32,2,0),"")</f>
        <v/>
      </c>
      <c r="L1387" s="18" t="e">
        <f>IF(MATCH(Таблица1[[#This Row],[Номер договора]],Таблица1[Номер договора],)=ROW()-1,1,)+INDEX(Таблица1[[#All],[0]],ROW()-1)</f>
        <v>#N/A</v>
      </c>
      <c r="M1387" s="18" t="str">
        <f>IFERROR(INDEX(Таблица1[Номер договора],MATCH(ROW()-1,Таблица1[0],)),"s\")</f>
        <v>s\</v>
      </c>
    </row>
    <row r="1388" spans="1:13" ht="15.75" x14ac:dyDescent="0.25">
      <c r="A1388" s="9" t="e">
        <f>INDEX('Журнал договоров физ.лиц'!C:C,MATCH('Реестр физические'!J1388,'Журнал договоров физ.лиц'!A:A,))</f>
        <v>#N/A</v>
      </c>
      <c r="B1388" s="9" t="e">
        <f>Таблица1[[#This Row],[Наименование юридического лица / ФИО пациента (физического лица)]]</f>
        <v>#N/A</v>
      </c>
      <c r="C1388" s="35"/>
      <c r="D1388" s="11"/>
      <c r="E1388" s="16"/>
      <c r="F1388" s="19"/>
      <c r="G1388"/>
      <c r="H1388" s="17">
        <f>IFERROR(VLOOKUP(Таблица1[[#This Row],[Наименование услуги]],#REF!,2),)</f>
        <v>0</v>
      </c>
      <c r="I1388" s="7">
        <f>Таблица1[[#This Row],[Количество услуг]]*Таблица1[[#This Row],[Стоимость за единицу, руб.]]</f>
        <v>0</v>
      </c>
      <c r="K1388" s="8" t="str">
        <f>IFERROR(VLOOKUP($J1388,'Журнал договоров физ.лиц'!$A$2:$H$32,2,0),"")</f>
        <v/>
      </c>
      <c r="L1388" s="18" t="e">
        <f>IF(MATCH(Таблица1[[#This Row],[Номер договора]],Таблица1[Номер договора],)=ROW()-1,1,)+INDEX(Таблица1[[#All],[0]],ROW()-1)</f>
        <v>#N/A</v>
      </c>
      <c r="M1388" s="18" t="str">
        <f>IFERROR(INDEX(Таблица1[Номер договора],MATCH(ROW()-1,Таблица1[0],)),"s\")</f>
        <v>s\</v>
      </c>
    </row>
    <row r="1389" spans="1:13" ht="15.75" x14ac:dyDescent="0.25">
      <c r="A1389" s="9" t="e">
        <f>INDEX('Журнал договоров физ.лиц'!C:C,MATCH('Реестр физические'!J1389,'Журнал договоров физ.лиц'!A:A,))</f>
        <v>#N/A</v>
      </c>
      <c r="B1389" s="9" t="e">
        <f>Таблица1[[#This Row],[Наименование юридического лица / ФИО пациента (физического лица)]]</f>
        <v>#N/A</v>
      </c>
      <c r="C1389" s="35"/>
      <c r="D1389" s="11"/>
      <c r="E1389" s="16"/>
      <c r="F1389" s="19"/>
      <c r="G1389"/>
      <c r="H1389" s="17">
        <f>IFERROR(VLOOKUP(Таблица1[[#This Row],[Наименование услуги]],#REF!,2),)</f>
        <v>0</v>
      </c>
      <c r="I1389" s="7">
        <f>Таблица1[[#This Row],[Количество услуг]]*Таблица1[[#This Row],[Стоимость за единицу, руб.]]</f>
        <v>0</v>
      </c>
      <c r="K1389" s="8" t="str">
        <f>IFERROR(VLOOKUP($J1389,'Журнал договоров физ.лиц'!$A$2:$H$32,2,0),"")</f>
        <v/>
      </c>
      <c r="L1389" s="18" t="e">
        <f>IF(MATCH(Таблица1[[#This Row],[Номер договора]],Таблица1[Номер договора],)=ROW()-1,1,)+INDEX(Таблица1[[#All],[0]],ROW()-1)</f>
        <v>#N/A</v>
      </c>
      <c r="M1389" s="18" t="str">
        <f>IFERROR(INDEX(Таблица1[Номер договора],MATCH(ROW()-1,Таблица1[0],)),"s\")</f>
        <v>s\</v>
      </c>
    </row>
    <row r="1390" spans="1:13" ht="15.75" x14ac:dyDescent="0.25">
      <c r="A1390" s="9" t="e">
        <f>INDEX('Журнал договоров физ.лиц'!C:C,MATCH('Реестр физические'!J1390,'Журнал договоров физ.лиц'!A:A,))</f>
        <v>#N/A</v>
      </c>
      <c r="B1390" s="9" t="e">
        <f>Таблица1[[#This Row],[Наименование юридического лица / ФИО пациента (физического лица)]]</f>
        <v>#N/A</v>
      </c>
      <c r="C1390" s="35"/>
      <c r="D1390" s="11"/>
      <c r="E1390" s="16"/>
      <c r="F1390" s="19"/>
      <c r="G1390"/>
      <c r="H1390" s="17">
        <f>IFERROR(VLOOKUP(Таблица1[[#This Row],[Наименование услуги]],#REF!,2),)</f>
        <v>0</v>
      </c>
      <c r="I1390" s="7">
        <f>Таблица1[[#This Row],[Количество услуг]]*Таблица1[[#This Row],[Стоимость за единицу, руб.]]</f>
        <v>0</v>
      </c>
      <c r="K1390" s="8" t="str">
        <f>IFERROR(VLOOKUP($J1390,'Журнал договоров физ.лиц'!$A$2:$H$32,2,0),"")</f>
        <v/>
      </c>
      <c r="L1390" s="18" t="e">
        <f>IF(MATCH(Таблица1[[#This Row],[Номер договора]],Таблица1[Номер договора],)=ROW()-1,1,)+INDEX(Таблица1[[#All],[0]],ROW()-1)</f>
        <v>#N/A</v>
      </c>
      <c r="M1390" s="18" t="str">
        <f>IFERROR(INDEX(Таблица1[Номер договора],MATCH(ROW()-1,Таблица1[0],)),"s\")</f>
        <v>s\</v>
      </c>
    </row>
    <row r="1391" spans="1:13" ht="15.75" x14ac:dyDescent="0.25">
      <c r="A1391" s="9" t="e">
        <f>INDEX('Журнал договоров физ.лиц'!C:C,MATCH('Реестр физические'!J1391,'Журнал договоров физ.лиц'!A:A,))</f>
        <v>#N/A</v>
      </c>
      <c r="B1391" s="9" t="e">
        <f>Таблица1[[#This Row],[Наименование юридического лица / ФИО пациента (физического лица)]]</f>
        <v>#N/A</v>
      </c>
      <c r="C1391" s="35"/>
      <c r="D1391" s="11"/>
      <c r="E1391" s="16"/>
      <c r="F1391" s="19"/>
      <c r="G1391"/>
      <c r="H1391" s="17">
        <f>IFERROR(VLOOKUP(Таблица1[[#This Row],[Наименование услуги]],#REF!,2),)</f>
        <v>0</v>
      </c>
      <c r="I1391" s="7">
        <f>Таблица1[[#This Row],[Количество услуг]]*Таблица1[[#This Row],[Стоимость за единицу, руб.]]</f>
        <v>0</v>
      </c>
      <c r="K1391" s="8" t="str">
        <f>IFERROR(VLOOKUP($J1391,'Журнал договоров физ.лиц'!$A$2:$H$32,2,0),"")</f>
        <v/>
      </c>
      <c r="L1391" s="18" t="e">
        <f>IF(MATCH(Таблица1[[#This Row],[Номер договора]],Таблица1[Номер договора],)=ROW()-1,1,)+INDEX(Таблица1[[#All],[0]],ROW()-1)</f>
        <v>#N/A</v>
      </c>
      <c r="M1391" s="18" t="str">
        <f>IFERROR(INDEX(Таблица1[Номер договора],MATCH(ROW()-1,Таблица1[0],)),"s\")</f>
        <v>s\</v>
      </c>
    </row>
    <row r="1392" spans="1:13" ht="15.75" x14ac:dyDescent="0.25">
      <c r="A1392" s="9" t="e">
        <f>INDEX('Журнал договоров физ.лиц'!C:C,MATCH('Реестр физические'!J1392,'Журнал договоров физ.лиц'!A:A,))</f>
        <v>#N/A</v>
      </c>
      <c r="B1392" s="9" t="e">
        <f>Таблица1[[#This Row],[Наименование юридического лица / ФИО пациента (физического лица)]]</f>
        <v>#N/A</v>
      </c>
      <c r="C1392" s="35"/>
      <c r="D1392" s="11"/>
      <c r="E1392" s="16"/>
      <c r="F1392" s="19"/>
      <c r="G1392"/>
      <c r="H1392" s="17">
        <f>IFERROR(VLOOKUP(Таблица1[[#This Row],[Наименование услуги]],#REF!,2),)</f>
        <v>0</v>
      </c>
      <c r="I1392" s="7">
        <f>Таблица1[[#This Row],[Количество услуг]]*Таблица1[[#This Row],[Стоимость за единицу, руб.]]</f>
        <v>0</v>
      </c>
      <c r="K1392" s="8" t="str">
        <f>IFERROR(VLOOKUP($J1392,'Журнал договоров физ.лиц'!$A$2:$H$32,2,0),"")</f>
        <v/>
      </c>
      <c r="L1392" s="18" t="e">
        <f>IF(MATCH(Таблица1[[#This Row],[Номер договора]],Таблица1[Номер договора],)=ROW()-1,1,)+INDEX(Таблица1[[#All],[0]],ROW()-1)</f>
        <v>#N/A</v>
      </c>
      <c r="M1392" s="18" t="str">
        <f>IFERROR(INDEX(Таблица1[Номер договора],MATCH(ROW()-1,Таблица1[0],)),"s\")</f>
        <v>s\</v>
      </c>
    </row>
    <row r="1393" spans="1:13" ht="15.75" x14ac:dyDescent="0.25">
      <c r="A1393" s="9" t="e">
        <f>INDEX('Журнал договоров физ.лиц'!C:C,MATCH('Реестр физические'!J1393,'Журнал договоров физ.лиц'!A:A,))</f>
        <v>#N/A</v>
      </c>
      <c r="B1393" s="9" t="e">
        <f>Таблица1[[#This Row],[Наименование юридического лица / ФИО пациента (физического лица)]]</f>
        <v>#N/A</v>
      </c>
      <c r="C1393" s="35"/>
      <c r="D1393" s="11"/>
      <c r="E1393" s="16"/>
      <c r="F1393" s="19"/>
      <c r="G1393"/>
      <c r="H1393" s="17">
        <f>IFERROR(VLOOKUP(Таблица1[[#This Row],[Наименование услуги]],#REF!,2),)</f>
        <v>0</v>
      </c>
      <c r="I1393" s="7">
        <f>Таблица1[[#This Row],[Количество услуг]]*Таблица1[[#This Row],[Стоимость за единицу, руб.]]</f>
        <v>0</v>
      </c>
      <c r="K1393" s="8" t="str">
        <f>IFERROR(VLOOKUP($J1393,'Журнал договоров физ.лиц'!$A$2:$H$32,2,0),"")</f>
        <v/>
      </c>
      <c r="L1393" s="18" t="e">
        <f>IF(MATCH(Таблица1[[#This Row],[Номер договора]],Таблица1[Номер договора],)=ROW()-1,1,)+INDEX(Таблица1[[#All],[0]],ROW()-1)</f>
        <v>#N/A</v>
      </c>
      <c r="M1393" s="18" t="str">
        <f>IFERROR(INDEX(Таблица1[Номер договора],MATCH(ROW()-1,Таблица1[0],)),"s\")</f>
        <v>s\</v>
      </c>
    </row>
    <row r="1394" spans="1:13" ht="15.75" x14ac:dyDescent="0.25">
      <c r="A1394" s="9" t="e">
        <f>INDEX('Журнал договоров физ.лиц'!C:C,MATCH('Реестр физические'!J1394,'Журнал договоров физ.лиц'!A:A,))</f>
        <v>#N/A</v>
      </c>
      <c r="B1394" s="9" t="e">
        <f>Таблица1[[#This Row],[Наименование юридического лица / ФИО пациента (физического лица)]]</f>
        <v>#N/A</v>
      </c>
      <c r="C1394" s="35"/>
      <c r="D1394" s="11"/>
      <c r="E1394" s="16"/>
      <c r="F1394" s="19"/>
      <c r="G1394"/>
      <c r="H1394" s="17">
        <f>IFERROR(VLOOKUP(Таблица1[[#This Row],[Наименование услуги]],#REF!,2),)</f>
        <v>0</v>
      </c>
      <c r="I1394" s="7">
        <f>Таблица1[[#This Row],[Количество услуг]]*Таблица1[[#This Row],[Стоимость за единицу, руб.]]</f>
        <v>0</v>
      </c>
      <c r="K1394" s="8" t="str">
        <f>IFERROR(VLOOKUP($J1394,'Журнал договоров физ.лиц'!$A$2:$H$32,2,0),"")</f>
        <v/>
      </c>
      <c r="L1394" s="18" t="e">
        <f>IF(MATCH(Таблица1[[#This Row],[Номер договора]],Таблица1[Номер договора],)=ROW()-1,1,)+INDEX(Таблица1[[#All],[0]],ROW()-1)</f>
        <v>#N/A</v>
      </c>
      <c r="M1394" s="18" t="str">
        <f>IFERROR(INDEX(Таблица1[Номер договора],MATCH(ROW()-1,Таблица1[0],)),"s\")</f>
        <v>s\</v>
      </c>
    </row>
    <row r="1395" spans="1:13" ht="15.75" x14ac:dyDescent="0.25">
      <c r="A1395" s="9" t="e">
        <f>INDEX('Журнал договоров физ.лиц'!C:C,MATCH('Реестр физические'!J1395,'Журнал договоров физ.лиц'!A:A,))</f>
        <v>#N/A</v>
      </c>
      <c r="B1395" s="9" t="e">
        <f>Таблица1[[#This Row],[Наименование юридического лица / ФИО пациента (физического лица)]]</f>
        <v>#N/A</v>
      </c>
      <c r="C1395" s="35"/>
      <c r="D1395" s="11"/>
      <c r="E1395" s="16"/>
      <c r="F1395" s="19"/>
      <c r="G1395"/>
      <c r="H1395" s="17">
        <f>IFERROR(VLOOKUP(Таблица1[[#This Row],[Наименование услуги]],#REF!,2),)</f>
        <v>0</v>
      </c>
      <c r="I1395" s="7">
        <f>Таблица1[[#This Row],[Количество услуг]]*Таблица1[[#This Row],[Стоимость за единицу, руб.]]</f>
        <v>0</v>
      </c>
      <c r="K1395" s="8" t="str">
        <f>IFERROR(VLOOKUP($J1395,'Журнал договоров физ.лиц'!$A$2:$H$32,2,0),"")</f>
        <v/>
      </c>
      <c r="L1395" s="18" t="e">
        <f>IF(MATCH(Таблица1[[#This Row],[Номер договора]],Таблица1[Номер договора],)=ROW()-1,1,)+INDEX(Таблица1[[#All],[0]],ROW()-1)</f>
        <v>#N/A</v>
      </c>
      <c r="M1395" s="18" t="str">
        <f>IFERROR(INDEX(Таблица1[Номер договора],MATCH(ROW()-1,Таблица1[0],)),"s\")</f>
        <v>s\</v>
      </c>
    </row>
    <row r="1396" spans="1:13" ht="15.75" x14ac:dyDescent="0.25">
      <c r="A1396" s="9" t="e">
        <f>INDEX('Журнал договоров физ.лиц'!C:C,MATCH('Реестр физические'!J1396,'Журнал договоров физ.лиц'!A:A,))</f>
        <v>#N/A</v>
      </c>
      <c r="B1396" s="9" t="e">
        <f>Таблица1[[#This Row],[Наименование юридического лица / ФИО пациента (физического лица)]]</f>
        <v>#N/A</v>
      </c>
      <c r="C1396" s="35"/>
      <c r="D1396" s="11"/>
      <c r="E1396" s="16"/>
      <c r="F1396" s="19"/>
      <c r="G1396"/>
      <c r="H1396" s="17">
        <f>IFERROR(VLOOKUP(Таблица1[[#This Row],[Наименование услуги]],#REF!,2),)</f>
        <v>0</v>
      </c>
      <c r="I1396" s="7">
        <f>Таблица1[[#This Row],[Количество услуг]]*Таблица1[[#This Row],[Стоимость за единицу, руб.]]</f>
        <v>0</v>
      </c>
      <c r="K1396" s="8" t="str">
        <f>IFERROR(VLOOKUP($J1396,'Журнал договоров физ.лиц'!$A$2:$H$32,2,0),"")</f>
        <v/>
      </c>
      <c r="L1396" s="18" t="e">
        <f>IF(MATCH(Таблица1[[#This Row],[Номер договора]],Таблица1[Номер договора],)=ROW()-1,1,)+INDEX(Таблица1[[#All],[0]],ROW()-1)</f>
        <v>#N/A</v>
      </c>
      <c r="M1396" s="18" t="str">
        <f>IFERROR(INDEX(Таблица1[Номер договора],MATCH(ROW()-1,Таблица1[0],)),"s\")</f>
        <v>s\</v>
      </c>
    </row>
    <row r="1397" spans="1:13" ht="15.75" x14ac:dyDescent="0.25">
      <c r="A1397" s="9" t="e">
        <f>INDEX('Журнал договоров физ.лиц'!C:C,MATCH('Реестр физические'!J1397,'Журнал договоров физ.лиц'!A:A,))</f>
        <v>#N/A</v>
      </c>
      <c r="B1397" s="9" t="e">
        <f>Таблица1[[#This Row],[Наименование юридического лица / ФИО пациента (физического лица)]]</f>
        <v>#N/A</v>
      </c>
      <c r="C1397" s="35"/>
      <c r="D1397" s="11"/>
      <c r="E1397" s="16"/>
      <c r="F1397" s="19"/>
      <c r="G1397"/>
      <c r="H1397" s="17">
        <f>IFERROR(VLOOKUP(Таблица1[[#This Row],[Наименование услуги]],#REF!,2),)</f>
        <v>0</v>
      </c>
      <c r="I1397" s="7">
        <f>Таблица1[[#This Row],[Количество услуг]]*Таблица1[[#This Row],[Стоимость за единицу, руб.]]</f>
        <v>0</v>
      </c>
      <c r="K1397" s="8" t="str">
        <f>IFERROR(VLOOKUP($J1397,'Журнал договоров физ.лиц'!$A$2:$H$32,2,0),"")</f>
        <v/>
      </c>
      <c r="L1397" s="18" t="e">
        <f>IF(MATCH(Таблица1[[#This Row],[Номер договора]],Таблица1[Номер договора],)=ROW()-1,1,)+INDEX(Таблица1[[#All],[0]],ROW()-1)</f>
        <v>#N/A</v>
      </c>
      <c r="M1397" s="18" t="str">
        <f>IFERROR(INDEX(Таблица1[Номер договора],MATCH(ROW()-1,Таблица1[0],)),"s\")</f>
        <v>s\</v>
      </c>
    </row>
    <row r="1398" spans="1:13" ht="15.75" x14ac:dyDescent="0.25">
      <c r="A1398" s="9" t="e">
        <f>INDEX('Журнал договоров физ.лиц'!C:C,MATCH('Реестр физические'!J1398,'Журнал договоров физ.лиц'!A:A,))</f>
        <v>#N/A</v>
      </c>
      <c r="B1398" s="9" t="e">
        <f>Таблица1[[#This Row],[Наименование юридического лица / ФИО пациента (физического лица)]]</f>
        <v>#N/A</v>
      </c>
      <c r="C1398" s="35"/>
      <c r="D1398" s="11"/>
      <c r="E1398" s="16"/>
      <c r="F1398" s="19"/>
      <c r="G1398"/>
      <c r="H1398" s="17">
        <f>IFERROR(VLOOKUP(Таблица1[[#This Row],[Наименование услуги]],#REF!,2),)</f>
        <v>0</v>
      </c>
      <c r="I1398" s="7">
        <f>Таблица1[[#This Row],[Количество услуг]]*Таблица1[[#This Row],[Стоимость за единицу, руб.]]</f>
        <v>0</v>
      </c>
      <c r="K1398" s="8" t="str">
        <f>IFERROR(VLOOKUP($J1398,'Журнал договоров физ.лиц'!$A$2:$H$32,2,0),"")</f>
        <v/>
      </c>
      <c r="L1398" s="18" t="e">
        <f>IF(MATCH(Таблица1[[#This Row],[Номер договора]],Таблица1[Номер договора],)=ROW()-1,1,)+INDEX(Таблица1[[#All],[0]],ROW()-1)</f>
        <v>#N/A</v>
      </c>
      <c r="M1398" s="18" t="str">
        <f>IFERROR(INDEX(Таблица1[Номер договора],MATCH(ROW()-1,Таблица1[0],)),"s\")</f>
        <v>s\</v>
      </c>
    </row>
    <row r="1399" spans="1:13" ht="15.75" x14ac:dyDescent="0.25">
      <c r="A1399" s="9" t="e">
        <f>INDEX('Журнал договоров физ.лиц'!C:C,MATCH('Реестр физические'!J1399,'Журнал договоров физ.лиц'!A:A,))</f>
        <v>#N/A</v>
      </c>
      <c r="B1399" s="9" t="e">
        <f>Таблица1[[#This Row],[Наименование юридического лица / ФИО пациента (физического лица)]]</f>
        <v>#N/A</v>
      </c>
      <c r="C1399" s="35"/>
      <c r="D1399" s="11"/>
      <c r="E1399" s="16"/>
      <c r="F1399" s="19"/>
      <c r="G1399"/>
      <c r="H1399" s="17">
        <f>IFERROR(VLOOKUP(Таблица1[[#This Row],[Наименование услуги]],#REF!,2),)</f>
        <v>0</v>
      </c>
      <c r="I1399" s="7">
        <f>Таблица1[[#This Row],[Количество услуг]]*Таблица1[[#This Row],[Стоимость за единицу, руб.]]</f>
        <v>0</v>
      </c>
      <c r="K1399" s="8" t="str">
        <f>IFERROR(VLOOKUP($J1399,'Журнал договоров физ.лиц'!$A$2:$H$32,2,0),"")</f>
        <v/>
      </c>
      <c r="L1399" s="18" t="e">
        <f>IF(MATCH(Таблица1[[#This Row],[Номер договора]],Таблица1[Номер договора],)=ROW()-1,1,)+INDEX(Таблица1[[#All],[0]],ROW()-1)</f>
        <v>#N/A</v>
      </c>
      <c r="M1399" s="18" t="str">
        <f>IFERROR(INDEX(Таблица1[Номер договора],MATCH(ROW()-1,Таблица1[0],)),"s\")</f>
        <v>s\</v>
      </c>
    </row>
    <row r="1400" spans="1:13" ht="15.75" x14ac:dyDescent="0.25">
      <c r="A1400" s="9" t="e">
        <f>INDEX('Журнал договоров физ.лиц'!C:C,MATCH('Реестр физические'!J1400,'Журнал договоров физ.лиц'!A:A,))</f>
        <v>#N/A</v>
      </c>
      <c r="B1400" s="9" t="e">
        <f>Таблица1[[#This Row],[Наименование юридического лица / ФИО пациента (физического лица)]]</f>
        <v>#N/A</v>
      </c>
      <c r="C1400" s="35"/>
      <c r="D1400" s="11"/>
      <c r="E1400" s="16"/>
      <c r="F1400" s="19"/>
      <c r="G1400"/>
      <c r="H1400" s="17">
        <f>IFERROR(VLOOKUP(Таблица1[[#This Row],[Наименование услуги]],#REF!,2),)</f>
        <v>0</v>
      </c>
      <c r="I1400" s="7">
        <f>Таблица1[[#This Row],[Количество услуг]]*Таблица1[[#This Row],[Стоимость за единицу, руб.]]</f>
        <v>0</v>
      </c>
      <c r="K1400" s="8" t="str">
        <f>IFERROR(VLOOKUP($J1400,'Журнал договоров физ.лиц'!$A$2:$H$32,2,0),"")</f>
        <v/>
      </c>
      <c r="L1400" s="18" t="e">
        <f>IF(MATCH(Таблица1[[#This Row],[Номер договора]],Таблица1[Номер договора],)=ROW()-1,1,)+INDEX(Таблица1[[#All],[0]],ROW()-1)</f>
        <v>#N/A</v>
      </c>
      <c r="M1400" s="18" t="str">
        <f>IFERROR(INDEX(Таблица1[Номер договора],MATCH(ROW()-1,Таблица1[0],)),"s\")</f>
        <v>s\</v>
      </c>
    </row>
    <row r="1401" spans="1:13" ht="15.75" x14ac:dyDescent="0.25">
      <c r="A1401" s="9" t="e">
        <f>INDEX('Журнал договоров физ.лиц'!C:C,MATCH('Реестр физические'!J1401,'Журнал договоров физ.лиц'!A:A,))</f>
        <v>#N/A</v>
      </c>
      <c r="B1401" s="9" t="e">
        <f>Таблица1[[#This Row],[Наименование юридического лица / ФИО пациента (физического лица)]]</f>
        <v>#N/A</v>
      </c>
      <c r="C1401" s="35"/>
      <c r="D1401" s="11"/>
      <c r="E1401" s="16"/>
      <c r="F1401" s="19"/>
      <c r="G1401"/>
      <c r="H1401" s="17">
        <f>IFERROR(VLOOKUP(Таблица1[[#This Row],[Наименование услуги]],#REF!,2),)</f>
        <v>0</v>
      </c>
      <c r="I1401" s="7">
        <f>Таблица1[[#This Row],[Количество услуг]]*Таблица1[[#This Row],[Стоимость за единицу, руб.]]</f>
        <v>0</v>
      </c>
      <c r="K1401" s="8" t="str">
        <f>IFERROR(VLOOKUP($J1401,'Журнал договоров физ.лиц'!$A$2:$H$32,2,0),"")</f>
        <v/>
      </c>
      <c r="L1401" s="18" t="e">
        <f>IF(MATCH(Таблица1[[#This Row],[Номер договора]],Таблица1[Номер договора],)=ROW()-1,1,)+INDEX(Таблица1[[#All],[0]],ROW()-1)</f>
        <v>#N/A</v>
      </c>
      <c r="M1401" s="18" t="str">
        <f>IFERROR(INDEX(Таблица1[Номер договора],MATCH(ROW()-1,Таблица1[0],)),"s\")</f>
        <v>s\</v>
      </c>
    </row>
    <row r="1402" spans="1:13" ht="15.75" x14ac:dyDescent="0.25">
      <c r="A1402" s="9" t="e">
        <f>INDEX('Журнал договоров физ.лиц'!C:C,MATCH('Реестр физические'!J1402,'Журнал договоров физ.лиц'!A:A,))</f>
        <v>#N/A</v>
      </c>
      <c r="B1402" s="9" t="e">
        <f>Таблица1[[#This Row],[Наименование юридического лица / ФИО пациента (физического лица)]]</f>
        <v>#N/A</v>
      </c>
      <c r="C1402" s="35"/>
      <c r="D1402" s="11"/>
      <c r="E1402" s="16"/>
      <c r="F1402" s="19"/>
      <c r="G1402"/>
      <c r="H1402" s="17">
        <f>IFERROR(VLOOKUP(Таблица1[[#This Row],[Наименование услуги]],#REF!,2),)</f>
        <v>0</v>
      </c>
      <c r="I1402" s="7">
        <f>Таблица1[[#This Row],[Количество услуг]]*Таблица1[[#This Row],[Стоимость за единицу, руб.]]</f>
        <v>0</v>
      </c>
      <c r="K1402" s="8" t="str">
        <f>IFERROR(VLOOKUP($J1402,'Журнал договоров физ.лиц'!$A$2:$H$32,2,0),"")</f>
        <v/>
      </c>
      <c r="L1402" s="18" t="e">
        <f>IF(MATCH(Таблица1[[#This Row],[Номер договора]],Таблица1[Номер договора],)=ROW()-1,1,)+INDEX(Таблица1[[#All],[0]],ROW()-1)</f>
        <v>#N/A</v>
      </c>
      <c r="M1402" s="18" t="str">
        <f>IFERROR(INDEX(Таблица1[Номер договора],MATCH(ROW()-1,Таблица1[0],)),"s\")</f>
        <v>s\</v>
      </c>
    </row>
    <row r="1403" spans="1:13" ht="15.75" x14ac:dyDescent="0.25">
      <c r="A1403" s="9" t="e">
        <f>INDEX('Журнал договоров физ.лиц'!C:C,MATCH('Реестр физические'!J1403,'Журнал договоров физ.лиц'!A:A,))</f>
        <v>#N/A</v>
      </c>
      <c r="B1403" s="9" t="e">
        <f>Таблица1[[#This Row],[Наименование юридического лица / ФИО пациента (физического лица)]]</f>
        <v>#N/A</v>
      </c>
      <c r="C1403" s="35"/>
      <c r="D1403" s="11"/>
      <c r="E1403" s="16"/>
      <c r="F1403" s="19"/>
      <c r="G1403"/>
      <c r="H1403" s="17">
        <f>IFERROR(VLOOKUP(Таблица1[[#This Row],[Наименование услуги]],#REF!,2),)</f>
        <v>0</v>
      </c>
      <c r="I1403" s="7">
        <f>Таблица1[[#This Row],[Количество услуг]]*Таблица1[[#This Row],[Стоимость за единицу, руб.]]</f>
        <v>0</v>
      </c>
      <c r="K1403" s="8" t="str">
        <f>IFERROR(VLOOKUP($J1403,'Журнал договоров физ.лиц'!$A$2:$H$32,2,0),"")</f>
        <v/>
      </c>
      <c r="L1403" s="18" t="e">
        <f>IF(MATCH(Таблица1[[#This Row],[Номер договора]],Таблица1[Номер договора],)=ROW()-1,1,)+INDEX(Таблица1[[#All],[0]],ROW()-1)</f>
        <v>#N/A</v>
      </c>
      <c r="M1403" s="18" t="str">
        <f>IFERROR(INDEX(Таблица1[Номер договора],MATCH(ROW()-1,Таблица1[0],)),"s\")</f>
        <v>s\</v>
      </c>
    </row>
    <row r="1404" spans="1:13" ht="15.75" x14ac:dyDescent="0.25">
      <c r="A1404" s="9" t="e">
        <f>INDEX('Журнал договоров физ.лиц'!C:C,MATCH('Реестр физические'!J1404,'Журнал договоров физ.лиц'!A:A,))</f>
        <v>#N/A</v>
      </c>
      <c r="B1404" s="9" t="e">
        <f>Таблица1[[#This Row],[Наименование юридического лица / ФИО пациента (физического лица)]]</f>
        <v>#N/A</v>
      </c>
      <c r="C1404" s="35"/>
      <c r="D1404" s="11"/>
      <c r="E1404" s="16"/>
      <c r="F1404" s="19"/>
      <c r="G1404"/>
      <c r="H1404" s="17">
        <f>IFERROR(VLOOKUP(Таблица1[[#This Row],[Наименование услуги]],#REF!,2),)</f>
        <v>0</v>
      </c>
      <c r="I1404" s="7">
        <f>Таблица1[[#This Row],[Количество услуг]]*Таблица1[[#This Row],[Стоимость за единицу, руб.]]</f>
        <v>0</v>
      </c>
      <c r="K1404" s="8" t="str">
        <f>IFERROR(VLOOKUP($J1404,'Журнал договоров физ.лиц'!$A$2:$H$32,2,0),"")</f>
        <v/>
      </c>
      <c r="L1404" s="18" t="e">
        <f>IF(MATCH(Таблица1[[#This Row],[Номер договора]],Таблица1[Номер договора],)=ROW()-1,1,)+INDEX(Таблица1[[#All],[0]],ROW()-1)</f>
        <v>#N/A</v>
      </c>
      <c r="M1404" s="18" t="str">
        <f>IFERROR(INDEX(Таблица1[Номер договора],MATCH(ROW()-1,Таблица1[0],)),"s\")</f>
        <v>s\</v>
      </c>
    </row>
    <row r="1405" spans="1:13" ht="15.75" x14ac:dyDescent="0.25">
      <c r="A1405" s="9" t="e">
        <f>INDEX('Журнал договоров физ.лиц'!C:C,MATCH('Реестр физические'!J1405,'Журнал договоров физ.лиц'!A:A,))</f>
        <v>#N/A</v>
      </c>
      <c r="B1405" s="9" t="e">
        <f>Таблица1[[#This Row],[Наименование юридического лица / ФИО пациента (физического лица)]]</f>
        <v>#N/A</v>
      </c>
      <c r="C1405" s="35"/>
      <c r="D1405" s="11"/>
      <c r="E1405" s="16"/>
      <c r="F1405" s="19"/>
      <c r="G1405"/>
      <c r="H1405" s="17">
        <f>IFERROR(VLOOKUP(Таблица1[[#This Row],[Наименование услуги]],#REF!,2),)</f>
        <v>0</v>
      </c>
      <c r="I1405" s="7">
        <f>Таблица1[[#This Row],[Количество услуг]]*Таблица1[[#This Row],[Стоимость за единицу, руб.]]</f>
        <v>0</v>
      </c>
      <c r="K1405" s="8" t="str">
        <f>IFERROR(VLOOKUP($J1405,'Журнал договоров физ.лиц'!$A$2:$H$32,2,0),"")</f>
        <v/>
      </c>
      <c r="L1405" s="18" t="e">
        <f>IF(MATCH(Таблица1[[#This Row],[Номер договора]],Таблица1[Номер договора],)=ROW()-1,1,)+INDEX(Таблица1[[#All],[0]],ROW()-1)</f>
        <v>#N/A</v>
      </c>
      <c r="M1405" s="18" t="str">
        <f>IFERROR(INDEX(Таблица1[Номер договора],MATCH(ROW()-1,Таблица1[0],)),"s\")</f>
        <v>s\</v>
      </c>
    </row>
    <row r="1406" spans="1:13" ht="15.75" x14ac:dyDescent="0.25">
      <c r="A1406" s="9" t="e">
        <f>INDEX('Журнал договоров физ.лиц'!C:C,MATCH('Реестр физические'!J1406,'Журнал договоров физ.лиц'!A:A,))</f>
        <v>#N/A</v>
      </c>
      <c r="B1406" s="9" t="e">
        <f>Таблица1[[#This Row],[Наименование юридического лица / ФИО пациента (физического лица)]]</f>
        <v>#N/A</v>
      </c>
      <c r="C1406" s="35"/>
      <c r="D1406" s="11"/>
      <c r="E1406" s="16"/>
      <c r="F1406" s="19"/>
      <c r="G1406"/>
      <c r="H1406" s="17">
        <f>IFERROR(VLOOKUP(Таблица1[[#This Row],[Наименование услуги]],#REF!,2),)</f>
        <v>0</v>
      </c>
      <c r="I1406" s="7">
        <f>Таблица1[[#This Row],[Количество услуг]]*Таблица1[[#This Row],[Стоимость за единицу, руб.]]</f>
        <v>0</v>
      </c>
      <c r="K1406" s="8" t="str">
        <f>IFERROR(VLOOKUP($J1406,'Журнал договоров физ.лиц'!$A$2:$H$32,2,0),"")</f>
        <v/>
      </c>
      <c r="L1406" s="18" t="e">
        <f>IF(MATCH(Таблица1[[#This Row],[Номер договора]],Таблица1[Номер договора],)=ROW()-1,1,)+INDEX(Таблица1[[#All],[0]],ROW()-1)</f>
        <v>#N/A</v>
      </c>
      <c r="M1406" s="18" t="str">
        <f>IFERROR(INDEX(Таблица1[Номер договора],MATCH(ROW()-1,Таблица1[0],)),"s\")</f>
        <v>s\</v>
      </c>
    </row>
    <row r="1407" spans="1:13" ht="15.75" x14ac:dyDescent="0.25">
      <c r="A1407" s="9" t="e">
        <f>INDEX('Журнал договоров физ.лиц'!C:C,MATCH('Реестр физические'!J1407,'Журнал договоров физ.лиц'!A:A,))</f>
        <v>#N/A</v>
      </c>
      <c r="B1407" s="9" t="e">
        <f>Таблица1[[#This Row],[Наименование юридического лица / ФИО пациента (физического лица)]]</f>
        <v>#N/A</v>
      </c>
      <c r="C1407" s="35"/>
      <c r="D1407" s="11"/>
      <c r="E1407" s="16"/>
      <c r="F1407" s="19"/>
      <c r="G1407"/>
      <c r="H1407" s="17">
        <f>IFERROR(VLOOKUP(Таблица1[[#This Row],[Наименование услуги]],#REF!,2),)</f>
        <v>0</v>
      </c>
      <c r="I1407" s="7">
        <f>Таблица1[[#This Row],[Количество услуг]]*Таблица1[[#This Row],[Стоимость за единицу, руб.]]</f>
        <v>0</v>
      </c>
      <c r="K1407" s="8" t="str">
        <f>IFERROR(VLOOKUP($J1407,'Журнал договоров физ.лиц'!$A$2:$H$32,2,0),"")</f>
        <v/>
      </c>
      <c r="L1407" s="18" t="e">
        <f>IF(MATCH(Таблица1[[#This Row],[Номер договора]],Таблица1[Номер договора],)=ROW()-1,1,)+INDEX(Таблица1[[#All],[0]],ROW()-1)</f>
        <v>#N/A</v>
      </c>
      <c r="M1407" s="18" t="str">
        <f>IFERROR(INDEX(Таблица1[Номер договора],MATCH(ROW()-1,Таблица1[0],)),"s\")</f>
        <v>s\</v>
      </c>
    </row>
    <row r="1408" spans="1:13" ht="15.75" x14ac:dyDescent="0.25">
      <c r="A1408" s="9" t="e">
        <f>INDEX('Журнал договоров физ.лиц'!C:C,MATCH('Реестр физические'!J1408,'Журнал договоров физ.лиц'!A:A,))</f>
        <v>#N/A</v>
      </c>
      <c r="B1408" s="9" t="e">
        <f>Таблица1[[#This Row],[Наименование юридического лица / ФИО пациента (физического лица)]]</f>
        <v>#N/A</v>
      </c>
      <c r="C1408" s="35"/>
      <c r="D1408" s="11"/>
      <c r="E1408" s="16"/>
      <c r="F1408" s="19"/>
      <c r="G1408"/>
      <c r="H1408" s="17">
        <f>IFERROR(VLOOKUP(Таблица1[[#This Row],[Наименование услуги]],#REF!,2),)</f>
        <v>0</v>
      </c>
      <c r="I1408" s="7">
        <f>Таблица1[[#This Row],[Количество услуг]]*Таблица1[[#This Row],[Стоимость за единицу, руб.]]</f>
        <v>0</v>
      </c>
      <c r="K1408" s="8" t="str">
        <f>IFERROR(VLOOKUP($J1408,'Журнал договоров физ.лиц'!$A$2:$H$32,2,0),"")</f>
        <v/>
      </c>
      <c r="L1408" s="18" t="e">
        <f>IF(MATCH(Таблица1[[#This Row],[Номер договора]],Таблица1[Номер договора],)=ROW()-1,1,)+INDEX(Таблица1[[#All],[0]],ROW()-1)</f>
        <v>#N/A</v>
      </c>
      <c r="M1408" s="18" t="str">
        <f>IFERROR(INDEX(Таблица1[Номер договора],MATCH(ROW()-1,Таблица1[0],)),"s\")</f>
        <v>s\</v>
      </c>
    </row>
    <row r="1409" spans="1:13" ht="15.75" x14ac:dyDescent="0.25">
      <c r="A1409" s="9" t="e">
        <f>INDEX('Журнал договоров физ.лиц'!C:C,MATCH('Реестр физические'!J1409,'Журнал договоров физ.лиц'!A:A,))</f>
        <v>#N/A</v>
      </c>
      <c r="B1409" s="9" t="e">
        <f>Таблица1[[#This Row],[Наименование юридического лица / ФИО пациента (физического лица)]]</f>
        <v>#N/A</v>
      </c>
      <c r="C1409" s="35"/>
      <c r="D1409" s="11"/>
      <c r="E1409" s="16"/>
      <c r="F1409" s="19"/>
      <c r="G1409"/>
      <c r="H1409" s="17">
        <f>IFERROR(VLOOKUP(Таблица1[[#This Row],[Наименование услуги]],#REF!,2),)</f>
        <v>0</v>
      </c>
      <c r="I1409" s="7">
        <f>Таблица1[[#This Row],[Количество услуг]]*Таблица1[[#This Row],[Стоимость за единицу, руб.]]</f>
        <v>0</v>
      </c>
      <c r="K1409" s="8" t="str">
        <f>IFERROR(VLOOKUP($J1409,'Журнал договоров физ.лиц'!$A$2:$H$32,2,0),"")</f>
        <v/>
      </c>
      <c r="L1409" s="18" t="e">
        <f>IF(MATCH(Таблица1[[#This Row],[Номер договора]],Таблица1[Номер договора],)=ROW()-1,1,)+INDEX(Таблица1[[#All],[0]],ROW()-1)</f>
        <v>#N/A</v>
      </c>
      <c r="M1409" s="18" t="str">
        <f>IFERROR(INDEX(Таблица1[Номер договора],MATCH(ROW()-1,Таблица1[0],)),"s\")</f>
        <v>s\</v>
      </c>
    </row>
    <row r="1410" spans="1:13" ht="15.75" x14ac:dyDescent="0.25">
      <c r="A1410" s="9" t="e">
        <f>INDEX('Журнал договоров физ.лиц'!C:C,MATCH('Реестр физические'!J1410,'Журнал договоров физ.лиц'!A:A,))</f>
        <v>#N/A</v>
      </c>
      <c r="B1410" s="9" t="e">
        <f>Таблица1[[#This Row],[Наименование юридического лица / ФИО пациента (физического лица)]]</f>
        <v>#N/A</v>
      </c>
      <c r="C1410" s="35"/>
      <c r="D1410" s="11"/>
      <c r="E1410" s="16"/>
      <c r="F1410" s="19"/>
      <c r="G1410"/>
      <c r="H1410" s="17">
        <f>IFERROR(VLOOKUP(Таблица1[[#This Row],[Наименование услуги]],#REF!,2),)</f>
        <v>0</v>
      </c>
      <c r="I1410" s="7">
        <f>Таблица1[[#This Row],[Количество услуг]]*Таблица1[[#This Row],[Стоимость за единицу, руб.]]</f>
        <v>0</v>
      </c>
      <c r="K1410" s="8" t="str">
        <f>IFERROR(VLOOKUP($J1410,'Журнал договоров физ.лиц'!$A$2:$H$32,2,0),"")</f>
        <v/>
      </c>
      <c r="L1410" s="18" t="e">
        <f>IF(MATCH(Таблица1[[#This Row],[Номер договора]],Таблица1[Номер договора],)=ROW()-1,1,)+INDEX(Таблица1[[#All],[0]],ROW()-1)</f>
        <v>#N/A</v>
      </c>
      <c r="M1410" s="18" t="str">
        <f>IFERROR(INDEX(Таблица1[Номер договора],MATCH(ROW()-1,Таблица1[0],)),"s\")</f>
        <v>s\</v>
      </c>
    </row>
    <row r="1411" spans="1:13" ht="15.75" x14ac:dyDescent="0.25">
      <c r="A1411" s="9" t="e">
        <f>INDEX('Журнал договоров физ.лиц'!C:C,MATCH('Реестр физические'!J1411,'Журнал договоров физ.лиц'!A:A,))</f>
        <v>#N/A</v>
      </c>
      <c r="B1411" s="9" t="e">
        <f>Таблица1[[#This Row],[Наименование юридического лица / ФИО пациента (физического лица)]]</f>
        <v>#N/A</v>
      </c>
      <c r="C1411" s="35"/>
      <c r="D1411" s="11"/>
      <c r="E1411" s="16"/>
      <c r="F1411" s="19"/>
      <c r="G1411"/>
      <c r="H1411" s="17">
        <f>IFERROR(VLOOKUP(Таблица1[[#This Row],[Наименование услуги]],#REF!,2),)</f>
        <v>0</v>
      </c>
      <c r="I1411" s="7">
        <f>Таблица1[[#This Row],[Количество услуг]]*Таблица1[[#This Row],[Стоимость за единицу, руб.]]</f>
        <v>0</v>
      </c>
      <c r="K1411" s="8" t="str">
        <f>IFERROR(VLOOKUP($J1411,'Журнал договоров физ.лиц'!$A$2:$H$32,2,0),"")</f>
        <v/>
      </c>
      <c r="L1411" s="18" t="e">
        <f>IF(MATCH(Таблица1[[#This Row],[Номер договора]],Таблица1[Номер договора],)=ROW()-1,1,)+INDEX(Таблица1[[#All],[0]],ROW()-1)</f>
        <v>#N/A</v>
      </c>
      <c r="M1411" s="18" t="str">
        <f>IFERROR(INDEX(Таблица1[Номер договора],MATCH(ROW()-1,Таблица1[0],)),"s\")</f>
        <v>s\</v>
      </c>
    </row>
    <row r="1412" spans="1:13" ht="15.75" x14ac:dyDescent="0.25">
      <c r="A1412" s="9" t="e">
        <f>INDEX('Журнал договоров физ.лиц'!C:C,MATCH('Реестр физические'!J1412,'Журнал договоров физ.лиц'!A:A,))</f>
        <v>#N/A</v>
      </c>
      <c r="B1412" s="9" t="e">
        <f>Таблица1[[#This Row],[Наименование юридического лица / ФИО пациента (физического лица)]]</f>
        <v>#N/A</v>
      </c>
      <c r="C1412" s="35"/>
      <c r="D1412" s="11"/>
      <c r="E1412" s="16"/>
      <c r="F1412" s="19"/>
      <c r="G1412"/>
      <c r="H1412" s="17">
        <f>IFERROR(VLOOKUP(Таблица1[[#This Row],[Наименование услуги]],#REF!,2),)</f>
        <v>0</v>
      </c>
      <c r="I1412" s="7">
        <f>Таблица1[[#This Row],[Количество услуг]]*Таблица1[[#This Row],[Стоимость за единицу, руб.]]</f>
        <v>0</v>
      </c>
      <c r="K1412" s="8" t="str">
        <f>IFERROR(VLOOKUP($J1412,'Журнал договоров физ.лиц'!$A$2:$H$32,2,0),"")</f>
        <v/>
      </c>
      <c r="L1412" s="18" t="e">
        <f>IF(MATCH(Таблица1[[#This Row],[Номер договора]],Таблица1[Номер договора],)=ROW()-1,1,)+INDEX(Таблица1[[#All],[0]],ROW()-1)</f>
        <v>#N/A</v>
      </c>
      <c r="M1412" s="18" t="str">
        <f>IFERROR(INDEX(Таблица1[Номер договора],MATCH(ROW()-1,Таблица1[0],)),"s\")</f>
        <v>s\</v>
      </c>
    </row>
    <row r="1413" spans="1:13" ht="15.75" x14ac:dyDescent="0.25">
      <c r="A1413" s="9" t="e">
        <f>INDEX('Журнал договоров физ.лиц'!C:C,MATCH('Реестр физические'!J1413,'Журнал договоров физ.лиц'!A:A,))</f>
        <v>#N/A</v>
      </c>
      <c r="B1413" s="9" t="e">
        <f>Таблица1[[#This Row],[Наименование юридического лица / ФИО пациента (физического лица)]]</f>
        <v>#N/A</v>
      </c>
      <c r="C1413" s="35"/>
      <c r="D1413" s="11"/>
      <c r="E1413" s="16"/>
      <c r="F1413" s="19"/>
      <c r="G1413"/>
      <c r="H1413" s="17">
        <f>IFERROR(VLOOKUP(Таблица1[[#This Row],[Наименование услуги]],#REF!,2),)</f>
        <v>0</v>
      </c>
      <c r="I1413" s="7">
        <f>Таблица1[[#This Row],[Количество услуг]]*Таблица1[[#This Row],[Стоимость за единицу, руб.]]</f>
        <v>0</v>
      </c>
      <c r="K1413" s="8" t="str">
        <f>IFERROR(VLOOKUP($J1413,'Журнал договоров физ.лиц'!$A$2:$H$32,2,0),"")</f>
        <v/>
      </c>
      <c r="L1413" s="18" t="e">
        <f>IF(MATCH(Таблица1[[#This Row],[Номер договора]],Таблица1[Номер договора],)=ROW()-1,1,)+INDEX(Таблица1[[#All],[0]],ROW()-1)</f>
        <v>#N/A</v>
      </c>
      <c r="M1413" s="18" t="str">
        <f>IFERROR(INDEX(Таблица1[Номер договора],MATCH(ROW()-1,Таблица1[0],)),"s\")</f>
        <v>s\</v>
      </c>
    </row>
    <row r="1414" spans="1:13" ht="15.75" x14ac:dyDescent="0.25">
      <c r="A1414" s="9" t="e">
        <f>INDEX('Журнал договоров физ.лиц'!C:C,MATCH('Реестр физические'!J1414,'Журнал договоров физ.лиц'!A:A,))</f>
        <v>#N/A</v>
      </c>
      <c r="B1414" s="9" t="e">
        <f>Таблица1[[#This Row],[Наименование юридического лица / ФИО пациента (физического лица)]]</f>
        <v>#N/A</v>
      </c>
      <c r="C1414" s="35"/>
      <c r="D1414" s="11"/>
      <c r="E1414" s="16"/>
      <c r="F1414" s="19"/>
      <c r="G1414"/>
      <c r="H1414" s="17">
        <f>IFERROR(VLOOKUP(Таблица1[[#This Row],[Наименование услуги]],#REF!,2),)</f>
        <v>0</v>
      </c>
      <c r="I1414" s="7">
        <f>Таблица1[[#This Row],[Количество услуг]]*Таблица1[[#This Row],[Стоимость за единицу, руб.]]</f>
        <v>0</v>
      </c>
      <c r="K1414" s="8" t="str">
        <f>IFERROR(VLOOKUP($J1414,'Журнал договоров физ.лиц'!$A$2:$H$32,2,0),"")</f>
        <v/>
      </c>
      <c r="L1414" s="18" t="e">
        <f>IF(MATCH(Таблица1[[#This Row],[Номер договора]],Таблица1[Номер договора],)=ROW()-1,1,)+INDEX(Таблица1[[#All],[0]],ROW()-1)</f>
        <v>#N/A</v>
      </c>
      <c r="M1414" s="18" t="str">
        <f>IFERROR(INDEX(Таблица1[Номер договора],MATCH(ROW()-1,Таблица1[0],)),"s\")</f>
        <v>s\</v>
      </c>
    </row>
    <row r="1415" spans="1:13" ht="15.75" x14ac:dyDescent="0.25">
      <c r="A1415" s="9" t="e">
        <f>INDEX('Журнал договоров физ.лиц'!C:C,MATCH('Реестр физические'!J1415,'Журнал договоров физ.лиц'!A:A,))</f>
        <v>#N/A</v>
      </c>
      <c r="B1415" s="9" t="e">
        <f>Таблица1[[#This Row],[Наименование юридического лица / ФИО пациента (физического лица)]]</f>
        <v>#N/A</v>
      </c>
      <c r="C1415" s="35"/>
      <c r="D1415" s="11"/>
      <c r="E1415" s="16"/>
      <c r="F1415" s="19"/>
      <c r="G1415"/>
      <c r="H1415" s="17">
        <f>IFERROR(VLOOKUP(Таблица1[[#This Row],[Наименование услуги]],#REF!,2),)</f>
        <v>0</v>
      </c>
      <c r="I1415" s="7">
        <f>Таблица1[[#This Row],[Количество услуг]]*Таблица1[[#This Row],[Стоимость за единицу, руб.]]</f>
        <v>0</v>
      </c>
      <c r="K1415" s="8" t="str">
        <f>IFERROR(VLOOKUP($J1415,'Журнал договоров физ.лиц'!$A$2:$H$32,2,0),"")</f>
        <v/>
      </c>
      <c r="L1415" s="18" t="e">
        <f>IF(MATCH(Таблица1[[#This Row],[Номер договора]],Таблица1[Номер договора],)=ROW()-1,1,)+INDEX(Таблица1[[#All],[0]],ROW()-1)</f>
        <v>#N/A</v>
      </c>
      <c r="M1415" s="18" t="str">
        <f>IFERROR(INDEX(Таблица1[Номер договора],MATCH(ROW()-1,Таблица1[0],)),"s\")</f>
        <v>s\</v>
      </c>
    </row>
    <row r="1416" spans="1:13" ht="15.75" x14ac:dyDescent="0.25">
      <c r="A1416" s="9" t="e">
        <f>INDEX('Журнал договоров физ.лиц'!C:C,MATCH('Реестр физические'!J1416,'Журнал договоров физ.лиц'!A:A,))</f>
        <v>#N/A</v>
      </c>
      <c r="B1416" s="9" t="e">
        <f>Таблица1[[#This Row],[Наименование юридического лица / ФИО пациента (физического лица)]]</f>
        <v>#N/A</v>
      </c>
      <c r="C1416" s="35"/>
      <c r="D1416" s="11"/>
      <c r="E1416" s="16"/>
      <c r="F1416" s="19"/>
      <c r="G1416"/>
      <c r="H1416" s="17">
        <f>IFERROR(VLOOKUP(Таблица1[[#This Row],[Наименование услуги]],#REF!,2),)</f>
        <v>0</v>
      </c>
      <c r="I1416" s="7">
        <f>Таблица1[[#This Row],[Количество услуг]]*Таблица1[[#This Row],[Стоимость за единицу, руб.]]</f>
        <v>0</v>
      </c>
      <c r="K1416" s="8" t="str">
        <f>IFERROR(VLOOKUP($J1416,'Журнал договоров физ.лиц'!$A$2:$H$32,2,0),"")</f>
        <v/>
      </c>
      <c r="L1416" s="18" t="e">
        <f>IF(MATCH(Таблица1[[#This Row],[Номер договора]],Таблица1[Номер договора],)=ROW()-1,1,)+INDEX(Таблица1[[#All],[0]],ROW()-1)</f>
        <v>#N/A</v>
      </c>
      <c r="M1416" s="18" t="str">
        <f>IFERROR(INDEX(Таблица1[Номер договора],MATCH(ROW()-1,Таблица1[0],)),"s\")</f>
        <v>s\</v>
      </c>
    </row>
    <row r="1417" spans="1:13" ht="15.75" x14ac:dyDescent="0.25">
      <c r="A1417" s="9" t="e">
        <f>INDEX('Журнал договоров физ.лиц'!C:C,MATCH('Реестр физические'!J1417,'Журнал договоров физ.лиц'!A:A,))</f>
        <v>#N/A</v>
      </c>
      <c r="B1417" s="9" t="e">
        <f>Таблица1[[#This Row],[Наименование юридического лица / ФИО пациента (физического лица)]]</f>
        <v>#N/A</v>
      </c>
      <c r="C1417" s="35"/>
      <c r="D1417" s="11"/>
      <c r="E1417" s="16"/>
      <c r="F1417" s="19"/>
      <c r="G1417"/>
      <c r="H1417" s="17">
        <f>IFERROR(VLOOKUP(Таблица1[[#This Row],[Наименование услуги]],#REF!,2),)</f>
        <v>0</v>
      </c>
      <c r="I1417" s="7">
        <f>Таблица1[[#This Row],[Количество услуг]]*Таблица1[[#This Row],[Стоимость за единицу, руб.]]</f>
        <v>0</v>
      </c>
      <c r="K1417" s="8" t="str">
        <f>IFERROR(VLOOKUP($J1417,'Журнал договоров физ.лиц'!$A$2:$H$32,2,0),"")</f>
        <v/>
      </c>
      <c r="L1417" s="18" t="e">
        <f>IF(MATCH(Таблица1[[#This Row],[Номер договора]],Таблица1[Номер договора],)=ROW()-1,1,)+INDEX(Таблица1[[#All],[0]],ROW()-1)</f>
        <v>#N/A</v>
      </c>
      <c r="M1417" s="18" t="str">
        <f>IFERROR(INDEX(Таблица1[Номер договора],MATCH(ROW()-1,Таблица1[0],)),"s\")</f>
        <v>s\</v>
      </c>
    </row>
    <row r="1418" spans="1:13" ht="15.75" x14ac:dyDescent="0.25">
      <c r="A1418" s="9" t="e">
        <f>INDEX('Журнал договоров физ.лиц'!C:C,MATCH('Реестр физические'!J1418,'Журнал договоров физ.лиц'!A:A,))</f>
        <v>#N/A</v>
      </c>
      <c r="B1418" s="9" t="e">
        <f>Таблица1[[#This Row],[Наименование юридического лица / ФИО пациента (физического лица)]]</f>
        <v>#N/A</v>
      </c>
      <c r="C1418" s="35"/>
      <c r="D1418" s="11"/>
      <c r="E1418" s="16"/>
      <c r="F1418" s="19"/>
      <c r="G1418"/>
      <c r="H1418" s="17">
        <f>IFERROR(VLOOKUP(Таблица1[[#This Row],[Наименование услуги]],#REF!,2),)</f>
        <v>0</v>
      </c>
      <c r="I1418" s="7">
        <f>Таблица1[[#This Row],[Количество услуг]]*Таблица1[[#This Row],[Стоимость за единицу, руб.]]</f>
        <v>0</v>
      </c>
      <c r="K1418" s="8" t="str">
        <f>IFERROR(VLOOKUP($J1418,'Журнал договоров физ.лиц'!$A$2:$H$32,2,0),"")</f>
        <v/>
      </c>
      <c r="L1418" s="18" t="e">
        <f>IF(MATCH(Таблица1[[#This Row],[Номер договора]],Таблица1[Номер договора],)=ROW()-1,1,)+INDEX(Таблица1[[#All],[0]],ROW()-1)</f>
        <v>#N/A</v>
      </c>
      <c r="M1418" s="18" t="str">
        <f>IFERROR(INDEX(Таблица1[Номер договора],MATCH(ROW()-1,Таблица1[0],)),"s\")</f>
        <v>s\</v>
      </c>
    </row>
    <row r="1419" spans="1:13" ht="15.75" x14ac:dyDescent="0.25">
      <c r="A1419" s="9" t="e">
        <f>INDEX('Журнал договоров физ.лиц'!C:C,MATCH('Реестр физические'!J1419,'Журнал договоров физ.лиц'!A:A,))</f>
        <v>#N/A</v>
      </c>
      <c r="B1419" s="9" t="e">
        <f>Таблица1[[#This Row],[Наименование юридического лица / ФИО пациента (физического лица)]]</f>
        <v>#N/A</v>
      </c>
      <c r="C1419" s="35"/>
      <c r="D1419" s="11"/>
      <c r="E1419" s="16"/>
      <c r="F1419" s="19"/>
      <c r="G1419"/>
      <c r="H1419" s="17">
        <f>IFERROR(VLOOKUP(Таблица1[[#This Row],[Наименование услуги]],#REF!,2),)</f>
        <v>0</v>
      </c>
      <c r="I1419" s="7">
        <f>Таблица1[[#This Row],[Количество услуг]]*Таблица1[[#This Row],[Стоимость за единицу, руб.]]</f>
        <v>0</v>
      </c>
      <c r="K1419" s="8" t="str">
        <f>IFERROR(VLOOKUP($J1419,'Журнал договоров физ.лиц'!$A$2:$H$32,2,0),"")</f>
        <v/>
      </c>
      <c r="L1419" s="18" t="e">
        <f>IF(MATCH(Таблица1[[#This Row],[Номер договора]],Таблица1[Номер договора],)=ROW()-1,1,)+INDEX(Таблица1[[#All],[0]],ROW()-1)</f>
        <v>#N/A</v>
      </c>
      <c r="M1419" s="18" t="str">
        <f>IFERROR(INDEX(Таблица1[Номер договора],MATCH(ROW()-1,Таблица1[0],)),"s\")</f>
        <v>s\</v>
      </c>
    </row>
    <row r="1420" spans="1:13" ht="15.75" x14ac:dyDescent="0.25">
      <c r="A1420" s="9" t="e">
        <f>INDEX('Журнал договоров физ.лиц'!C:C,MATCH('Реестр физические'!J1420,'Журнал договоров физ.лиц'!A:A,))</f>
        <v>#N/A</v>
      </c>
      <c r="B1420" s="9" t="e">
        <f>Таблица1[[#This Row],[Наименование юридического лица / ФИО пациента (физического лица)]]</f>
        <v>#N/A</v>
      </c>
      <c r="C1420" s="35"/>
      <c r="D1420" s="11"/>
      <c r="E1420" s="16"/>
      <c r="F1420" s="19"/>
      <c r="G1420"/>
      <c r="H1420" s="17">
        <f>IFERROR(VLOOKUP(Таблица1[[#This Row],[Наименование услуги]],#REF!,2),)</f>
        <v>0</v>
      </c>
      <c r="I1420" s="7">
        <f>Таблица1[[#This Row],[Количество услуг]]*Таблица1[[#This Row],[Стоимость за единицу, руб.]]</f>
        <v>0</v>
      </c>
      <c r="K1420" s="8" t="str">
        <f>IFERROR(VLOOKUP($J1420,'Журнал договоров физ.лиц'!$A$2:$H$32,2,0),"")</f>
        <v/>
      </c>
      <c r="L1420" s="18" t="e">
        <f>IF(MATCH(Таблица1[[#This Row],[Номер договора]],Таблица1[Номер договора],)=ROW()-1,1,)+INDEX(Таблица1[[#All],[0]],ROW()-1)</f>
        <v>#N/A</v>
      </c>
      <c r="M1420" s="18" t="str">
        <f>IFERROR(INDEX(Таблица1[Номер договора],MATCH(ROW()-1,Таблица1[0],)),"s\")</f>
        <v>s\</v>
      </c>
    </row>
    <row r="1421" spans="1:13" ht="15.75" x14ac:dyDescent="0.25">
      <c r="A1421" s="9" t="e">
        <f>INDEX('Журнал договоров физ.лиц'!C:C,MATCH('Реестр физические'!J1421,'Журнал договоров физ.лиц'!A:A,))</f>
        <v>#N/A</v>
      </c>
      <c r="B1421" s="9" t="e">
        <f>Таблица1[[#This Row],[Наименование юридического лица / ФИО пациента (физического лица)]]</f>
        <v>#N/A</v>
      </c>
      <c r="C1421" s="35"/>
      <c r="D1421" s="11"/>
      <c r="E1421" s="16"/>
      <c r="F1421" s="19"/>
      <c r="G1421"/>
      <c r="H1421" s="17">
        <f>IFERROR(VLOOKUP(Таблица1[[#This Row],[Наименование услуги]],#REF!,2),)</f>
        <v>0</v>
      </c>
      <c r="I1421" s="7">
        <f>Таблица1[[#This Row],[Количество услуг]]*Таблица1[[#This Row],[Стоимость за единицу, руб.]]</f>
        <v>0</v>
      </c>
      <c r="K1421" s="8" t="str">
        <f>IFERROR(VLOOKUP($J1421,'Журнал договоров физ.лиц'!$A$2:$H$32,2,0),"")</f>
        <v/>
      </c>
      <c r="L1421" s="18" t="e">
        <f>IF(MATCH(Таблица1[[#This Row],[Номер договора]],Таблица1[Номер договора],)=ROW()-1,1,)+INDEX(Таблица1[[#All],[0]],ROW()-1)</f>
        <v>#N/A</v>
      </c>
      <c r="M1421" s="18" t="str">
        <f>IFERROR(INDEX(Таблица1[Номер договора],MATCH(ROW()-1,Таблица1[0],)),"s\")</f>
        <v>s\</v>
      </c>
    </row>
    <row r="1422" spans="1:13" ht="15.75" x14ac:dyDescent="0.25">
      <c r="A1422" s="9" t="e">
        <f>INDEX('Журнал договоров физ.лиц'!C:C,MATCH('Реестр физические'!J1422,'Журнал договоров физ.лиц'!A:A,))</f>
        <v>#N/A</v>
      </c>
      <c r="B1422" s="9" t="e">
        <f>Таблица1[[#This Row],[Наименование юридического лица / ФИО пациента (физического лица)]]</f>
        <v>#N/A</v>
      </c>
      <c r="C1422" s="35"/>
      <c r="D1422" s="11"/>
      <c r="E1422" s="16"/>
      <c r="F1422" s="19"/>
      <c r="G1422"/>
      <c r="H1422" s="17">
        <f>IFERROR(VLOOKUP(Таблица1[[#This Row],[Наименование услуги]],#REF!,2),)</f>
        <v>0</v>
      </c>
      <c r="I1422" s="7">
        <f>Таблица1[[#This Row],[Количество услуг]]*Таблица1[[#This Row],[Стоимость за единицу, руб.]]</f>
        <v>0</v>
      </c>
      <c r="K1422" s="8" t="str">
        <f>IFERROR(VLOOKUP($J1422,'Журнал договоров физ.лиц'!$A$2:$H$32,2,0),"")</f>
        <v/>
      </c>
      <c r="L1422" s="18" t="e">
        <f>IF(MATCH(Таблица1[[#This Row],[Номер договора]],Таблица1[Номер договора],)=ROW()-1,1,)+INDEX(Таблица1[[#All],[0]],ROW()-1)</f>
        <v>#N/A</v>
      </c>
      <c r="M1422" s="18" t="str">
        <f>IFERROR(INDEX(Таблица1[Номер договора],MATCH(ROW()-1,Таблица1[0],)),"s\")</f>
        <v>s\</v>
      </c>
    </row>
    <row r="1423" spans="1:13" ht="15.75" x14ac:dyDescent="0.25">
      <c r="A1423" s="9" t="e">
        <f>INDEX('Журнал договоров физ.лиц'!C:C,MATCH('Реестр физические'!J1423,'Журнал договоров физ.лиц'!A:A,))</f>
        <v>#N/A</v>
      </c>
      <c r="B1423" s="9" t="e">
        <f>Таблица1[[#This Row],[Наименование юридического лица / ФИО пациента (физического лица)]]</f>
        <v>#N/A</v>
      </c>
      <c r="C1423" s="35"/>
      <c r="D1423" s="11"/>
      <c r="E1423" s="16"/>
      <c r="F1423" s="19"/>
      <c r="G1423"/>
      <c r="H1423" s="17">
        <f>IFERROR(VLOOKUP(Таблица1[[#This Row],[Наименование услуги]],#REF!,2),)</f>
        <v>0</v>
      </c>
      <c r="I1423" s="7">
        <f>Таблица1[[#This Row],[Количество услуг]]*Таблица1[[#This Row],[Стоимость за единицу, руб.]]</f>
        <v>0</v>
      </c>
      <c r="K1423" s="8" t="str">
        <f>IFERROR(VLOOKUP($J1423,'Журнал договоров физ.лиц'!$A$2:$H$32,2,0),"")</f>
        <v/>
      </c>
      <c r="L1423" s="18" t="e">
        <f>IF(MATCH(Таблица1[[#This Row],[Номер договора]],Таблица1[Номер договора],)=ROW()-1,1,)+INDEX(Таблица1[[#All],[0]],ROW()-1)</f>
        <v>#N/A</v>
      </c>
      <c r="M1423" s="18" t="str">
        <f>IFERROR(INDEX(Таблица1[Номер договора],MATCH(ROW()-1,Таблица1[0],)),"s\")</f>
        <v>s\</v>
      </c>
    </row>
    <row r="1424" spans="1:13" ht="15.75" x14ac:dyDescent="0.25">
      <c r="A1424" s="9" t="e">
        <f>INDEX('Журнал договоров физ.лиц'!C:C,MATCH('Реестр физические'!J1424,'Журнал договоров физ.лиц'!A:A,))</f>
        <v>#N/A</v>
      </c>
      <c r="B1424" s="9" t="e">
        <f>Таблица1[[#This Row],[Наименование юридического лица / ФИО пациента (физического лица)]]</f>
        <v>#N/A</v>
      </c>
      <c r="C1424" s="35"/>
      <c r="D1424" s="11"/>
      <c r="E1424" s="16"/>
      <c r="F1424" s="19"/>
      <c r="G1424"/>
      <c r="H1424" s="17">
        <f>IFERROR(VLOOKUP(Таблица1[[#This Row],[Наименование услуги]],#REF!,2),)</f>
        <v>0</v>
      </c>
      <c r="I1424" s="7">
        <f>Таблица1[[#This Row],[Количество услуг]]*Таблица1[[#This Row],[Стоимость за единицу, руб.]]</f>
        <v>0</v>
      </c>
      <c r="K1424" s="8" t="str">
        <f>IFERROR(VLOOKUP($J1424,'Журнал договоров физ.лиц'!$A$2:$H$32,2,0),"")</f>
        <v/>
      </c>
      <c r="L1424" s="18" t="e">
        <f>IF(MATCH(Таблица1[[#This Row],[Номер договора]],Таблица1[Номер договора],)=ROW()-1,1,)+INDEX(Таблица1[[#All],[0]],ROW()-1)</f>
        <v>#N/A</v>
      </c>
      <c r="M1424" s="18" t="str">
        <f>IFERROR(INDEX(Таблица1[Номер договора],MATCH(ROW()-1,Таблица1[0],)),"s\")</f>
        <v>s\</v>
      </c>
    </row>
    <row r="1425" spans="1:13" ht="15.75" x14ac:dyDescent="0.25">
      <c r="A1425" s="9" t="e">
        <f>INDEX('Журнал договоров физ.лиц'!C:C,MATCH('Реестр физические'!J1425,'Журнал договоров физ.лиц'!A:A,))</f>
        <v>#N/A</v>
      </c>
      <c r="B1425" s="9" t="e">
        <f>Таблица1[[#This Row],[Наименование юридического лица / ФИО пациента (физического лица)]]</f>
        <v>#N/A</v>
      </c>
      <c r="C1425" s="35"/>
      <c r="D1425" s="11"/>
      <c r="E1425" s="16"/>
      <c r="F1425" s="19"/>
      <c r="G1425"/>
      <c r="H1425" s="17">
        <f>IFERROR(VLOOKUP(Таблица1[[#This Row],[Наименование услуги]],#REF!,2),)</f>
        <v>0</v>
      </c>
      <c r="I1425" s="7">
        <f>Таблица1[[#This Row],[Количество услуг]]*Таблица1[[#This Row],[Стоимость за единицу, руб.]]</f>
        <v>0</v>
      </c>
      <c r="K1425" s="8" t="str">
        <f>IFERROR(VLOOKUP($J1425,'Журнал договоров физ.лиц'!$A$2:$H$32,2,0),"")</f>
        <v/>
      </c>
      <c r="L1425" s="18" t="e">
        <f>IF(MATCH(Таблица1[[#This Row],[Номер договора]],Таблица1[Номер договора],)=ROW()-1,1,)+INDEX(Таблица1[[#All],[0]],ROW()-1)</f>
        <v>#N/A</v>
      </c>
      <c r="M1425" s="18" t="str">
        <f>IFERROR(INDEX(Таблица1[Номер договора],MATCH(ROW()-1,Таблица1[0],)),"s\")</f>
        <v>s\</v>
      </c>
    </row>
    <row r="1426" spans="1:13" ht="15.75" x14ac:dyDescent="0.25">
      <c r="A1426" s="9" t="e">
        <f>INDEX('Журнал договоров физ.лиц'!C:C,MATCH('Реестр физические'!J1426,'Журнал договоров физ.лиц'!A:A,))</f>
        <v>#N/A</v>
      </c>
      <c r="B1426" s="9" t="e">
        <f>Таблица1[[#This Row],[Наименование юридического лица / ФИО пациента (физического лица)]]</f>
        <v>#N/A</v>
      </c>
      <c r="C1426" s="35"/>
      <c r="D1426" s="11"/>
      <c r="E1426" s="16"/>
      <c r="F1426" s="19"/>
      <c r="G1426"/>
      <c r="H1426" s="17">
        <f>IFERROR(VLOOKUP(Таблица1[[#This Row],[Наименование услуги]],#REF!,2),)</f>
        <v>0</v>
      </c>
      <c r="I1426" s="7">
        <f>Таблица1[[#This Row],[Количество услуг]]*Таблица1[[#This Row],[Стоимость за единицу, руб.]]</f>
        <v>0</v>
      </c>
      <c r="K1426" s="8" t="str">
        <f>IFERROR(VLOOKUP($J1426,'Журнал договоров физ.лиц'!$A$2:$H$32,2,0),"")</f>
        <v/>
      </c>
      <c r="L1426" s="18" t="e">
        <f>IF(MATCH(Таблица1[[#This Row],[Номер договора]],Таблица1[Номер договора],)=ROW()-1,1,)+INDEX(Таблица1[[#All],[0]],ROW()-1)</f>
        <v>#N/A</v>
      </c>
      <c r="M1426" s="18" t="str">
        <f>IFERROR(INDEX(Таблица1[Номер договора],MATCH(ROW()-1,Таблица1[0],)),"s\")</f>
        <v>s\</v>
      </c>
    </row>
    <row r="1427" spans="1:13" ht="15.75" x14ac:dyDescent="0.25">
      <c r="A1427" s="9" t="e">
        <f>INDEX('Журнал договоров физ.лиц'!C:C,MATCH('Реестр физические'!J1427,'Журнал договоров физ.лиц'!A:A,))</f>
        <v>#N/A</v>
      </c>
      <c r="B1427" s="9" t="e">
        <f>Таблица1[[#This Row],[Наименование юридического лица / ФИО пациента (физического лица)]]</f>
        <v>#N/A</v>
      </c>
      <c r="C1427" s="35"/>
      <c r="D1427" s="11"/>
      <c r="E1427" s="16"/>
      <c r="F1427" s="19"/>
      <c r="G1427"/>
      <c r="H1427" s="17">
        <f>IFERROR(VLOOKUP(Таблица1[[#This Row],[Наименование услуги]],#REF!,2),)</f>
        <v>0</v>
      </c>
      <c r="I1427" s="7">
        <f>Таблица1[[#This Row],[Количество услуг]]*Таблица1[[#This Row],[Стоимость за единицу, руб.]]</f>
        <v>0</v>
      </c>
      <c r="K1427" s="8" t="str">
        <f>IFERROR(VLOOKUP($J1427,'Журнал договоров физ.лиц'!$A$2:$H$32,2,0),"")</f>
        <v/>
      </c>
      <c r="L1427" s="18" t="e">
        <f>IF(MATCH(Таблица1[[#This Row],[Номер договора]],Таблица1[Номер договора],)=ROW()-1,1,)+INDEX(Таблица1[[#All],[0]],ROW()-1)</f>
        <v>#N/A</v>
      </c>
      <c r="M1427" s="18" t="str">
        <f>IFERROR(INDEX(Таблица1[Номер договора],MATCH(ROW()-1,Таблица1[0],)),"s\")</f>
        <v>s\</v>
      </c>
    </row>
    <row r="1428" spans="1:13" ht="15.75" x14ac:dyDescent="0.25">
      <c r="A1428" s="9" t="e">
        <f>INDEX('Журнал договоров физ.лиц'!C:C,MATCH('Реестр физические'!J1428,'Журнал договоров физ.лиц'!A:A,))</f>
        <v>#N/A</v>
      </c>
      <c r="B1428" s="9" t="e">
        <f>Таблица1[[#This Row],[Наименование юридического лица / ФИО пациента (физического лица)]]</f>
        <v>#N/A</v>
      </c>
      <c r="C1428" s="35"/>
      <c r="D1428" s="11"/>
      <c r="E1428" s="16"/>
      <c r="F1428" s="19"/>
      <c r="G1428"/>
      <c r="H1428" s="17">
        <f>IFERROR(VLOOKUP(Таблица1[[#This Row],[Наименование услуги]],#REF!,2),)</f>
        <v>0</v>
      </c>
      <c r="I1428" s="7">
        <f>Таблица1[[#This Row],[Количество услуг]]*Таблица1[[#This Row],[Стоимость за единицу, руб.]]</f>
        <v>0</v>
      </c>
      <c r="K1428" s="8" t="str">
        <f>IFERROR(VLOOKUP($J1428,'Журнал договоров физ.лиц'!$A$2:$H$32,2,0),"")</f>
        <v/>
      </c>
      <c r="L1428" s="18" t="e">
        <f>IF(MATCH(Таблица1[[#This Row],[Номер договора]],Таблица1[Номер договора],)=ROW()-1,1,)+INDEX(Таблица1[[#All],[0]],ROW()-1)</f>
        <v>#N/A</v>
      </c>
      <c r="M1428" s="18" t="str">
        <f>IFERROR(INDEX(Таблица1[Номер договора],MATCH(ROW()-1,Таблица1[0],)),"s\")</f>
        <v>s\</v>
      </c>
    </row>
    <row r="1429" spans="1:13" ht="15.75" x14ac:dyDescent="0.25">
      <c r="A1429" s="9" t="e">
        <f>INDEX('Журнал договоров физ.лиц'!C:C,MATCH('Реестр физические'!J1429,'Журнал договоров физ.лиц'!A:A,))</f>
        <v>#N/A</v>
      </c>
      <c r="B1429" s="9" t="e">
        <f>Таблица1[[#This Row],[Наименование юридического лица / ФИО пациента (физического лица)]]</f>
        <v>#N/A</v>
      </c>
      <c r="C1429" s="35"/>
      <c r="D1429" s="11"/>
      <c r="E1429" s="16"/>
      <c r="F1429" s="19"/>
      <c r="G1429"/>
      <c r="H1429" s="17">
        <f>IFERROR(VLOOKUP(Таблица1[[#This Row],[Наименование услуги]],#REF!,2),)</f>
        <v>0</v>
      </c>
      <c r="I1429" s="7">
        <f>Таблица1[[#This Row],[Количество услуг]]*Таблица1[[#This Row],[Стоимость за единицу, руб.]]</f>
        <v>0</v>
      </c>
      <c r="K1429" s="8" t="str">
        <f>IFERROR(VLOOKUP($J1429,'Журнал договоров физ.лиц'!$A$2:$H$32,2,0),"")</f>
        <v/>
      </c>
      <c r="L1429" s="18" t="e">
        <f>IF(MATCH(Таблица1[[#This Row],[Номер договора]],Таблица1[Номер договора],)=ROW()-1,1,)+INDEX(Таблица1[[#All],[0]],ROW()-1)</f>
        <v>#N/A</v>
      </c>
      <c r="M1429" s="18" t="str">
        <f>IFERROR(INDEX(Таблица1[Номер договора],MATCH(ROW()-1,Таблица1[0],)),"s\")</f>
        <v>s\</v>
      </c>
    </row>
    <row r="1430" spans="1:13" ht="15.75" x14ac:dyDescent="0.25">
      <c r="A1430" s="9" t="e">
        <f>INDEX('Журнал договоров физ.лиц'!C:C,MATCH('Реестр физические'!J1430,'Журнал договоров физ.лиц'!A:A,))</f>
        <v>#N/A</v>
      </c>
      <c r="B1430" s="9" t="e">
        <f>Таблица1[[#This Row],[Наименование юридического лица / ФИО пациента (физического лица)]]</f>
        <v>#N/A</v>
      </c>
      <c r="C1430" s="35"/>
      <c r="D1430" s="11"/>
      <c r="E1430" s="16"/>
      <c r="F1430" s="19"/>
      <c r="G1430"/>
      <c r="H1430" s="17">
        <f>IFERROR(VLOOKUP(Таблица1[[#This Row],[Наименование услуги]],#REF!,2),)</f>
        <v>0</v>
      </c>
      <c r="I1430" s="7">
        <f>Таблица1[[#This Row],[Количество услуг]]*Таблица1[[#This Row],[Стоимость за единицу, руб.]]</f>
        <v>0</v>
      </c>
      <c r="K1430" s="8" t="str">
        <f>IFERROR(VLOOKUP($J1430,'Журнал договоров физ.лиц'!$A$2:$H$32,2,0),"")</f>
        <v/>
      </c>
      <c r="L1430" s="18" t="e">
        <f>IF(MATCH(Таблица1[[#This Row],[Номер договора]],Таблица1[Номер договора],)=ROW()-1,1,)+INDEX(Таблица1[[#All],[0]],ROW()-1)</f>
        <v>#N/A</v>
      </c>
      <c r="M1430" s="18" t="str">
        <f>IFERROR(INDEX(Таблица1[Номер договора],MATCH(ROW()-1,Таблица1[0],)),"s\")</f>
        <v>s\</v>
      </c>
    </row>
    <row r="1431" spans="1:13" ht="15.75" x14ac:dyDescent="0.25">
      <c r="A1431" s="9" t="e">
        <f>INDEX('Журнал договоров физ.лиц'!C:C,MATCH('Реестр физические'!J1431,'Журнал договоров физ.лиц'!A:A,))</f>
        <v>#N/A</v>
      </c>
      <c r="B1431" s="9" t="e">
        <f>Таблица1[[#This Row],[Наименование юридического лица / ФИО пациента (физического лица)]]</f>
        <v>#N/A</v>
      </c>
      <c r="C1431" s="35"/>
      <c r="D1431" s="11"/>
      <c r="E1431" s="16"/>
      <c r="F1431" s="19"/>
      <c r="G1431"/>
      <c r="H1431" s="17">
        <f>IFERROR(VLOOKUP(Таблица1[[#This Row],[Наименование услуги]],#REF!,2),)</f>
        <v>0</v>
      </c>
      <c r="I1431" s="7">
        <f>Таблица1[[#This Row],[Количество услуг]]*Таблица1[[#This Row],[Стоимость за единицу, руб.]]</f>
        <v>0</v>
      </c>
      <c r="K1431" s="8" t="str">
        <f>IFERROR(VLOOKUP($J1431,'Журнал договоров физ.лиц'!$A$2:$H$32,2,0),"")</f>
        <v/>
      </c>
      <c r="L1431" s="18" t="e">
        <f>IF(MATCH(Таблица1[[#This Row],[Номер договора]],Таблица1[Номер договора],)=ROW()-1,1,)+INDEX(Таблица1[[#All],[0]],ROW()-1)</f>
        <v>#N/A</v>
      </c>
      <c r="M1431" s="18" t="str">
        <f>IFERROR(INDEX(Таблица1[Номер договора],MATCH(ROW()-1,Таблица1[0],)),"s\")</f>
        <v>s\</v>
      </c>
    </row>
    <row r="1432" spans="1:13" ht="15.75" x14ac:dyDescent="0.25">
      <c r="A1432" s="9" t="e">
        <f>INDEX('Журнал договоров физ.лиц'!C:C,MATCH('Реестр физические'!J1432,'Журнал договоров физ.лиц'!A:A,))</f>
        <v>#N/A</v>
      </c>
      <c r="B1432" s="9" t="e">
        <f>Таблица1[[#This Row],[Наименование юридического лица / ФИО пациента (физического лица)]]</f>
        <v>#N/A</v>
      </c>
      <c r="C1432" s="35"/>
      <c r="D1432" s="11"/>
      <c r="E1432" s="16"/>
      <c r="F1432" s="19"/>
      <c r="G1432"/>
      <c r="H1432" s="17">
        <f>IFERROR(VLOOKUP(Таблица1[[#This Row],[Наименование услуги]],#REF!,2),)</f>
        <v>0</v>
      </c>
      <c r="I1432" s="7">
        <f>Таблица1[[#This Row],[Количество услуг]]*Таблица1[[#This Row],[Стоимость за единицу, руб.]]</f>
        <v>0</v>
      </c>
      <c r="K1432" s="8" t="str">
        <f>IFERROR(VLOOKUP($J1432,'Журнал договоров физ.лиц'!$A$2:$H$32,2,0),"")</f>
        <v/>
      </c>
      <c r="L1432" s="18" t="e">
        <f>IF(MATCH(Таблица1[[#This Row],[Номер договора]],Таблица1[Номер договора],)=ROW()-1,1,)+INDEX(Таблица1[[#All],[0]],ROW()-1)</f>
        <v>#N/A</v>
      </c>
      <c r="M1432" s="18" t="str">
        <f>IFERROR(INDEX(Таблица1[Номер договора],MATCH(ROW()-1,Таблица1[0],)),"s\")</f>
        <v>s\</v>
      </c>
    </row>
    <row r="1433" spans="1:13" ht="15.75" x14ac:dyDescent="0.25">
      <c r="A1433" s="9" t="e">
        <f>INDEX('Журнал договоров физ.лиц'!C:C,MATCH('Реестр физические'!J1433,'Журнал договоров физ.лиц'!A:A,))</f>
        <v>#N/A</v>
      </c>
      <c r="B1433" s="9" t="e">
        <f>Таблица1[[#This Row],[Наименование юридического лица / ФИО пациента (физического лица)]]</f>
        <v>#N/A</v>
      </c>
      <c r="C1433" s="35"/>
      <c r="D1433" s="11"/>
      <c r="E1433" s="16"/>
      <c r="F1433" s="19"/>
      <c r="G1433"/>
      <c r="H1433" s="17">
        <f>IFERROR(VLOOKUP(Таблица1[[#This Row],[Наименование услуги]],#REF!,2),)</f>
        <v>0</v>
      </c>
      <c r="I1433" s="7">
        <f>Таблица1[[#This Row],[Количество услуг]]*Таблица1[[#This Row],[Стоимость за единицу, руб.]]</f>
        <v>0</v>
      </c>
      <c r="K1433" s="8" t="str">
        <f>IFERROR(VLOOKUP($J1433,'Журнал договоров физ.лиц'!$A$2:$H$32,2,0),"")</f>
        <v/>
      </c>
      <c r="L1433" s="18" t="e">
        <f>IF(MATCH(Таблица1[[#This Row],[Номер договора]],Таблица1[Номер договора],)=ROW()-1,1,)+INDEX(Таблица1[[#All],[0]],ROW()-1)</f>
        <v>#N/A</v>
      </c>
      <c r="M1433" s="18" t="str">
        <f>IFERROR(INDEX(Таблица1[Номер договора],MATCH(ROW()-1,Таблица1[0],)),"s\")</f>
        <v>s\</v>
      </c>
    </row>
    <row r="1434" spans="1:13" ht="15.75" x14ac:dyDescent="0.25">
      <c r="A1434" s="9" t="e">
        <f>INDEX('Журнал договоров физ.лиц'!C:C,MATCH('Реестр физические'!J1434,'Журнал договоров физ.лиц'!A:A,))</f>
        <v>#N/A</v>
      </c>
      <c r="B1434" s="9" t="e">
        <f>Таблица1[[#This Row],[Наименование юридического лица / ФИО пациента (физического лица)]]</f>
        <v>#N/A</v>
      </c>
      <c r="C1434" s="35"/>
      <c r="D1434" s="11"/>
      <c r="E1434" s="16"/>
      <c r="F1434" s="19"/>
      <c r="G1434"/>
      <c r="H1434" s="17">
        <f>IFERROR(VLOOKUP(Таблица1[[#This Row],[Наименование услуги]],#REF!,2),)</f>
        <v>0</v>
      </c>
      <c r="I1434" s="7">
        <f>Таблица1[[#This Row],[Количество услуг]]*Таблица1[[#This Row],[Стоимость за единицу, руб.]]</f>
        <v>0</v>
      </c>
      <c r="K1434" s="8" t="str">
        <f>IFERROR(VLOOKUP($J1434,'Журнал договоров физ.лиц'!$A$2:$H$32,2,0),"")</f>
        <v/>
      </c>
      <c r="L1434" s="18" t="e">
        <f>IF(MATCH(Таблица1[[#This Row],[Номер договора]],Таблица1[Номер договора],)=ROW()-1,1,)+INDEX(Таблица1[[#All],[0]],ROW()-1)</f>
        <v>#N/A</v>
      </c>
      <c r="M1434" s="18" t="str">
        <f>IFERROR(INDEX(Таблица1[Номер договора],MATCH(ROW()-1,Таблица1[0],)),"s\")</f>
        <v>s\</v>
      </c>
    </row>
    <row r="1435" spans="1:13" ht="15.75" x14ac:dyDescent="0.25">
      <c r="A1435" s="9" t="e">
        <f>INDEX('Журнал договоров физ.лиц'!C:C,MATCH('Реестр физические'!J1435,'Журнал договоров физ.лиц'!A:A,))</f>
        <v>#N/A</v>
      </c>
      <c r="B1435" s="9" t="e">
        <f>Таблица1[[#This Row],[Наименование юридического лица / ФИО пациента (физического лица)]]</f>
        <v>#N/A</v>
      </c>
      <c r="C1435" s="35"/>
      <c r="D1435" s="11"/>
      <c r="E1435" s="16"/>
      <c r="F1435" s="19"/>
      <c r="G1435"/>
      <c r="H1435" s="17">
        <f>IFERROR(VLOOKUP(Таблица1[[#This Row],[Наименование услуги]],#REF!,2),)</f>
        <v>0</v>
      </c>
      <c r="I1435" s="7">
        <f>Таблица1[[#This Row],[Количество услуг]]*Таблица1[[#This Row],[Стоимость за единицу, руб.]]</f>
        <v>0</v>
      </c>
      <c r="K1435" s="8" t="str">
        <f>IFERROR(VLOOKUP($J1435,'Журнал договоров физ.лиц'!$A$2:$H$32,2,0),"")</f>
        <v/>
      </c>
      <c r="L1435" s="18" t="e">
        <f>IF(MATCH(Таблица1[[#This Row],[Номер договора]],Таблица1[Номер договора],)=ROW()-1,1,)+INDEX(Таблица1[[#All],[0]],ROW()-1)</f>
        <v>#N/A</v>
      </c>
      <c r="M1435" s="18" t="str">
        <f>IFERROR(INDEX(Таблица1[Номер договора],MATCH(ROW()-1,Таблица1[0],)),"s\")</f>
        <v>s\</v>
      </c>
    </row>
    <row r="1436" spans="1:13" ht="15.75" x14ac:dyDescent="0.25">
      <c r="A1436" s="9" t="e">
        <f>INDEX('Журнал договоров физ.лиц'!C:C,MATCH('Реестр физические'!J1436,'Журнал договоров физ.лиц'!A:A,))</f>
        <v>#N/A</v>
      </c>
      <c r="B1436" s="9" t="e">
        <f>Таблица1[[#This Row],[Наименование юридического лица / ФИО пациента (физического лица)]]</f>
        <v>#N/A</v>
      </c>
      <c r="C1436" s="35"/>
      <c r="D1436" s="11"/>
      <c r="E1436" s="16"/>
      <c r="F1436" s="19"/>
      <c r="G1436"/>
      <c r="H1436" s="17">
        <f>IFERROR(VLOOKUP(Таблица1[[#This Row],[Наименование услуги]],#REF!,2),)</f>
        <v>0</v>
      </c>
      <c r="I1436" s="7">
        <f>Таблица1[[#This Row],[Количество услуг]]*Таблица1[[#This Row],[Стоимость за единицу, руб.]]</f>
        <v>0</v>
      </c>
      <c r="K1436" s="8" t="str">
        <f>IFERROR(VLOOKUP($J1436,'Журнал договоров физ.лиц'!$A$2:$H$32,2,0),"")</f>
        <v/>
      </c>
      <c r="L1436" s="18" t="e">
        <f>IF(MATCH(Таблица1[[#This Row],[Номер договора]],Таблица1[Номер договора],)=ROW()-1,1,)+INDEX(Таблица1[[#All],[0]],ROW()-1)</f>
        <v>#N/A</v>
      </c>
      <c r="M1436" s="18" t="str">
        <f>IFERROR(INDEX(Таблица1[Номер договора],MATCH(ROW()-1,Таблица1[0],)),"s\")</f>
        <v>s\</v>
      </c>
    </row>
    <row r="1437" spans="1:13" ht="15.75" x14ac:dyDescent="0.25">
      <c r="A1437" s="9" t="e">
        <f>INDEX('Журнал договоров физ.лиц'!C:C,MATCH('Реестр физические'!J1437,'Журнал договоров физ.лиц'!A:A,))</f>
        <v>#N/A</v>
      </c>
      <c r="B1437" s="9" t="e">
        <f>Таблица1[[#This Row],[Наименование юридического лица / ФИО пациента (физического лица)]]</f>
        <v>#N/A</v>
      </c>
      <c r="C1437" s="35"/>
      <c r="D1437" s="11"/>
      <c r="E1437" s="16"/>
      <c r="F1437" s="19"/>
      <c r="G1437"/>
      <c r="H1437" s="17">
        <f>IFERROR(VLOOKUP(Таблица1[[#This Row],[Наименование услуги]],#REF!,2),)</f>
        <v>0</v>
      </c>
      <c r="I1437" s="7">
        <f>Таблица1[[#This Row],[Количество услуг]]*Таблица1[[#This Row],[Стоимость за единицу, руб.]]</f>
        <v>0</v>
      </c>
      <c r="K1437" s="8" t="str">
        <f>IFERROR(VLOOKUP($J1437,'Журнал договоров физ.лиц'!$A$2:$H$32,2,0),"")</f>
        <v/>
      </c>
      <c r="L1437" s="18" t="e">
        <f>IF(MATCH(Таблица1[[#This Row],[Номер договора]],Таблица1[Номер договора],)=ROW()-1,1,)+INDEX(Таблица1[[#All],[0]],ROW()-1)</f>
        <v>#N/A</v>
      </c>
      <c r="M1437" s="18" t="str">
        <f>IFERROR(INDEX(Таблица1[Номер договора],MATCH(ROW()-1,Таблица1[0],)),"s\")</f>
        <v>s\</v>
      </c>
    </row>
    <row r="1438" spans="1:13" ht="15.75" x14ac:dyDescent="0.25">
      <c r="A1438" s="9" t="e">
        <f>INDEX('Журнал договоров физ.лиц'!C:C,MATCH('Реестр физические'!J1438,'Журнал договоров физ.лиц'!A:A,))</f>
        <v>#N/A</v>
      </c>
      <c r="B1438" s="9" t="e">
        <f>Таблица1[[#This Row],[Наименование юридического лица / ФИО пациента (физического лица)]]</f>
        <v>#N/A</v>
      </c>
      <c r="C1438" s="35"/>
      <c r="D1438" s="11"/>
      <c r="E1438" s="16"/>
      <c r="F1438" s="19"/>
      <c r="G1438"/>
      <c r="H1438" s="17">
        <f>IFERROR(VLOOKUP(Таблица1[[#This Row],[Наименование услуги]],#REF!,2),)</f>
        <v>0</v>
      </c>
      <c r="I1438" s="7">
        <f>Таблица1[[#This Row],[Количество услуг]]*Таблица1[[#This Row],[Стоимость за единицу, руб.]]</f>
        <v>0</v>
      </c>
      <c r="K1438" s="8" t="str">
        <f>IFERROR(VLOOKUP($J1438,'Журнал договоров физ.лиц'!$A$2:$H$32,2,0),"")</f>
        <v/>
      </c>
      <c r="L1438" s="18" t="e">
        <f>IF(MATCH(Таблица1[[#This Row],[Номер договора]],Таблица1[Номер договора],)=ROW()-1,1,)+INDEX(Таблица1[[#All],[0]],ROW()-1)</f>
        <v>#N/A</v>
      </c>
      <c r="M1438" s="18" t="str">
        <f>IFERROR(INDEX(Таблица1[Номер договора],MATCH(ROW()-1,Таблица1[0],)),"s\")</f>
        <v>s\</v>
      </c>
    </row>
    <row r="1439" spans="1:13" ht="15.75" x14ac:dyDescent="0.25">
      <c r="A1439" s="9" t="e">
        <f>INDEX('Журнал договоров физ.лиц'!C:C,MATCH('Реестр физические'!J1439,'Журнал договоров физ.лиц'!A:A,))</f>
        <v>#N/A</v>
      </c>
      <c r="B1439" s="9" t="e">
        <f>Таблица1[[#This Row],[Наименование юридического лица / ФИО пациента (физического лица)]]</f>
        <v>#N/A</v>
      </c>
      <c r="C1439" s="35"/>
      <c r="D1439" s="11"/>
      <c r="E1439" s="16"/>
      <c r="F1439" s="19"/>
      <c r="G1439"/>
      <c r="H1439" s="17">
        <f>IFERROR(VLOOKUP(Таблица1[[#This Row],[Наименование услуги]],#REF!,2),)</f>
        <v>0</v>
      </c>
      <c r="I1439" s="7">
        <f>Таблица1[[#This Row],[Количество услуг]]*Таблица1[[#This Row],[Стоимость за единицу, руб.]]</f>
        <v>0</v>
      </c>
      <c r="K1439" s="8" t="str">
        <f>IFERROR(VLOOKUP($J1439,'Журнал договоров физ.лиц'!$A$2:$H$32,2,0),"")</f>
        <v/>
      </c>
      <c r="L1439" s="18" t="e">
        <f>IF(MATCH(Таблица1[[#This Row],[Номер договора]],Таблица1[Номер договора],)=ROW()-1,1,)+INDEX(Таблица1[[#All],[0]],ROW()-1)</f>
        <v>#N/A</v>
      </c>
      <c r="M1439" s="18" t="str">
        <f>IFERROR(INDEX(Таблица1[Номер договора],MATCH(ROW()-1,Таблица1[0],)),"s\")</f>
        <v>s\</v>
      </c>
    </row>
    <row r="1440" spans="1:13" ht="15.75" x14ac:dyDescent="0.25">
      <c r="A1440" s="9" t="e">
        <f>INDEX('Журнал договоров физ.лиц'!C:C,MATCH('Реестр физические'!J1440,'Журнал договоров физ.лиц'!A:A,))</f>
        <v>#N/A</v>
      </c>
      <c r="B1440" s="9" t="e">
        <f>Таблица1[[#This Row],[Наименование юридического лица / ФИО пациента (физического лица)]]</f>
        <v>#N/A</v>
      </c>
      <c r="C1440" s="35"/>
      <c r="D1440" s="11"/>
      <c r="E1440" s="16"/>
      <c r="F1440" s="19"/>
      <c r="G1440"/>
      <c r="H1440" s="17">
        <f>IFERROR(VLOOKUP(Таблица1[[#This Row],[Наименование услуги]],#REF!,2),)</f>
        <v>0</v>
      </c>
      <c r="I1440" s="7">
        <f>Таблица1[[#This Row],[Количество услуг]]*Таблица1[[#This Row],[Стоимость за единицу, руб.]]</f>
        <v>0</v>
      </c>
      <c r="K1440" s="8" t="str">
        <f>IFERROR(VLOOKUP($J1440,'Журнал договоров физ.лиц'!$A$2:$H$32,2,0),"")</f>
        <v/>
      </c>
      <c r="L1440" s="18" t="e">
        <f>IF(MATCH(Таблица1[[#This Row],[Номер договора]],Таблица1[Номер договора],)=ROW()-1,1,)+INDEX(Таблица1[[#All],[0]],ROW()-1)</f>
        <v>#N/A</v>
      </c>
      <c r="M1440" s="18" t="str">
        <f>IFERROR(INDEX(Таблица1[Номер договора],MATCH(ROW()-1,Таблица1[0],)),"s\")</f>
        <v>s\</v>
      </c>
    </row>
    <row r="1441" spans="1:13" ht="15.75" x14ac:dyDescent="0.25">
      <c r="A1441" s="9" t="e">
        <f>INDEX('Журнал договоров физ.лиц'!C:C,MATCH('Реестр физические'!J1441,'Журнал договоров физ.лиц'!A:A,))</f>
        <v>#N/A</v>
      </c>
      <c r="B1441" s="9" t="e">
        <f>Таблица1[[#This Row],[Наименование юридического лица / ФИО пациента (физического лица)]]</f>
        <v>#N/A</v>
      </c>
      <c r="C1441" s="35"/>
      <c r="D1441" s="11"/>
      <c r="E1441" s="16"/>
      <c r="F1441" s="19"/>
      <c r="G1441"/>
      <c r="H1441" s="17">
        <f>IFERROR(VLOOKUP(Таблица1[[#This Row],[Наименование услуги]],#REF!,2),)</f>
        <v>0</v>
      </c>
      <c r="I1441" s="7">
        <f>Таблица1[[#This Row],[Количество услуг]]*Таблица1[[#This Row],[Стоимость за единицу, руб.]]</f>
        <v>0</v>
      </c>
      <c r="K1441" s="8" t="str">
        <f>IFERROR(VLOOKUP($J1441,'Журнал договоров физ.лиц'!$A$2:$H$32,2,0),"")</f>
        <v/>
      </c>
      <c r="L1441" s="18" t="e">
        <f>IF(MATCH(Таблица1[[#This Row],[Номер договора]],Таблица1[Номер договора],)=ROW()-1,1,)+INDEX(Таблица1[[#All],[0]],ROW()-1)</f>
        <v>#N/A</v>
      </c>
      <c r="M1441" s="18" t="str">
        <f>IFERROR(INDEX(Таблица1[Номер договора],MATCH(ROW()-1,Таблица1[0],)),"s\")</f>
        <v>s\</v>
      </c>
    </row>
    <row r="1442" spans="1:13" ht="15.75" x14ac:dyDescent="0.25">
      <c r="A1442" s="9" t="e">
        <f>INDEX('Журнал договоров физ.лиц'!C:C,MATCH('Реестр физические'!J1442,'Журнал договоров физ.лиц'!A:A,))</f>
        <v>#N/A</v>
      </c>
      <c r="B1442" s="9" t="e">
        <f>Таблица1[[#This Row],[Наименование юридического лица / ФИО пациента (физического лица)]]</f>
        <v>#N/A</v>
      </c>
      <c r="C1442" s="35"/>
      <c r="D1442" s="11"/>
      <c r="E1442" s="16"/>
      <c r="F1442" s="19"/>
      <c r="G1442"/>
      <c r="H1442" s="17">
        <f>IFERROR(VLOOKUP(Таблица1[[#This Row],[Наименование услуги]],#REF!,2),)</f>
        <v>0</v>
      </c>
      <c r="I1442" s="7">
        <f>Таблица1[[#This Row],[Количество услуг]]*Таблица1[[#This Row],[Стоимость за единицу, руб.]]</f>
        <v>0</v>
      </c>
      <c r="K1442" s="8" t="str">
        <f>IFERROR(VLOOKUP($J1442,'Журнал договоров физ.лиц'!$A$2:$H$32,2,0),"")</f>
        <v/>
      </c>
      <c r="L1442" s="18" t="e">
        <f>IF(MATCH(Таблица1[[#This Row],[Номер договора]],Таблица1[Номер договора],)=ROW()-1,1,)+INDEX(Таблица1[[#All],[0]],ROW()-1)</f>
        <v>#N/A</v>
      </c>
      <c r="M1442" s="18" t="str">
        <f>IFERROR(INDEX(Таблица1[Номер договора],MATCH(ROW()-1,Таблица1[0],)),"s\")</f>
        <v>s\</v>
      </c>
    </row>
    <row r="1443" spans="1:13" ht="15.75" x14ac:dyDescent="0.25">
      <c r="A1443" s="9" t="e">
        <f>INDEX('Журнал договоров физ.лиц'!C:C,MATCH('Реестр физические'!J1443,'Журнал договоров физ.лиц'!A:A,))</f>
        <v>#N/A</v>
      </c>
      <c r="B1443" s="9" t="e">
        <f>Таблица1[[#This Row],[Наименование юридического лица / ФИО пациента (физического лица)]]</f>
        <v>#N/A</v>
      </c>
      <c r="C1443" s="35"/>
      <c r="D1443" s="11"/>
      <c r="E1443" s="16"/>
      <c r="F1443" s="19"/>
      <c r="G1443"/>
      <c r="H1443" s="17">
        <f>IFERROR(VLOOKUP(Таблица1[[#This Row],[Наименование услуги]],#REF!,2),)</f>
        <v>0</v>
      </c>
      <c r="I1443" s="7">
        <f>Таблица1[[#This Row],[Количество услуг]]*Таблица1[[#This Row],[Стоимость за единицу, руб.]]</f>
        <v>0</v>
      </c>
      <c r="K1443" s="8" t="str">
        <f>IFERROR(VLOOKUP($J1443,'Журнал договоров физ.лиц'!$A$2:$H$32,2,0),"")</f>
        <v/>
      </c>
      <c r="L1443" s="18" t="e">
        <f>IF(MATCH(Таблица1[[#This Row],[Номер договора]],Таблица1[Номер договора],)=ROW()-1,1,)+INDEX(Таблица1[[#All],[0]],ROW()-1)</f>
        <v>#N/A</v>
      </c>
      <c r="M1443" s="18" t="str">
        <f>IFERROR(INDEX(Таблица1[Номер договора],MATCH(ROW()-1,Таблица1[0],)),"s\")</f>
        <v>s\</v>
      </c>
    </row>
    <row r="1444" spans="1:13" ht="15.75" x14ac:dyDescent="0.25">
      <c r="A1444" s="9" t="e">
        <f>INDEX('Журнал договоров физ.лиц'!C:C,MATCH('Реестр физические'!J1444,'Журнал договоров физ.лиц'!A:A,))</f>
        <v>#N/A</v>
      </c>
      <c r="B1444" s="9" t="e">
        <f>Таблица1[[#This Row],[Наименование юридического лица / ФИО пациента (физического лица)]]</f>
        <v>#N/A</v>
      </c>
      <c r="C1444" s="35"/>
      <c r="D1444" s="11"/>
      <c r="E1444" s="16"/>
      <c r="F1444" s="19"/>
      <c r="G1444"/>
      <c r="H1444" s="17">
        <f>IFERROR(VLOOKUP(Таблица1[[#This Row],[Наименование услуги]],#REF!,2),)</f>
        <v>0</v>
      </c>
      <c r="I1444" s="7">
        <f>Таблица1[[#This Row],[Количество услуг]]*Таблица1[[#This Row],[Стоимость за единицу, руб.]]</f>
        <v>0</v>
      </c>
      <c r="K1444" s="8" t="str">
        <f>IFERROR(VLOOKUP($J1444,'Журнал договоров физ.лиц'!$A$2:$H$32,2,0),"")</f>
        <v/>
      </c>
      <c r="L1444" s="18" t="e">
        <f>IF(MATCH(Таблица1[[#This Row],[Номер договора]],Таблица1[Номер договора],)=ROW()-1,1,)+INDEX(Таблица1[[#All],[0]],ROW()-1)</f>
        <v>#N/A</v>
      </c>
      <c r="M1444" s="18" t="str">
        <f>IFERROR(INDEX(Таблица1[Номер договора],MATCH(ROW()-1,Таблица1[0],)),"s\")</f>
        <v>s\</v>
      </c>
    </row>
    <row r="1445" spans="1:13" ht="15.75" x14ac:dyDescent="0.25">
      <c r="A1445" s="9" t="e">
        <f>INDEX('Журнал договоров физ.лиц'!C:C,MATCH('Реестр физические'!J1445,'Журнал договоров физ.лиц'!A:A,))</f>
        <v>#N/A</v>
      </c>
      <c r="B1445" s="9" t="e">
        <f>Таблица1[[#This Row],[Наименование юридического лица / ФИО пациента (физического лица)]]</f>
        <v>#N/A</v>
      </c>
      <c r="C1445" s="35"/>
      <c r="D1445" s="11"/>
      <c r="E1445" s="16"/>
      <c r="F1445" s="19"/>
      <c r="G1445"/>
      <c r="H1445" s="17">
        <f>IFERROR(VLOOKUP(Таблица1[[#This Row],[Наименование услуги]],#REF!,2),)</f>
        <v>0</v>
      </c>
      <c r="I1445" s="7">
        <f>Таблица1[[#This Row],[Количество услуг]]*Таблица1[[#This Row],[Стоимость за единицу, руб.]]</f>
        <v>0</v>
      </c>
      <c r="K1445" s="8" t="str">
        <f>IFERROR(VLOOKUP($J1445,'Журнал договоров физ.лиц'!$A$2:$H$32,2,0),"")</f>
        <v/>
      </c>
      <c r="L1445" s="18" t="e">
        <f>IF(MATCH(Таблица1[[#This Row],[Номер договора]],Таблица1[Номер договора],)=ROW()-1,1,)+INDEX(Таблица1[[#All],[0]],ROW()-1)</f>
        <v>#N/A</v>
      </c>
      <c r="M1445" s="18" t="str">
        <f>IFERROR(INDEX(Таблица1[Номер договора],MATCH(ROW()-1,Таблица1[0],)),"s\")</f>
        <v>s\</v>
      </c>
    </row>
    <row r="1446" spans="1:13" ht="15.75" x14ac:dyDescent="0.25">
      <c r="A1446" s="9" t="e">
        <f>INDEX('Журнал договоров физ.лиц'!C:C,MATCH('Реестр физические'!J1446,'Журнал договоров физ.лиц'!A:A,))</f>
        <v>#N/A</v>
      </c>
      <c r="B1446" s="9" t="e">
        <f>Таблица1[[#This Row],[Наименование юридического лица / ФИО пациента (физического лица)]]</f>
        <v>#N/A</v>
      </c>
      <c r="C1446" s="35"/>
      <c r="D1446" s="11"/>
      <c r="E1446" s="16"/>
      <c r="F1446" s="19"/>
      <c r="G1446"/>
      <c r="H1446" s="17">
        <f>IFERROR(VLOOKUP(Таблица1[[#This Row],[Наименование услуги]],#REF!,2),)</f>
        <v>0</v>
      </c>
      <c r="I1446" s="7">
        <f>Таблица1[[#This Row],[Количество услуг]]*Таблица1[[#This Row],[Стоимость за единицу, руб.]]</f>
        <v>0</v>
      </c>
      <c r="K1446" s="8" t="str">
        <f>IFERROR(VLOOKUP($J1446,'Журнал договоров физ.лиц'!$A$2:$H$32,2,0),"")</f>
        <v/>
      </c>
      <c r="L1446" s="18" t="e">
        <f>IF(MATCH(Таблица1[[#This Row],[Номер договора]],Таблица1[Номер договора],)=ROW()-1,1,)+INDEX(Таблица1[[#All],[0]],ROW()-1)</f>
        <v>#N/A</v>
      </c>
      <c r="M1446" s="18" t="str">
        <f>IFERROR(INDEX(Таблица1[Номер договора],MATCH(ROW()-1,Таблица1[0],)),"s\")</f>
        <v>s\</v>
      </c>
    </row>
    <row r="1447" spans="1:13" ht="15.75" x14ac:dyDescent="0.25">
      <c r="A1447" s="9" t="e">
        <f>INDEX('Журнал договоров физ.лиц'!C:C,MATCH('Реестр физические'!J1447,'Журнал договоров физ.лиц'!A:A,))</f>
        <v>#N/A</v>
      </c>
      <c r="B1447" s="9" t="e">
        <f>Таблица1[[#This Row],[Наименование юридического лица / ФИО пациента (физического лица)]]</f>
        <v>#N/A</v>
      </c>
      <c r="C1447" s="35"/>
      <c r="D1447" s="11"/>
      <c r="E1447" s="16"/>
      <c r="F1447" s="19"/>
      <c r="G1447"/>
      <c r="H1447" s="17">
        <f>IFERROR(VLOOKUP(Таблица1[[#This Row],[Наименование услуги]],#REF!,2),)</f>
        <v>0</v>
      </c>
      <c r="I1447" s="7">
        <f>Таблица1[[#This Row],[Количество услуг]]*Таблица1[[#This Row],[Стоимость за единицу, руб.]]</f>
        <v>0</v>
      </c>
      <c r="K1447" s="8" t="str">
        <f>IFERROR(VLOOKUP($J1447,'Журнал договоров физ.лиц'!$A$2:$H$32,2,0),"")</f>
        <v/>
      </c>
      <c r="L1447" s="18" t="e">
        <f>IF(MATCH(Таблица1[[#This Row],[Номер договора]],Таблица1[Номер договора],)=ROW()-1,1,)+INDEX(Таблица1[[#All],[0]],ROW()-1)</f>
        <v>#N/A</v>
      </c>
      <c r="M1447" s="18" t="str">
        <f>IFERROR(INDEX(Таблица1[Номер договора],MATCH(ROW()-1,Таблица1[0],)),"s\")</f>
        <v>s\</v>
      </c>
    </row>
    <row r="1448" spans="1:13" ht="15.75" x14ac:dyDescent="0.25">
      <c r="A1448" s="9" t="e">
        <f>INDEX('Журнал договоров физ.лиц'!C:C,MATCH('Реестр физические'!J1448,'Журнал договоров физ.лиц'!A:A,))</f>
        <v>#N/A</v>
      </c>
      <c r="B1448" s="9" t="e">
        <f>Таблица1[[#This Row],[Наименование юридического лица / ФИО пациента (физического лица)]]</f>
        <v>#N/A</v>
      </c>
      <c r="C1448" s="35"/>
      <c r="D1448" s="11"/>
      <c r="E1448" s="16"/>
      <c r="F1448" s="19"/>
      <c r="G1448"/>
      <c r="H1448" s="17">
        <f>IFERROR(VLOOKUP(Таблица1[[#This Row],[Наименование услуги]],#REF!,2),)</f>
        <v>0</v>
      </c>
      <c r="I1448" s="7">
        <f>Таблица1[[#This Row],[Количество услуг]]*Таблица1[[#This Row],[Стоимость за единицу, руб.]]</f>
        <v>0</v>
      </c>
      <c r="K1448" s="8" t="str">
        <f>IFERROR(VLOOKUP($J1448,'Журнал договоров физ.лиц'!$A$2:$H$32,2,0),"")</f>
        <v/>
      </c>
      <c r="L1448" s="18" t="e">
        <f>IF(MATCH(Таблица1[[#This Row],[Номер договора]],Таблица1[Номер договора],)=ROW()-1,1,)+INDEX(Таблица1[[#All],[0]],ROW()-1)</f>
        <v>#N/A</v>
      </c>
      <c r="M1448" s="18" t="str">
        <f>IFERROR(INDEX(Таблица1[Номер договора],MATCH(ROW()-1,Таблица1[0],)),"s\")</f>
        <v>s\</v>
      </c>
    </row>
    <row r="1449" spans="1:13" ht="15.75" x14ac:dyDescent="0.25">
      <c r="A1449" s="9" t="e">
        <f>INDEX('Журнал договоров физ.лиц'!C:C,MATCH('Реестр физические'!J1449,'Журнал договоров физ.лиц'!A:A,))</f>
        <v>#N/A</v>
      </c>
      <c r="B1449" s="9" t="e">
        <f>Таблица1[[#This Row],[Наименование юридического лица / ФИО пациента (физического лица)]]</f>
        <v>#N/A</v>
      </c>
      <c r="C1449" s="35"/>
      <c r="D1449" s="11"/>
      <c r="E1449" s="16"/>
      <c r="F1449" s="19"/>
      <c r="G1449"/>
      <c r="H1449" s="17">
        <f>IFERROR(VLOOKUP(Таблица1[[#This Row],[Наименование услуги]],#REF!,2),)</f>
        <v>0</v>
      </c>
      <c r="I1449" s="7">
        <f>Таблица1[[#This Row],[Количество услуг]]*Таблица1[[#This Row],[Стоимость за единицу, руб.]]</f>
        <v>0</v>
      </c>
      <c r="K1449" s="8" t="str">
        <f>IFERROR(VLOOKUP($J1449,'Журнал договоров физ.лиц'!$A$2:$H$32,2,0),"")</f>
        <v/>
      </c>
      <c r="L1449" s="18" t="e">
        <f>IF(MATCH(Таблица1[[#This Row],[Номер договора]],Таблица1[Номер договора],)=ROW()-1,1,)+INDEX(Таблица1[[#All],[0]],ROW()-1)</f>
        <v>#N/A</v>
      </c>
      <c r="M1449" s="18" t="str">
        <f>IFERROR(INDEX(Таблица1[Номер договора],MATCH(ROW()-1,Таблица1[0],)),"s\")</f>
        <v>s\</v>
      </c>
    </row>
    <row r="1450" spans="1:13" ht="15.75" x14ac:dyDescent="0.25">
      <c r="A1450" s="9" t="e">
        <f>INDEX('Журнал договоров физ.лиц'!C:C,MATCH('Реестр физические'!J1450,'Журнал договоров физ.лиц'!A:A,))</f>
        <v>#N/A</v>
      </c>
      <c r="B1450" s="9" t="e">
        <f>Таблица1[[#This Row],[Наименование юридического лица / ФИО пациента (физического лица)]]</f>
        <v>#N/A</v>
      </c>
      <c r="C1450" s="35"/>
      <c r="D1450" s="11"/>
      <c r="E1450" s="16"/>
      <c r="F1450" s="19"/>
      <c r="G1450"/>
      <c r="H1450" s="17">
        <f>IFERROR(VLOOKUP(Таблица1[[#This Row],[Наименование услуги]],#REF!,2),)</f>
        <v>0</v>
      </c>
      <c r="I1450" s="7">
        <f>Таблица1[[#This Row],[Количество услуг]]*Таблица1[[#This Row],[Стоимость за единицу, руб.]]</f>
        <v>0</v>
      </c>
      <c r="K1450" s="8" t="str">
        <f>IFERROR(VLOOKUP($J1450,'Журнал договоров физ.лиц'!$A$2:$H$32,2,0),"")</f>
        <v/>
      </c>
      <c r="L1450" s="18" t="e">
        <f>IF(MATCH(Таблица1[[#This Row],[Номер договора]],Таблица1[Номер договора],)=ROW()-1,1,)+INDEX(Таблица1[[#All],[0]],ROW()-1)</f>
        <v>#N/A</v>
      </c>
      <c r="M1450" s="18" t="str">
        <f>IFERROR(INDEX(Таблица1[Номер договора],MATCH(ROW()-1,Таблица1[0],)),"s\")</f>
        <v>s\</v>
      </c>
    </row>
    <row r="1451" spans="1:13" ht="15.75" x14ac:dyDescent="0.25">
      <c r="A1451" s="9" t="e">
        <f>INDEX('Журнал договоров физ.лиц'!C:C,MATCH('Реестр физические'!J1451,'Журнал договоров физ.лиц'!A:A,))</f>
        <v>#N/A</v>
      </c>
      <c r="B1451" s="9" t="e">
        <f>Таблица1[[#This Row],[Наименование юридического лица / ФИО пациента (физического лица)]]</f>
        <v>#N/A</v>
      </c>
      <c r="C1451" s="35"/>
      <c r="D1451" s="11"/>
      <c r="E1451" s="16"/>
      <c r="F1451" s="19"/>
      <c r="G1451"/>
      <c r="H1451" s="17">
        <f>IFERROR(VLOOKUP(Таблица1[[#This Row],[Наименование услуги]],#REF!,2),)</f>
        <v>0</v>
      </c>
      <c r="I1451" s="7">
        <f>Таблица1[[#This Row],[Количество услуг]]*Таблица1[[#This Row],[Стоимость за единицу, руб.]]</f>
        <v>0</v>
      </c>
      <c r="K1451" s="8" t="str">
        <f>IFERROR(VLOOKUP($J1451,'Журнал договоров физ.лиц'!$A$2:$H$32,2,0),"")</f>
        <v/>
      </c>
      <c r="L1451" s="18" t="e">
        <f>IF(MATCH(Таблица1[[#This Row],[Номер договора]],Таблица1[Номер договора],)=ROW()-1,1,)+INDEX(Таблица1[[#All],[0]],ROW()-1)</f>
        <v>#N/A</v>
      </c>
      <c r="M1451" s="18" t="str">
        <f>IFERROR(INDEX(Таблица1[Номер договора],MATCH(ROW()-1,Таблица1[0],)),"s\")</f>
        <v>s\</v>
      </c>
    </row>
    <row r="1452" spans="1:13" ht="15.75" x14ac:dyDescent="0.25">
      <c r="A1452" s="9" t="e">
        <f>INDEX('Журнал договоров физ.лиц'!C:C,MATCH('Реестр физические'!J1452,'Журнал договоров физ.лиц'!A:A,))</f>
        <v>#N/A</v>
      </c>
      <c r="B1452" s="9" t="e">
        <f>Таблица1[[#This Row],[Наименование юридического лица / ФИО пациента (физического лица)]]</f>
        <v>#N/A</v>
      </c>
      <c r="C1452" s="35"/>
      <c r="D1452" s="11"/>
      <c r="E1452" s="16"/>
      <c r="F1452" s="19"/>
      <c r="G1452"/>
      <c r="H1452" s="17">
        <f>IFERROR(VLOOKUP(Таблица1[[#This Row],[Наименование услуги]],#REF!,2),)</f>
        <v>0</v>
      </c>
      <c r="I1452" s="7">
        <f>Таблица1[[#This Row],[Количество услуг]]*Таблица1[[#This Row],[Стоимость за единицу, руб.]]</f>
        <v>0</v>
      </c>
      <c r="K1452" s="8" t="str">
        <f>IFERROR(VLOOKUP($J1452,'Журнал договоров физ.лиц'!$A$2:$H$32,2,0),"")</f>
        <v/>
      </c>
      <c r="L1452" s="18" t="e">
        <f>IF(MATCH(Таблица1[[#This Row],[Номер договора]],Таблица1[Номер договора],)=ROW()-1,1,)+INDEX(Таблица1[[#All],[0]],ROW()-1)</f>
        <v>#N/A</v>
      </c>
      <c r="M1452" s="18" t="str">
        <f>IFERROR(INDEX(Таблица1[Номер договора],MATCH(ROW()-1,Таблица1[0],)),"s\")</f>
        <v>s\</v>
      </c>
    </row>
    <row r="1453" spans="1:13" ht="15.75" x14ac:dyDescent="0.25">
      <c r="A1453" s="9" t="e">
        <f>INDEX('Журнал договоров физ.лиц'!C:C,MATCH('Реестр физические'!J1453,'Журнал договоров физ.лиц'!A:A,))</f>
        <v>#N/A</v>
      </c>
      <c r="B1453" s="9" t="e">
        <f>Таблица1[[#This Row],[Наименование юридического лица / ФИО пациента (физического лица)]]</f>
        <v>#N/A</v>
      </c>
      <c r="C1453" s="35"/>
      <c r="D1453" s="11"/>
      <c r="E1453" s="16"/>
      <c r="F1453" s="19"/>
      <c r="G1453"/>
      <c r="H1453" s="17">
        <f>IFERROR(VLOOKUP(Таблица1[[#This Row],[Наименование услуги]],#REF!,2),)</f>
        <v>0</v>
      </c>
      <c r="I1453" s="7">
        <f>Таблица1[[#This Row],[Количество услуг]]*Таблица1[[#This Row],[Стоимость за единицу, руб.]]</f>
        <v>0</v>
      </c>
      <c r="K1453" s="8" t="str">
        <f>IFERROR(VLOOKUP($J1453,'Журнал договоров физ.лиц'!$A$2:$H$32,2,0),"")</f>
        <v/>
      </c>
      <c r="L1453" s="18" t="e">
        <f>IF(MATCH(Таблица1[[#This Row],[Номер договора]],Таблица1[Номер договора],)=ROW()-1,1,)+INDEX(Таблица1[[#All],[0]],ROW()-1)</f>
        <v>#N/A</v>
      </c>
      <c r="M1453" s="18" t="str">
        <f>IFERROR(INDEX(Таблица1[Номер договора],MATCH(ROW()-1,Таблица1[0],)),"s\")</f>
        <v>s\</v>
      </c>
    </row>
    <row r="1454" spans="1:13" ht="15.75" x14ac:dyDescent="0.25">
      <c r="A1454" s="9" t="e">
        <f>INDEX('Журнал договоров физ.лиц'!C:C,MATCH('Реестр физические'!J1454,'Журнал договоров физ.лиц'!A:A,))</f>
        <v>#N/A</v>
      </c>
      <c r="B1454" s="9" t="e">
        <f>Таблица1[[#This Row],[Наименование юридического лица / ФИО пациента (физического лица)]]</f>
        <v>#N/A</v>
      </c>
      <c r="C1454" s="35"/>
      <c r="D1454" s="11"/>
      <c r="E1454" s="16"/>
      <c r="F1454" s="19"/>
      <c r="G1454"/>
      <c r="H1454" s="17">
        <f>IFERROR(VLOOKUP(Таблица1[[#This Row],[Наименование услуги]],#REF!,2),)</f>
        <v>0</v>
      </c>
      <c r="I1454" s="7">
        <f>Таблица1[[#This Row],[Количество услуг]]*Таблица1[[#This Row],[Стоимость за единицу, руб.]]</f>
        <v>0</v>
      </c>
      <c r="K1454" s="8" t="str">
        <f>IFERROR(VLOOKUP($J1454,'Журнал договоров физ.лиц'!$A$2:$H$32,2,0),"")</f>
        <v/>
      </c>
      <c r="L1454" s="18" t="e">
        <f>IF(MATCH(Таблица1[[#This Row],[Номер договора]],Таблица1[Номер договора],)=ROW()-1,1,)+INDEX(Таблица1[[#All],[0]],ROW()-1)</f>
        <v>#N/A</v>
      </c>
      <c r="M1454" s="18" t="str">
        <f>IFERROR(INDEX(Таблица1[Номер договора],MATCH(ROW()-1,Таблица1[0],)),"s\")</f>
        <v>s\</v>
      </c>
    </row>
    <row r="1455" spans="1:13" ht="15.75" x14ac:dyDescent="0.25">
      <c r="A1455" s="9" t="e">
        <f>INDEX('Журнал договоров физ.лиц'!C:C,MATCH('Реестр физические'!J1455,'Журнал договоров физ.лиц'!A:A,))</f>
        <v>#N/A</v>
      </c>
      <c r="B1455" s="9" t="e">
        <f>Таблица1[[#This Row],[Наименование юридического лица / ФИО пациента (физического лица)]]</f>
        <v>#N/A</v>
      </c>
      <c r="C1455" s="35"/>
      <c r="D1455" s="11"/>
      <c r="E1455" s="16"/>
      <c r="F1455" s="19"/>
      <c r="G1455"/>
      <c r="H1455" s="17">
        <f>IFERROR(VLOOKUP(Таблица1[[#This Row],[Наименование услуги]],#REF!,2),)</f>
        <v>0</v>
      </c>
      <c r="I1455" s="7">
        <f>Таблица1[[#This Row],[Количество услуг]]*Таблица1[[#This Row],[Стоимость за единицу, руб.]]</f>
        <v>0</v>
      </c>
      <c r="K1455" s="8" t="str">
        <f>IFERROR(VLOOKUP($J1455,'Журнал договоров физ.лиц'!$A$2:$H$32,2,0),"")</f>
        <v/>
      </c>
      <c r="L1455" s="18" t="e">
        <f>IF(MATCH(Таблица1[[#This Row],[Номер договора]],Таблица1[Номер договора],)=ROW()-1,1,)+INDEX(Таблица1[[#All],[0]],ROW()-1)</f>
        <v>#N/A</v>
      </c>
      <c r="M1455" s="18" t="str">
        <f>IFERROR(INDEX(Таблица1[Номер договора],MATCH(ROW()-1,Таблица1[0],)),"s\")</f>
        <v>s\</v>
      </c>
    </row>
    <row r="1456" spans="1:13" ht="15.75" x14ac:dyDescent="0.25">
      <c r="A1456" s="9" t="e">
        <f>INDEX('Журнал договоров физ.лиц'!C:C,MATCH('Реестр физические'!J1456,'Журнал договоров физ.лиц'!A:A,))</f>
        <v>#N/A</v>
      </c>
      <c r="B1456" s="9" t="e">
        <f>Таблица1[[#This Row],[Наименование юридического лица / ФИО пациента (физического лица)]]</f>
        <v>#N/A</v>
      </c>
      <c r="C1456" s="35"/>
      <c r="D1456" s="11"/>
      <c r="E1456" s="16"/>
      <c r="F1456" s="19"/>
      <c r="G1456"/>
      <c r="H1456" s="17">
        <f>IFERROR(VLOOKUP(Таблица1[[#This Row],[Наименование услуги]],#REF!,2),)</f>
        <v>0</v>
      </c>
      <c r="I1456" s="7">
        <f>Таблица1[[#This Row],[Количество услуг]]*Таблица1[[#This Row],[Стоимость за единицу, руб.]]</f>
        <v>0</v>
      </c>
      <c r="K1456" s="8" t="str">
        <f>IFERROR(VLOOKUP($J1456,'Журнал договоров физ.лиц'!$A$2:$H$32,2,0),"")</f>
        <v/>
      </c>
      <c r="L1456" s="18" t="e">
        <f>IF(MATCH(Таблица1[[#This Row],[Номер договора]],Таблица1[Номер договора],)=ROW()-1,1,)+INDEX(Таблица1[[#All],[0]],ROW()-1)</f>
        <v>#N/A</v>
      </c>
      <c r="M1456" s="18" t="str">
        <f>IFERROR(INDEX(Таблица1[Номер договора],MATCH(ROW()-1,Таблица1[0],)),"s\")</f>
        <v>s\</v>
      </c>
    </row>
    <row r="1457" spans="1:13" ht="15.75" x14ac:dyDescent="0.25">
      <c r="A1457" s="9" t="e">
        <f>INDEX('Журнал договоров физ.лиц'!C:C,MATCH('Реестр физические'!J1457,'Журнал договоров физ.лиц'!A:A,))</f>
        <v>#N/A</v>
      </c>
      <c r="B1457" s="9" t="e">
        <f>Таблица1[[#This Row],[Наименование юридического лица / ФИО пациента (физического лица)]]</f>
        <v>#N/A</v>
      </c>
      <c r="C1457" s="35"/>
      <c r="D1457" s="11"/>
      <c r="E1457" s="16"/>
      <c r="F1457" s="19"/>
      <c r="G1457"/>
      <c r="H1457" s="17">
        <f>IFERROR(VLOOKUP(Таблица1[[#This Row],[Наименование услуги]],#REF!,2),)</f>
        <v>0</v>
      </c>
      <c r="I1457" s="7">
        <f>Таблица1[[#This Row],[Количество услуг]]*Таблица1[[#This Row],[Стоимость за единицу, руб.]]</f>
        <v>0</v>
      </c>
      <c r="K1457" s="8" t="str">
        <f>IFERROR(VLOOKUP($J1457,'Журнал договоров физ.лиц'!$A$2:$H$32,2,0),"")</f>
        <v/>
      </c>
      <c r="L1457" s="18" t="e">
        <f>IF(MATCH(Таблица1[[#This Row],[Номер договора]],Таблица1[Номер договора],)=ROW()-1,1,)+INDEX(Таблица1[[#All],[0]],ROW()-1)</f>
        <v>#N/A</v>
      </c>
      <c r="M1457" s="18" t="str">
        <f>IFERROR(INDEX(Таблица1[Номер договора],MATCH(ROW()-1,Таблица1[0],)),"s\")</f>
        <v>s\</v>
      </c>
    </row>
    <row r="1458" spans="1:13" ht="15.75" x14ac:dyDescent="0.25">
      <c r="A1458" s="9" t="e">
        <f>INDEX('Журнал договоров физ.лиц'!C:C,MATCH('Реестр физические'!J1458,'Журнал договоров физ.лиц'!A:A,))</f>
        <v>#N/A</v>
      </c>
      <c r="B1458" s="9" t="e">
        <f>Таблица1[[#This Row],[Наименование юридического лица / ФИО пациента (физического лица)]]</f>
        <v>#N/A</v>
      </c>
      <c r="C1458" s="35"/>
      <c r="D1458" s="11"/>
      <c r="E1458" s="16"/>
      <c r="F1458" s="19"/>
      <c r="G1458"/>
      <c r="H1458" s="17">
        <f>IFERROR(VLOOKUP(Таблица1[[#This Row],[Наименование услуги]],#REF!,2),)</f>
        <v>0</v>
      </c>
      <c r="I1458" s="7">
        <f>Таблица1[[#This Row],[Количество услуг]]*Таблица1[[#This Row],[Стоимость за единицу, руб.]]</f>
        <v>0</v>
      </c>
      <c r="K1458" s="8" t="str">
        <f>IFERROR(VLOOKUP($J1458,'Журнал договоров физ.лиц'!$A$2:$H$32,2,0),"")</f>
        <v/>
      </c>
      <c r="L1458" s="18" t="e">
        <f>IF(MATCH(Таблица1[[#This Row],[Номер договора]],Таблица1[Номер договора],)=ROW()-1,1,)+INDEX(Таблица1[[#All],[0]],ROW()-1)</f>
        <v>#N/A</v>
      </c>
      <c r="M1458" s="18" t="str">
        <f>IFERROR(INDEX(Таблица1[Номер договора],MATCH(ROW()-1,Таблица1[0],)),"s\")</f>
        <v>s\</v>
      </c>
    </row>
    <row r="1459" spans="1:13" ht="15.75" x14ac:dyDescent="0.25">
      <c r="A1459" s="9" t="e">
        <f>INDEX('Журнал договоров физ.лиц'!C:C,MATCH('Реестр физические'!J1459,'Журнал договоров физ.лиц'!A:A,))</f>
        <v>#N/A</v>
      </c>
      <c r="B1459" s="9" t="e">
        <f>Таблица1[[#This Row],[Наименование юридического лица / ФИО пациента (физического лица)]]</f>
        <v>#N/A</v>
      </c>
      <c r="C1459" s="35"/>
      <c r="D1459" s="11"/>
      <c r="E1459" s="16"/>
      <c r="F1459" s="19"/>
      <c r="G1459"/>
      <c r="H1459" s="17">
        <f>IFERROR(VLOOKUP(Таблица1[[#This Row],[Наименование услуги]],#REF!,2),)</f>
        <v>0</v>
      </c>
      <c r="I1459" s="7">
        <f>Таблица1[[#This Row],[Количество услуг]]*Таблица1[[#This Row],[Стоимость за единицу, руб.]]</f>
        <v>0</v>
      </c>
      <c r="K1459" s="8" t="str">
        <f>IFERROR(VLOOKUP($J1459,'Журнал договоров физ.лиц'!$A$2:$H$32,2,0),"")</f>
        <v/>
      </c>
      <c r="L1459" s="18" t="e">
        <f>IF(MATCH(Таблица1[[#This Row],[Номер договора]],Таблица1[Номер договора],)=ROW()-1,1,)+INDEX(Таблица1[[#All],[0]],ROW()-1)</f>
        <v>#N/A</v>
      </c>
      <c r="M1459" s="18" t="str">
        <f>IFERROR(INDEX(Таблица1[Номер договора],MATCH(ROW()-1,Таблица1[0],)),"s\")</f>
        <v>s\</v>
      </c>
    </row>
    <row r="1460" spans="1:13" ht="15.75" x14ac:dyDescent="0.25">
      <c r="A1460" s="9" t="e">
        <f>INDEX('Журнал договоров физ.лиц'!C:C,MATCH('Реестр физические'!J1460,'Журнал договоров физ.лиц'!A:A,))</f>
        <v>#N/A</v>
      </c>
      <c r="B1460" s="9" t="e">
        <f>Таблица1[[#This Row],[Наименование юридического лица / ФИО пациента (физического лица)]]</f>
        <v>#N/A</v>
      </c>
      <c r="C1460" s="35"/>
      <c r="D1460" s="11"/>
      <c r="E1460" s="16"/>
      <c r="F1460" s="19"/>
      <c r="G1460"/>
      <c r="H1460" s="17">
        <f>IFERROR(VLOOKUP(Таблица1[[#This Row],[Наименование услуги]],#REF!,2),)</f>
        <v>0</v>
      </c>
      <c r="I1460" s="7">
        <f>Таблица1[[#This Row],[Количество услуг]]*Таблица1[[#This Row],[Стоимость за единицу, руб.]]</f>
        <v>0</v>
      </c>
      <c r="K1460" s="8" t="str">
        <f>IFERROR(VLOOKUP($J1460,'Журнал договоров физ.лиц'!$A$2:$H$32,2,0),"")</f>
        <v/>
      </c>
      <c r="L1460" s="18" t="e">
        <f>IF(MATCH(Таблица1[[#This Row],[Номер договора]],Таблица1[Номер договора],)=ROW()-1,1,)+INDEX(Таблица1[[#All],[0]],ROW()-1)</f>
        <v>#N/A</v>
      </c>
      <c r="M1460" s="18" t="str">
        <f>IFERROR(INDEX(Таблица1[Номер договора],MATCH(ROW()-1,Таблица1[0],)),"s\")</f>
        <v>s\</v>
      </c>
    </row>
    <row r="1461" spans="1:13" ht="15.75" x14ac:dyDescent="0.25">
      <c r="A1461" s="9" t="e">
        <f>INDEX('Журнал договоров физ.лиц'!C:C,MATCH('Реестр физические'!J1461,'Журнал договоров физ.лиц'!A:A,))</f>
        <v>#N/A</v>
      </c>
      <c r="B1461" s="9" t="e">
        <f>Таблица1[[#This Row],[Наименование юридического лица / ФИО пациента (физического лица)]]</f>
        <v>#N/A</v>
      </c>
      <c r="C1461" s="35"/>
      <c r="D1461" s="11"/>
      <c r="E1461" s="16"/>
      <c r="F1461" s="19"/>
      <c r="G1461"/>
      <c r="H1461" s="17">
        <f>IFERROR(VLOOKUP(Таблица1[[#This Row],[Наименование услуги]],#REF!,2),)</f>
        <v>0</v>
      </c>
      <c r="I1461" s="7">
        <f>Таблица1[[#This Row],[Количество услуг]]*Таблица1[[#This Row],[Стоимость за единицу, руб.]]</f>
        <v>0</v>
      </c>
      <c r="K1461" s="8" t="str">
        <f>IFERROR(VLOOKUP($J1461,'Журнал договоров физ.лиц'!$A$2:$H$32,2,0),"")</f>
        <v/>
      </c>
      <c r="L1461" s="18" t="e">
        <f>IF(MATCH(Таблица1[[#This Row],[Номер договора]],Таблица1[Номер договора],)=ROW()-1,1,)+INDEX(Таблица1[[#All],[0]],ROW()-1)</f>
        <v>#N/A</v>
      </c>
      <c r="M1461" s="18" t="str">
        <f>IFERROR(INDEX(Таблица1[Номер договора],MATCH(ROW()-1,Таблица1[0],)),"s\")</f>
        <v>s\</v>
      </c>
    </row>
    <row r="1462" spans="1:13" ht="15.75" x14ac:dyDescent="0.25">
      <c r="A1462" s="9" t="e">
        <f>INDEX('Журнал договоров физ.лиц'!C:C,MATCH('Реестр физические'!J1462,'Журнал договоров физ.лиц'!A:A,))</f>
        <v>#N/A</v>
      </c>
      <c r="B1462" s="9" t="e">
        <f>Таблица1[[#This Row],[Наименование юридического лица / ФИО пациента (физического лица)]]</f>
        <v>#N/A</v>
      </c>
      <c r="C1462" s="35"/>
      <c r="D1462" s="11"/>
      <c r="E1462" s="16"/>
      <c r="F1462" s="19"/>
      <c r="G1462"/>
      <c r="H1462" s="17">
        <f>IFERROR(VLOOKUP(Таблица1[[#This Row],[Наименование услуги]],#REF!,2),)</f>
        <v>0</v>
      </c>
      <c r="I1462" s="7">
        <f>Таблица1[[#This Row],[Количество услуг]]*Таблица1[[#This Row],[Стоимость за единицу, руб.]]</f>
        <v>0</v>
      </c>
      <c r="K1462" s="8" t="str">
        <f>IFERROR(VLOOKUP($J1462,'Журнал договоров физ.лиц'!$A$2:$H$32,2,0),"")</f>
        <v/>
      </c>
      <c r="L1462" s="18" t="e">
        <f>IF(MATCH(Таблица1[[#This Row],[Номер договора]],Таблица1[Номер договора],)=ROW()-1,1,)+INDEX(Таблица1[[#All],[0]],ROW()-1)</f>
        <v>#N/A</v>
      </c>
      <c r="M1462" s="18" t="str">
        <f>IFERROR(INDEX(Таблица1[Номер договора],MATCH(ROW()-1,Таблица1[0],)),"s\")</f>
        <v>s\</v>
      </c>
    </row>
    <row r="1463" spans="1:13" ht="15.75" x14ac:dyDescent="0.25">
      <c r="A1463" s="9" t="e">
        <f>INDEX('Журнал договоров физ.лиц'!C:C,MATCH('Реестр физические'!J1463,'Журнал договоров физ.лиц'!A:A,))</f>
        <v>#N/A</v>
      </c>
      <c r="B1463" s="9" t="e">
        <f>Таблица1[[#This Row],[Наименование юридического лица / ФИО пациента (физического лица)]]</f>
        <v>#N/A</v>
      </c>
      <c r="C1463" s="35"/>
      <c r="D1463" s="11"/>
      <c r="E1463" s="16"/>
      <c r="F1463" s="19"/>
      <c r="G1463"/>
      <c r="H1463" s="17">
        <f>IFERROR(VLOOKUP(Таблица1[[#This Row],[Наименование услуги]],#REF!,2),)</f>
        <v>0</v>
      </c>
      <c r="I1463" s="7">
        <f>Таблица1[[#This Row],[Количество услуг]]*Таблица1[[#This Row],[Стоимость за единицу, руб.]]</f>
        <v>0</v>
      </c>
      <c r="K1463" s="8" t="str">
        <f>IFERROR(VLOOKUP($J1463,'Журнал договоров физ.лиц'!$A$2:$H$32,2,0),"")</f>
        <v/>
      </c>
      <c r="L1463" s="18" t="e">
        <f>IF(MATCH(Таблица1[[#This Row],[Номер договора]],Таблица1[Номер договора],)=ROW()-1,1,)+INDEX(Таблица1[[#All],[0]],ROW()-1)</f>
        <v>#N/A</v>
      </c>
      <c r="M1463" s="18" t="str">
        <f>IFERROR(INDEX(Таблица1[Номер договора],MATCH(ROW()-1,Таблица1[0],)),"s\")</f>
        <v>s\</v>
      </c>
    </row>
    <row r="1464" spans="1:13" ht="15.75" x14ac:dyDescent="0.25">
      <c r="A1464" s="9" t="e">
        <f>INDEX('Журнал договоров физ.лиц'!C:C,MATCH('Реестр физические'!J1464,'Журнал договоров физ.лиц'!A:A,))</f>
        <v>#N/A</v>
      </c>
      <c r="B1464" s="9" t="e">
        <f>Таблица1[[#This Row],[Наименование юридического лица / ФИО пациента (физического лица)]]</f>
        <v>#N/A</v>
      </c>
      <c r="C1464" s="35"/>
      <c r="D1464" s="11"/>
      <c r="E1464" s="16"/>
      <c r="F1464" s="19"/>
      <c r="G1464"/>
      <c r="H1464" s="17">
        <f>IFERROR(VLOOKUP(Таблица1[[#This Row],[Наименование услуги]],#REF!,2),)</f>
        <v>0</v>
      </c>
      <c r="I1464" s="7">
        <f>Таблица1[[#This Row],[Количество услуг]]*Таблица1[[#This Row],[Стоимость за единицу, руб.]]</f>
        <v>0</v>
      </c>
      <c r="K1464" s="8" t="str">
        <f>IFERROR(VLOOKUP($J1464,'Журнал договоров физ.лиц'!$A$2:$H$32,2,0),"")</f>
        <v/>
      </c>
      <c r="L1464" s="18" t="e">
        <f>IF(MATCH(Таблица1[[#This Row],[Номер договора]],Таблица1[Номер договора],)=ROW()-1,1,)+INDEX(Таблица1[[#All],[0]],ROW()-1)</f>
        <v>#N/A</v>
      </c>
      <c r="M1464" s="18" t="str">
        <f>IFERROR(INDEX(Таблица1[Номер договора],MATCH(ROW()-1,Таблица1[0],)),"s\")</f>
        <v>s\</v>
      </c>
    </row>
    <row r="1465" spans="1:13" ht="15.75" x14ac:dyDescent="0.25">
      <c r="A1465" s="9" t="e">
        <f>INDEX('Журнал договоров физ.лиц'!C:C,MATCH('Реестр физические'!J1465,'Журнал договоров физ.лиц'!A:A,))</f>
        <v>#N/A</v>
      </c>
      <c r="B1465" s="9" t="e">
        <f>Таблица1[[#This Row],[Наименование юридического лица / ФИО пациента (физического лица)]]</f>
        <v>#N/A</v>
      </c>
      <c r="C1465" s="35"/>
      <c r="D1465" s="11"/>
      <c r="E1465" s="16"/>
      <c r="F1465" s="19"/>
      <c r="G1465"/>
      <c r="H1465" s="17">
        <f>IFERROR(VLOOKUP(Таблица1[[#This Row],[Наименование услуги]],#REF!,2),)</f>
        <v>0</v>
      </c>
      <c r="I1465" s="7">
        <f>Таблица1[[#This Row],[Количество услуг]]*Таблица1[[#This Row],[Стоимость за единицу, руб.]]</f>
        <v>0</v>
      </c>
      <c r="K1465" s="8" t="str">
        <f>IFERROR(VLOOKUP($J1465,'Журнал договоров физ.лиц'!$A$2:$H$32,2,0),"")</f>
        <v/>
      </c>
      <c r="L1465" s="18" t="e">
        <f>IF(MATCH(Таблица1[[#This Row],[Номер договора]],Таблица1[Номер договора],)=ROW()-1,1,)+INDEX(Таблица1[[#All],[0]],ROW()-1)</f>
        <v>#N/A</v>
      </c>
      <c r="M1465" s="18" t="str">
        <f>IFERROR(INDEX(Таблица1[Номер договора],MATCH(ROW()-1,Таблица1[0],)),"s\")</f>
        <v>s\</v>
      </c>
    </row>
    <row r="1466" spans="1:13" ht="15.75" x14ac:dyDescent="0.25">
      <c r="A1466" s="9" t="e">
        <f>INDEX('Журнал договоров физ.лиц'!C:C,MATCH('Реестр физические'!J1466,'Журнал договоров физ.лиц'!A:A,))</f>
        <v>#N/A</v>
      </c>
      <c r="B1466" s="9" t="e">
        <f>Таблица1[[#This Row],[Наименование юридического лица / ФИО пациента (физического лица)]]</f>
        <v>#N/A</v>
      </c>
      <c r="C1466" s="35"/>
      <c r="D1466" s="11"/>
      <c r="E1466" s="16"/>
      <c r="F1466" s="19"/>
      <c r="G1466"/>
      <c r="H1466" s="17">
        <f>IFERROR(VLOOKUP(Таблица1[[#This Row],[Наименование услуги]],#REF!,2),)</f>
        <v>0</v>
      </c>
      <c r="I1466" s="7">
        <f>Таблица1[[#This Row],[Количество услуг]]*Таблица1[[#This Row],[Стоимость за единицу, руб.]]</f>
        <v>0</v>
      </c>
      <c r="K1466" s="8" t="str">
        <f>IFERROR(VLOOKUP($J1466,'Журнал договоров физ.лиц'!$A$2:$H$32,2,0),"")</f>
        <v/>
      </c>
      <c r="L1466" s="18" t="e">
        <f>IF(MATCH(Таблица1[[#This Row],[Номер договора]],Таблица1[Номер договора],)=ROW()-1,1,)+INDEX(Таблица1[[#All],[0]],ROW()-1)</f>
        <v>#N/A</v>
      </c>
      <c r="M1466" s="18" t="str">
        <f>IFERROR(INDEX(Таблица1[Номер договора],MATCH(ROW()-1,Таблица1[0],)),"s\")</f>
        <v>s\</v>
      </c>
    </row>
    <row r="1467" spans="1:13" ht="15.75" x14ac:dyDescent="0.25">
      <c r="A1467" s="9" t="e">
        <f>INDEX('Журнал договоров физ.лиц'!C:C,MATCH('Реестр физические'!J1467,'Журнал договоров физ.лиц'!A:A,))</f>
        <v>#N/A</v>
      </c>
      <c r="B1467" s="9" t="e">
        <f>Таблица1[[#This Row],[Наименование юридического лица / ФИО пациента (физического лица)]]</f>
        <v>#N/A</v>
      </c>
      <c r="C1467" s="35"/>
      <c r="D1467" s="11"/>
      <c r="E1467" s="16"/>
      <c r="F1467" s="19"/>
      <c r="G1467"/>
      <c r="H1467" s="17">
        <f>IFERROR(VLOOKUP(Таблица1[[#This Row],[Наименование услуги]],#REF!,2),)</f>
        <v>0</v>
      </c>
      <c r="I1467" s="7">
        <f>Таблица1[[#This Row],[Количество услуг]]*Таблица1[[#This Row],[Стоимость за единицу, руб.]]</f>
        <v>0</v>
      </c>
      <c r="K1467" s="8" t="str">
        <f>IFERROR(VLOOKUP($J1467,'Журнал договоров физ.лиц'!$A$2:$H$32,2,0),"")</f>
        <v/>
      </c>
      <c r="L1467" s="18" t="e">
        <f>IF(MATCH(Таблица1[[#This Row],[Номер договора]],Таблица1[Номер договора],)=ROW()-1,1,)+INDEX(Таблица1[[#All],[0]],ROW()-1)</f>
        <v>#N/A</v>
      </c>
      <c r="M1467" s="18" t="str">
        <f>IFERROR(INDEX(Таблица1[Номер договора],MATCH(ROW()-1,Таблица1[0],)),"s\")</f>
        <v>s\</v>
      </c>
    </row>
    <row r="1468" spans="1:13" ht="15.75" x14ac:dyDescent="0.25">
      <c r="A1468" s="9" t="e">
        <f>INDEX('Журнал договоров физ.лиц'!C:C,MATCH('Реестр физические'!J1468,'Журнал договоров физ.лиц'!A:A,))</f>
        <v>#N/A</v>
      </c>
      <c r="B1468" s="9" t="e">
        <f>Таблица1[[#This Row],[Наименование юридического лица / ФИО пациента (физического лица)]]</f>
        <v>#N/A</v>
      </c>
      <c r="C1468" s="35"/>
      <c r="D1468" s="11"/>
      <c r="E1468" s="16"/>
      <c r="F1468" s="19"/>
      <c r="G1468"/>
      <c r="H1468" s="17">
        <f>IFERROR(VLOOKUP(Таблица1[[#This Row],[Наименование услуги]],#REF!,2),)</f>
        <v>0</v>
      </c>
      <c r="I1468" s="7">
        <f>Таблица1[[#This Row],[Количество услуг]]*Таблица1[[#This Row],[Стоимость за единицу, руб.]]</f>
        <v>0</v>
      </c>
      <c r="K1468" s="8" t="str">
        <f>IFERROR(VLOOKUP($J1468,'Журнал договоров физ.лиц'!$A$2:$H$32,2,0),"")</f>
        <v/>
      </c>
      <c r="L1468" s="18" t="e">
        <f>IF(MATCH(Таблица1[[#This Row],[Номер договора]],Таблица1[Номер договора],)=ROW()-1,1,)+INDEX(Таблица1[[#All],[0]],ROW()-1)</f>
        <v>#N/A</v>
      </c>
      <c r="M1468" s="18" t="str">
        <f>IFERROR(INDEX(Таблица1[Номер договора],MATCH(ROW()-1,Таблица1[0],)),"s\")</f>
        <v>s\</v>
      </c>
    </row>
    <row r="1469" spans="1:13" ht="15.75" x14ac:dyDescent="0.25">
      <c r="A1469" s="9" t="e">
        <f>INDEX('Журнал договоров физ.лиц'!C:C,MATCH('Реестр физические'!J1469,'Журнал договоров физ.лиц'!A:A,))</f>
        <v>#N/A</v>
      </c>
      <c r="B1469" s="9" t="e">
        <f>Таблица1[[#This Row],[Наименование юридического лица / ФИО пациента (физического лица)]]</f>
        <v>#N/A</v>
      </c>
      <c r="C1469" s="35"/>
      <c r="D1469" s="11"/>
      <c r="E1469" s="16"/>
      <c r="F1469" s="19"/>
      <c r="G1469"/>
      <c r="H1469" s="17">
        <f>IFERROR(VLOOKUP(Таблица1[[#This Row],[Наименование услуги]],#REF!,2),)</f>
        <v>0</v>
      </c>
      <c r="I1469" s="7">
        <f>Таблица1[[#This Row],[Количество услуг]]*Таблица1[[#This Row],[Стоимость за единицу, руб.]]</f>
        <v>0</v>
      </c>
      <c r="K1469" s="8" t="str">
        <f>IFERROR(VLOOKUP($J1469,'Журнал договоров физ.лиц'!$A$2:$H$32,2,0),"")</f>
        <v/>
      </c>
      <c r="L1469" s="18" t="e">
        <f>IF(MATCH(Таблица1[[#This Row],[Номер договора]],Таблица1[Номер договора],)=ROW()-1,1,)+INDEX(Таблица1[[#All],[0]],ROW()-1)</f>
        <v>#N/A</v>
      </c>
      <c r="M1469" s="18" t="str">
        <f>IFERROR(INDEX(Таблица1[Номер договора],MATCH(ROW()-1,Таблица1[0],)),"s\")</f>
        <v>s\</v>
      </c>
    </row>
    <row r="1470" spans="1:13" ht="15.75" x14ac:dyDescent="0.25">
      <c r="A1470" s="9" t="e">
        <f>INDEX('Журнал договоров физ.лиц'!C:C,MATCH('Реестр физические'!J1470,'Журнал договоров физ.лиц'!A:A,))</f>
        <v>#N/A</v>
      </c>
      <c r="B1470" s="9" t="e">
        <f>Таблица1[[#This Row],[Наименование юридического лица / ФИО пациента (физического лица)]]</f>
        <v>#N/A</v>
      </c>
      <c r="C1470" s="35"/>
      <c r="D1470" s="11"/>
      <c r="E1470" s="16"/>
      <c r="F1470" s="19"/>
      <c r="G1470"/>
      <c r="H1470" s="17">
        <f>IFERROR(VLOOKUP(Таблица1[[#This Row],[Наименование услуги]],#REF!,2),)</f>
        <v>0</v>
      </c>
      <c r="I1470" s="7">
        <f>Таблица1[[#This Row],[Количество услуг]]*Таблица1[[#This Row],[Стоимость за единицу, руб.]]</f>
        <v>0</v>
      </c>
      <c r="K1470" s="8" t="str">
        <f>IFERROR(VLOOKUP($J1470,'Журнал договоров физ.лиц'!$A$2:$H$32,2,0),"")</f>
        <v/>
      </c>
      <c r="L1470" s="18" t="e">
        <f>IF(MATCH(Таблица1[[#This Row],[Номер договора]],Таблица1[Номер договора],)=ROW()-1,1,)+INDEX(Таблица1[[#All],[0]],ROW()-1)</f>
        <v>#N/A</v>
      </c>
      <c r="M1470" s="18" t="str">
        <f>IFERROR(INDEX(Таблица1[Номер договора],MATCH(ROW()-1,Таблица1[0],)),"s\")</f>
        <v>s\</v>
      </c>
    </row>
    <row r="1471" spans="1:13" ht="15.75" x14ac:dyDescent="0.25">
      <c r="A1471" s="9" t="e">
        <f>INDEX('Журнал договоров физ.лиц'!C:C,MATCH('Реестр физические'!J1471,'Журнал договоров физ.лиц'!A:A,))</f>
        <v>#N/A</v>
      </c>
      <c r="B1471" s="9" t="e">
        <f>Таблица1[[#This Row],[Наименование юридического лица / ФИО пациента (физического лица)]]</f>
        <v>#N/A</v>
      </c>
      <c r="C1471" s="35"/>
      <c r="D1471" s="11"/>
      <c r="E1471" s="16"/>
      <c r="F1471" s="19"/>
      <c r="G1471"/>
      <c r="H1471" s="17">
        <f>IFERROR(VLOOKUP(Таблица1[[#This Row],[Наименование услуги]],#REF!,2),)</f>
        <v>0</v>
      </c>
      <c r="I1471" s="7">
        <f>Таблица1[[#This Row],[Количество услуг]]*Таблица1[[#This Row],[Стоимость за единицу, руб.]]</f>
        <v>0</v>
      </c>
      <c r="K1471" s="8" t="str">
        <f>IFERROR(VLOOKUP($J1471,'Журнал договоров физ.лиц'!$A$2:$H$32,2,0),"")</f>
        <v/>
      </c>
      <c r="L1471" s="18" t="e">
        <f>IF(MATCH(Таблица1[[#This Row],[Номер договора]],Таблица1[Номер договора],)=ROW()-1,1,)+INDEX(Таблица1[[#All],[0]],ROW()-1)</f>
        <v>#N/A</v>
      </c>
      <c r="M1471" s="18" t="str">
        <f>IFERROR(INDEX(Таблица1[Номер договора],MATCH(ROW()-1,Таблица1[0],)),"s\")</f>
        <v>s\</v>
      </c>
    </row>
    <row r="1472" spans="1:13" ht="15.75" x14ac:dyDescent="0.25">
      <c r="A1472" s="9" t="e">
        <f>INDEX('Журнал договоров физ.лиц'!C:C,MATCH('Реестр физические'!J1472,'Журнал договоров физ.лиц'!A:A,))</f>
        <v>#N/A</v>
      </c>
      <c r="B1472" s="9" t="e">
        <f>Таблица1[[#This Row],[Наименование юридического лица / ФИО пациента (физического лица)]]</f>
        <v>#N/A</v>
      </c>
      <c r="C1472" s="35"/>
      <c r="D1472" s="11"/>
      <c r="E1472" s="16"/>
      <c r="F1472" s="19"/>
      <c r="G1472"/>
      <c r="H1472" s="17">
        <f>IFERROR(VLOOKUP(Таблица1[[#This Row],[Наименование услуги]],#REF!,2),)</f>
        <v>0</v>
      </c>
      <c r="I1472" s="7">
        <f>Таблица1[[#This Row],[Количество услуг]]*Таблица1[[#This Row],[Стоимость за единицу, руб.]]</f>
        <v>0</v>
      </c>
      <c r="K1472" s="8" t="str">
        <f>IFERROR(VLOOKUP($J1472,'Журнал договоров физ.лиц'!$A$2:$H$32,2,0),"")</f>
        <v/>
      </c>
      <c r="L1472" s="18" t="e">
        <f>IF(MATCH(Таблица1[[#This Row],[Номер договора]],Таблица1[Номер договора],)=ROW()-1,1,)+INDEX(Таблица1[[#All],[0]],ROW()-1)</f>
        <v>#N/A</v>
      </c>
      <c r="M1472" s="18" t="str">
        <f>IFERROR(INDEX(Таблица1[Номер договора],MATCH(ROW()-1,Таблица1[0],)),"s\")</f>
        <v>s\</v>
      </c>
    </row>
    <row r="1473" spans="1:13" ht="15.75" x14ac:dyDescent="0.25">
      <c r="A1473" s="9" t="e">
        <f>INDEX('Журнал договоров физ.лиц'!C:C,MATCH('Реестр физические'!J1473,'Журнал договоров физ.лиц'!A:A,))</f>
        <v>#N/A</v>
      </c>
      <c r="B1473" s="9" t="e">
        <f>Таблица1[[#This Row],[Наименование юридического лица / ФИО пациента (физического лица)]]</f>
        <v>#N/A</v>
      </c>
      <c r="C1473" s="35"/>
      <c r="D1473" s="11"/>
      <c r="E1473" s="16"/>
      <c r="F1473" s="19"/>
      <c r="G1473"/>
      <c r="H1473" s="17">
        <f>IFERROR(VLOOKUP(Таблица1[[#This Row],[Наименование услуги]],#REF!,2),)</f>
        <v>0</v>
      </c>
      <c r="I1473" s="7">
        <f>Таблица1[[#This Row],[Количество услуг]]*Таблица1[[#This Row],[Стоимость за единицу, руб.]]</f>
        <v>0</v>
      </c>
      <c r="K1473" s="8" t="str">
        <f>IFERROR(VLOOKUP($J1473,'Журнал договоров физ.лиц'!$A$2:$H$32,2,0),"")</f>
        <v/>
      </c>
      <c r="L1473" s="18" t="e">
        <f>IF(MATCH(Таблица1[[#This Row],[Номер договора]],Таблица1[Номер договора],)=ROW()-1,1,)+INDEX(Таблица1[[#All],[0]],ROW()-1)</f>
        <v>#N/A</v>
      </c>
      <c r="M1473" s="18" t="str">
        <f>IFERROR(INDEX(Таблица1[Номер договора],MATCH(ROW()-1,Таблица1[0],)),"s\")</f>
        <v>s\</v>
      </c>
    </row>
    <row r="1474" spans="1:13" ht="15.75" x14ac:dyDescent="0.25">
      <c r="A1474" s="9" t="e">
        <f>INDEX('Журнал договоров физ.лиц'!C:C,MATCH('Реестр физические'!J1474,'Журнал договоров физ.лиц'!A:A,))</f>
        <v>#N/A</v>
      </c>
      <c r="B1474" s="9" t="e">
        <f>Таблица1[[#This Row],[Наименование юридического лица / ФИО пациента (физического лица)]]</f>
        <v>#N/A</v>
      </c>
      <c r="C1474" s="35"/>
      <c r="D1474" s="11"/>
      <c r="E1474" s="16"/>
      <c r="F1474" s="19"/>
      <c r="G1474"/>
      <c r="H1474" s="17">
        <f>IFERROR(VLOOKUP(Таблица1[[#This Row],[Наименование услуги]],#REF!,2),)</f>
        <v>0</v>
      </c>
      <c r="I1474" s="7">
        <f>Таблица1[[#This Row],[Количество услуг]]*Таблица1[[#This Row],[Стоимость за единицу, руб.]]</f>
        <v>0</v>
      </c>
      <c r="K1474" s="8" t="str">
        <f>IFERROR(VLOOKUP($J1474,'Журнал договоров физ.лиц'!$A$2:$H$32,2,0),"")</f>
        <v/>
      </c>
      <c r="L1474" s="18" t="e">
        <f>IF(MATCH(Таблица1[[#This Row],[Номер договора]],Таблица1[Номер договора],)=ROW()-1,1,)+INDEX(Таблица1[[#All],[0]],ROW()-1)</f>
        <v>#N/A</v>
      </c>
      <c r="M1474" s="18" t="str">
        <f>IFERROR(INDEX(Таблица1[Номер договора],MATCH(ROW()-1,Таблица1[0],)),"s\")</f>
        <v>s\</v>
      </c>
    </row>
    <row r="1475" spans="1:13" ht="15.75" x14ac:dyDescent="0.25">
      <c r="A1475" s="9" t="e">
        <f>INDEX('Журнал договоров физ.лиц'!C:C,MATCH('Реестр физические'!J1475,'Журнал договоров физ.лиц'!A:A,))</f>
        <v>#N/A</v>
      </c>
      <c r="B1475" s="9" t="e">
        <f>Таблица1[[#This Row],[Наименование юридического лица / ФИО пациента (физического лица)]]</f>
        <v>#N/A</v>
      </c>
      <c r="C1475" s="35"/>
      <c r="D1475" s="11"/>
      <c r="E1475" s="16"/>
      <c r="F1475" s="19"/>
      <c r="G1475"/>
      <c r="H1475" s="17">
        <f>IFERROR(VLOOKUP(Таблица1[[#This Row],[Наименование услуги]],#REF!,2),)</f>
        <v>0</v>
      </c>
      <c r="I1475" s="7">
        <f>Таблица1[[#This Row],[Количество услуг]]*Таблица1[[#This Row],[Стоимость за единицу, руб.]]</f>
        <v>0</v>
      </c>
      <c r="K1475" s="8" t="str">
        <f>IFERROR(VLOOKUP($J1475,'Журнал договоров физ.лиц'!$A$2:$H$32,2,0),"")</f>
        <v/>
      </c>
      <c r="L1475" s="18" t="e">
        <f>IF(MATCH(Таблица1[[#This Row],[Номер договора]],Таблица1[Номер договора],)=ROW()-1,1,)+INDEX(Таблица1[[#All],[0]],ROW()-1)</f>
        <v>#N/A</v>
      </c>
      <c r="M1475" s="18" t="str">
        <f>IFERROR(INDEX(Таблица1[Номер договора],MATCH(ROW()-1,Таблица1[0],)),"s\")</f>
        <v>s\</v>
      </c>
    </row>
    <row r="1476" spans="1:13" ht="15.75" x14ac:dyDescent="0.25">
      <c r="A1476" s="9" t="e">
        <f>INDEX('Журнал договоров физ.лиц'!C:C,MATCH('Реестр физические'!J1476,'Журнал договоров физ.лиц'!A:A,))</f>
        <v>#N/A</v>
      </c>
      <c r="B1476" s="9" t="e">
        <f>Таблица1[[#This Row],[Наименование юридического лица / ФИО пациента (физического лица)]]</f>
        <v>#N/A</v>
      </c>
      <c r="C1476" s="35"/>
      <c r="D1476" s="11"/>
      <c r="E1476" s="16"/>
      <c r="F1476" s="19"/>
      <c r="G1476"/>
      <c r="H1476" s="17">
        <f>IFERROR(VLOOKUP(Таблица1[[#This Row],[Наименование услуги]],#REF!,2),)</f>
        <v>0</v>
      </c>
      <c r="I1476" s="7">
        <f>Таблица1[[#This Row],[Количество услуг]]*Таблица1[[#This Row],[Стоимость за единицу, руб.]]</f>
        <v>0</v>
      </c>
      <c r="K1476" s="8" t="str">
        <f>IFERROR(VLOOKUP($J1476,'Журнал договоров физ.лиц'!$A$2:$H$32,2,0),"")</f>
        <v/>
      </c>
      <c r="L1476" s="18" t="e">
        <f>IF(MATCH(Таблица1[[#This Row],[Номер договора]],Таблица1[Номер договора],)=ROW()-1,1,)+INDEX(Таблица1[[#All],[0]],ROW()-1)</f>
        <v>#N/A</v>
      </c>
      <c r="M1476" s="18" t="str">
        <f>IFERROR(INDEX(Таблица1[Номер договора],MATCH(ROW()-1,Таблица1[0],)),"s\")</f>
        <v>s\</v>
      </c>
    </row>
    <row r="1477" spans="1:13" ht="15.75" x14ac:dyDescent="0.25">
      <c r="A1477" s="9" t="e">
        <f>INDEX('Журнал договоров физ.лиц'!C:C,MATCH('Реестр физические'!J1477,'Журнал договоров физ.лиц'!A:A,))</f>
        <v>#N/A</v>
      </c>
      <c r="B1477" s="9" t="e">
        <f>Таблица1[[#This Row],[Наименование юридического лица / ФИО пациента (физического лица)]]</f>
        <v>#N/A</v>
      </c>
      <c r="C1477" s="35"/>
      <c r="D1477" s="11"/>
      <c r="E1477" s="16"/>
      <c r="F1477" s="19"/>
      <c r="G1477"/>
      <c r="H1477" s="17">
        <f>IFERROR(VLOOKUP(Таблица1[[#This Row],[Наименование услуги]],#REF!,2),)</f>
        <v>0</v>
      </c>
      <c r="I1477" s="7">
        <f>Таблица1[[#This Row],[Количество услуг]]*Таблица1[[#This Row],[Стоимость за единицу, руб.]]</f>
        <v>0</v>
      </c>
      <c r="K1477" s="8" t="str">
        <f>IFERROR(VLOOKUP($J1477,'Журнал договоров физ.лиц'!$A$2:$H$32,2,0),"")</f>
        <v/>
      </c>
      <c r="L1477" s="18" t="e">
        <f>IF(MATCH(Таблица1[[#This Row],[Номер договора]],Таблица1[Номер договора],)=ROW()-1,1,)+INDEX(Таблица1[[#All],[0]],ROW()-1)</f>
        <v>#N/A</v>
      </c>
      <c r="M1477" s="18" t="str">
        <f>IFERROR(INDEX(Таблица1[Номер договора],MATCH(ROW()-1,Таблица1[0],)),"s\")</f>
        <v>s\</v>
      </c>
    </row>
    <row r="1478" spans="1:13" ht="15.75" x14ac:dyDescent="0.25">
      <c r="A1478" s="9" t="e">
        <f>INDEX('Журнал договоров физ.лиц'!C:C,MATCH('Реестр физические'!J1478,'Журнал договоров физ.лиц'!A:A,))</f>
        <v>#N/A</v>
      </c>
      <c r="B1478" s="9" t="e">
        <f>Таблица1[[#This Row],[Наименование юридического лица / ФИО пациента (физического лица)]]</f>
        <v>#N/A</v>
      </c>
      <c r="C1478" s="35"/>
      <c r="D1478" s="11"/>
      <c r="E1478" s="16"/>
      <c r="F1478" s="19"/>
      <c r="G1478"/>
      <c r="H1478" s="17">
        <f>IFERROR(VLOOKUP(Таблица1[[#This Row],[Наименование услуги]],#REF!,2),)</f>
        <v>0</v>
      </c>
      <c r="I1478" s="7">
        <f>Таблица1[[#This Row],[Количество услуг]]*Таблица1[[#This Row],[Стоимость за единицу, руб.]]</f>
        <v>0</v>
      </c>
      <c r="K1478" s="8" t="str">
        <f>IFERROR(VLOOKUP($J1478,'Журнал договоров физ.лиц'!$A$2:$H$32,2,0),"")</f>
        <v/>
      </c>
      <c r="L1478" s="18" t="e">
        <f>IF(MATCH(Таблица1[[#This Row],[Номер договора]],Таблица1[Номер договора],)=ROW()-1,1,)+INDEX(Таблица1[[#All],[0]],ROW()-1)</f>
        <v>#N/A</v>
      </c>
      <c r="M1478" s="18" t="str">
        <f>IFERROR(INDEX(Таблица1[Номер договора],MATCH(ROW()-1,Таблица1[0],)),"s\")</f>
        <v>s\</v>
      </c>
    </row>
    <row r="1479" spans="1:13" ht="15.75" x14ac:dyDescent="0.25">
      <c r="A1479" s="9" t="e">
        <f>INDEX('Журнал договоров физ.лиц'!C:C,MATCH('Реестр физические'!J1479,'Журнал договоров физ.лиц'!A:A,))</f>
        <v>#N/A</v>
      </c>
      <c r="B1479" s="9" t="e">
        <f>Таблица1[[#This Row],[Наименование юридического лица / ФИО пациента (физического лица)]]</f>
        <v>#N/A</v>
      </c>
      <c r="C1479" s="35"/>
      <c r="D1479" s="11"/>
      <c r="E1479" s="16"/>
      <c r="F1479" s="19"/>
      <c r="G1479"/>
      <c r="H1479" s="17">
        <f>IFERROR(VLOOKUP(Таблица1[[#This Row],[Наименование услуги]],#REF!,2),)</f>
        <v>0</v>
      </c>
      <c r="I1479" s="7">
        <f>Таблица1[[#This Row],[Количество услуг]]*Таблица1[[#This Row],[Стоимость за единицу, руб.]]</f>
        <v>0</v>
      </c>
      <c r="K1479" s="8" t="str">
        <f>IFERROR(VLOOKUP($J1479,'Журнал договоров физ.лиц'!$A$2:$H$32,2,0),"")</f>
        <v/>
      </c>
      <c r="L1479" s="18" t="e">
        <f>IF(MATCH(Таблица1[[#This Row],[Номер договора]],Таблица1[Номер договора],)=ROW()-1,1,)+INDEX(Таблица1[[#All],[0]],ROW()-1)</f>
        <v>#N/A</v>
      </c>
      <c r="M1479" s="18" t="str">
        <f>IFERROR(INDEX(Таблица1[Номер договора],MATCH(ROW()-1,Таблица1[0],)),"s\")</f>
        <v>s\</v>
      </c>
    </row>
    <row r="1480" spans="1:13" ht="15.75" x14ac:dyDescent="0.25">
      <c r="A1480" s="9" t="e">
        <f>INDEX('Журнал договоров физ.лиц'!C:C,MATCH('Реестр физические'!J1480,'Журнал договоров физ.лиц'!A:A,))</f>
        <v>#N/A</v>
      </c>
      <c r="B1480" s="9" t="e">
        <f>Таблица1[[#This Row],[Наименование юридического лица / ФИО пациента (физического лица)]]</f>
        <v>#N/A</v>
      </c>
      <c r="C1480" s="35"/>
      <c r="D1480" s="11"/>
      <c r="E1480" s="16"/>
      <c r="F1480" s="19"/>
      <c r="G1480"/>
      <c r="H1480" s="17">
        <f>IFERROR(VLOOKUP(Таблица1[[#This Row],[Наименование услуги]],#REF!,2),)</f>
        <v>0</v>
      </c>
      <c r="I1480" s="7">
        <f>Таблица1[[#This Row],[Количество услуг]]*Таблица1[[#This Row],[Стоимость за единицу, руб.]]</f>
        <v>0</v>
      </c>
      <c r="K1480" s="8" t="str">
        <f>IFERROR(VLOOKUP($J1480,'Журнал договоров физ.лиц'!$A$2:$H$32,2,0),"")</f>
        <v/>
      </c>
      <c r="L1480" s="18" t="e">
        <f>IF(MATCH(Таблица1[[#This Row],[Номер договора]],Таблица1[Номер договора],)=ROW()-1,1,)+INDEX(Таблица1[[#All],[0]],ROW()-1)</f>
        <v>#N/A</v>
      </c>
      <c r="M1480" s="18" t="str">
        <f>IFERROR(INDEX(Таблица1[Номер договора],MATCH(ROW()-1,Таблица1[0],)),"s\")</f>
        <v>s\</v>
      </c>
    </row>
    <row r="1481" spans="1:13" ht="15.75" x14ac:dyDescent="0.25">
      <c r="A1481" s="9" t="e">
        <f>INDEX('Журнал договоров физ.лиц'!C:C,MATCH('Реестр физические'!J1481,'Журнал договоров физ.лиц'!A:A,))</f>
        <v>#N/A</v>
      </c>
      <c r="B1481" s="9" t="e">
        <f>Таблица1[[#This Row],[Наименование юридического лица / ФИО пациента (физического лица)]]</f>
        <v>#N/A</v>
      </c>
      <c r="C1481" s="35"/>
      <c r="D1481" s="11"/>
      <c r="E1481" s="16"/>
      <c r="F1481" s="19"/>
      <c r="G1481"/>
      <c r="H1481" s="17">
        <f>IFERROR(VLOOKUP(Таблица1[[#This Row],[Наименование услуги]],#REF!,2),)</f>
        <v>0</v>
      </c>
      <c r="I1481" s="7">
        <f>Таблица1[[#This Row],[Количество услуг]]*Таблица1[[#This Row],[Стоимость за единицу, руб.]]</f>
        <v>0</v>
      </c>
      <c r="K1481" s="8" t="str">
        <f>IFERROR(VLOOKUP($J1481,'Журнал договоров физ.лиц'!$A$2:$H$32,2,0),"")</f>
        <v/>
      </c>
      <c r="L1481" s="18" t="e">
        <f>IF(MATCH(Таблица1[[#This Row],[Номер договора]],Таблица1[Номер договора],)=ROW()-1,1,)+INDEX(Таблица1[[#All],[0]],ROW()-1)</f>
        <v>#N/A</v>
      </c>
      <c r="M1481" s="18" t="str">
        <f>IFERROR(INDEX(Таблица1[Номер договора],MATCH(ROW()-1,Таблица1[0],)),"s\")</f>
        <v>s\</v>
      </c>
    </row>
    <row r="1482" spans="1:13" ht="15.75" x14ac:dyDescent="0.25">
      <c r="A1482" s="9" t="e">
        <f>INDEX('Журнал договоров физ.лиц'!C:C,MATCH('Реестр физические'!J1482,'Журнал договоров физ.лиц'!A:A,))</f>
        <v>#N/A</v>
      </c>
      <c r="B1482" s="9" t="e">
        <f>Таблица1[[#This Row],[Наименование юридического лица / ФИО пациента (физического лица)]]</f>
        <v>#N/A</v>
      </c>
      <c r="C1482" s="35"/>
      <c r="D1482" s="11"/>
      <c r="E1482" s="16"/>
      <c r="F1482" s="19"/>
      <c r="G1482"/>
      <c r="H1482" s="17">
        <f>IFERROR(VLOOKUP(Таблица1[[#This Row],[Наименование услуги]],#REF!,2),)</f>
        <v>0</v>
      </c>
      <c r="I1482" s="7">
        <f>Таблица1[[#This Row],[Количество услуг]]*Таблица1[[#This Row],[Стоимость за единицу, руб.]]</f>
        <v>0</v>
      </c>
      <c r="K1482" s="8" t="str">
        <f>IFERROR(VLOOKUP($J1482,'Журнал договоров физ.лиц'!$A$2:$H$32,2,0),"")</f>
        <v/>
      </c>
      <c r="L1482" s="18" t="e">
        <f>IF(MATCH(Таблица1[[#This Row],[Номер договора]],Таблица1[Номер договора],)=ROW()-1,1,)+INDEX(Таблица1[[#All],[0]],ROW()-1)</f>
        <v>#N/A</v>
      </c>
      <c r="M1482" s="18" t="str">
        <f>IFERROR(INDEX(Таблица1[Номер договора],MATCH(ROW()-1,Таблица1[0],)),"s\")</f>
        <v>s\</v>
      </c>
    </row>
    <row r="1483" spans="1:13" ht="15.75" x14ac:dyDescent="0.25">
      <c r="A1483" s="9" t="e">
        <f>INDEX('Журнал договоров физ.лиц'!C:C,MATCH('Реестр физические'!J1483,'Журнал договоров физ.лиц'!A:A,))</f>
        <v>#N/A</v>
      </c>
      <c r="B1483" s="9" t="e">
        <f>Таблица1[[#This Row],[Наименование юридического лица / ФИО пациента (физического лица)]]</f>
        <v>#N/A</v>
      </c>
      <c r="C1483" s="35"/>
      <c r="D1483" s="11"/>
      <c r="E1483" s="16"/>
      <c r="F1483" s="19"/>
      <c r="G1483"/>
      <c r="H1483" s="17">
        <f>IFERROR(VLOOKUP(Таблица1[[#This Row],[Наименование услуги]],#REF!,2),)</f>
        <v>0</v>
      </c>
      <c r="I1483" s="7">
        <f>Таблица1[[#This Row],[Количество услуг]]*Таблица1[[#This Row],[Стоимость за единицу, руб.]]</f>
        <v>0</v>
      </c>
      <c r="K1483" s="8" t="str">
        <f>IFERROR(VLOOKUP($J1483,'Журнал договоров физ.лиц'!$A$2:$H$32,2,0),"")</f>
        <v/>
      </c>
      <c r="L1483" s="18" t="e">
        <f>IF(MATCH(Таблица1[[#This Row],[Номер договора]],Таблица1[Номер договора],)=ROW()-1,1,)+INDEX(Таблица1[[#All],[0]],ROW()-1)</f>
        <v>#N/A</v>
      </c>
      <c r="M1483" s="18" t="str">
        <f>IFERROR(INDEX(Таблица1[Номер договора],MATCH(ROW()-1,Таблица1[0],)),"s\")</f>
        <v>s\</v>
      </c>
    </row>
    <row r="1484" spans="1:13" ht="15.75" x14ac:dyDescent="0.25">
      <c r="A1484" s="9" t="e">
        <f>INDEX('Журнал договоров физ.лиц'!C:C,MATCH('Реестр физические'!J1484,'Журнал договоров физ.лиц'!A:A,))</f>
        <v>#N/A</v>
      </c>
      <c r="B1484" s="9" t="e">
        <f>Таблица1[[#This Row],[Наименование юридического лица / ФИО пациента (физического лица)]]</f>
        <v>#N/A</v>
      </c>
      <c r="C1484" s="35"/>
      <c r="D1484" s="11"/>
      <c r="E1484" s="16"/>
      <c r="F1484" s="19"/>
      <c r="G1484"/>
      <c r="H1484" s="17">
        <f>IFERROR(VLOOKUP(Таблица1[[#This Row],[Наименование услуги]],#REF!,2),)</f>
        <v>0</v>
      </c>
      <c r="I1484" s="7">
        <f>Таблица1[[#This Row],[Количество услуг]]*Таблица1[[#This Row],[Стоимость за единицу, руб.]]</f>
        <v>0</v>
      </c>
      <c r="K1484" s="8" t="str">
        <f>IFERROR(VLOOKUP($J1484,'Журнал договоров физ.лиц'!$A$2:$H$32,2,0),"")</f>
        <v/>
      </c>
      <c r="L1484" s="18" t="e">
        <f>IF(MATCH(Таблица1[[#This Row],[Номер договора]],Таблица1[Номер договора],)=ROW()-1,1,)+INDEX(Таблица1[[#All],[0]],ROW()-1)</f>
        <v>#N/A</v>
      </c>
      <c r="M1484" s="18" t="str">
        <f>IFERROR(INDEX(Таблица1[Номер договора],MATCH(ROW()-1,Таблица1[0],)),"s\")</f>
        <v>s\</v>
      </c>
    </row>
    <row r="1485" spans="1:13" ht="15.75" x14ac:dyDescent="0.25">
      <c r="A1485" s="9" t="e">
        <f>INDEX('Журнал договоров физ.лиц'!C:C,MATCH('Реестр физические'!J1485,'Журнал договоров физ.лиц'!A:A,))</f>
        <v>#N/A</v>
      </c>
      <c r="B1485" s="9" t="e">
        <f>Таблица1[[#This Row],[Наименование юридического лица / ФИО пациента (физического лица)]]</f>
        <v>#N/A</v>
      </c>
      <c r="C1485" s="35"/>
      <c r="D1485" s="11"/>
      <c r="E1485" s="16"/>
      <c r="F1485" s="19"/>
      <c r="G1485"/>
      <c r="H1485" s="17">
        <f>IFERROR(VLOOKUP(Таблица1[[#This Row],[Наименование услуги]],#REF!,2),)</f>
        <v>0</v>
      </c>
      <c r="I1485" s="7">
        <f>Таблица1[[#This Row],[Количество услуг]]*Таблица1[[#This Row],[Стоимость за единицу, руб.]]</f>
        <v>0</v>
      </c>
      <c r="K1485" s="8" t="str">
        <f>IFERROR(VLOOKUP($J1485,'Журнал договоров физ.лиц'!$A$2:$H$32,2,0),"")</f>
        <v/>
      </c>
      <c r="L1485" s="18" t="e">
        <f>IF(MATCH(Таблица1[[#This Row],[Номер договора]],Таблица1[Номер договора],)=ROW()-1,1,)+INDEX(Таблица1[[#All],[0]],ROW()-1)</f>
        <v>#N/A</v>
      </c>
      <c r="M1485" s="18" t="str">
        <f>IFERROR(INDEX(Таблица1[Номер договора],MATCH(ROW()-1,Таблица1[0],)),"s\")</f>
        <v>s\</v>
      </c>
    </row>
    <row r="1486" spans="1:13" ht="15.75" x14ac:dyDescent="0.25">
      <c r="A1486" s="9" t="e">
        <f>INDEX('Журнал договоров физ.лиц'!C:C,MATCH('Реестр физические'!J1486,'Журнал договоров физ.лиц'!A:A,))</f>
        <v>#N/A</v>
      </c>
      <c r="B1486" s="9" t="e">
        <f>Таблица1[[#This Row],[Наименование юридического лица / ФИО пациента (физического лица)]]</f>
        <v>#N/A</v>
      </c>
      <c r="C1486" s="35"/>
      <c r="D1486" s="11"/>
      <c r="E1486" s="16"/>
      <c r="F1486" s="19"/>
      <c r="G1486"/>
      <c r="H1486" s="17">
        <f>IFERROR(VLOOKUP(Таблица1[[#This Row],[Наименование услуги]],#REF!,2),)</f>
        <v>0</v>
      </c>
      <c r="I1486" s="7">
        <f>Таблица1[[#This Row],[Количество услуг]]*Таблица1[[#This Row],[Стоимость за единицу, руб.]]</f>
        <v>0</v>
      </c>
      <c r="K1486" s="8" t="str">
        <f>IFERROR(VLOOKUP($J1486,'Журнал договоров физ.лиц'!$A$2:$H$32,2,0),"")</f>
        <v/>
      </c>
      <c r="L1486" s="18" t="e">
        <f>IF(MATCH(Таблица1[[#This Row],[Номер договора]],Таблица1[Номер договора],)=ROW()-1,1,)+INDEX(Таблица1[[#All],[0]],ROW()-1)</f>
        <v>#N/A</v>
      </c>
      <c r="M1486" s="18" t="str">
        <f>IFERROR(INDEX(Таблица1[Номер договора],MATCH(ROW()-1,Таблица1[0],)),"s\")</f>
        <v>s\</v>
      </c>
    </row>
    <row r="1487" spans="1:13" ht="15.75" x14ac:dyDescent="0.25">
      <c r="A1487" s="9" t="e">
        <f>INDEX('Журнал договоров физ.лиц'!C:C,MATCH('Реестр физические'!J1487,'Журнал договоров физ.лиц'!A:A,))</f>
        <v>#N/A</v>
      </c>
      <c r="B1487" s="9" t="e">
        <f>Таблица1[[#This Row],[Наименование юридического лица / ФИО пациента (физического лица)]]</f>
        <v>#N/A</v>
      </c>
      <c r="C1487" s="35"/>
      <c r="D1487" s="11"/>
      <c r="E1487" s="16"/>
      <c r="F1487" s="19"/>
      <c r="G1487"/>
      <c r="H1487" s="17">
        <f>IFERROR(VLOOKUP(Таблица1[[#This Row],[Наименование услуги]],#REF!,2),)</f>
        <v>0</v>
      </c>
      <c r="I1487" s="7">
        <f>Таблица1[[#This Row],[Количество услуг]]*Таблица1[[#This Row],[Стоимость за единицу, руб.]]</f>
        <v>0</v>
      </c>
      <c r="K1487" s="8" t="str">
        <f>IFERROR(VLOOKUP($J1487,'Журнал договоров физ.лиц'!$A$2:$H$32,2,0),"")</f>
        <v/>
      </c>
      <c r="L1487" s="18" t="e">
        <f>IF(MATCH(Таблица1[[#This Row],[Номер договора]],Таблица1[Номер договора],)=ROW()-1,1,)+INDEX(Таблица1[[#All],[0]],ROW()-1)</f>
        <v>#N/A</v>
      </c>
      <c r="M1487" s="18" t="str">
        <f>IFERROR(INDEX(Таблица1[Номер договора],MATCH(ROW()-1,Таблица1[0],)),"s\")</f>
        <v>s\</v>
      </c>
    </row>
    <row r="1488" spans="1:13" ht="15.75" x14ac:dyDescent="0.25">
      <c r="A1488" s="9" t="e">
        <f>INDEX('Журнал договоров физ.лиц'!C:C,MATCH('Реестр физические'!J1488,'Журнал договоров физ.лиц'!A:A,))</f>
        <v>#N/A</v>
      </c>
      <c r="B1488" s="9" t="e">
        <f>Таблица1[[#This Row],[Наименование юридического лица / ФИО пациента (физического лица)]]</f>
        <v>#N/A</v>
      </c>
      <c r="C1488" s="35"/>
      <c r="D1488" s="11"/>
      <c r="E1488" s="16"/>
      <c r="F1488" s="19"/>
      <c r="G1488"/>
      <c r="H1488" s="17">
        <f>IFERROR(VLOOKUP(Таблица1[[#This Row],[Наименование услуги]],#REF!,2),)</f>
        <v>0</v>
      </c>
      <c r="I1488" s="7">
        <f>Таблица1[[#This Row],[Количество услуг]]*Таблица1[[#This Row],[Стоимость за единицу, руб.]]</f>
        <v>0</v>
      </c>
      <c r="K1488" s="8" t="str">
        <f>IFERROR(VLOOKUP($J1488,'Журнал договоров физ.лиц'!$A$2:$H$32,2,0),"")</f>
        <v/>
      </c>
      <c r="L1488" s="18" t="e">
        <f>IF(MATCH(Таблица1[[#This Row],[Номер договора]],Таблица1[Номер договора],)=ROW()-1,1,)+INDEX(Таблица1[[#All],[0]],ROW()-1)</f>
        <v>#N/A</v>
      </c>
      <c r="M1488" s="18" t="str">
        <f>IFERROR(INDEX(Таблица1[Номер договора],MATCH(ROW()-1,Таблица1[0],)),"s\")</f>
        <v>s\</v>
      </c>
    </row>
    <row r="1489" spans="1:13" ht="15.75" x14ac:dyDescent="0.25">
      <c r="A1489" s="9" t="e">
        <f>INDEX('Журнал договоров физ.лиц'!C:C,MATCH('Реестр физические'!J1489,'Журнал договоров физ.лиц'!A:A,))</f>
        <v>#N/A</v>
      </c>
      <c r="B1489" s="9" t="e">
        <f>Таблица1[[#This Row],[Наименование юридического лица / ФИО пациента (физического лица)]]</f>
        <v>#N/A</v>
      </c>
      <c r="C1489" s="35"/>
      <c r="D1489" s="11"/>
      <c r="E1489" s="16"/>
      <c r="F1489" s="19"/>
      <c r="G1489"/>
      <c r="H1489" s="17">
        <f>IFERROR(VLOOKUP(Таблица1[[#This Row],[Наименование услуги]],#REF!,2),)</f>
        <v>0</v>
      </c>
      <c r="I1489" s="7">
        <f>Таблица1[[#This Row],[Количество услуг]]*Таблица1[[#This Row],[Стоимость за единицу, руб.]]</f>
        <v>0</v>
      </c>
      <c r="K1489" s="8" t="str">
        <f>IFERROR(VLOOKUP($J1489,'Журнал договоров физ.лиц'!$A$2:$H$32,2,0),"")</f>
        <v/>
      </c>
      <c r="L1489" s="18" t="e">
        <f>IF(MATCH(Таблица1[[#This Row],[Номер договора]],Таблица1[Номер договора],)=ROW()-1,1,)+INDEX(Таблица1[[#All],[0]],ROW()-1)</f>
        <v>#N/A</v>
      </c>
      <c r="M1489" s="18" t="str">
        <f>IFERROR(INDEX(Таблица1[Номер договора],MATCH(ROW()-1,Таблица1[0],)),"s\")</f>
        <v>s\</v>
      </c>
    </row>
    <row r="1490" spans="1:13" ht="15.75" x14ac:dyDescent="0.25">
      <c r="A1490" s="9" t="e">
        <f>INDEX('Журнал договоров физ.лиц'!C:C,MATCH('Реестр физические'!J1490,'Журнал договоров физ.лиц'!A:A,))</f>
        <v>#N/A</v>
      </c>
      <c r="B1490" s="9" t="e">
        <f>Таблица1[[#This Row],[Наименование юридического лица / ФИО пациента (физического лица)]]</f>
        <v>#N/A</v>
      </c>
      <c r="C1490" s="35"/>
      <c r="D1490" s="11"/>
      <c r="E1490" s="16"/>
      <c r="F1490" s="19"/>
      <c r="G1490"/>
      <c r="H1490" s="17">
        <f>IFERROR(VLOOKUP(Таблица1[[#This Row],[Наименование услуги]],#REF!,2),)</f>
        <v>0</v>
      </c>
      <c r="I1490" s="7">
        <f>Таблица1[[#This Row],[Количество услуг]]*Таблица1[[#This Row],[Стоимость за единицу, руб.]]</f>
        <v>0</v>
      </c>
      <c r="K1490" s="8" t="str">
        <f>IFERROR(VLOOKUP($J1490,'Журнал договоров физ.лиц'!$A$2:$H$32,2,0),"")</f>
        <v/>
      </c>
      <c r="L1490" s="18" t="e">
        <f>IF(MATCH(Таблица1[[#This Row],[Номер договора]],Таблица1[Номер договора],)=ROW()-1,1,)+INDEX(Таблица1[[#All],[0]],ROW()-1)</f>
        <v>#N/A</v>
      </c>
      <c r="M1490" s="18" t="str">
        <f>IFERROR(INDEX(Таблица1[Номер договора],MATCH(ROW()-1,Таблица1[0],)),"s\")</f>
        <v>s\</v>
      </c>
    </row>
    <row r="1491" spans="1:13" ht="15.75" x14ac:dyDescent="0.25">
      <c r="A1491" s="9" t="e">
        <f>INDEX('Журнал договоров физ.лиц'!C:C,MATCH('Реестр физические'!J1491,'Журнал договоров физ.лиц'!A:A,))</f>
        <v>#N/A</v>
      </c>
      <c r="B1491" s="9" t="e">
        <f>Таблица1[[#This Row],[Наименование юридического лица / ФИО пациента (физического лица)]]</f>
        <v>#N/A</v>
      </c>
      <c r="C1491" s="35"/>
      <c r="D1491" s="11"/>
      <c r="E1491" s="16"/>
      <c r="F1491" s="19"/>
      <c r="G1491"/>
      <c r="H1491" s="17">
        <f>IFERROR(VLOOKUP(Таблица1[[#This Row],[Наименование услуги]],#REF!,2),)</f>
        <v>0</v>
      </c>
      <c r="I1491" s="7">
        <f>Таблица1[[#This Row],[Количество услуг]]*Таблица1[[#This Row],[Стоимость за единицу, руб.]]</f>
        <v>0</v>
      </c>
      <c r="K1491" s="8" t="str">
        <f>IFERROR(VLOOKUP($J1491,'Журнал договоров физ.лиц'!$A$2:$H$32,2,0),"")</f>
        <v/>
      </c>
      <c r="L1491" s="18" t="e">
        <f>IF(MATCH(Таблица1[[#This Row],[Номер договора]],Таблица1[Номер договора],)=ROW()-1,1,)+INDEX(Таблица1[[#All],[0]],ROW()-1)</f>
        <v>#N/A</v>
      </c>
      <c r="M1491" s="18" t="str">
        <f>IFERROR(INDEX(Таблица1[Номер договора],MATCH(ROW()-1,Таблица1[0],)),"s\")</f>
        <v>s\</v>
      </c>
    </row>
    <row r="1492" spans="1:13" ht="15.75" x14ac:dyDescent="0.25">
      <c r="A1492" s="9" t="e">
        <f>INDEX('Журнал договоров физ.лиц'!C:C,MATCH('Реестр физические'!J1492,'Журнал договоров физ.лиц'!A:A,))</f>
        <v>#N/A</v>
      </c>
      <c r="B1492" s="9" t="e">
        <f>Таблица1[[#This Row],[Наименование юридического лица / ФИО пациента (физического лица)]]</f>
        <v>#N/A</v>
      </c>
      <c r="C1492" s="35"/>
      <c r="D1492" s="11"/>
      <c r="E1492" s="16"/>
      <c r="F1492" s="19"/>
      <c r="G1492"/>
      <c r="H1492" s="17">
        <f>IFERROR(VLOOKUP(Таблица1[[#This Row],[Наименование услуги]],#REF!,2),)</f>
        <v>0</v>
      </c>
      <c r="I1492" s="7">
        <f>Таблица1[[#This Row],[Количество услуг]]*Таблица1[[#This Row],[Стоимость за единицу, руб.]]</f>
        <v>0</v>
      </c>
      <c r="K1492" s="8" t="str">
        <f>IFERROR(VLOOKUP($J1492,'Журнал договоров физ.лиц'!$A$2:$H$32,2,0),"")</f>
        <v/>
      </c>
      <c r="L1492" s="18" t="e">
        <f>IF(MATCH(Таблица1[[#This Row],[Номер договора]],Таблица1[Номер договора],)=ROW()-1,1,)+INDEX(Таблица1[[#All],[0]],ROW()-1)</f>
        <v>#N/A</v>
      </c>
      <c r="M1492" s="18" t="str">
        <f>IFERROR(INDEX(Таблица1[Номер договора],MATCH(ROW()-1,Таблица1[0],)),"s\")</f>
        <v>s\</v>
      </c>
    </row>
    <row r="1493" spans="1:13" ht="15.75" x14ac:dyDescent="0.25">
      <c r="A1493" s="9" t="e">
        <f>INDEX('Журнал договоров физ.лиц'!C:C,MATCH('Реестр физические'!J1493,'Журнал договоров физ.лиц'!A:A,))</f>
        <v>#N/A</v>
      </c>
      <c r="B1493" s="9" t="e">
        <f>Таблица1[[#This Row],[Наименование юридического лица / ФИО пациента (физического лица)]]</f>
        <v>#N/A</v>
      </c>
      <c r="C1493" s="35"/>
      <c r="D1493" s="11"/>
      <c r="E1493" s="16"/>
      <c r="F1493" s="19"/>
      <c r="G1493"/>
      <c r="H1493" s="17">
        <f>IFERROR(VLOOKUP(Таблица1[[#This Row],[Наименование услуги]],#REF!,2),)</f>
        <v>0</v>
      </c>
      <c r="I1493" s="7">
        <f>Таблица1[[#This Row],[Количество услуг]]*Таблица1[[#This Row],[Стоимость за единицу, руб.]]</f>
        <v>0</v>
      </c>
      <c r="K1493" s="8" t="str">
        <f>IFERROR(VLOOKUP($J1493,'Журнал договоров физ.лиц'!$A$2:$H$32,2,0),"")</f>
        <v/>
      </c>
      <c r="L1493" s="18" t="e">
        <f>IF(MATCH(Таблица1[[#This Row],[Номер договора]],Таблица1[Номер договора],)=ROW()-1,1,)+INDEX(Таблица1[[#All],[0]],ROW()-1)</f>
        <v>#N/A</v>
      </c>
      <c r="M1493" s="18" t="str">
        <f>IFERROR(INDEX(Таблица1[Номер договора],MATCH(ROW()-1,Таблица1[0],)),"s\")</f>
        <v>s\</v>
      </c>
    </row>
    <row r="1494" spans="1:13" ht="15.75" x14ac:dyDescent="0.25">
      <c r="A1494" s="9" t="e">
        <f>INDEX('Журнал договоров физ.лиц'!C:C,MATCH('Реестр физические'!J1494,'Журнал договоров физ.лиц'!A:A,))</f>
        <v>#N/A</v>
      </c>
      <c r="B1494" s="9" t="e">
        <f>Таблица1[[#This Row],[Наименование юридического лица / ФИО пациента (физического лица)]]</f>
        <v>#N/A</v>
      </c>
      <c r="C1494" s="35"/>
      <c r="D1494" s="11"/>
      <c r="E1494" s="16"/>
      <c r="F1494" s="19"/>
      <c r="G1494"/>
      <c r="H1494" s="17">
        <f>IFERROR(VLOOKUP(Таблица1[[#This Row],[Наименование услуги]],#REF!,2),)</f>
        <v>0</v>
      </c>
      <c r="I1494" s="7">
        <f>Таблица1[[#This Row],[Количество услуг]]*Таблица1[[#This Row],[Стоимость за единицу, руб.]]</f>
        <v>0</v>
      </c>
      <c r="K1494" s="8" t="str">
        <f>IFERROR(VLOOKUP($J1494,'Журнал договоров физ.лиц'!$A$2:$H$32,2,0),"")</f>
        <v/>
      </c>
      <c r="L1494" s="18" t="e">
        <f>IF(MATCH(Таблица1[[#This Row],[Номер договора]],Таблица1[Номер договора],)=ROW()-1,1,)+INDEX(Таблица1[[#All],[0]],ROW()-1)</f>
        <v>#N/A</v>
      </c>
      <c r="M1494" s="18" t="str">
        <f>IFERROR(INDEX(Таблица1[Номер договора],MATCH(ROW()-1,Таблица1[0],)),"s\")</f>
        <v>s\</v>
      </c>
    </row>
    <row r="1495" spans="1:13" ht="15.75" x14ac:dyDescent="0.25">
      <c r="A1495" s="9" t="e">
        <f>INDEX('Журнал договоров физ.лиц'!C:C,MATCH('Реестр физические'!J1495,'Журнал договоров физ.лиц'!A:A,))</f>
        <v>#N/A</v>
      </c>
      <c r="B1495" s="9" t="e">
        <f>Таблица1[[#This Row],[Наименование юридического лица / ФИО пациента (физического лица)]]</f>
        <v>#N/A</v>
      </c>
      <c r="C1495" s="35"/>
      <c r="D1495" s="11"/>
      <c r="E1495" s="16"/>
      <c r="F1495" s="19"/>
      <c r="G1495"/>
      <c r="H1495" s="17">
        <f>IFERROR(VLOOKUP(Таблица1[[#This Row],[Наименование услуги]],#REF!,2),)</f>
        <v>0</v>
      </c>
      <c r="I1495" s="7">
        <f>Таблица1[[#This Row],[Количество услуг]]*Таблица1[[#This Row],[Стоимость за единицу, руб.]]</f>
        <v>0</v>
      </c>
      <c r="K1495" s="8" t="str">
        <f>IFERROR(VLOOKUP($J1495,'Журнал договоров физ.лиц'!$A$2:$H$32,2,0),"")</f>
        <v/>
      </c>
      <c r="L1495" s="18" t="e">
        <f>IF(MATCH(Таблица1[[#This Row],[Номер договора]],Таблица1[Номер договора],)=ROW()-1,1,)+INDEX(Таблица1[[#All],[0]],ROW()-1)</f>
        <v>#N/A</v>
      </c>
      <c r="M1495" s="18" t="str">
        <f>IFERROR(INDEX(Таблица1[Номер договора],MATCH(ROW()-1,Таблица1[0],)),"s\")</f>
        <v>s\</v>
      </c>
    </row>
    <row r="1496" spans="1:13" ht="15.75" x14ac:dyDescent="0.25">
      <c r="A1496" s="9" t="e">
        <f>INDEX('Журнал договоров физ.лиц'!C:C,MATCH('Реестр физические'!J1496,'Журнал договоров физ.лиц'!A:A,))</f>
        <v>#N/A</v>
      </c>
      <c r="B1496" s="9" t="e">
        <f>Таблица1[[#This Row],[Наименование юридического лица / ФИО пациента (физического лица)]]</f>
        <v>#N/A</v>
      </c>
      <c r="C1496" s="35"/>
      <c r="D1496" s="11"/>
      <c r="E1496" s="16"/>
      <c r="F1496" s="19"/>
      <c r="G1496"/>
      <c r="H1496" s="17">
        <f>IFERROR(VLOOKUP(Таблица1[[#This Row],[Наименование услуги]],#REF!,2),)</f>
        <v>0</v>
      </c>
      <c r="I1496" s="7">
        <f>Таблица1[[#This Row],[Количество услуг]]*Таблица1[[#This Row],[Стоимость за единицу, руб.]]</f>
        <v>0</v>
      </c>
      <c r="K1496" s="8" t="str">
        <f>IFERROR(VLOOKUP($J1496,'Журнал договоров физ.лиц'!$A$2:$H$32,2,0),"")</f>
        <v/>
      </c>
      <c r="L1496" s="18" t="e">
        <f>IF(MATCH(Таблица1[[#This Row],[Номер договора]],Таблица1[Номер договора],)=ROW()-1,1,)+INDEX(Таблица1[[#All],[0]],ROW()-1)</f>
        <v>#N/A</v>
      </c>
      <c r="M1496" s="18" t="str">
        <f>IFERROR(INDEX(Таблица1[Номер договора],MATCH(ROW()-1,Таблица1[0],)),"s\")</f>
        <v>s\</v>
      </c>
    </row>
    <row r="1497" spans="1:13" ht="15.75" x14ac:dyDescent="0.25">
      <c r="A1497" s="9" t="e">
        <f>INDEX('Журнал договоров физ.лиц'!C:C,MATCH('Реестр физические'!J1497,'Журнал договоров физ.лиц'!A:A,))</f>
        <v>#N/A</v>
      </c>
      <c r="B1497" s="9" t="e">
        <f>Таблица1[[#This Row],[Наименование юридического лица / ФИО пациента (физического лица)]]</f>
        <v>#N/A</v>
      </c>
      <c r="C1497" s="35"/>
      <c r="D1497" s="11"/>
      <c r="E1497" s="16"/>
      <c r="F1497" s="19"/>
      <c r="G1497"/>
      <c r="H1497" s="17">
        <f>IFERROR(VLOOKUP(Таблица1[[#This Row],[Наименование услуги]],#REF!,2),)</f>
        <v>0</v>
      </c>
      <c r="I1497" s="7">
        <f>Таблица1[[#This Row],[Количество услуг]]*Таблица1[[#This Row],[Стоимость за единицу, руб.]]</f>
        <v>0</v>
      </c>
      <c r="K1497" s="8" t="str">
        <f>IFERROR(VLOOKUP($J1497,'Журнал договоров физ.лиц'!$A$2:$H$32,2,0),"")</f>
        <v/>
      </c>
      <c r="L1497" s="18" t="e">
        <f>IF(MATCH(Таблица1[[#This Row],[Номер договора]],Таблица1[Номер договора],)=ROW()-1,1,)+INDEX(Таблица1[[#All],[0]],ROW()-1)</f>
        <v>#N/A</v>
      </c>
      <c r="M1497" s="18" t="str">
        <f>IFERROR(INDEX(Таблица1[Номер договора],MATCH(ROW()-1,Таблица1[0],)),"s\")</f>
        <v>s\</v>
      </c>
    </row>
    <row r="1498" spans="1:13" ht="15.75" x14ac:dyDescent="0.25">
      <c r="A1498" s="9" t="e">
        <f>INDEX('Журнал договоров физ.лиц'!C:C,MATCH('Реестр физические'!J1498,'Журнал договоров физ.лиц'!A:A,))</f>
        <v>#N/A</v>
      </c>
      <c r="B1498" s="9" t="e">
        <f>Таблица1[[#This Row],[Наименование юридического лица / ФИО пациента (физического лица)]]</f>
        <v>#N/A</v>
      </c>
      <c r="C1498" s="35"/>
      <c r="D1498" s="11"/>
      <c r="E1498" s="16"/>
      <c r="F1498" s="19"/>
      <c r="G1498"/>
      <c r="H1498" s="17">
        <f>IFERROR(VLOOKUP(Таблица1[[#This Row],[Наименование услуги]],#REF!,2),)</f>
        <v>0</v>
      </c>
      <c r="I1498" s="7">
        <f>Таблица1[[#This Row],[Количество услуг]]*Таблица1[[#This Row],[Стоимость за единицу, руб.]]</f>
        <v>0</v>
      </c>
      <c r="K1498" s="8" t="str">
        <f>IFERROR(VLOOKUP($J1498,'Журнал договоров физ.лиц'!$A$2:$H$32,2,0),"")</f>
        <v/>
      </c>
      <c r="L1498" s="18" t="e">
        <f>IF(MATCH(Таблица1[[#This Row],[Номер договора]],Таблица1[Номер договора],)=ROW()-1,1,)+INDEX(Таблица1[[#All],[0]],ROW()-1)</f>
        <v>#N/A</v>
      </c>
      <c r="M1498" s="18" t="str">
        <f>IFERROR(INDEX(Таблица1[Номер договора],MATCH(ROW()-1,Таблица1[0],)),"s\")</f>
        <v>s\</v>
      </c>
    </row>
    <row r="1499" spans="1:13" ht="15.75" x14ac:dyDescent="0.25">
      <c r="A1499" s="9" t="e">
        <f>INDEX('Журнал договоров физ.лиц'!C:C,MATCH('Реестр физические'!J1499,'Журнал договоров физ.лиц'!A:A,))</f>
        <v>#N/A</v>
      </c>
      <c r="B1499" s="9" t="e">
        <f>Таблица1[[#This Row],[Наименование юридического лица / ФИО пациента (физического лица)]]</f>
        <v>#N/A</v>
      </c>
      <c r="C1499" s="35"/>
      <c r="D1499" s="11"/>
      <c r="E1499" s="16"/>
      <c r="F1499" s="19"/>
      <c r="G1499"/>
      <c r="H1499" s="17">
        <f>IFERROR(VLOOKUP(Таблица1[[#This Row],[Наименование услуги]],#REF!,2),)</f>
        <v>0</v>
      </c>
      <c r="I1499" s="7">
        <f>Таблица1[[#This Row],[Количество услуг]]*Таблица1[[#This Row],[Стоимость за единицу, руб.]]</f>
        <v>0</v>
      </c>
      <c r="K1499" s="8" t="str">
        <f>IFERROR(VLOOKUP($J1499,'Журнал договоров физ.лиц'!$A$2:$H$32,2,0),"")</f>
        <v/>
      </c>
      <c r="L1499" s="18" t="e">
        <f>IF(MATCH(Таблица1[[#This Row],[Номер договора]],Таблица1[Номер договора],)=ROW()-1,1,)+INDEX(Таблица1[[#All],[0]],ROW()-1)</f>
        <v>#N/A</v>
      </c>
      <c r="M1499" s="18" t="str">
        <f>IFERROR(INDEX(Таблица1[Номер договора],MATCH(ROW()-1,Таблица1[0],)),"s\")</f>
        <v>s\</v>
      </c>
    </row>
    <row r="1500" spans="1:13" ht="15.75" x14ac:dyDescent="0.25">
      <c r="A1500" s="9" t="e">
        <f>INDEX('Журнал договоров физ.лиц'!C:C,MATCH('Реестр физические'!J1500,'Журнал договоров физ.лиц'!A:A,))</f>
        <v>#N/A</v>
      </c>
      <c r="B1500" s="9" t="e">
        <f>Таблица1[[#This Row],[Наименование юридического лица / ФИО пациента (физического лица)]]</f>
        <v>#N/A</v>
      </c>
      <c r="C1500" s="35"/>
      <c r="D1500" s="11"/>
      <c r="E1500" s="16"/>
      <c r="F1500" s="19"/>
      <c r="G1500"/>
      <c r="H1500" s="17">
        <f>IFERROR(VLOOKUP(Таблица1[[#This Row],[Наименование услуги]],#REF!,2),)</f>
        <v>0</v>
      </c>
      <c r="I1500" s="7">
        <f>Таблица1[[#This Row],[Количество услуг]]*Таблица1[[#This Row],[Стоимость за единицу, руб.]]</f>
        <v>0</v>
      </c>
      <c r="K1500" s="8" t="str">
        <f>IFERROR(VLOOKUP($J1500,'Журнал договоров физ.лиц'!$A$2:$H$32,2,0),"")</f>
        <v/>
      </c>
      <c r="L1500" s="18" t="e">
        <f>IF(MATCH(Таблица1[[#This Row],[Номер договора]],Таблица1[Номер договора],)=ROW()-1,1,)+INDEX(Таблица1[[#All],[0]],ROW()-1)</f>
        <v>#N/A</v>
      </c>
      <c r="M1500" s="18" t="str">
        <f>IFERROR(INDEX(Таблица1[Номер договора],MATCH(ROW()-1,Таблица1[0],)),"s\")</f>
        <v>s\</v>
      </c>
    </row>
    <row r="1501" spans="1:13" ht="15.75" x14ac:dyDescent="0.25">
      <c r="A1501" s="9" t="e">
        <f>INDEX('Журнал договоров физ.лиц'!C:C,MATCH('Реестр физические'!J1501,'Журнал договоров физ.лиц'!A:A,))</f>
        <v>#N/A</v>
      </c>
      <c r="B1501" s="9" t="e">
        <f>Таблица1[[#This Row],[Наименование юридического лица / ФИО пациента (физического лица)]]</f>
        <v>#N/A</v>
      </c>
      <c r="C1501" s="35"/>
      <c r="D1501" s="11"/>
      <c r="E1501" s="16"/>
      <c r="F1501" s="19"/>
      <c r="G1501"/>
      <c r="H1501" s="17">
        <f>IFERROR(VLOOKUP(Таблица1[[#This Row],[Наименование услуги]],#REF!,2),)</f>
        <v>0</v>
      </c>
      <c r="I1501" s="7">
        <f>Таблица1[[#This Row],[Количество услуг]]*Таблица1[[#This Row],[Стоимость за единицу, руб.]]</f>
        <v>0</v>
      </c>
      <c r="K1501" s="8" t="str">
        <f>IFERROR(VLOOKUP($J1501,'Журнал договоров физ.лиц'!$A$2:$H$32,2,0),"")</f>
        <v/>
      </c>
      <c r="L1501" s="18" t="e">
        <f>IF(MATCH(Таблица1[[#This Row],[Номер договора]],Таблица1[Номер договора],)=ROW()-1,1,)+INDEX(Таблица1[[#All],[0]],ROW()-1)</f>
        <v>#N/A</v>
      </c>
      <c r="M1501" s="18" t="str">
        <f>IFERROR(INDEX(Таблица1[Номер договора],MATCH(ROW()-1,Таблица1[0],)),"s\")</f>
        <v>s\</v>
      </c>
    </row>
    <row r="1502" spans="1:13" ht="15.75" x14ac:dyDescent="0.25">
      <c r="A1502" s="9" t="e">
        <f>INDEX('Журнал договоров физ.лиц'!C:C,MATCH('Реестр физические'!J1502,'Журнал договоров физ.лиц'!A:A,))</f>
        <v>#N/A</v>
      </c>
      <c r="B1502" s="9" t="e">
        <f>Таблица1[[#This Row],[Наименование юридического лица / ФИО пациента (физического лица)]]</f>
        <v>#N/A</v>
      </c>
      <c r="C1502" s="35"/>
      <c r="D1502" s="11"/>
      <c r="E1502" s="16"/>
      <c r="F1502" s="19"/>
      <c r="G1502"/>
      <c r="H1502" s="17">
        <f>IFERROR(VLOOKUP(Таблица1[[#This Row],[Наименование услуги]],#REF!,2),)</f>
        <v>0</v>
      </c>
      <c r="I1502" s="7">
        <f>Таблица1[[#This Row],[Количество услуг]]*Таблица1[[#This Row],[Стоимость за единицу, руб.]]</f>
        <v>0</v>
      </c>
      <c r="K1502" s="8" t="str">
        <f>IFERROR(VLOOKUP($J1502,'Журнал договоров физ.лиц'!$A$2:$H$32,2,0),"")</f>
        <v/>
      </c>
      <c r="L1502" s="18" t="e">
        <f>IF(MATCH(Таблица1[[#This Row],[Номер договора]],Таблица1[Номер договора],)=ROW()-1,1,)+INDEX(Таблица1[[#All],[0]],ROW()-1)</f>
        <v>#N/A</v>
      </c>
      <c r="M1502" s="18" t="str">
        <f>IFERROR(INDEX(Таблица1[Номер договора],MATCH(ROW()-1,Таблица1[0],)),"s\")</f>
        <v>s\</v>
      </c>
    </row>
    <row r="1503" spans="1:13" ht="15.75" x14ac:dyDescent="0.25">
      <c r="A1503" s="9" t="e">
        <f>INDEX('Журнал договоров физ.лиц'!C:C,MATCH('Реестр физические'!J1503,'Журнал договоров физ.лиц'!A:A,))</f>
        <v>#N/A</v>
      </c>
      <c r="B1503" s="9" t="e">
        <f>Таблица1[[#This Row],[Наименование юридического лица / ФИО пациента (физического лица)]]</f>
        <v>#N/A</v>
      </c>
      <c r="C1503" s="35"/>
      <c r="D1503" s="11"/>
      <c r="E1503" s="16"/>
      <c r="F1503" s="19"/>
      <c r="G1503"/>
      <c r="H1503" s="17">
        <f>IFERROR(VLOOKUP(Таблица1[[#This Row],[Наименование услуги]],#REF!,2),)</f>
        <v>0</v>
      </c>
      <c r="I1503" s="7">
        <f>Таблица1[[#This Row],[Количество услуг]]*Таблица1[[#This Row],[Стоимость за единицу, руб.]]</f>
        <v>0</v>
      </c>
      <c r="K1503" s="8" t="str">
        <f>IFERROR(VLOOKUP($J1503,'Журнал договоров физ.лиц'!$A$2:$H$32,2,0),"")</f>
        <v/>
      </c>
      <c r="L1503" s="18" t="e">
        <f>IF(MATCH(Таблица1[[#This Row],[Номер договора]],Таблица1[Номер договора],)=ROW()-1,1,)+INDEX(Таблица1[[#All],[0]],ROW()-1)</f>
        <v>#N/A</v>
      </c>
      <c r="M1503" s="18" t="str">
        <f>IFERROR(INDEX(Таблица1[Номер договора],MATCH(ROW()-1,Таблица1[0],)),"s\")</f>
        <v>s\</v>
      </c>
    </row>
    <row r="1504" spans="1:13" ht="15.75" x14ac:dyDescent="0.25">
      <c r="A1504" s="9" t="e">
        <f>INDEX('Журнал договоров физ.лиц'!C:C,MATCH('Реестр физические'!J1504,'Журнал договоров физ.лиц'!A:A,))</f>
        <v>#N/A</v>
      </c>
      <c r="B1504" s="9" t="e">
        <f>Таблица1[[#This Row],[Наименование юридического лица / ФИО пациента (физического лица)]]</f>
        <v>#N/A</v>
      </c>
      <c r="C1504" s="35"/>
      <c r="D1504" s="11"/>
      <c r="E1504" s="16"/>
      <c r="F1504" s="19"/>
      <c r="G1504"/>
      <c r="H1504" s="17">
        <f>IFERROR(VLOOKUP(Таблица1[[#This Row],[Наименование услуги]],#REF!,2),)</f>
        <v>0</v>
      </c>
      <c r="I1504" s="7">
        <f>Таблица1[[#This Row],[Количество услуг]]*Таблица1[[#This Row],[Стоимость за единицу, руб.]]</f>
        <v>0</v>
      </c>
      <c r="K1504" s="8" t="str">
        <f>IFERROR(VLOOKUP($J1504,'Журнал договоров физ.лиц'!$A$2:$H$32,2,0),"")</f>
        <v/>
      </c>
      <c r="L1504" s="18" t="e">
        <f>IF(MATCH(Таблица1[[#This Row],[Номер договора]],Таблица1[Номер договора],)=ROW()-1,1,)+INDEX(Таблица1[[#All],[0]],ROW()-1)</f>
        <v>#N/A</v>
      </c>
      <c r="M1504" s="18" t="str">
        <f>IFERROR(INDEX(Таблица1[Номер договора],MATCH(ROW()-1,Таблица1[0],)),"s\")</f>
        <v>s\</v>
      </c>
    </row>
    <row r="1505" spans="1:13" ht="15.75" x14ac:dyDescent="0.25">
      <c r="A1505" s="9" t="e">
        <f>INDEX('Журнал договоров физ.лиц'!C:C,MATCH('Реестр физические'!J1505,'Журнал договоров физ.лиц'!A:A,))</f>
        <v>#N/A</v>
      </c>
      <c r="B1505" s="9" t="e">
        <f>Таблица1[[#This Row],[Наименование юридического лица / ФИО пациента (физического лица)]]</f>
        <v>#N/A</v>
      </c>
      <c r="C1505" s="35"/>
      <c r="D1505" s="11"/>
      <c r="E1505" s="16"/>
      <c r="F1505" s="19"/>
      <c r="G1505"/>
      <c r="H1505" s="17">
        <f>IFERROR(VLOOKUP(Таблица1[[#This Row],[Наименование услуги]],#REF!,2),)</f>
        <v>0</v>
      </c>
      <c r="I1505" s="7">
        <f>Таблица1[[#This Row],[Количество услуг]]*Таблица1[[#This Row],[Стоимость за единицу, руб.]]</f>
        <v>0</v>
      </c>
      <c r="K1505" s="8" t="str">
        <f>IFERROR(VLOOKUP($J1505,'Журнал договоров физ.лиц'!$A$2:$H$32,2,0),"")</f>
        <v/>
      </c>
      <c r="L1505" s="18" t="e">
        <f>IF(MATCH(Таблица1[[#This Row],[Номер договора]],Таблица1[Номер договора],)=ROW()-1,1,)+INDEX(Таблица1[[#All],[0]],ROW()-1)</f>
        <v>#N/A</v>
      </c>
      <c r="M1505" s="18" t="str">
        <f>IFERROR(INDEX(Таблица1[Номер договора],MATCH(ROW()-1,Таблица1[0],)),"s\")</f>
        <v>s\</v>
      </c>
    </row>
    <row r="1506" spans="1:13" ht="15.75" x14ac:dyDescent="0.25">
      <c r="A1506" s="9" t="e">
        <f>INDEX('Журнал договоров физ.лиц'!C:C,MATCH('Реестр физические'!J1506,'Журнал договоров физ.лиц'!A:A,))</f>
        <v>#N/A</v>
      </c>
      <c r="B1506" s="9" t="e">
        <f>Таблица1[[#This Row],[Наименование юридического лица / ФИО пациента (физического лица)]]</f>
        <v>#N/A</v>
      </c>
      <c r="C1506" s="35"/>
      <c r="D1506" s="11"/>
      <c r="E1506" s="16"/>
      <c r="F1506" s="19"/>
      <c r="G1506"/>
      <c r="H1506" s="17">
        <f>IFERROR(VLOOKUP(Таблица1[[#This Row],[Наименование услуги]],#REF!,2),)</f>
        <v>0</v>
      </c>
      <c r="I1506" s="7">
        <f>Таблица1[[#This Row],[Количество услуг]]*Таблица1[[#This Row],[Стоимость за единицу, руб.]]</f>
        <v>0</v>
      </c>
      <c r="K1506" s="8" t="str">
        <f>IFERROR(VLOOKUP($J1506,'Журнал договоров физ.лиц'!$A$2:$H$32,2,0),"")</f>
        <v/>
      </c>
      <c r="L1506" s="18" t="e">
        <f>IF(MATCH(Таблица1[[#This Row],[Номер договора]],Таблица1[Номер договора],)=ROW()-1,1,)+INDEX(Таблица1[[#All],[0]],ROW()-1)</f>
        <v>#N/A</v>
      </c>
      <c r="M1506" s="18" t="str">
        <f>IFERROR(INDEX(Таблица1[Номер договора],MATCH(ROW()-1,Таблица1[0],)),"s\")</f>
        <v>s\</v>
      </c>
    </row>
    <row r="1507" spans="1:13" ht="15.75" x14ac:dyDescent="0.25">
      <c r="A1507" s="9" t="e">
        <f>INDEX('Журнал договоров физ.лиц'!C:C,MATCH('Реестр физические'!J1507,'Журнал договоров физ.лиц'!A:A,))</f>
        <v>#N/A</v>
      </c>
      <c r="B1507" s="9" t="e">
        <f>Таблица1[[#This Row],[Наименование юридического лица / ФИО пациента (физического лица)]]</f>
        <v>#N/A</v>
      </c>
      <c r="C1507" s="35"/>
      <c r="D1507" s="11"/>
      <c r="E1507" s="16"/>
      <c r="F1507" s="19"/>
      <c r="G1507"/>
      <c r="H1507" s="17">
        <f>IFERROR(VLOOKUP(Таблица1[[#This Row],[Наименование услуги]],#REF!,2),)</f>
        <v>0</v>
      </c>
      <c r="I1507" s="7">
        <f>Таблица1[[#This Row],[Количество услуг]]*Таблица1[[#This Row],[Стоимость за единицу, руб.]]</f>
        <v>0</v>
      </c>
      <c r="K1507" s="8" t="str">
        <f>IFERROR(VLOOKUP($J1507,'Журнал договоров физ.лиц'!$A$2:$H$32,2,0),"")</f>
        <v/>
      </c>
      <c r="L1507" s="18" t="e">
        <f>IF(MATCH(Таблица1[[#This Row],[Номер договора]],Таблица1[Номер договора],)=ROW()-1,1,)+INDEX(Таблица1[[#All],[0]],ROW()-1)</f>
        <v>#N/A</v>
      </c>
      <c r="M1507" s="18" t="str">
        <f>IFERROR(INDEX(Таблица1[Номер договора],MATCH(ROW()-1,Таблица1[0],)),"s\")</f>
        <v>s\</v>
      </c>
    </row>
    <row r="1508" spans="1:13" ht="15.75" x14ac:dyDescent="0.25">
      <c r="A1508" s="9" t="e">
        <f>INDEX('Журнал договоров физ.лиц'!C:C,MATCH('Реестр физические'!J1508,'Журнал договоров физ.лиц'!A:A,))</f>
        <v>#N/A</v>
      </c>
      <c r="B1508" s="9" t="e">
        <f>Таблица1[[#This Row],[Наименование юридического лица / ФИО пациента (физического лица)]]</f>
        <v>#N/A</v>
      </c>
      <c r="C1508" s="35"/>
      <c r="D1508" s="11"/>
      <c r="E1508" s="16"/>
      <c r="F1508" s="19"/>
      <c r="G1508"/>
      <c r="H1508" s="17">
        <f>IFERROR(VLOOKUP(Таблица1[[#This Row],[Наименование услуги]],#REF!,2),)</f>
        <v>0</v>
      </c>
      <c r="I1508" s="7">
        <f>Таблица1[[#This Row],[Количество услуг]]*Таблица1[[#This Row],[Стоимость за единицу, руб.]]</f>
        <v>0</v>
      </c>
      <c r="K1508" s="8" t="str">
        <f>IFERROR(VLOOKUP($J1508,'Журнал договоров физ.лиц'!$A$2:$H$32,2,0),"")</f>
        <v/>
      </c>
      <c r="L1508" s="18" t="e">
        <f>IF(MATCH(Таблица1[[#This Row],[Номер договора]],Таблица1[Номер договора],)=ROW()-1,1,)+INDEX(Таблица1[[#All],[0]],ROW()-1)</f>
        <v>#N/A</v>
      </c>
      <c r="M1508" s="18" t="str">
        <f>IFERROR(INDEX(Таблица1[Номер договора],MATCH(ROW()-1,Таблица1[0],)),"s\")</f>
        <v>s\</v>
      </c>
    </row>
    <row r="1509" spans="1:13" ht="15.75" x14ac:dyDescent="0.25">
      <c r="A1509" s="9" t="e">
        <f>INDEX('Журнал договоров физ.лиц'!C:C,MATCH('Реестр физические'!J1509,'Журнал договоров физ.лиц'!A:A,))</f>
        <v>#N/A</v>
      </c>
      <c r="B1509" s="9" t="e">
        <f>Таблица1[[#This Row],[Наименование юридического лица / ФИО пациента (физического лица)]]</f>
        <v>#N/A</v>
      </c>
      <c r="C1509" s="35"/>
      <c r="D1509" s="11"/>
      <c r="E1509" s="16"/>
      <c r="F1509" s="19"/>
      <c r="G1509"/>
      <c r="H1509" s="17">
        <f>IFERROR(VLOOKUP(Таблица1[[#This Row],[Наименование услуги]],#REF!,2),)</f>
        <v>0</v>
      </c>
      <c r="I1509" s="7">
        <f>Таблица1[[#This Row],[Количество услуг]]*Таблица1[[#This Row],[Стоимость за единицу, руб.]]</f>
        <v>0</v>
      </c>
      <c r="K1509" s="8" t="str">
        <f>IFERROR(VLOOKUP($J1509,'Журнал договоров физ.лиц'!$A$2:$H$32,2,0),"")</f>
        <v/>
      </c>
      <c r="L1509" s="18" t="e">
        <f>IF(MATCH(Таблица1[[#This Row],[Номер договора]],Таблица1[Номер договора],)=ROW()-1,1,)+INDEX(Таблица1[[#All],[0]],ROW()-1)</f>
        <v>#N/A</v>
      </c>
      <c r="M1509" s="18" t="str">
        <f>IFERROR(INDEX(Таблица1[Номер договора],MATCH(ROW()-1,Таблица1[0],)),"s\")</f>
        <v>s\</v>
      </c>
    </row>
    <row r="1510" spans="1:13" ht="15.75" x14ac:dyDescent="0.25">
      <c r="A1510" s="9" t="e">
        <f>INDEX('Журнал договоров физ.лиц'!C:C,MATCH('Реестр физические'!J1510,'Журнал договоров физ.лиц'!A:A,))</f>
        <v>#N/A</v>
      </c>
      <c r="B1510" s="9" t="e">
        <f>Таблица1[[#This Row],[Наименование юридического лица / ФИО пациента (физического лица)]]</f>
        <v>#N/A</v>
      </c>
      <c r="C1510" s="35"/>
      <c r="D1510" s="11"/>
      <c r="E1510" s="16"/>
      <c r="F1510" s="19"/>
      <c r="G1510"/>
      <c r="H1510" s="17">
        <f>IFERROR(VLOOKUP(Таблица1[[#This Row],[Наименование услуги]],#REF!,2),)</f>
        <v>0</v>
      </c>
      <c r="I1510" s="7">
        <f>Таблица1[[#This Row],[Количество услуг]]*Таблица1[[#This Row],[Стоимость за единицу, руб.]]</f>
        <v>0</v>
      </c>
      <c r="K1510" s="8" t="str">
        <f>IFERROR(VLOOKUP($J1510,'Журнал договоров физ.лиц'!$A$2:$H$32,2,0),"")</f>
        <v/>
      </c>
      <c r="L1510" s="18" t="e">
        <f>IF(MATCH(Таблица1[[#This Row],[Номер договора]],Таблица1[Номер договора],)=ROW()-1,1,)+INDEX(Таблица1[[#All],[0]],ROW()-1)</f>
        <v>#N/A</v>
      </c>
      <c r="M1510" s="18" t="str">
        <f>IFERROR(INDEX(Таблица1[Номер договора],MATCH(ROW()-1,Таблица1[0],)),"s\")</f>
        <v>s\</v>
      </c>
    </row>
    <row r="1511" spans="1:13" ht="15.75" x14ac:dyDescent="0.25">
      <c r="A1511" s="9" t="e">
        <f>INDEX('Журнал договоров физ.лиц'!C:C,MATCH('Реестр физические'!J1511,'Журнал договоров физ.лиц'!A:A,))</f>
        <v>#N/A</v>
      </c>
      <c r="B1511" s="9" t="e">
        <f>Таблица1[[#This Row],[Наименование юридического лица / ФИО пациента (физического лица)]]</f>
        <v>#N/A</v>
      </c>
      <c r="C1511" s="35"/>
      <c r="D1511" s="11"/>
      <c r="E1511" s="16"/>
      <c r="F1511" s="19"/>
      <c r="G1511"/>
      <c r="H1511" s="17">
        <f>IFERROR(VLOOKUP(Таблица1[[#This Row],[Наименование услуги]],#REF!,2),)</f>
        <v>0</v>
      </c>
      <c r="I1511" s="7">
        <f>Таблица1[[#This Row],[Количество услуг]]*Таблица1[[#This Row],[Стоимость за единицу, руб.]]</f>
        <v>0</v>
      </c>
      <c r="K1511" s="8" t="str">
        <f>IFERROR(VLOOKUP($J1511,'Журнал договоров физ.лиц'!$A$2:$H$32,2,0),"")</f>
        <v/>
      </c>
      <c r="L1511" s="18" t="e">
        <f>IF(MATCH(Таблица1[[#This Row],[Номер договора]],Таблица1[Номер договора],)=ROW()-1,1,)+INDEX(Таблица1[[#All],[0]],ROW()-1)</f>
        <v>#N/A</v>
      </c>
      <c r="M1511" s="18" t="str">
        <f>IFERROR(INDEX(Таблица1[Номер договора],MATCH(ROW()-1,Таблица1[0],)),"s\")</f>
        <v>s\</v>
      </c>
    </row>
    <row r="1512" spans="1:13" ht="15.75" x14ac:dyDescent="0.25">
      <c r="A1512" s="9" t="e">
        <f>INDEX('Журнал договоров физ.лиц'!C:C,MATCH('Реестр физические'!J1512,'Журнал договоров физ.лиц'!A:A,))</f>
        <v>#N/A</v>
      </c>
      <c r="B1512" s="9" t="e">
        <f>Таблица1[[#This Row],[Наименование юридического лица / ФИО пациента (физического лица)]]</f>
        <v>#N/A</v>
      </c>
      <c r="C1512" s="35"/>
      <c r="D1512" s="11"/>
      <c r="E1512" s="16"/>
      <c r="F1512" s="19"/>
      <c r="G1512"/>
      <c r="H1512" s="17">
        <f>IFERROR(VLOOKUP(Таблица1[[#This Row],[Наименование услуги]],#REF!,2),)</f>
        <v>0</v>
      </c>
      <c r="I1512" s="7">
        <f>Таблица1[[#This Row],[Количество услуг]]*Таблица1[[#This Row],[Стоимость за единицу, руб.]]</f>
        <v>0</v>
      </c>
      <c r="K1512" s="8" t="str">
        <f>IFERROR(VLOOKUP($J1512,'Журнал договоров физ.лиц'!$A$2:$H$32,2,0),"")</f>
        <v/>
      </c>
      <c r="L1512" s="18" t="e">
        <f>IF(MATCH(Таблица1[[#This Row],[Номер договора]],Таблица1[Номер договора],)=ROW()-1,1,)+INDEX(Таблица1[[#All],[0]],ROW()-1)</f>
        <v>#N/A</v>
      </c>
      <c r="M1512" s="18" t="str">
        <f>IFERROR(INDEX(Таблица1[Номер договора],MATCH(ROW()-1,Таблица1[0],)),"s\")</f>
        <v>s\</v>
      </c>
    </row>
    <row r="1513" spans="1:13" ht="15.75" x14ac:dyDescent="0.25">
      <c r="A1513" s="9" t="e">
        <f>INDEX('Журнал договоров физ.лиц'!C:C,MATCH('Реестр физические'!J1513,'Журнал договоров физ.лиц'!A:A,))</f>
        <v>#N/A</v>
      </c>
      <c r="B1513" s="9" t="e">
        <f>Таблица1[[#This Row],[Наименование юридического лица / ФИО пациента (физического лица)]]</f>
        <v>#N/A</v>
      </c>
      <c r="C1513" s="35"/>
      <c r="D1513" s="11"/>
      <c r="E1513" s="16"/>
      <c r="F1513" s="19"/>
      <c r="G1513"/>
      <c r="H1513" s="17">
        <f>IFERROR(VLOOKUP(Таблица1[[#This Row],[Наименование услуги]],#REF!,2),)</f>
        <v>0</v>
      </c>
      <c r="I1513" s="7">
        <f>Таблица1[[#This Row],[Количество услуг]]*Таблица1[[#This Row],[Стоимость за единицу, руб.]]</f>
        <v>0</v>
      </c>
      <c r="K1513" s="8" t="str">
        <f>IFERROR(VLOOKUP($J1513,'Журнал договоров физ.лиц'!$A$2:$H$32,2,0),"")</f>
        <v/>
      </c>
      <c r="L1513" s="18" t="e">
        <f>IF(MATCH(Таблица1[[#This Row],[Номер договора]],Таблица1[Номер договора],)=ROW()-1,1,)+INDEX(Таблица1[[#All],[0]],ROW()-1)</f>
        <v>#N/A</v>
      </c>
      <c r="M1513" s="18" t="str">
        <f>IFERROR(INDEX(Таблица1[Номер договора],MATCH(ROW()-1,Таблица1[0],)),"s\")</f>
        <v>s\</v>
      </c>
    </row>
    <row r="1514" spans="1:13" ht="15.75" x14ac:dyDescent="0.25">
      <c r="A1514" s="9" t="e">
        <f>INDEX('Журнал договоров физ.лиц'!C:C,MATCH('Реестр физические'!J1514,'Журнал договоров физ.лиц'!A:A,))</f>
        <v>#N/A</v>
      </c>
      <c r="B1514" s="9" t="e">
        <f>Таблица1[[#This Row],[Наименование юридического лица / ФИО пациента (физического лица)]]</f>
        <v>#N/A</v>
      </c>
      <c r="C1514" s="35"/>
      <c r="D1514" s="11"/>
      <c r="E1514" s="16"/>
      <c r="F1514" s="19"/>
      <c r="G1514"/>
      <c r="H1514" s="17">
        <f>IFERROR(VLOOKUP(Таблица1[[#This Row],[Наименование услуги]],#REF!,2),)</f>
        <v>0</v>
      </c>
      <c r="I1514" s="7">
        <f>Таблица1[[#This Row],[Количество услуг]]*Таблица1[[#This Row],[Стоимость за единицу, руб.]]</f>
        <v>0</v>
      </c>
      <c r="K1514" s="8" t="str">
        <f>IFERROR(VLOOKUP($J1514,'Журнал договоров физ.лиц'!$A$2:$H$32,2,0),"")</f>
        <v/>
      </c>
      <c r="L1514" s="18" t="e">
        <f>IF(MATCH(Таблица1[[#This Row],[Номер договора]],Таблица1[Номер договора],)=ROW()-1,1,)+INDEX(Таблица1[[#All],[0]],ROW()-1)</f>
        <v>#N/A</v>
      </c>
      <c r="M1514" s="18" t="str">
        <f>IFERROR(INDEX(Таблица1[Номер договора],MATCH(ROW()-1,Таблица1[0],)),"s\")</f>
        <v>s\</v>
      </c>
    </row>
    <row r="1515" spans="1:13" ht="15.75" x14ac:dyDescent="0.25">
      <c r="A1515" s="9" t="e">
        <f>INDEX('Журнал договоров физ.лиц'!C:C,MATCH('Реестр физические'!J1515,'Журнал договоров физ.лиц'!A:A,))</f>
        <v>#N/A</v>
      </c>
      <c r="B1515" s="9" t="e">
        <f>Таблица1[[#This Row],[Наименование юридического лица / ФИО пациента (физического лица)]]</f>
        <v>#N/A</v>
      </c>
      <c r="C1515" s="35"/>
      <c r="D1515" s="11"/>
      <c r="E1515" s="16"/>
      <c r="F1515" s="19"/>
      <c r="G1515"/>
      <c r="H1515" s="17">
        <f>IFERROR(VLOOKUP(Таблица1[[#This Row],[Наименование услуги]],#REF!,2),)</f>
        <v>0</v>
      </c>
      <c r="I1515" s="7">
        <f>Таблица1[[#This Row],[Количество услуг]]*Таблица1[[#This Row],[Стоимость за единицу, руб.]]</f>
        <v>0</v>
      </c>
      <c r="K1515" s="8" t="str">
        <f>IFERROR(VLOOKUP($J1515,'Журнал договоров физ.лиц'!$A$2:$H$32,2,0),"")</f>
        <v/>
      </c>
      <c r="L1515" s="18" t="e">
        <f>IF(MATCH(Таблица1[[#This Row],[Номер договора]],Таблица1[Номер договора],)=ROW()-1,1,)+INDEX(Таблица1[[#All],[0]],ROW()-1)</f>
        <v>#N/A</v>
      </c>
      <c r="M1515" s="18" t="str">
        <f>IFERROR(INDEX(Таблица1[Номер договора],MATCH(ROW()-1,Таблица1[0],)),"s\")</f>
        <v>s\</v>
      </c>
    </row>
    <row r="1516" spans="1:13" ht="15.75" x14ac:dyDescent="0.25">
      <c r="A1516" s="9" t="e">
        <f>INDEX('Журнал договоров физ.лиц'!C:C,MATCH('Реестр физические'!J1516,'Журнал договоров физ.лиц'!A:A,))</f>
        <v>#N/A</v>
      </c>
      <c r="B1516" s="9" t="e">
        <f>Таблица1[[#This Row],[Наименование юридического лица / ФИО пациента (физического лица)]]</f>
        <v>#N/A</v>
      </c>
      <c r="C1516" s="35"/>
      <c r="D1516" s="11"/>
      <c r="E1516" s="16"/>
      <c r="F1516" s="19"/>
      <c r="G1516"/>
      <c r="H1516" s="17">
        <f>IFERROR(VLOOKUP(Таблица1[[#This Row],[Наименование услуги]],#REF!,2),)</f>
        <v>0</v>
      </c>
      <c r="I1516" s="7">
        <f>Таблица1[[#This Row],[Количество услуг]]*Таблица1[[#This Row],[Стоимость за единицу, руб.]]</f>
        <v>0</v>
      </c>
      <c r="K1516" s="8" t="str">
        <f>IFERROR(VLOOKUP($J1516,'Журнал договоров физ.лиц'!$A$2:$H$32,2,0),"")</f>
        <v/>
      </c>
      <c r="L1516" s="18" t="e">
        <f>IF(MATCH(Таблица1[[#This Row],[Номер договора]],Таблица1[Номер договора],)=ROW()-1,1,)+INDEX(Таблица1[[#All],[0]],ROW()-1)</f>
        <v>#N/A</v>
      </c>
      <c r="M1516" s="18" t="str">
        <f>IFERROR(INDEX(Таблица1[Номер договора],MATCH(ROW()-1,Таблица1[0],)),"s\")</f>
        <v>s\</v>
      </c>
    </row>
    <row r="1517" spans="1:13" ht="15.75" x14ac:dyDescent="0.25">
      <c r="A1517" s="9" t="e">
        <f>INDEX('Журнал договоров физ.лиц'!C:C,MATCH('Реестр физические'!J1517,'Журнал договоров физ.лиц'!A:A,))</f>
        <v>#N/A</v>
      </c>
      <c r="B1517" s="9" t="e">
        <f>Таблица1[[#This Row],[Наименование юридического лица / ФИО пациента (физического лица)]]</f>
        <v>#N/A</v>
      </c>
      <c r="C1517" s="35"/>
      <c r="D1517" s="11"/>
      <c r="E1517" s="16"/>
      <c r="F1517" s="19"/>
      <c r="G1517"/>
      <c r="H1517" s="17">
        <f>IFERROR(VLOOKUP(Таблица1[[#This Row],[Наименование услуги]],#REF!,2),)</f>
        <v>0</v>
      </c>
      <c r="I1517" s="7">
        <f>Таблица1[[#This Row],[Количество услуг]]*Таблица1[[#This Row],[Стоимость за единицу, руб.]]</f>
        <v>0</v>
      </c>
      <c r="K1517" s="8" t="str">
        <f>IFERROR(VLOOKUP($J1517,'Журнал договоров физ.лиц'!$A$2:$H$32,2,0),"")</f>
        <v/>
      </c>
      <c r="L1517" s="18" t="e">
        <f>IF(MATCH(Таблица1[[#This Row],[Номер договора]],Таблица1[Номер договора],)=ROW()-1,1,)+INDEX(Таблица1[[#All],[0]],ROW()-1)</f>
        <v>#N/A</v>
      </c>
      <c r="M1517" s="18" t="str">
        <f>IFERROR(INDEX(Таблица1[Номер договора],MATCH(ROW()-1,Таблица1[0],)),"s\")</f>
        <v>s\</v>
      </c>
    </row>
    <row r="1518" spans="1:13" ht="15.75" x14ac:dyDescent="0.25">
      <c r="A1518" s="9" t="e">
        <f>INDEX('Журнал договоров физ.лиц'!C:C,MATCH('Реестр физические'!J1518,'Журнал договоров физ.лиц'!A:A,))</f>
        <v>#N/A</v>
      </c>
      <c r="B1518" s="9" t="e">
        <f>Таблица1[[#This Row],[Наименование юридического лица / ФИО пациента (физического лица)]]</f>
        <v>#N/A</v>
      </c>
      <c r="C1518" s="35"/>
      <c r="D1518" s="11"/>
      <c r="E1518" s="16"/>
      <c r="F1518" s="19"/>
      <c r="G1518"/>
      <c r="H1518" s="17">
        <f>IFERROR(VLOOKUP(Таблица1[[#This Row],[Наименование услуги]],#REF!,2),)</f>
        <v>0</v>
      </c>
      <c r="I1518" s="7">
        <f>Таблица1[[#This Row],[Количество услуг]]*Таблица1[[#This Row],[Стоимость за единицу, руб.]]</f>
        <v>0</v>
      </c>
      <c r="K1518" s="8" t="str">
        <f>IFERROR(VLOOKUP($J1518,'Журнал договоров физ.лиц'!$A$2:$H$32,2,0),"")</f>
        <v/>
      </c>
      <c r="L1518" s="18" t="e">
        <f>IF(MATCH(Таблица1[[#This Row],[Номер договора]],Таблица1[Номер договора],)=ROW()-1,1,)+INDEX(Таблица1[[#All],[0]],ROW()-1)</f>
        <v>#N/A</v>
      </c>
      <c r="M1518" s="18" t="str">
        <f>IFERROR(INDEX(Таблица1[Номер договора],MATCH(ROW()-1,Таблица1[0],)),"s\")</f>
        <v>s\</v>
      </c>
    </row>
    <row r="1519" spans="1:13" ht="15.75" x14ac:dyDescent="0.25">
      <c r="A1519" s="9" t="e">
        <f>INDEX('Журнал договоров физ.лиц'!C:C,MATCH('Реестр физические'!J1519,'Журнал договоров физ.лиц'!A:A,))</f>
        <v>#N/A</v>
      </c>
      <c r="B1519" s="9" t="e">
        <f>Таблица1[[#This Row],[Наименование юридического лица / ФИО пациента (физического лица)]]</f>
        <v>#N/A</v>
      </c>
      <c r="C1519" s="35"/>
      <c r="D1519" s="11"/>
      <c r="E1519" s="16"/>
      <c r="F1519" s="19"/>
      <c r="G1519"/>
      <c r="H1519" s="17">
        <f>IFERROR(VLOOKUP(Таблица1[[#This Row],[Наименование услуги]],#REF!,2),)</f>
        <v>0</v>
      </c>
      <c r="I1519" s="7">
        <f>Таблица1[[#This Row],[Количество услуг]]*Таблица1[[#This Row],[Стоимость за единицу, руб.]]</f>
        <v>0</v>
      </c>
      <c r="K1519" s="8" t="str">
        <f>IFERROR(VLOOKUP($J1519,'Журнал договоров физ.лиц'!$A$2:$H$32,2,0),"")</f>
        <v/>
      </c>
      <c r="L1519" s="18" t="e">
        <f>IF(MATCH(Таблица1[[#This Row],[Номер договора]],Таблица1[Номер договора],)=ROW()-1,1,)+INDEX(Таблица1[[#All],[0]],ROW()-1)</f>
        <v>#N/A</v>
      </c>
      <c r="M1519" s="18" t="str">
        <f>IFERROR(INDEX(Таблица1[Номер договора],MATCH(ROW()-1,Таблица1[0],)),"s\")</f>
        <v>s\</v>
      </c>
    </row>
    <row r="1520" spans="1:13" ht="15.75" x14ac:dyDescent="0.25">
      <c r="A1520" s="9" t="e">
        <f>INDEX('Журнал договоров физ.лиц'!C:C,MATCH('Реестр физические'!J1520,'Журнал договоров физ.лиц'!A:A,))</f>
        <v>#N/A</v>
      </c>
      <c r="B1520" s="9" t="e">
        <f>Таблица1[[#This Row],[Наименование юридического лица / ФИО пациента (физического лица)]]</f>
        <v>#N/A</v>
      </c>
      <c r="C1520" s="35"/>
      <c r="D1520" s="11"/>
      <c r="E1520" s="16"/>
      <c r="F1520" s="19"/>
      <c r="G1520"/>
      <c r="H1520" s="17">
        <f>IFERROR(VLOOKUP(Таблица1[[#This Row],[Наименование услуги]],#REF!,2),)</f>
        <v>0</v>
      </c>
      <c r="I1520" s="7">
        <f>Таблица1[[#This Row],[Количество услуг]]*Таблица1[[#This Row],[Стоимость за единицу, руб.]]</f>
        <v>0</v>
      </c>
      <c r="K1520" s="8" t="str">
        <f>IFERROR(VLOOKUP($J1520,'Журнал договоров физ.лиц'!$A$2:$H$32,2,0),"")</f>
        <v/>
      </c>
      <c r="L1520" s="18" t="e">
        <f>IF(MATCH(Таблица1[[#This Row],[Номер договора]],Таблица1[Номер договора],)=ROW()-1,1,)+INDEX(Таблица1[[#All],[0]],ROW()-1)</f>
        <v>#N/A</v>
      </c>
      <c r="M1520" s="18" t="str">
        <f>IFERROR(INDEX(Таблица1[Номер договора],MATCH(ROW()-1,Таблица1[0],)),"s\")</f>
        <v>s\</v>
      </c>
    </row>
    <row r="1521" spans="1:13" ht="15.75" x14ac:dyDescent="0.25">
      <c r="A1521" s="9" t="e">
        <f>INDEX('Журнал договоров физ.лиц'!C:C,MATCH('Реестр физические'!J1521,'Журнал договоров физ.лиц'!A:A,))</f>
        <v>#N/A</v>
      </c>
      <c r="B1521" s="9" t="e">
        <f>Таблица1[[#This Row],[Наименование юридического лица / ФИО пациента (физического лица)]]</f>
        <v>#N/A</v>
      </c>
      <c r="C1521" s="35"/>
      <c r="D1521" s="11"/>
      <c r="E1521" s="16"/>
      <c r="F1521" s="19"/>
      <c r="G1521"/>
      <c r="H1521" s="17">
        <f>IFERROR(VLOOKUP(Таблица1[[#This Row],[Наименование услуги]],#REF!,2),)</f>
        <v>0</v>
      </c>
      <c r="I1521" s="7">
        <f>Таблица1[[#This Row],[Количество услуг]]*Таблица1[[#This Row],[Стоимость за единицу, руб.]]</f>
        <v>0</v>
      </c>
      <c r="K1521" s="8" t="str">
        <f>IFERROR(VLOOKUP($J1521,'Журнал договоров физ.лиц'!$A$2:$H$32,2,0),"")</f>
        <v/>
      </c>
      <c r="L1521" s="18" t="e">
        <f>IF(MATCH(Таблица1[[#This Row],[Номер договора]],Таблица1[Номер договора],)=ROW()-1,1,)+INDEX(Таблица1[[#All],[0]],ROW()-1)</f>
        <v>#N/A</v>
      </c>
      <c r="M1521" s="18" t="str">
        <f>IFERROR(INDEX(Таблица1[Номер договора],MATCH(ROW()-1,Таблица1[0],)),"s\")</f>
        <v>s\</v>
      </c>
    </row>
    <row r="1522" spans="1:13" ht="15.75" x14ac:dyDescent="0.25">
      <c r="A1522" s="9" t="e">
        <f>INDEX('Журнал договоров физ.лиц'!C:C,MATCH('Реестр физические'!J1522,'Журнал договоров физ.лиц'!A:A,))</f>
        <v>#N/A</v>
      </c>
      <c r="B1522" s="9" t="e">
        <f>Таблица1[[#This Row],[Наименование юридического лица / ФИО пациента (физического лица)]]</f>
        <v>#N/A</v>
      </c>
      <c r="C1522" s="35"/>
      <c r="D1522" s="11"/>
      <c r="E1522" s="16"/>
      <c r="F1522" s="19"/>
      <c r="G1522"/>
      <c r="H1522" s="17">
        <f>IFERROR(VLOOKUP(Таблица1[[#This Row],[Наименование услуги]],#REF!,2),)</f>
        <v>0</v>
      </c>
      <c r="I1522" s="7">
        <f>Таблица1[[#This Row],[Количество услуг]]*Таблица1[[#This Row],[Стоимость за единицу, руб.]]</f>
        <v>0</v>
      </c>
      <c r="K1522" s="8" t="str">
        <f>IFERROR(VLOOKUP($J1522,'Журнал договоров физ.лиц'!$A$2:$H$32,2,0),"")</f>
        <v/>
      </c>
      <c r="L1522" s="18" t="e">
        <f>IF(MATCH(Таблица1[[#This Row],[Номер договора]],Таблица1[Номер договора],)=ROW()-1,1,)+INDEX(Таблица1[[#All],[0]],ROW()-1)</f>
        <v>#N/A</v>
      </c>
      <c r="M1522" s="18" t="str">
        <f>IFERROR(INDEX(Таблица1[Номер договора],MATCH(ROW()-1,Таблица1[0],)),"s\")</f>
        <v>s\</v>
      </c>
    </row>
    <row r="1523" spans="1:13" ht="15.75" x14ac:dyDescent="0.25">
      <c r="A1523" s="9" t="e">
        <f>INDEX('Журнал договоров физ.лиц'!C:C,MATCH('Реестр физические'!J1523,'Журнал договоров физ.лиц'!A:A,))</f>
        <v>#N/A</v>
      </c>
      <c r="B1523" s="9" t="e">
        <f>Таблица1[[#This Row],[Наименование юридического лица / ФИО пациента (физического лица)]]</f>
        <v>#N/A</v>
      </c>
      <c r="C1523" s="35"/>
      <c r="D1523" s="11"/>
      <c r="E1523" s="16"/>
      <c r="F1523" s="19"/>
      <c r="G1523"/>
      <c r="H1523" s="17">
        <f>IFERROR(VLOOKUP(Таблица1[[#This Row],[Наименование услуги]],#REF!,2),)</f>
        <v>0</v>
      </c>
      <c r="I1523" s="7">
        <f>Таблица1[[#This Row],[Количество услуг]]*Таблица1[[#This Row],[Стоимость за единицу, руб.]]</f>
        <v>0</v>
      </c>
      <c r="K1523" s="8" t="str">
        <f>IFERROR(VLOOKUP($J1523,'Журнал договоров физ.лиц'!$A$2:$H$32,2,0),"")</f>
        <v/>
      </c>
      <c r="L1523" s="18" t="e">
        <f>IF(MATCH(Таблица1[[#This Row],[Номер договора]],Таблица1[Номер договора],)=ROW()-1,1,)+INDEX(Таблица1[[#All],[0]],ROW()-1)</f>
        <v>#N/A</v>
      </c>
      <c r="M1523" s="18" t="str">
        <f>IFERROR(INDEX(Таблица1[Номер договора],MATCH(ROW()-1,Таблица1[0],)),"s\")</f>
        <v>s\</v>
      </c>
    </row>
    <row r="1524" spans="1:13" ht="15.75" x14ac:dyDescent="0.25">
      <c r="A1524" s="9" t="e">
        <f>INDEX('Журнал договоров физ.лиц'!C:C,MATCH('Реестр физические'!J1524,'Журнал договоров физ.лиц'!A:A,))</f>
        <v>#N/A</v>
      </c>
      <c r="B1524" s="9" t="e">
        <f>Таблица1[[#This Row],[Наименование юридического лица / ФИО пациента (физического лица)]]</f>
        <v>#N/A</v>
      </c>
      <c r="C1524" s="35"/>
      <c r="D1524" s="11"/>
      <c r="E1524" s="16"/>
      <c r="F1524" s="19"/>
      <c r="G1524"/>
      <c r="H1524" s="17">
        <f>IFERROR(VLOOKUP(Таблица1[[#This Row],[Наименование услуги]],#REF!,2),)</f>
        <v>0</v>
      </c>
      <c r="I1524" s="7">
        <f>Таблица1[[#This Row],[Количество услуг]]*Таблица1[[#This Row],[Стоимость за единицу, руб.]]</f>
        <v>0</v>
      </c>
      <c r="K1524" s="8" t="str">
        <f>IFERROR(VLOOKUP($J1524,'Журнал договоров физ.лиц'!$A$2:$H$32,2,0),"")</f>
        <v/>
      </c>
      <c r="L1524" s="18" t="e">
        <f>IF(MATCH(Таблица1[[#This Row],[Номер договора]],Таблица1[Номер договора],)=ROW()-1,1,)+INDEX(Таблица1[[#All],[0]],ROW()-1)</f>
        <v>#N/A</v>
      </c>
      <c r="M1524" s="18" t="str">
        <f>IFERROR(INDEX(Таблица1[Номер договора],MATCH(ROW()-1,Таблица1[0],)),"s\")</f>
        <v>s\</v>
      </c>
    </row>
    <row r="1525" spans="1:13" ht="15.75" x14ac:dyDescent="0.25">
      <c r="A1525" s="9" t="e">
        <f>INDEX('Журнал договоров физ.лиц'!C:C,MATCH('Реестр физические'!J1525,'Журнал договоров физ.лиц'!A:A,))</f>
        <v>#N/A</v>
      </c>
      <c r="B1525" s="9" t="e">
        <f>Таблица1[[#This Row],[Наименование юридического лица / ФИО пациента (физического лица)]]</f>
        <v>#N/A</v>
      </c>
      <c r="C1525" s="35"/>
      <c r="D1525" s="11"/>
      <c r="E1525" s="16"/>
      <c r="F1525" s="19"/>
      <c r="G1525"/>
      <c r="H1525" s="17">
        <f>IFERROR(VLOOKUP(Таблица1[[#This Row],[Наименование услуги]],#REF!,2),)</f>
        <v>0</v>
      </c>
      <c r="I1525" s="7">
        <f>Таблица1[[#This Row],[Количество услуг]]*Таблица1[[#This Row],[Стоимость за единицу, руб.]]</f>
        <v>0</v>
      </c>
      <c r="K1525" s="8" t="str">
        <f>IFERROR(VLOOKUP($J1525,'Журнал договоров физ.лиц'!$A$2:$H$32,2,0),"")</f>
        <v/>
      </c>
      <c r="L1525" s="18" t="e">
        <f>IF(MATCH(Таблица1[[#This Row],[Номер договора]],Таблица1[Номер договора],)=ROW()-1,1,)+INDEX(Таблица1[[#All],[0]],ROW()-1)</f>
        <v>#N/A</v>
      </c>
      <c r="M1525" s="18" t="str">
        <f>IFERROR(INDEX(Таблица1[Номер договора],MATCH(ROW()-1,Таблица1[0],)),"s\")</f>
        <v>s\</v>
      </c>
    </row>
    <row r="1526" spans="1:13" ht="15.75" x14ac:dyDescent="0.25">
      <c r="A1526" s="9" t="e">
        <f>INDEX('Журнал договоров физ.лиц'!C:C,MATCH('Реестр физические'!J1526,'Журнал договоров физ.лиц'!A:A,))</f>
        <v>#N/A</v>
      </c>
      <c r="B1526" s="9" t="e">
        <f>Таблица1[[#This Row],[Наименование юридического лица / ФИО пациента (физического лица)]]</f>
        <v>#N/A</v>
      </c>
      <c r="C1526" s="35"/>
      <c r="D1526" s="11"/>
      <c r="E1526" s="16"/>
      <c r="F1526" s="19"/>
      <c r="G1526"/>
      <c r="H1526" s="17">
        <f>IFERROR(VLOOKUP(Таблица1[[#This Row],[Наименование услуги]],#REF!,2),)</f>
        <v>0</v>
      </c>
      <c r="I1526" s="7">
        <f>Таблица1[[#This Row],[Количество услуг]]*Таблица1[[#This Row],[Стоимость за единицу, руб.]]</f>
        <v>0</v>
      </c>
      <c r="K1526" s="8" t="str">
        <f>IFERROR(VLOOKUP($J1526,'Журнал договоров физ.лиц'!$A$2:$H$32,2,0),"")</f>
        <v/>
      </c>
      <c r="L1526" s="18" t="e">
        <f>IF(MATCH(Таблица1[[#This Row],[Номер договора]],Таблица1[Номер договора],)=ROW()-1,1,)+INDEX(Таблица1[[#All],[0]],ROW()-1)</f>
        <v>#N/A</v>
      </c>
      <c r="M1526" s="18" t="str">
        <f>IFERROR(INDEX(Таблица1[Номер договора],MATCH(ROW()-1,Таблица1[0],)),"s\")</f>
        <v>s\</v>
      </c>
    </row>
    <row r="1527" spans="1:13" ht="15.75" x14ac:dyDescent="0.25">
      <c r="A1527" s="9" t="e">
        <f>INDEX('Журнал договоров физ.лиц'!C:C,MATCH('Реестр физические'!J1527,'Журнал договоров физ.лиц'!A:A,))</f>
        <v>#N/A</v>
      </c>
      <c r="B1527" s="9" t="e">
        <f>Таблица1[[#This Row],[Наименование юридического лица / ФИО пациента (физического лица)]]</f>
        <v>#N/A</v>
      </c>
      <c r="C1527" s="35"/>
      <c r="D1527" s="11"/>
      <c r="E1527" s="16"/>
      <c r="F1527" s="19"/>
      <c r="G1527"/>
      <c r="H1527" s="17">
        <f>IFERROR(VLOOKUP(Таблица1[[#This Row],[Наименование услуги]],#REF!,2),)</f>
        <v>0</v>
      </c>
      <c r="I1527" s="7">
        <f>Таблица1[[#This Row],[Количество услуг]]*Таблица1[[#This Row],[Стоимость за единицу, руб.]]</f>
        <v>0</v>
      </c>
      <c r="K1527" s="8" t="str">
        <f>IFERROR(VLOOKUP($J1527,'Журнал договоров физ.лиц'!$A$2:$H$32,2,0),"")</f>
        <v/>
      </c>
      <c r="L1527" s="18" t="e">
        <f>IF(MATCH(Таблица1[[#This Row],[Номер договора]],Таблица1[Номер договора],)=ROW()-1,1,)+INDEX(Таблица1[[#All],[0]],ROW()-1)</f>
        <v>#N/A</v>
      </c>
      <c r="M1527" s="18" t="str">
        <f>IFERROR(INDEX(Таблица1[Номер договора],MATCH(ROW()-1,Таблица1[0],)),"s\")</f>
        <v>s\</v>
      </c>
    </row>
    <row r="1528" spans="1:13" ht="15.75" x14ac:dyDescent="0.25">
      <c r="A1528" s="9" t="e">
        <f>INDEX('Журнал договоров физ.лиц'!C:C,MATCH('Реестр физические'!J1528,'Журнал договоров физ.лиц'!A:A,))</f>
        <v>#N/A</v>
      </c>
      <c r="B1528" s="9" t="e">
        <f>Таблица1[[#This Row],[Наименование юридического лица / ФИО пациента (физического лица)]]</f>
        <v>#N/A</v>
      </c>
      <c r="C1528" s="35"/>
      <c r="D1528" s="11"/>
      <c r="E1528" s="16"/>
      <c r="F1528" s="19"/>
      <c r="G1528"/>
      <c r="H1528" s="17">
        <f>IFERROR(VLOOKUP(Таблица1[[#This Row],[Наименование услуги]],#REF!,2),)</f>
        <v>0</v>
      </c>
      <c r="I1528" s="7">
        <f>Таблица1[[#This Row],[Количество услуг]]*Таблица1[[#This Row],[Стоимость за единицу, руб.]]</f>
        <v>0</v>
      </c>
      <c r="K1528" s="8" t="str">
        <f>IFERROR(VLOOKUP($J1528,'Журнал договоров физ.лиц'!$A$2:$H$32,2,0),"")</f>
        <v/>
      </c>
      <c r="L1528" s="18" t="e">
        <f>IF(MATCH(Таблица1[[#This Row],[Номер договора]],Таблица1[Номер договора],)=ROW()-1,1,)+INDEX(Таблица1[[#All],[0]],ROW()-1)</f>
        <v>#N/A</v>
      </c>
      <c r="M1528" s="18" t="str">
        <f>IFERROR(INDEX(Таблица1[Номер договора],MATCH(ROW()-1,Таблица1[0],)),"s\")</f>
        <v>s\</v>
      </c>
    </row>
    <row r="1529" spans="1:13" ht="15.75" x14ac:dyDescent="0.25">
      <c r="A1529" s="9" t="e">
        <f>INDEX('Журнал договоров физ.лиц'!C:C,MATCH('Реестр физические'!J1529,'Журнал договоров физ.лиц'!A:A,))</f>
        <v>#N/A</v>
      </c>
      <c r="B1529" s="9" t="e">
        <f>Таблица1[[#This Row],[Наименование юридического лица / ФИО пациента (физического лица)]]</f>
        <v>#N/A</v>
      </c>
      <c r="C1529" s="35"/>
      <c r="D1529" s="11"/>
      <c r="E1529" s="16"/>
      <c r="F1529" s="19"/>
      <c r="G1529"/>
      <c r="H1529" s="17">
        <f>IFERROR(VLOOKUP(Таблица1[[#This Row],[Наименование услуги]],#REF!,2),)</f>
        <v>0</v>
      </c>
      <c r="I1529" s="7">
        <f>Таблица1[[#This Row],[Количество услуг]]*Таблица1[[#This Row],[Стоимость за единицу, руб.]]</f>
        <v>0</v>
      </c>
      <c r="K1529" s="8" t="str">
        <f>IFERROR(VLOOKUP($J1529,'Журнал договоров физ.лиц'!$A$2:$H$32,2,0),"")</f>
        <v/>
      </c>
      <c r="L1529" s="18" t="e">
        <f>IF(MATCH(Таблица1[[#This Row],[Номер договора]],Таблица1[Номер договора],)=ROW()-1,1,)+INDEX(Таблица1[[#All],[0]],ROW()-1)</f>
        <v>#N/A</v>
      </c>
      <c r="M1529" s="18" t="str">
        <f>IFERROR(INDEX(Таблица1[Номер договора],MATCH(ROW()-1,Таблица1[0],)),"s\")</f>
        <v>s\</v>
      </c>
    </row>
    <row r="1530" spans="1:13" ht="15.75" x14ac:dyDescent="0.25">
      <c r="A1530" s="9" t="e">
        <f>INDEX('Журнал договоров физ.лиц'!C:C,MATCH('Реестр физические'!J1530,'Журнал договоров физ.лиц'!A:A,))</f>
        <v>#N/A</v>
      </c>
      <c r="B1530" s="9" t="e">
        <f>Таблица1[[#This Row],[Наименование юридического лица / ФИО пациента (физического лица)]]</f>
        <v>#N/A</v>
      </c>
      <c r="C1530" s="35"/>
      <c r="D1530" s="11"/>
      <c r="E1530" s="16"/>
      <c r="F1530" s="19"/>
      <c r="G1530"/>
      <c r="H1530" s="17">
        <f>IFERROR(VLOOKUP(Таблица1[[#This Row],[Наименование услуги]],#REF!,2),)</f>
        <v>0</v>
      </c>
      <c r="I1530" s="7">
        <f>Таблица1[[#This Row],[Количество услуг]]*Таблица1[[#This Row],[Стоимость за единицу, руб.]]</f>
        <v>0</v>
      </c>
      <c r="K1530" s="8" t="str">
        <f>IFERROR(VLOOKUP($J1530,'Журнал договоров физ.лиц'!$A$2:$H$32,2,0),"")</f>
        <v/>
      </c>
      <c r="L1530" s="18" t="e">
        <f>IF(MATCH(Таблица1[[#This Row],[Номер договора]],Таблица1[Номер договора],)=ROW()-1,1,)+INDEX(Таблица1[[#All],[0]],ROW()-1)</f>
        <v>#N/A</v>
      </c>
      <c r="M1530" s="18" t="str">
        <f>IFERROR(INDEX(Таблица1[Номер договора],MATCH(ROW()-1,Таблица1[0],)),"s\")</f>
        <v>s\</v>
      </c>
    </row>
    <row r="1531" spans="1:13" ht="15.75" x14ac:dyDescent="0.25">
      <c r="A1531" s="9" t="e">
        <f>INDEX('Журнал договоров физ.лиц'!C:C,MATCH('Реестр физические'!J1531,'Журнал договоров физ.лиц'!A:A,))</f>
        <v>#N/A</v>
      </c>
      <c r="B1531" s="9" t="e">
        <f>Таблица1[[#This Row],[Наименование юридического лица / ФИО пациента (физического лица)]]</f>
        <v>#N/A</v>
      </c>
      <c r="C1531" s="35"/>
      <c r="D1531" s="11"/>
      <c r="E1531" s="16"/>
      <c r="F1531" s="19"/>
      <c r="G1531"/>
      <c r="H1531" s="17">
        <f>IFERROR(VLOOKUP(Таблица1[[#This Row],[Наименование услуги]],#REF!,2),)</f>
        <v>0</v>
      </c>
      <c r="I1531" s="7">
        <f>Таблица1[[#This Row],[Количество услуг]]*Таблица1[[#This Row],[Стоимость за единицу, руб.]]</f>
        <v>0</v>
      </c>
      <c r="K1531" s="8" t="str">
        <f>IFERROR(VLOOKUP($J1531,'Журнал договоров физ.лиц'!$A$2:$H$32,2,0),"")</f>
        <v/>
      </c>
      <c r="L1531" s="18" t="e">
        <f>IF(MATCH(Таблица1[[#This Row],[Номер договора]],Таблица1[Номер договора],)=ROW()-1,1,)+INDEX(Таблица1[[#All],[0]],ROW()-1)</f>
        <v>#N/A</v>
      </c>
      <c r="M1531" s="18" t="str">
        <f>IFERROR(INDEX(Таблица1[Номер договора],MATCH(ROW()-1,Таблица1[0],)),"s\")</f>
        <v>s\</v>
      </c>
    </row>
    <row r="1532" spans="1:13" ht="15.75" x14ac:dyDescent="0.25">
      <c r="A1532" s="9" t="e">
        <f>INDEX('Журнал договоров физ.лиц'!C:C,MATCH('Реестр физические'!J1532,'Журнал договоров физ.лиц'!A:A,))</f>
        <v>#N/A</v>
      </c>
      <c r="B1532" s="9" t="e">
        <f>Таблица1[[#This Row],[Наименование юридического лица / ФИО пациента (физического лица)]]</f>
        <v>#N/A</v>
      </c>
      <c r="C1532" s="35"/>
      <c r="D1532" s="11"/>
      <c r="E1532" s="16"/>
      <c r="F1532" s="19"/>
      <c r="G1532"/>
      <c r="H1532" s="17">
        <f>IFERROR(VLOOKUP(Таблица1[[#This Row],[Наименование услуги]],#REF!,2),)</f>
        <v>0</v>
      </c>
      <c r="I1532" s="7">
        <f>Таблица1[[#This Row],[Количество услуг]]*Таблица1[[#This Row],[Стоимость за единицу, руб.]]</f>
        <v>0</v>
      </c>
      <c r="K1532" s="8" t="str">
        <f>IFERROR(VLOOKUP($J1532,'Журнал договоров физ.лиц'!$A$2:$H$32,2,0),"")</f>
        <v/>
      </c>
      <c r="L1532" s="18" t="e">
        <f>IF(MATCH(Таблица1[[#This Row],[Номер договора]],Таблица1[Номер договора],)=ROW()-1,1,)+INDEX(Таблица1[[#All],[0]],ROW()-1)</f>
        <v>#N/A</v>
      </c>
      <c r="M1532" s="18" t="str">
        <f>IFERROR(INDEX(Таблица1[Номер договора],MATCH(ROW()-1,Таблица1[0],)),"s\")</f>
        <v>s\</v>
      </c>
    </row>
    <row r="1533" spans="1:13" ht="15.75" x14ac:dyDescent="0.25">
      <c r="A1533" s="9" t="e">
        <f>INDEX('Журнал договоров физ.лиц'!C:C,MATCH('Реестр физические'!J1533,'Журнал договоров физ.лиц'!A:A,))</f>
        <v>#N/A</v>
      </c>
      <c r="B1533" s="9" t="e">
        <f>Таблица1[[#This Row],[Наименование юридического лица / ФИО пациента (физического лица)]]</f>
        <v>#N/A</v>
      </c>
      <c r="C1533" s="35"/>
      <c r="D1533" s="11"/>
      <c r="E1533" s="16"/>
      <c r="F1533" s="19"/>
      <c r="G1533"/>
      <c r="H1533" s="17">
        <f>IFERROR(VLOOKUP(Таблица1[[#This Row],[Наименование услуги]],#REF!,2),)</f>
        <v>0</v>
      </c>
      <c r="I1533" s="7">
        <f>Таблица1[[#This Row],[Количество услуг]]*Таблица1[[#This Row],[Стоимость за единицу, руб.]]</f>
        <v>0</v>
      </c>
      <c r="K1533" s="8" t="str">
        <f>IFERROR(VLOOKUP($J1533,'Журнал договоров физ.лиц'!$A$2:$H$32,2,0),"")</f>
        <v/>
      </c>
      <c r="L1533" s="18" t="e">
        <f>IF(MATCH(Таблица1[[#This Row],[Номер договора]],Таблица1[Номер договора],)=ROW()-1,1,)+INDEX(Таблица1[[#All],[0]],ROW()-1)</f>
        <v>#N/A</v>
      </c>
      <c r="M1533" s="18" t="str">
        <f>IFERROR(INDEX(Таблица1[Номер договора],MATCH(ROW()-1,Таблица1[0],)),"s\")</f>
        <v>s\</v>
      </c>
    </row>
    <row r="1534" spans="1:13" ht="15.75" x14ac:dyDescent="0.25">
      <c r="A1534" s="9" t="e">
        <f>INDEX('Журнал договоров физ.лиц'!C:C,MATCH('Реестр физические'!J1534,'Журнал договоров физ.лиц'!A:A,))</f>
        <v>#N/A</v>
      </c>
      <c r="B1534" s="9" t="e">
        <f>Таблица1[[#This Row],[Наименование юридического лица / ФИО пациента (физического лица)]]</f>
        <v>#N/A</v>
      </c>
      <c r="C1534" s="35"/>
      <c r="D1534" s="11"/>
      <c r="E1534" s="16"/>
      <c r="F1534" s="19"/>
      <c r="G1534"/>
      <c r="H1534" s="17">
        <f>IFERROR(VLOOKUP(Таблица1[[#This Row],[Наименование услуги]],#REF!,2),)</f>
        <v>0</v>
      </c>
      <c r="I1534" s="7">
        <f>Таблица1[[#This Row],[Количество услуг]]*Таблица1[[#This Row],[Стоимость за единицу, руб.]]</f>
        <v>0</v>
      </c>
      <c r="K1534" s="8" t="str">
        <f>IFERROR(VLOOKUP($J1534,'Журнал договоров физ.лиц'!$A$2:$H$32,2,0),"")</f>
        <v/>
      </c>
      <c r="L1534" s="18" t="e">
        <f>IF(MATCH(Таблица1[[#This Row],[Номер договора]],Таблица1[Номер договора],)=ROW()-1,1,)+INDEX(Таблица1[[#All],[0]],ROW()-1)</f>
        <v>#N/A</v>
      </c>
      <c r="M1534" s="18" t="str">
        <f>IFERROR(INDEX(Таблица1[Номер договора],MATCH(ROW()-1,Таблица1[0],)),"s\")</f>
        <v>s\</v>
      </c>
    </row>
    <row r="1535" spans="1:13" ht="15.75" x14ac:dyDescent="0.25">
      <c r="A1535" s="9" t="e">
        <f>INDEX('Журнал договоров физ.лиц'!C:C,MATCH('Реестр физические'!J1535,'Журнал договоров физ.лиц'!A:A,))</f>
        <v>#N/A</v>
      </c>
      <c r="B1535" s="9" t="e">
        <f>Таблица1[[#This Row],[Наименование юридического лица / ФИО пациента (физического лица)]]</f>
        <v>#N/A</v>
      </c>
      <c r="C1535" s="35"/>
      <c r="D1535" s="11"/>
      <c r="E1535" s="16"/>
      <c r="F1535" s="19"/>
      <c r="G1535"/>
      <c r="H1535" s="17">
        <f>IFERROR(VLOOKUP(Таблица1[[#This Row],[Наименование услуги]],#REF!,2),)</f>
        <v>0</v>
      </c>
      <c r="I1535" s="7">
        <f>Таблица1[[#This Row],[Количество услуг]]*Таблица1[[#This Row],[Стоимость за единицу, руб.]]</f>
        <v>0</v>
      </c>
      <c r="K1535" s="8" t="str">
        <f>IFERROR(VLOOKUP($J1535,'Журнал договоров физ.лиц'!$A$2:$H$32,2,0),"")</f>
        <v/>
      </c>
      <c r="L1535" s="18" t="e">
        <f>IF(MATCH(Таблица1[[#This Row],[Номер договора]],Таблица1[Номер договора],)=ROW()-1,1,)+INDEX(Таблица1[[#All],[0]],ROW()-1)</f>
        <v>#N/A</v>
      </c>
      <c r="M1535" s="18" t="str">
        <f>IFERROR(INDEX(Таблица1[Номер договора],MATCH(ROW()-1,Таблица1[0],)),"s\")</f>
        <v>s\</v>
      </c>
    </row>
    <row r="1536" spans="1:13" ht="15.75" x14ac:dyDescent="0.25">
      <c r="A1536" s="9" t="e">
        <f>INDEX('Журнал договоров физ.лиц'!C:C,MATCH('Реестр физические'!J1536,'Журнал договоров физ.лиц'!A:A,))</f>
        <v>#N/A</v>
      </c>
      <c r="B1536" s="9" t="e">
        <f>Таблица1[[#This Row],[Наименование юридического лица / ФИО пациента (физического лица)]]</f>
        <v>#N/A</v>
      </c>
      <c r="C1536" s="35"/>
      <c r="D1536" s="11"/>
      <c r="E1536" s="16"/>
      <c r="F1536" s="19"/>
      <c r="G1536"/>
      <c r="H1536" s="17">
        <f>IFERROR(VLOOKUP(Таблица1[[#This Row],[Наименование услуги]],#REF!,2),)</f>
        <v>0</v>
      </c>
      <c r="I1536" s="7">
        <f>Таблица1[[#This Row],[Количество услуг]]*Таблица1[[#This Row],[Стоимость за единицу, руб.]]</f>
        <v>0</v>
      </c>
      <c r="K1536" s="8" t="str">
        <f>IFERROR(VLOOKUP($J1536,'Журнал договоров физ.лиц'!$A$2:$H$32,2,0),"")</f>
        <v/>
      </c>
      <c r="L1536" s="18" t="e">
        <f>IF(MATCH(Таблица1[[#This Row],[Номер договора]],Таблица1[Номер договора],)=ROW()-1,1,)+INDEX(Таблица1[[#All],[0]],ROW()-1)</f>
        <v>#N/A</v>
      </c>
      <c r="M1536" s="18" t="str">
        <f>IFERROR(INDEX(Таблица1[Номер договора],MATCH(ROW()-1,Таблица1[0],)),"s\")</f>
        <v>s\</v>
      </c>
    </row>
    <row r="1537" spans="1:13" ht="15.75" x14ac:dyDescent="0.25">
      <c r="A1537" s="9" t="e">
        <f>INDEX('Журнал договоров физ.лиц'!C:C,MATCH('Реестр физические'!J1537,'Журнал договоров физ.лиц'!A:A,))</f>
        <v>#N/A</v>
      </c>
      <c r="B1537" s="9" t="e">
        <f>Таблица1[[#This Row],[Наименование юридического лица / ФИО пациента (физического лица)]]</f>
        <v>#N/A</v>
      </c>
      <c r="C1537" s="35"/>
      <c r="D1537" s="11"/>
      <c r="E1537" s="16"/>
      <c r="F1537" s="19"/>
      <c r="G1537"/>
      <c r="H1537" s="17">
        <f>IFERROR(VLOOKUP(Таблица1[[#This Row],[Наименование услуги]],#REF!,2),)</f>
        <v>0</v>
      </c>
      <c r="I1537" s="7">
        <f>Таблица1[[#This Row],[Количество услуг]]*Таблица1[[#This Row],[Стоимость за единицу, руб.]]</f>
        <v>0</v>
      </c>
      <c r="K1537" s="8" t="str">
        <f>IFERROR(VLOOKUP($J1537,'Журнал договоров физ.лиц'!$A$2:$H$32,2,0),"")</f>
        <v/>
      </c>
      <c r="L1537" s="18" t="e">
        <f>IF(MATCH(Таблица1[[#This Row],[Номер договора]],Таблица1[Номер договора],)=ROW()-1,1,)+INDEX(Таблица1[[#All],[0]],ROW()-1)</f>
        <v>#N/A</v>
      </c>
      <c r="M1537" s="18" t="str">
        <f>IFERROR(INDEX(Таблица1[Номер договора],MATCH(ROW()-1,Таблица1[0],)),"s\")</f>
        <v>s\</v>
      </c>
    </row>
    <row r="1538" spans="1:13" ht="15.75" x14ac:dyDescent="0.25">
      <c r="A1538" s="9" t="e">
        <f>INDEX('Журнал договоров физ.лиц'!C:C,MATCH('Реестр физические'!J1538,'Журнал договоров физ.лиц'!A:A,))</f>
        <v>#N/A</v>
      </c>
      <c r="B1538" s="9" t="e">
        <f>Таблица1[[#This Row],[Наименование юридического лица / ФИО пациента (физического лица)]]</f>
        <v>#N/A</v>
      </c>
      <c r="C1538" s="35"/>
      <c r="D1538" s="11"/>
      <c r="E1538" s="16"/>
      <c r="F1538" s="19"/>
      <c r="G1538"/>
      <c r="H1538" s="17">
        <f>IFERROR(VLOOKUP(Таблица1[[#This Row],[Наименование услуги]],#REF!,2),)</f>
        <v>0</v>
      </c>
      <c r="I1538" s="7">
        <f>Таблица1[[#This Row],[Количество услуг]]*Таблица1[[#This Row],[Стоимость за единицу, руб.]]</f>
        <v>0</v>
      </c>
      <c r="K1538" s="8" t="str">
        <f>IFERROR(VLOOKUP($J1538,'Журнал договоров физ.лиц'!$A$2:$H$32,2,0),"")</f>
        <v/>
      </c>
      <c r="L1538" s="18" t="e">
        <f>IF(MATCH(Таблица1[[#This Row],[Номер договора]],Таблица1[Номер договора],)=ROW()-1,1,)+INDEX(Таблица1[[#All],[0]],ROW()-1)</f>
        <v>#N/A</v>
      </c>
      <c r="M1538" s="18" t="str">
        <f>IFERROR(INDEX(Таблица1[Номер договора],MATCH(ROW()-1,Таблица1[0],)),"s\")</f>
        <v>s\</v>
      </c>
    </row>
    <row r="1539" spans="1:13" ht="15.75" x14ac:dyDescent="0.25">
      <c r="A1539" s="9" t="e">
        <f>INDEX('Журнал договоров физ.лиц'!C:C,MATCH('Реестр физические'!J1539,'Журнал договоров физ.лиц'!A:A,))</f>
        <v>#N/A</v>
      </c>
      <c r="B1539" s="9" t="e">
        <f>Таблица1[[#This Row],[Наименование юридического лица / ФИО пациента (физического лица)]]</f>
        <v>#N/A</v>
      </c>
      <c r="C1539" s="35"/>
      <c r="D1539" s="11"/>
      <c r="E1539" s="16"/>
      <c r="F1539" s="19"/>
      <c r="G1539"/>
      <c r="H1539" s="17">
        <f>IFERROR(VLOOKUP(Таблица1[[#This Row],[Наименование услуги]],#REF!,2),)</f>
        <v>0</v>
      </c>
      <c r="I1539" s="7">
        <f>Таблица1[[#This Row],[Количество услуг]]*Таблица1[[#This Row],[Стоимость за единицу, руб.]]</f>
        <v>0</v>
      </c>
      <c r="K1539" s="8" t="str">
        <f>IFERROR(VLOOKUP($J1539,'Журнал договоров физ.лиц'!$A$2:$H$32,2,0),"")</f>
        <v/>
      </c>
      <c r="L1539" s="18" t="e">
        <f>IF(MATCH(Таблица1[[#This Row],[Номер договора]],Таблица1[Номер договора],)=ROW()-1,1,)+INDEX(Таблица1[[#All],[0]],ROW()-1)</f>
        <v>#N/A</v>
      </c>
      <c r="M1539" s="18" t="str">
        <f>IFERROR(INDEX(Таблица1[Номер договора],MATCH(ROW()-1,Таблица1[0],)),"s\")</f>
        <v>s\</v>
      </c>
    </row>
    <row r="1540" spans="1:13" ht="15.75" x14ac:dyDescent="0.25">
      <c r="A1540" s="9" t="e">
        <f>INDEX('Журнал договоров физ.лиц'!C:C,MATCH('Реестр физические'!J1540,'Журнал договоров физ.лиц'!A:A,))</f>
        <v>#N/A</v>
      </c>
      <c r="B1540" s="9" t="e">
        <f>Таблица1[[#This Row],[Наименование юридического лица / ФИО пациента (физического лица)]]</f>
        <v>#N/A</v>
      </c>
      <c r="C1540" s="35"/>
      <c r="D1540" s="11"/>
      <c r="E1540" s="16"/>
      <c r="F1540" s="19"/>
      <c r="G1540"/>
      <c r="H1540" s="17">
        <f>IFERROR(VLOOKUP(Таблица1[[#This Row],[Наименование услуги]],#REF!,2),)</f>
        <v>0</v>
      </c>
      <c r="I1540" s="7">
        <f>Таблица1[[#This Row],[Количество услуг]]*Таблица1[[#This Row],[Стоимость за единицу, руб.]]</f>
        <v>0</v>
      </c>
      <c r="K1540" s="8" t="str">
        <f>IFERROR(VLOOKUP($J1540,'Журнал договоров физ.лиц'!$A$2:$H$32,2,0),"")</f>
        <v/>
      </c>
      <c r="L1540" s="18" t="e">
        <f>IF(MATCH(Таблица1[[#This Row],[Номер договора]],Таблица1[Номер договора],)=ROW()-1,1,)+INDEX(Таблица1[[#All],[0]],ROW()-1)</f>
        <v>#N/A</v>
      </c>
      <c r="M1540" s="18" t="str">
        <f>IFERROR(INDEX(Таблица1[Номер договора],MATCH(ROW()-1,Таблица1[0],)),"s\")</f>
        <v>s\</v>
      </c>
    </row>
    <row r="1541" spans="1:13" ht="15.75" x14ac:dyDescent="0.25">
      <c r="A1541" s="9" t="e">
        <f>INDEX('Журнал договоров физ.лиц'!C:C,MATCH('Реестр физические'!J1541,'Журнал договоров физ.лиц'!A:A,))</f>
        <v>#N/A</v>
      </c>
      <c r="B1541" s="9" t="e">
        <f>Таблица1[[#This Row],[Наименование юридического лица / ФИО пациента (физического лица)]]</f>
        <v>#N/A</v>
      </c>
      <c r="C1541" s="35"/>
      <c r="D1541" s="11"/>
      <c r="E1541" s="16"/>
      <c r="F1541" s="19"/>
      <c r="G1541"/>
      <c r="H1541" s="17">
        <f>IFERROR(VLOOKUP(Таблица1[[#This Row],[Наименование услуги]],#REF!,2),)</f>
        <v>0</v>
      </c>
      <c r="I1541" s="7">
        <f>Таблица1[[#This Row],[Количество услуг]]*Таблица1[[#This Row],[Стоимость за единицу, руб.]]</f>
        <v>0</v>
      </c>
      <c r="K1541" s="8" t="str">
        <f>IFERROR(VLOOKUP($J1541,'Журнал договоров физ.лиц'!$A$2:$H$32,2,0),"")</f>
        <v/>
      </c>
      <c r="L1541" s="18" t="e">
        <f>IF(MATCH(Таблица1[[#This Row],[Номер договора]],Таблица1[Номер договора],)=ROW()-1,1,)+INDEX(Таблица1[[#All],[0]],ROW()-1)</f>
        <v>#N/A</v>
      </c>
      <c r="M1541" s="18" t="str">
        <f>IFERROR(INDEX(Таблица1[Номер договора],MATCH(ROW()-1,Таблица1[0],)),"s\")</f>
        <v>s\</v>
      </c>
    </row>
    <row r="1542" spans="1:13" ht="15.75" x14ac:dyDescent="0.25">
      <c r="A1542" s="9" t="e">
        <f>INDEX('Журнал договоров физ.лиц'!C:C,MATCH('Реестр физические'!J1542,'Журнал договоров физ.лиц'!A:A,))</f>
        <v>#N/A</v>
      </c>
      <c r="B1542" s="9" t="e">
        <f>Таблица1[[#This Row],[Наименование юридического лица / ФИО пациента (физического лица)]]</f>
        <v>#N/A</v>
      </c>
      <c r="C1542" s="35"/>
      <c r="D1542" s="11"/>
      <c r="E1542" s="16"/>
      <c r="F1542" s="19"/>
      <c r="G1542"/>
      <c r="H1542" s="17">
        <f>IFERROR(VLOOKUP(Таблица1[[#This Row],[Наименование услуги]],#REF!,2),)</f>
        <v>0</v>
      </c>
      <c r="I1542" s="7">
        <f>Таблица1[[#This Row],[Количество услуг]]*Таблица1[[#This Row],[Стоимость за единицу, руб.]]</f>
        <v>0</v>
      </c>
      <c r="K1542" s="8" t="str">
        <f>IFERROR(VLOOKUP($J1542,'Журнал договоров физ.лиц'!$A$2:$H$32,2,0),"")</f>
        <v/>
      </c>
      <c r="L1542" s="18" t="e">
        <f>IF(MATCH(Таблица1[[#This Row],[Номер договора]],Таблица1[Номер договора],)=ROW()-1,1,)+INDEX(Таблица1[[#All],[0]],ROW()-1)</f>
        <v>#N/A</v>
      </c>
      <c r="M1542" s="18" t="str">
        <f>IFERROR(INDEX(Таблица1[Номер договора],MATCH(ROW()-1,Таблица1[0],)),"s\")</f>
        <v>s\</v>
      </c>
    </row>
    <row r="1543" spans="1:13" ht="15.75" x14ac:dyDescent="0.25">
      <c r="A1543" s="9" t="e">
        <f>INDEX('Журнал договоров физ.лиц'!C:C,MATCH('Реестр физические'!J1543,'Журнал договоров физ.лиц'!A:A,))</f>
        <v>#N/A</v>
      </c>
      <c r="B1543" s="9" t="e">
        <f>Таблица1[[#This Row],[Наименование юридического лица / ФИО пациента (физического лица)]]</f>
        <v>#N/A</v>
      </c>
      <c r="C1543" s="35"/>
      <c r="D1543" s="11"/>
      <c r="E1543" s="16"/>
      <c r="F1543" s="19"/>
      <c r="G1543"/>
      <c r="H1543" s="17">
        <f>IFERROR(VLOOKUP(Таблица1[[#This Row],[Наименование услуги]],#REF!,2),)</f>
        <v>0</v>
      </c>
      <c r="I1543" s="7">
        <f>Таблица1[[#This Row],[Количество услуг]]*Таблица1[[#This Row],[Стоимость за единицу, руб.]]</f>
        <v>0</v>
      </c>
      <c r="K1543" s="8" t="str">
        <f>IFERROR(VLOOKUP($J1543,'Журнал договоров физ.лиц'!$A$2:$H$32,2,0),"")</f>
        <v/>
      </c>
      <c r="L1543" s="18" t="e">
        <f>IF(MATCH(Таблица1[[#This Row],[Номер договора]],Таблица1[Номер договора],)=ROW()-1,1,)+INDEX(Таблица1[[#All],[0]],ROW()-1)</f>
        <v>#N/A</v>
      </c>
      <c r="M1543" s="18" t="str">
        <f>IFERROR(INDEX(Таблица1[Номер договора],MATCH(ROW()-1,Таблица1[0],)),"s\")</f>
        <v>s\</v>
      </c>
    </row>
    <row r="1544" spans="1:13" ht="15.75" x14ac:dyDescent="0.25">
      <c r="A1544" s="9" t="e">
        <f>INDEX('Журнал договоров физ.лиц'!C:C,MATCH('Реестр физические'!J1544,'Журнал договоров физ.лиц'!A:A,))</f>
        <v>#N/A</v>
      </c>
      <c r="B1544" s="9" t="e">
        <f>Таблица1[[#This Row],[Наименование юридического лица / ФИО пациента (физического лица)]]</f>
        <v>#N/A</v>
      </c>
      <c r="C1544" s="35"/>
      <c r="D1544" s="11"/>
      <c r="E1544" s="16"/>
      <c r="F1544" s="19"/>
      <c r="G1544"/>
      <c r="H1544" s="17">
        <f>IFERROR(VLOOKUP(Таблица1[[#This Row],[Наименование услуги]],#REF!,2),)</f>
        <v>0</v>
      </c>
      <c r="I1544" s="7">
        <f>Таблица1[[#This Row],[Количество услуг]]*Таблица1[[#This Row],[Стоимость за единицу, руб.]]</f>
        <v>0</v>
      </c>
      <c r="K1544" s="8" t="str">
        <f>IFERROR(VLOOKUP($J1544,'Журнал договоров физ.лиц'!$A$2:$H$32,2,0),"")</f>
        <v/>
      </c>
      <c r="L1544" s="18" t="e">
        <f>IF(MATCH(Таблица1[[#This Row],[Номер договора]],Таблица1[Номер договора],)=ROW()-1,1,)+INDEX(Таблица1[[#All],[0]],ROW()-1)</f>
        <v>#N/A</v>
      </c>
      <c r="M1544" s="18" t="str">
        <f>IFERROR(INDEX(Таблица1[Номер договора],MATCH(ROW()-1,Таблица1[0],)),"s\")</f>
        <v>s\</v>
      </c>
    </row>
    <row r="1545" spans="1:13" ht="15.75" x14ac:dyDescent="0.25">
      <c r="A1545" s="9" t="e">
        <f>INDEX('Журнал договоров физ.лиц'!C:C,MATCH('Реестр физические'!J1545,'Журнал договоров физ.лиц'!A:A,))</f>
        <v>#N/A</v>
      </c>
      <c r="B1545" s="9" t="e">
        <f>Таблица1[[#This Row],[Наименование юридического лица / ФИО пациента (физического лица)]]</f>
        <v>#N/A</v>
      </c>
      <c r="C1545" s="35"/>
      <c r="D1545" s="11"/>
      <c r="E1545" s="16"/>
      <c r="F1545" s="19"/>
      <c r="G1545"/>
      <c r="H1545" s="17">
        <f>IFERROR(VLOOKUP(Таблица1[[#This Row],[Наименование услуги]],#REF!,2),)</f>
        <v>0</v>
      </c>
      <c r="I1545" s="7">
        <f>Таблица1[[#This Row],[Количество услуг]]*Таблица1[[#This Row],[Стоимость за единицу, руб.]]</f>
        <v>0</v>
      </c>
      <c r="K1545" s="8" t="str">
        <f>IFERROR(VLOOKUP($J1545,'Журнал договоров физ.лиц'!$A$2:$H$32,2,0),"")</f>
        <v/>
      </c>
      <c r="L1545" s="18" t="e">
        <f>IF(MATCH(Таблица1[[#This Row],[Номер договора]],Таблица1[Номер договора],)=ROW()-1,1,)+INDEX(Таблица1[[#All],[0]],ROW()-1)</f>
        <v>#N/A</v>
      </c>
      <c r="M1545" s="18" t="str">
        <f>IFERROR(INDEX(Таблица1[Номер договора],MATCH(ROW()-1,Таблица1[0],)),"s\")</f>
        <v>s\</v>
      </c>
    </row>
    <row r="1546" spans="1:13" ht="15.75" x14ac:dyDescent="0.25">
      <c r="A1546" s="9" t="e">
        <f>INDEX('Журнал договоров физ.лиц'!C:C,MATCH('Реестр физические'!J1546,'Журнал договоров физ.лиц'!A:A,))</f>
        <v>#N/A</v>
      </c>
      <c r="B1546" s="9" t="e">
        <f>Таблица1[[#This Row],[Наименование юридического лица / ФИО пациента (физического лица)]]</f>
        <v>#N/A</v>
      </c>
      <c r="C1546" s="35"/>
      <c r="D1546" s="11"/>
      <c r="E1546" s="16"/>
      <c r="F1546" s="19"/>
      <c r="G1546"/>
      <c r="H1546" s="17">
        <f>IFERROR(VLOOKUP(Таблица1[[#This Row],[Наименование услуги]],#REF!,2),)</f>
        <v>0</v>
      </c>
      <c r="I1546" s="7">
        <f>Таблица1[[#This Row],[Количество услуг]]*Таблица1[[#This Row],[Стоимость за единицу, руб.]]</f>
        <v>0</v>
      </c>
      <c r="K1546" s="8" t="str">
        <f>IFERROR(VLOOKUP($J1546,'Журнал договоров физ.лиц'!$A$2:$H$32,2,0),"")</f>
        <v/>
      </c>
      <c r="L1546" s="18" t="e">
        <f>IF(MATCH(Таблица1[[#This Row],[Номер договора]],Таблица1[Номер договора],)=ROW()-1,1,)+INDEX(Таблица1[[#All],[0]],ROW()-1)</f>
        <v>#N/A</v>
      </c>
      <c r="M1546" s="18" t="str">
        <f>IFERROR(INDEX(Таблица1[Номер договора],MATCH(ROW()-1,Таблица1[0],)),"s\")</f>
        <v>s\</v>
      </c>
    </row>
    <row r="1547" spans="1:13" ht="15.75" x14ac:dyDescent="0.25">
      <c r="A1547" s="9" t="e">
        <f>INDEX('Журнал договоров физ.лиц'!C:C,MATCH('Реестр физические'!J1547,'Журнал договоров физ.лиц'!A:A,))</f>
        <v>#N/A</v>
      </c>
      <c r="B1547" s="9" t="e">
        <f>Таблица1[[#This Row],[Наименование юридического лица / ФИО пациента (физического лица)]]</f>
        <v>#N/A</v>
      </c>
      <c r="C1547" s="35"/>
      <c r="D1547" s="11"/>
      <c r="E1547" s="16"/>
      <c r="F1547" s="19"/>
      <c r="G1547"/>
      <c r="H1547" s="17">
        <f>IFERROR(VLOOKUP(Таблица1[[#This Row],[Наименование услуги]],#REF!,2),)</f>
        <v>0</v>
      </c>
      <c r="I1547" s="7">
        <f>Таблица1[[#This Row],[Количество услуг]]*Таблица1[[#This Row],[Стоимость за единицу, руб.]]</f>
        <v>0</v>
      </c>
      <c r="K1547" s="8" t="str">
        <f>IFERROR(VLOOKUP($J1547,'Журнал договоров физ.лиц'!$A$2:$H$32,2,0),"")</f>
        <v/>
      </c>
      <c r="L1547" s="18" t="e">
        <f>IF(MATCH(Таблица1[[#This Row],[Номер договора]],Таблица1[Номер договора],)=ROW()-1,1,)+INDEX(Таблица1[[#All],[0]],ROW()-1)</f>
        <v>#N/A</v>
      </c>
      <c r="M1547" s="18" t="str">
        <f>IFERROR(INDEX(Таблица1[Номер договора],MATCH(ROW()-1,Таблица1[0],)),"s\")</f>
        <v>s\</v>
      </c>
    </row>
    <row r="1548" spans="1:13" ht="15.75" x14ac:dyDescent="0.25">
      <c r="A1548" s="9" t="e">
        <f>INDEX('Журнал договоров физ.лиц'!C:C,MATCH('Реестр физические'!J1548,'Журнал договоров физ.лиц'!A:A,))</f>
        <v>#N/A</v>
      </c>
      <c r="B1548" s="9" t="e">
        <f>Таблица1[[#This Row],[Наименование юридического лица / ФИО пациента (физического лица)]]</f>
        <v>#N/A</v>
      </c>
      <c r="C1548" s="35"/>
      <c r="D1548" s="11"/>
      <c r="E1548" s="16"/>
      <c r="F1548" s="19"/>
      <c r="G1548"/>
      <c r="H1548" s="17">
        <f>IFERROR(VLOOKUP(Таблица1[[#This Row],[Наименование услуги]],#REF!,2),)</f>
        <v>0</v>
      </c>
      <c r="I1548" s="7">
        <f>Таблица1[[#This Row],[Количество услуг]]*Таблица1[[#This Row],[Стоимость за единицу, руб.]]</f>
        <v>0</v>
      </c>
      <c r="K1548" s="8" t="str">
        <f>IFERROR(VLOOKUP($J1548,'Журнал договоров физ.лиц'!$A$2:$H$32,2,0),"")</f>
        <v/>
      </c>
      <c r="L1548" s="18" t="e">
        <f>IF(MATCH(Таблица1[[#This Row],[Номер договора]],Таблица1[Номер договора],)=ROW()-1,1,)+INDEX(Таблица1[[#All],[0]],ROW()-1)</f>
        <v>#N/A</v>
      </c>
      <c r="M1548" s="18" t="str">
        <f>IFERROR(INDEX(Таблица1[Номер договора],MATCH(ROW()-1,Таблица1[0],)),"s\")</f>
        <v>s\</v>
      </c>
    </row>
    <row r="1549" spans="1:13" ht="15.75" x14ac:dyDescent="0.25">
      <c r="A1549" s="9" t="e">
        <f>INDEX('Журнал договоров физ.лиц'!C:C,MATCH('Реестр физические'!J1549,'Журнал договоров физ.лиц'!A:A,))</f>
        <v>#N/A</v>
      </c>
      <c r="B1549" s="9" t="e">
        <f>Таблица1[[#This Row],[Наименование юридического лица / ФИО пациента (физического лица)]]</f>
        <v>#N/A</v>
      </c>
      <c r="C1549" s="35"/>
      <c r="D1549" s="11"/>
      <c r="E1549" s="16"/>
      <c r="F1549" s="19"/>
      <c r="G1549"/>
      <c r="H1549" s="17">
        <f>IFERROR(VLOOKUP(Таблица1[[#This Row],[Наименование услуги]],#REF!,2),)</f>
        <v>0</v>
      </c>
      <c r="I1549" s="7">
        <f>Таблица1[[#This Row],[Количество услуг]]*Таблица1[[#This Row],[Стоимость за единицу, руб.]]</f>
        <v>0</v>
      </c>
      <c r="K1549" s="8" t="str">
        <f>IFERROR(VLOOKUP($J1549,'Журнал договоров физ.лиц'!$A$2:$H$32,2,0),"")</f>
        <v/>
      </c>
      <c r="L1549" s="18" t="e">
        <f>IF(MATCH(Таблица1[[#This Row],[Номер договора]],Таблица1[Номер договора],)=ROW()-1,1,)+INDEX(Таблица1[[#All],[0]],ROW()-1)</f>
        <v>#N/A</v>
      </c>
      <c r="M1549" s="18" t="str">
        <f>IFERROR(INDEX(Таблица1[Номер договора],MATCH(ROW()-1,Таблица1[0],)),"s\")</f>
        <v>s\</v>
      </c>
    </row>
    <row r="1550" spans="1:13" ht="15.75" x14ac:dyDescent="0.25">
      <c r="A1550" s="9" t="e">
        <f>INDEX('Журнал договоров физ.лиц'!C:C,MATCH('Реестр физические'!J1550,'Журнал договоров физ.лиц'!A:A,))</f>
        <v>#N/A</v>
      </c>
      <c r="B1550" s="9" t="e">
        <f>Таблица1[[#This Row],[Наименование юридического лица / ФИО пациента (физического лица)]]</f>
        <v>#N/A</v>
      </c>
      <c r="C1550" s="35"/>
      <c r="D1550" s="11"/>
      <c r="E1550" s="16"/>
      <c r="F1550" s="19"/>
      <c r="G1550"/>
      <c r="H1550" s="17">
        <f>IFERROR(VLOOKUP(Таблица1[[#This Row],[Наименование услуги]],#REF!,2),)</f>
        <v>0</v>
      </c>
      <c r="I1550" s="7">
        <f>Таблица1[[#This Row],[Количество услуг]]*Таблица1[[#This Row],[Стоимость за единицу, руб.]]</f>
        <v>0</v>
      </c>
      <c r="K1550" s="8" t="str">
        <f>IFERROR(VLOOKUP($J1550,'Журнал договоров физ.лиц'!$A$2:$H$32,2,0),"")</f>
        <v/>
      </c>
      <c r="L1550" s="18" t="e">
        <f>IF(MATCH(Таблица1[[#This Row],[Номер договора]],Таблица1[Номер договора],)=ROW()-1,1,)+INDEX(Таблица1[[#All],[0]],ROW()-1)</f>
        <v>#N/A</v>
      </c>
      <c r="M1550" s="18" t="str">
        <f>IFERROR(INDEX(Таблица1[Номер договора],MATCH(ROW()-1,Таблица1[0],)),"s\")</f>
        <v>s\</v>
      </c>
    </row>
    <row r="1551" spans="1:13" ht="15.75" x14ac:dyDescent="0.25">
      <c r="A1551" s="9" t="e">
        <f>INDEX('Журнал договоров физ.лиц'!C:C,MATCH('Реестр физические'!J1551,'Журнал договоров физ.лиц'!A:A,))</f>
        <v>#N/A</v>
      </c>
      <c r="B1551" s="9" t="e">
        <f>Таблица1[[#This Row],[Наименование юридического лица / ФИО пациента (физического лица)]]</f>
        <v>#N/A</v>
      </c>
      <c r="C1551" s="35"/>
      <c r="D1551" s="11"/>
      <c r="E1551" s="16"/>
      <c r="F1551" s="19"/>
      <c r="G1551"/>
      <c r="H1551" s="17">
        <f>IFERROR(VLOOKUP(Таблица1[[#This Row],[Наименование услуги]],#REF!,2),)</f>
        <v>0</v>
      </c>
      <c r="I1551" s="7">
        <f>Таблица1[[#This Row],[Количество услуг]]*Таблица1[[#This Row],[Стоимость за единицу, руб.]]</f>
        <v>0</v>
      </c>
      <c r="K1551" s="8" t="str">
        <f>IFERROR(VLOOKUP($J1551,'Журнал договоров физ.лиц'!$A$2:$H$32,2,0),"")</f>
        <v/>
      </c>
      <c r="L1551" s="18" t="e">
        <f>IF(MATCH(Таблица1[[#This Row],[Номер договора]],Таблица1[Номер договора],)=ROW()-1,1,)+INDEX(Таблица1[[#All],[0]],ROW()-1)</f>
        <v>#N/A</v>
      </c>
      <c r="M1551" s="18" t="str">
        <f>IFERROR(INDEX(Таблица1[Номер договора],MATCH(ROW()-1,Таблица1[0],)),"s\")</f>
        <v>s\</v>
      </c>
    </row>
    <row r="1552" spans="1:13" ht="15.75" x14ac:dyDescent="0.25">
      <c r="A1552" s="9" t="e">
        <f>INDEX('Журнал договоров физ.лиц'!C:C,MATCH('Реестр физические'!J1552,'Журнал договоров физ.лиц'!A:A,))</f>
        <v>#N/A</v>
      </c>
      <c r="B1552" s="9" t="e">
        <f>Таблица1[[#This Row],[Наименование юридического лица / ФИО пациента (физического лица)]]</f>
        <v>#N/A</v>
      </c>
      <c r="C1552" s="35"/>
      <c r="D1552" s="11"/>
      <c r="E1552" s="16"/>
      <c r="F1552" s="19"/>
      <c r="G1552"/>
      <c r="H1552" s="17">
        <f>IFERROR(VLOOKUP(Таблица1[[#This Row],[Наименование услуги]],#REF!,2),)</f>
        <v>0</v>
      </c>
      <c r="I1552" s="7">
        <f>Таблица1[[#This Row],[Количество услуг]]*Таблица1[[#This Row],[Стоимость за единицу, руб.]]</f>
        <v>0</v>
      </c>
      <c r="K1552" s="8" t="str">
        <f>IFERROR(VLOOKUP($J1552,'Журнал договоров физ.лиц'!$A$2:$H$32,2,0),"")</f>
        <v/>
      </c>
      <c r="L1552" s="18" t="e">
        <f>IF(MATCH(Таблица1[[#This Row],[Номер договора]],Таблица1[Номер договора],)=ROW()-1,1,)+INDEX(Таблица1[[#All],[0]],ROW()-1)</f>
        <v>#N/A</v>
      </c>
      <c r="M1552" s="18" t="str">
        <f>IFERROR(INDEX(Таблица1[Номер договора],MATCH(ROW()-1,Таблица1[0],)),"s\")</f>
        <v>s\</v>
      </c>
    </row>
    <row r="1553" spans="1:13" ht="15.75" x14ac:dyDescent="0.25">
      <c r="A1553" s="9" t="e">
        <f>INDEX('Журнал договоров физ.лиц'!C:C,MATCH('Реестр физические'!J1553,'Журнал договоров физ.лиц'!A:A,))</f>
        <v>#N/A</v>
      </c>
      <c r="B1553" s="9" t="e">
        <f>Таблица1[[#This Row],[Наименование юридического лица / ФИО пациента (физического лица)]]</f>
        <v>#N/A</v>
      </c>
      <c r="C1553" s="35"/>
      <c r="D1553" s="11"/>
      <c r="E1553" s="16"/>
      <c r="F1553" s="19"/>
      <c r="G1553"/>
      <c r="H1553" s="17">
        <f>IFERROR(VLOOKUP(Таблица1[[#This Row],[Наименование услуги]],#REF!,2),)</f>
        <v>0</v>
      </c>
      <c r="I1553" s="7">
        <f>Таблица1[[#This Row],[Количество услуг]]*Таблица1[[#This Row],[Стоимость за единицу, руб.]]</f>
        <v>0</v>
      </c>
      <c r="K1553" s="8" t="str">
        <f>IFERROR(VLOOKUP($J1553,'Журнал договоров физ.лиц'!$A$2:$H$32,2,0),"")</f>
        <v/>
      </c>
      <c r="L1553" s="18" t="e">
        <f>IF(MATCH(Таблица1[[#This Row],[Номер договора]],Таблица1[Номер договора],)=ROW()-1,1,)+INDEX(Таблица1[[#All],[0]],ROW()-1)</f>
        <v>#N/A</v>
      </c>
      <c r="M1553" s="18" t="str">
        <f>IFERROR(INDEX(Таблица1[Номер договора],MATCH(ROW()-1,Таблица1[0],)),"s\")</f>
        <v>s\</v>
      </c>
    </row>
    <row r="1554" spans="1:13" ht="15.75" x14ac:dyDescent="0.25">
      <c r="A1554" s="9" t="e">
        <f>INDEX('Журнал договоров физ.лиц'!C:C,MATCH('Реестр физические'!J1554,'Журнал договоров физ.лиц'!A:A,))</f>
        <v>#N/A</v>
      </c>
      <c r="B1554" s="9" t="e">
        <f>Таблица1[[#This Row],[Наименование юридического лица / ФИО пациента (физического лица)]]</f>
        <v>#N/A</v>
      </c>
      <c r="C1554" s="35"/>
      <c r="D1554" s="11"/>
      <c r="E1554" s="16"/>
      <c r="F1554" s="19"/>
      <c r="G1554"/>
      <c r="H1554" s="17">
        <f>IFERROR(VLOOKUP(Таблица1[[#This Row],[Наименование услуги]],#REF!,2),)</f>
        <v>0</v>
      </c>
      <c r="I1554" s="7">
        <f>Таблица1[[#This Row],[Количество услуг]]*Таблица1[[#This Row],[Стоимость за единицу, руб.]]</f>
        <v>0</v>
      </c>
      <c r="K1554" s="8" t="str">
        <f>IFERROR(VLOOKUP($J1554,'Журнал договоров физ.лиц'!$A$2:$H$32,2,0),"")</f>
        <v/>
      </c>
      <c r="L1554" s="18" t="e">
        <f>IF(MATCH(Таблица1[[#This Row],[Номер договора]],Таблица1[Номер договора],)=ROW()-1,1,)+INDEX(Таблица1[[#All],[0]],ROW()-1)</f>
        <v>#N/A</v>
      </c>
      <c r="M1554" s="18" t="str">
        <f>IFERROR(INDEX(Таблица1[Номер договора],MATCH(ROW()-1,Таблица1[0],)),"s\")</f>
        <v>s\</v>
      </c>
    </row>
    <row r="1555" spans="1:13" ht="15.75" x14ac:dyDescent="0.25">
      <c r="A1555" s="9" t="e">
        <f>INDEX('Журнал договоров физ.лиц'!C:C,MATCH('Реестр физические'!J1555,'Журнал договоров физ.лиц'!A:A,))</f>
        <v>#N/A</v>
      </c>
      <c r="B1555" s="9" t="e">
        <f>Таблица1[[#This Row],[Наименование юридического лица / ФИО пациента (физического лица)]]</f>
        <v>#N/A</v>
      </c>
      <c r="C1555" s="35"/>
      <c r="D1555" s="11"/>
      <c r="E1555" s="16"/>
      <c r="F1555" s="19"/>
      <c r="G1555"/>
      <c r="H1555" s="17">
        <f>IFERROR(VLOOKUP(Таблица1[[#This Row],[Наименование услуги]],#REF!,2),)</f>
        <v>0</v>
      </c>
      <c r="I1555" s="7">
        <f>Таблица1[[#This Row],[Количество услуг]]*Таблица1[[#This Row],[Стоимость за единицу, руб.]]</f>
        <v>0</v>
      </c>
      <c r="K1555" s="8" t="str">
        <f>IFERROR(VLOOKUP($J1555,'Журнал договоров физ.лиц'!$A$2:$H$32,2,0),"")</f>
        <v/>
      </c>
      <c r="L1555" s="18" t="e">
        <f>IF(MATCH(Таблица1[[#This Row],[Номер договора]],Таблица1[Номер договора],)=ROW()-1,1,)+INDEX(Таблица1[[#All],[0]],ROW()-1)</f>
        <v>#N/A</v>
      </c>
      <c r="M1555" s="18" t="str">
        <f>IFERROR(INDEX(Таблица1[Номер договора],MATCH(ROW()-1,Таблица1[0],)),"s\")</f>
        <v>s\</v>
      </c>
    </row>
    <row r="1556" spans="1:13" ht="15.75" x14ac:dyDescent="0.25">
      <c r="A1556" s="9" t="e">
        <f>INDEX('Журнал договоров физ.лиц'!C:C,MATCH('Реестр физические'!J1556,'Журнал договоров физ.лиц'!A:A,))</f>
        <v>#N/A</v>
      </c>
      <c r="B1556" s="9" t="e">
        <f>Таблица1[[#This Row],[Наименование юридического лица / ФИО пациента (физического лица)]]</f>
        <v>#N/A</v>
      </c>
      <c r="C1556" s="35"/>
      <c r="D1556" s="11"/>
      <c r="E1556" s="16"/>
      <c r="F1556" s="19"/>
      <c r="G1556"/>
      <c r="H1556" s="17">
        <f>IFERROR(VLOOKUP(Таблица1[[#This Row],[Наименование услуги]],#REF!,2),)</f>
        <v>0</v>
      </c>
      <c r="I1556" s="7">
        <f>Таблица1[[#This Row],[Количество услуг]]*Таблица1[[#This Row],[Стоимость за единицу, руб.]]</f>
        <v>0</v>
      </c>
      <c r="K1556" s="8" t="str">
        <f>IFERROR(VLOOKUP($J1556,'Журнал договоров физ.лиц'!$A$2:$H$32,2,0),"")</f>
        <v/>
      </c>
      <c r="L1556" s="18" t="e">
        <f>IF(MATCH(Таблица1[[#This Row],[Номер договора]],Таблица1[Номер договора],)=ROW()-1,1,)+INDEX(Таблица1[[#All],[0]],ROW()-1)</f>
        <v>#N/A</v>
      </c>
      <c r="M1556" s="18" t="str">
        <f>IFERROR(INDEX(Таблица1[Номер договора],MATCH(ROW()-1,Таблица1[0],)),"s\")</f>
        <v>s\</v>
      </c>
    </row>
    <row r="1557" spans="1:13" ht="15.75" x14ac:dyDescent="0.25">
      <c r="A1557" s="9" t="e">
        <f>INDEX('Журнал договоров физ.лиц'!C:C,MATCH('Реестр физические'!J1557,'Журнал договоров физ.лиц'!A:A,))</f>
        <v>#N/A</v>
      </c>
      <c r="B1557" s="9" t="e">
        <f>Таблица1[[#This Row],[Наименование юридического лица / ФИО пациента (физического лица)]]</f>
        <v>#N/A</v>
      </c>
      <c r="C1557" s="35"/>
      <c r="D1557" s="11"/>
      <c r="E1557" s="16"/>
      <c r="F1557" s="19"/>
      <c r="G1557"/>
      <c r="H1557" s="17">
        <f>IFERROR(VLOOKUP(Таблица1[[#This Row],[Наименование услуги]],#REF!,2),)</f>
        <v>0</v>
      </c>
      <c r="I1557" s="7">
        <f>Таблица1[[#This Row],[Количество услуг]]*Таблица1[[#This Row],[Стоимость за единицу, руб.]]</f>
        <v>0</v>
      </c>
      <c r="K1557" s="8" t="str">
        <f>IFERROR(VLOOKUP($J1557,'Журнал договоров физ.лиц'!$A$2:$H$32,2,0),"")</f>
        <v/>
      </c>
      <c r="L1557" s="18" t="e">
        <f>IF(MATCH(Таблица1[[#This Row],[Номер договора]],Таблица1[Номер договора],)=ROW()-1,1,)+INDEX(Таблица1[[#All],[0]],ROW()-1)</f>
        <v>#N/A</v>
      </c>
      <c r="M1557" s="18" t="str">
        <f>IFERROR(INDEX(Таблица1[Номер договора],MATCH(ROW()-1,Таблица1[0],)),"s\")</f>
        <v>s\</v>
      </c>
    </row>
    <row r="1558" spans="1:13" ht="15.75" x14ac:dyDescent="0.25">
      <c r="A1558" s="9" t="e">
        <f>INDEX('Журнал договоров физ.лиц'!C:C,MATCH('Реестр физические'!J1558,'Журнал договоров физ.лиц'!A:A,))</f>
        <v>#N/A</v>
      </c>
      <c r="B1558" s="9" t="e">
        <f>Таблица1[[#This Row],[Наименование юридического лица / ФИО пациента (физического лица)]]</f>
        <v>#N/A</v>
      </c>
      <c r="C1558" s="35"/>
      <c r="D1558" s="11"/>
      <c r="E1558" s="16"/>
      <c r="F1558" s="19"/>
      <c r="G1558"/>
      <c r="H1558" s="17">
        <f>IFERROR(VLOOKUP(Таблица1[[#This Row],[Наименование услуги]],#REF!,2),)</f>
        <v>0</v>
      </c>
      <c r="I1558" s="7">
        <f>Таблица1[[#This Row],[Количество услуг]]*Таблица1[[#This Row],[Стоимость за единицу, руб.]]</f>
        <v>0</v>
      </c>
      <c r="K1558" s="8" t="str">
        <f>IFERROR(VLOOKUP($J1558,'Журнал договоров физ.лиц'!$A$2:$H$32,2,0),"")</f>
        <v/>
      </c>
      <c r="L1558" s="18" t="e">
        <f>IF(MATCH(Таблица1[[#This Row],[Номер договора]],Таблица1[Номер договора],)=ROW()-1,1,)+INDEX(Таблица1[[#All],[0]],ROW()-1)</f>
        <v>#N/A</v>
      </c>
      <c r="M1558" s="18" t="str">
        <f>IFERROR(INDEX(Таблица1[Номер договора],MATCH(ROW()-1,Таблица1[0],)),"s\")</f>
        <v>s\</v>
      </c>
    </row>
    <row r="1559" spans="1:13" ht="15.75" x14ac:dyDescent="0.25">
      <c r="A1559" s="9" t="e">
        <f>INDEX('Журнал договоров физ.лиц'!C:C,MATCH('Реестр физические'!J1559,'Журнал договоров физ.лиц'!A:A,))</f>
        <v>#N/A</v>
      </c>
      <c r="B1559" s="9" t="e">
        <f>Таблица1[[#This Row],[Наименование юридического лица / ФИО пациента (физического лица)]]</f>
        <v>#N/A</v>
      </c>
      <c r="C1559" s="35"/>
      <c r="D1559" s="11"/>
      <c r="E1559" s="16"/>
      <c r="F1559" s="19"/>
      <c r="G1559"/>
      <c r="H1559" s="17">
        <f>IFERROR(VLOOKUP(Таблица1[[#This Row],[Наименование услуги]],#REF!,2),)</f>
        <v>0</v>
      </c>
      <c r="I1559" s="7">
        <f>Таблица1[[#This Row],[Количество услуг]]*Таблица1[[#This Row],[Стоимость за единицу, руб.]]</f>
        <v>0</v>
      </c>
      <c r="K1559" s="8" t="str">
        <f>IFERROR(VLOOKUP($J1559,'Журнал договоров физ.лиц'!$A$2:$H$32,2,0),"")</f>
        <v/>
      </c>
      <c r="L1559" s="18" t="e">
        <f>IF(MATCH(Таблица1[[#This Row],[Номер договора]],Таблица1[Номер договора],)=ROW()-1,1,)+INDEX(Таблица1[[#All],[0]],ROW()-1)</f>
        <v>#N/A</v>
      </c>
      <c r="M1559" s="18" t="str">
        <f>IFERROR(INDEX(Таблица1[Номер договора],MATCH(ROW()-1,Таблица1[0],)),"s\")</f>
        <v>s\</v>
      </c>
    </row>
    <row r="1560" spans="1:13" ht="15.75" x14ac:dyDescent="0.25">
      <c r="A1560" s="9" t="e">
        <f>INDEX('Журнал договоров физ.лиц'!C:C,MATCH('Реестр физические'!J1560,'Журнал договоров физ.лиц'!A:A,))</f>
        <v>#N/A</v>
      </c>
      <c r="B1560" s="9" t="e">
        <f>Таблица1[[#This Row],[Наименование юридического лица / ФИО пациента (физического лица)]]</f>
        <v>#N/A</v>
      </c>
      <c r="C1560" s="35"/>
      <c r="D1560" s="11"/>
      <c r="E1560" s="16"/>
      <c r="F1560" s="19"/>
      <c r="G1560"/>
      <c r="H1560" s="17">
        <f>IFERROR(VLOOKUP(Таблица1[[#This Row],[Наименование услуги]],#REF!,2),)</f>
        <v>0</v>
      </c>
      <c r="I1560" s="7">
        <f>Таблица1[[#This Row],[Количество услуг]]*Таблица1[[#This Row],[Стоимость за единицу, руб.]]</f>
        <v>0</v>
      </c>
      <c r="K1560" s="8" t="str">
        <f>IFERROR(VLOOKUP($J1560,'Журнал договоров физ.лиц'!$A$2:$H$32,2,0),"")</f>
        <v/>
      </c>
      <c r="L1560" s="18" t="e">
        <f>IF(MATCH(Таблица1[[#This Row],[Номер договора]],Таблица1[Номер договора],)=ROW()-1,1,)+INDEX(Таблица1[[#All],[0]],ROW()-1)</f>
        <v>#N/A</v>
      </c>
      <c r="M1560" s="18" t="str">
        <f>IFERROR(INDEX(Таблица1[Номер договора],MATCH(ROW()-1,Таблица1[0],)),"s\")</f>
        <v>s\</v>
      </c>
    </row>
    <row r="1561" spans="1:13" ht="15.75" x14ac:dyDescent="0.25">
      <c r="A1561" s="9" t="e">
        <f>INDEX('Журнал договоров физ.лиц'!C:C,MATCH('Реестр физические'!J1561,'Журнал договоров физ.лиц'!A:A,))</f>
        <v>#N/A</v>
      </c>
      <c r="B1561" s="9" t="e">
        <f>Таблица1[[#This Row],[Наименование юридического лица / ФИО пациента (физического лица)]]</f>
        <v>#N/A</v>
      </c>
      <c r="C1561" s="35"/>
      <c r="D1561" s="11"/>
      <c r="E1561" s="16"/>
      <c r="F1561" s="19"/>
      <c r="G1561"/>
      <c r="H1561" s="17">
        <f>IFERROR(VLOOKUP(Таблица1[[#This Row],[Наименование услуги]],#REF!,2),)</f>
        <v>0</v>
      </c>
      <c r="I1561" s="7">
        <f>Таблица1[[#This Row],[Количество услуг]]*Таблица1[[#This Row],[Стоимость за единицу, руб.]]</f>
        <v>0</v>
      </c>
      <c r="K1561" s="8" t="str">
        <f>IFERROR(VLOOKUP($J1561,'Журнал договоров физ.лиц'!$A$2:$H$32,2,0),"")</f>
        <v/>
      </c>
      <c r="L1561" s="18" t="e">
        <f>IF(MATCH(Таблица1[[#This Row],[Номер договора]],Таблица1[Номер договора],)=ROW()-1,1,)+INDEX(Таблица1[[#All],[0]],ROW()-1)</f>
        <v>#N/A</v>
      </c>
      <c r="M1561" s="18" t="str">
        <f>IFERROR(INDEX(Таблица1[Номер договора],MATCH(ROW()-1,Таблица1[0],)),"s\")</f>
        <v>s\</v>
      </c>
    </row>
    <row r="1562" spans="1:13" ht="15.75" x14ac:dyDescent="0.25">
      <c r="A1562" s="9" t="e">
        <f>INDEX('Журнал договоров физ.лиц'!C:C,MATCH('Реестр физические'!J1562,'Журнал договоров физ.лиц'!A:A,))</f>
        <v>#N/A</v>
      </c>
      <c r="B1562" s="9" t="e">
        <f>Таблица1[[#This Row],[Наименование юридического лица / ФИО пациента (физического лица)]]</f>
        <v>#N/A</v>
      </c>
      <c r="C1562" s="35"/>
      <c r="D1562" s="11"/>
      <c r="E1562" s="16"/>
      <c r="F1562" s="19"/>
      <c r="G1562"/>
      <c r="H1562" s="17">
        <f>IFERROR(VLOOKUP(Таблица1[[#This Row],[Наименование услуги]],#REF!,2),)</f>
        <v>0</v>
      </c>
      <c r="I1562" s="7">
        <f>Таблица1[[#This Row],[Количество услуг]]*Таблица1[[#This Row],[Стоимость за единицу, руб.]]</f>
        <v>0</v>
      </c>
      <c r="K1562" s="8" t="str">
        <f>IFERROR(VLOOKUP($J1562,'Журнал договоров физ.лиц'!$A$2:$H$32,2,0),"")</f>
        <v/>
      </c>
      <c r="L1562" s="18" t="e">
        <f>IF(MATCH(Таблица1[[#This Row],[Номер договора]],Таблица1[Номер договора],)=ROW()-1,1,)+INDEX(Таблица1[[#All],[0]],ROW()-1)</f>
        <v>#N/A</v>
      </c>
      <c r="M1562" s="18" t="str">
        <f>IFERROR(INDEX(Таблица1[Номер договора],MATCH(ROW()-1,Таблица1[0],)),"s\")</f>
        <v>s\</v>
      </c>
    </row>
    <row r="1563" spans="1:13" ht="15.75" x14ac:dyDescent="0.25">
      <c r="A1563" s="9" t="e">
        <f>INDEX('Журнал договоров физ.лиц'!C:C,MATCH('Реестр физические'!J1563,'Журнал договоров физ.лиц'!A:A,))</f>
        <v>#N/A</v>
      </c>
      <c r="B1563" s="9" t="e">
        <f>Таблица1[[#This Row],[Наименование юридического лица / ФИО пациента (физического лица)]]</f>
        <v>#N/A</v>
      </c>
      <c r="C1563" s="35"/>
      <c r="D1563" s="11"/>
      <c r="E1563" s="16"/>
      <c r="F1563" s="19"/>
      <c r="G1563"/>
      <c r="H1563" s="17">
        <f>IFERROR(VLOOKUP(Таблица1[[#This Row],[Наименование услуги]],#REF!,2),)</f>
        <v>0</v>
      </c>
      <c r="I1563" s="7">
        <f>Таблица1[[#This Row],[Количество услуг]]*Таблица1[[#This Row],[Стоимость за единицу, руб.]]</f>
        <v>0</v>
      </c>
      <c r="K1563" s="8" t="str">
        <f>IFERROR(VLOOKUP($J1563,'Журнал договоров физ.лиц'!$A$2:$H$32,2,0),"")</f>
        <v/>
      </c>
      <c r="L1563" s="18" t="e">
        <f>IF(MATCH(Таблица1[[#This Row],[Номер договора]],Таблица1[Номер договора],)=ROW()-1,1,)+INDEX(Таблица1[[#All],[0]],ROW()-1)</f>
        <v>#N/A</v>
      </c>
      <c r="M1563" s="18" t="str">
        <f>IFERROR(INDEX(Таблица1[Номер договора],MATCH(ROW()-1,Таблица1[0],)),"s\")</f>
        <v>s\</v>
      </c>
    </row>
    <row r="1564" spans="1:13" ht="15.75" x14ac:dyDescent="0.25">
      <c r="A1564" s="9" t="e">
        <f>INDEX('Журнал договоров физ.лиц'!C:C,MATCH('Реестр физические'!J1564,'Журнал договоров физ.лиц'!A:A,))</f>
        <v>#N/A</v>
      </c>
      <c r="B1564" s="9" t="e">
        <f>Таблица1[[#This Row],[Наименование юридического лица / ФИО пациента (физического лица)]]</f>
        <v>#N/A</v>
      </c>
      <c r="C1564" s="35"/>
      <c r="D1564" s="11"/>
      <c r="E1564" s="16"/>
      <c r="F1564" s="19"/>
      <c r="G1564"/>
      <c r="H1564" s="17">
        <f>IFERROR(VLOOKUP(Таблица1[[#This Row],[Наименование услуги]],#REF!,2),)</f>
        <v>0</v>
      </c>
      <c r="I1564" s="7">
        <f>Таблица1[[#This Row],[Количество услуг]]*Таблица1[[#This Row],[Стоимость за единицу, руб.]]</f>
        <v>0</v>
      </c>
      <c r="K1564" s="8" t="str">
        <f>IFERROR(VLOOKUP($J1564,'Журнал договоров физ.лиц'!$A$2:$H$32,2,0),"")</f>
        <v/>
      </c>
      <c r="L1564" s="18" t="e">
        <f>IF(MATCH(Таблица1[[#This Row],[Номер договора]],Таблица1[Номер договора],)=ROW()-1,1,)+INDEX(Таблица1[[#All],[0]],ROW()-1)</f>
        <v>#N/A</v>
      </c>
      <c r="M1564" s="18" t="str">
        <f>IFERROR(INDEX(Таблица1[Номер договора],MATCH(ROW()-1,Таблица1[0],)),"s\")</f>
        <v>s\</v>
      </c>
    </row>
    <row r="1565" spans="1:13" ht="15.75" x14ac:dyDescent="0.25">
      <c r="A1565" s="9" t="e">
        <f>INDEX('Журнал договоров физ.лиц'!C:C,MATCH('Реестр физические'!J1565,'Журнал договоров физ.лиц'!A:A,))</f>
        <v>#N/A</v>
      </c>
      <c r="B1565" s="9" t="e">
        <f>Таблица1[[#This Row],[Наименование юридического лица / ФИО пациента (физического лица)]]</f>
        <v>#N/A</v>
      </c>
      <c r="C1565" s="35"/>
      <c r="D1565" s="11"/>
      <c r="E1565" s="16"/>
      <c r="F1565" s="19"/>
      <c r="G1565"/>
      <c r="H1565" s="17">
        <f>IFERROR(VLOOKUP(Таблица1[[#This Row],[Наименование услуги]],#REF!,2),)</f>
        <v>0</v>
      </c>
      <c r="I1565" s="7">
        <f>Таблица1[[#This Row],[Количество услуг]]*Таблица1[[#This Row],[Стоимость за единицу, руб.]]</f>
        <v>0</v>
      </c>
      <c r="K1565" s="8" t="str">
        <f>IFERROR(VLOOKUP($J1565,'Журнал договоров физ.лиц'!$A$2:$H$32,2,0),"")</f>
        <v/>
      </c>
      <c r="L1565" s="18" t="e">
        <f>IF(MATCH(Таблица1[[#This Row],[Номер договора]],Таблица1[Номер договора],)=ROW()-1,1,)+INDEX(Таблица1[[#All],[0]],ROW()-1)</f>
        <v>#N/A</v>
      </c>
      <c r="M1565" s="18" t="str">
        <f>IFERROR(INDEX(Таблица1[Номер договора],MATCH(ROW()-1,Таблица1[0],)),"s\")</f>
        <v>s\</v>
      </c>
    </row>
    <row r="1566" spans="1:13" ht="15.75" x14ac:dyDescent="0.25">
      <c r="A1566" s="9" t="e">
        <f>INDEX('Журнал договоров физ.лиц'!C:C,MATCH('Реестр физические'!J1566,'Журнал договоров физ.лиц'!A:A,))</f>
        <v>#N/A</v>
      </c>
      <c r="B1566" s="9" t="e">
        <f>Таблица1[[#This Row],[Наименование юридического лица / ФИО пациента (физического лица)]]</f>
        <v>#N/A</v>
      </c>
      <c r="C1566" s="35"/>
      <c r="D1566" s="11"/>
      <c r="E1566" s="16"/>
      <c r="F1566" s="19"/>
      <c r="G1566"/>
      <c r="H1566" s="17">
        <f>IFERROR(VLOOKUP(Таблица1[[#This Row],[Наименование услуги]],#REF!,2),)</f>
        <v>0</v>
      </c>
      <c r="I1566" s="7">
        <f>Таблица1[[#This Row],[Количество услуг]]*Таблица1[[#This Row],[Стоимость за единицу, руб.]]</f>
        <v>0</v>
      </c>
      <c r="K1566" s="8" t="str">
        <f>IFERROR(VLOOKUP($J1566,'Журнал договоров физ.лиц'!$A$2:$H$32,2,0),"")</f>
        <v/>
      </c>
      <c r="L1566" s="18" t="e">
        <f>IF(MATCH(Таблица1[[#This Row],[Номер договора]],Таблица1[Номер договора],)=ROW()-1,1,)+INDEX(Таблица1[[#All],[0]],ROW()-1)</f>
        <v>#N/A</v>
      </c>
      <c r="M1566" s="18" t="str">
        <f>IFERROR(INDEX(Таблица1[Номер договора],MATCH(ROW()-1,Таблица1[0],)),"s\")</f>
        <v>s\</v>
      </c>
    </row>
    <row r="1567" spans="1:13" ht="15.75" x14ac:dyDescent="0.25">
      <c r="A1567" s="9" t="e">
        <f>INDEX('Журнал договоров физ.лиц'!C:C,MATCH('Реестр физические'!J1567,'Журнал договоров физ.лиц'!A:A,))</f>
        <v>#N/A</v>
      </c>
      <c r="B1567" s="9" t="e">
        <f>Таблица1[[#This Row],[Наименование юридического лица / ФИО пациента (физического лица)]]</f>
        <v>#N/A</v>
      </c>
      <c r="C1567" s="35"/>
      <c r="D1567" s="11"/>
      <c r="E1567" s="16"/>
      <c r="F1567" s="19"/>
      <c r="G1567"/>
      <c r="H1567" s="17">
        <f>IFERROR(VLOOKUP(Таблица1[[#This Row],[Наименование услуги]],#REF!,2),)</f>
        <v>0</v>
      </c>
      <c r="I1567" s="7">
        <f>Таблица1[[#This Row],[Количество услуг]]*Таблица1[[#This Row],[Стоимость за единицу, руб.]]</f>
        <v>0</v>
      </c>
      <c r="K1567" s="8" t="str">
        <f>IFERROR(VLOOKUP($J1567,'Журнал договоров физ.лиц'!$A$2:$H$32,2,0),"")</f>
        <v/>
      </c>
      <c r="L1567" s="18" t="e">
        <f>IF(MATCH(Таблица1[[#This Row],[Номер договора]],Таблица1[Номер договора],)=ROW()-1,1,)+INDEX(Таблица1[[#All],[0]],ROW()-1)</f>
        <v>#N/A</v>
      </c>
      <c r="M1567" s="18" t="str">
        <f>IFERROR(INDEX(Таблица1[Номер договора],MATCH(ROW()-1,Таблица1[0],)),"s\")</f>
        <v>s\</v>
      </c>
    </row>
    <row r="1568" spans="1:13" ht="15.75" x14ac:dyDescent="0.25">
      <c r="A1568" s="9" t="e">
        <f>INDEX('Журнал договоров физ.лиц'!C:C,MATCH('Реестр физические'!J1568,'Журнал договоров физ.лиц'!A:A,))</f>
        <v>#N/A</v>
      </c>
      <c r="B1568" s="9" t="e">
        <f>Таблица1[[#This Row],[Наименование юридического лица / ФИО пациента (физического лица)]]</f>
        <v>#N/A</v>
      </c>
      <c r="C1568" s="35"/>
      <c r="D1568" s="11"/>
      <c r="E1568" s="16"/>
      <c r="F1568" s="19"/>
      <c r="G1568"/>
      <c r="H1568" s="17">
        <f>IFERROR(VLOOKUP(Таблица1[[#This Row],[Наименование услуги]],#REF!,2),)</f>
        <v>0</v>
      </c>
      <c r="I1568" s="7">
        <f>Таблица1[[#This Row],[Количество услуг]]*Таблица1[[#This Row],[Стоимость за единицу, руб.]]</f>
        <v>0</v>
      </c>
      <c r="K1568" s="8" t="str">
        <f>IFERROR(VLOOKUP($J1568,'Журнал договоров физ.лиц'!$A$2:$H$32,2,0),"")</f>
        <v/>
      </c>
      <c r="L1568" s="18" t="e">
        <f>IF(MATCH(Таблица1[[#This Row],[Номер договора]],Таблица1[Номер договора],)=ROW()-1,1,)+INDEX(Таблица1[[#All],[0]],ROW()-1)</f>
        <v>#N/A</v>
      </c>
      <c r="M1568" s="18" t="str">
        <f>IFERROR(INDEX(Таблица1[Номер договора],MATCH(ROW()-1,Таблица1[0],)),"s\")</f>
        <v>s\</v>
      </c>
    </row>
    <row r="1569" spans="1:13" ht="15.75" x14ac:dyDescent="0.25">
      <c r="A1569" s="9" t="e">
        <f>INDEX('Журнал договоров физ.лиц'!C:C,MATCH('Реестр физические'!J1569,'Журнал договоров физ.лиц'!A:A,))</f>
        <v>#N/A</v>
      </c>
      <c r="B1569" s="9" t="e">
        <f>Таблица1[[#This Row],[Наименование юридического лица / ФИО пациента (физического лица)]]</f>
        <v>#N/A</v>
      </c>
      <c r="C1569" s="35"/>
      <c r="D1569" s="11"/>
      <c r="E1569" s="16"/>
      <c r="F1569" s="19"/>
      <c r="G1569"/>
      <c r="H1569" s="17">
        <f>IFERROR(VLOOKUP(Таблица1[[#This Row],[Наименование услуги]],#REF!,2),)</f>
        <v>0</v>
      </c>
      <c r="I1569" s="7">
        <f>Таблица1[[#This Row],[Количество услуг]]*Таблица1[[#This Row],[Стоимость за единицу, руб.]]</f>
        <v>0</v>
      </c>
      <c r="K1569" s="8" t="str">
        <f>IFERROR(VLOOKUP($J1569,'Журнал договоров физ.лиц'!$A$2:$H$32,2,0),"")</f>
        <v/>
      </c>
      <c r="L1569" s="18" t="e">
        <f>IF(MATCH(Таблица1[[#This Row],[Номер договора]],Таблица1[Номер договора],)=ROW()-1,1,)+INDEX(Таблица1[[#All],[0]],ROW()-1)</f>
        <v>#N/A</v>
      </c>
      <c r="M1569" s="18" t="str">
        <f>IFERROR(INDEX(Таблица1[Номер договора],MATCH(ROW()-1,Таблица1[0],)),"s\")</f>
        <v>s\</v>
      </c>
    </row>
    <row r="1570" spans="1:13" ht="15.75" x14ac:dyDescent="0.25">
      <c r="A1570" s="9" t="e">
        <f>INDEX('Журнал договоров физ.лиц'!C:C,MATCH('Реестр физические'!J1570,'Журнал договоров физ.лиц'!A:A,))</f>
        <v>#N/A</v>
      </c>
      <c r="B1570" s="9" t="e">
        <f>Таблица1[[#This Row],[Наименование юридического лица / ФИО пациента (физического лица)]]</f>
        <v>#N/A</v>
      </c>
      <c r="C1570" s="35"/>
      <c r="D1570" s="11"/>
      <c r="E1570" s="16"/>
      <c r="F1570" s="19"/>
      <c r="G1570"/>
      <c r="H1570" s="17">
        <f>IFERROR(VLOOKUP(Таблица1[[#This Row],[Наименование услуги]],#REF!,2),)</f>
        <v>0</v>
      </c>
      <c r="I1570" s="7">
        <f>Таблица1[[#This Row],[Количество услуг]]*Таблица1[[#This Row],[Стоимость за единицу, руб.]]</f>
        <v>0</v>
      </c>
      <c r="K1570" s="8" t="str">
        <f>IFERROR(VLOOKUP($J1570,'Журнал договоров физ.лиц'!$A$2:$H$32,2,0),"")</f>
        <v/>
      </c>
      <c r="L1570" s="18" t="e">
        <f>IF(MATCH(Таблица1[[#This Row],[Номер договора]],Таблица1[Номер договора],)=ROW()-1,1,)+INDEX(Таблица1[[#All],[0]],ROW()-1)</f>
        <v>#N/A</v>
      </c>
      <c r="M1570" s="18" t="str">
        <f>IFERROR(INDEX(Таблица1[Номер договора],MATCH(ROW()-1,Таблица1[0],)),"s\")</f>
        <v>s\</v>
      </c>
    </row>
    <row r="1571" spans="1:13" ht="15.75" x14ac:dyDescent="0.25">
      <c r="A1571" s="9" t="e">
        <f>INDEX('Журнал договоров физ.лиц'!C:C,MATCH('Реестр физические'!J1571,'Журнал договоров физ.лиц'!A:A,))</f>
        <v>#N/A</v>
      </c>
      <c r="B1571" s="9" t="e">
        <f>Таблица1[[#This Row],[Наименование юридического лица / ФИО пациента (физического лица)]]</f>
        <v>#N/A</v>
      </c>
      <c r="C1571" s="35"/>
      <c r="D1571" s="11"/>
      <c r="E1571" s="16"/>
      <c r="F1571" s="19"/>
      <c r="G1571"/>
      <c r="H1571" s="17">
        <f>IFERROR(VLOOKUP(Таблица1[[#This Row],[Наименование услуги]],#REF!,2),)</f>
        <v>0</v>
      </c>
      <c r="I1571" s="7">
        <f>Таблица1[[#This Row],[Количество услуг]]*Таблица1[[#This Row],[Стоимость за единицу, руб.]]</f>
        <v>0</v>
      </c>
      <c r="K1571" s="8" t="str">
        <f>IFERROR(VLOOKUP($J1571,'Журнал договоров физ.лиц'!$A$2:$H$32,2,0),"")</f>
        <v/>
      </c>
      <c r="L1571" s="18" t="e">
        <f>IF(MATCH(Таблица1[[#This Row],[Номер договора]],Таблица1[Номер договора],)=ROW()-1,1,)+INDEX(Таблица1[[#All],[0]],ROW()-1)</f>
        <v>#N/A</v>
      </c>
      <c r="M1571" s="18" t="str">
        <f>IFERROR(INDEX(Таблица1[Номер договора],MATCH(ROW()-1,Таблица1[0],)),"s\")</f>
        <v>s\</v>
      </c>
    </row>
    <row r="1572" spans="1:13" ht="15.75" x14ac:dyDescent="0.25">
      <c r="A1572" s="9" t="e">
        <f>INDEX('Журнал договоров физ.лиц'!C:C,MATCH('Реестр физические'!J1572,'Журнал договоров физ.лиц'!A:A,))</f>
        <v>#N/A</v>
      </c>
      <c r="B1572" s="9" t="e">
        <f>Таблица1[[#This Row],[Наименование юридического лица / ФИО пациента (физического лица)]]</f>
        <v>#N/A</v>
      </c>
      <c r="C1572" s="35"/>
      <c r="D1572" s="11"/>
      <c r="E1572" s="16"/>
      <c r="F1572" s="19"/>
      <c r="G1572"/>
      <c r="H1572" s="17">
        <f>IFERROR(VLOOKUP(Таблица1[[#This Row],[Наименование услуги]],#REF!,2),)</f>
        <v>0</v>
      </c>
      <c r="I1572" s="7">
        <f>Таблица1[[#This Row],[Количество услуг]]*Таблица1[[#This Row],[Стоимость за единицу, руб.]]</f>
        <v>0</v>
      </c>
      <c r="K1572" s="8" t="str">
        <f>IFERROR(VLOOKUP($J1572,'Журнал договоров физ.лиц'!$A$2:$H$32,2,0),"")</f>
        <v/>
      </c>
      <c r="L1572" s="18" t="e">
        <f>IF(MATCH(Таблица1[[#This Row],[Номер договора]],Таблица1[Номер договора],)=ROW()-1,1,)+INDEX(Таблица1[[#All],[0]],ROW()-1)</f>
        <v>#N/A</v>
      </c>
      <c r="M1572" s="18" t="str">
        <f>IFERROR(INDEX(Таблица1[Номер договора],MATCH(ROW()-1,Таблица1[0],)),"s\")</f>
        <v>s\</v>
      </c>
    </row>
    <row r="1573" spans="1:13" ht="15.75" x14ac:dyDescent="0.25">
      <c r="A1573" s="9" t="e">
        <f>INDEX('Журнал договоров физ.лиц'!C:C,MATCH('Реестр физические'!J1573,'Журнал договоров физ.лиц'!A:A,))</f>
        <v>#N/A</v>
      </c>
      <c r="B1573" s="9" t="e">
        <f>Таблица1[[#This Row],[Наименование юридического лица / ФИО пациента (физического лица)]]</f>
        <v>#N/A</v>
      </c>
      <c r="C1573" s="35"/>
      <c r="D1573" s="11"/>
      <c r="E1573" s="16"/>
      <c r="F1573" s="19"/>
      <c r="G1573"/>
      <c r="H1573" s="17">
        <f>IFERROR(VLOOKUP(Таблица1[[#This Row],[Наименование услуги]],#REF!,2),)</f>
        <v>0</v>
      </c>
      <c r="I1573" s="7">
        <f>Таблица1[[#This Row],[Количество услуг]]*Таблица1[[#This Row],[Стоимость за единицу, руб.]]</f>
        <v>0</v>
      </c>
      <c r="K1573" s="8" t="str">
        <f>IFERROR(VLOOKUP($J1573,'Журнал договоров физ.лиц'!$A$2:$H$32,2,0),"")</f>
        <v/>
      </c>
      <c r="L1573" s="18" t="e">
        <f>IF(MATCH(Таблица1[[#This Row],[Номер договора]],Таблица1[Номер договора],)=ROW()-1,1,)+INDEX(Таблица1[[#All],[0]],ROW()-1)</f>
        <v>#N/A</v>
      </c>
      <c r="M1573" s="18" t="str">
        <f>IFERROR(INDEX(Таблица1[Номер договора],MATCH(ROW()-1,Таблица1[0],)),"s\")</f>
        <v>s\</v>
      </c>
    </row>
    <row r="1574" spans="1:13" ht="15.75" x14ac:dyDescent="0.25">
      <c r="A1574" s="9" t="e">
        <f>INDEX('Журнал договоров физ.лиц'!C:C,MATCH('Реестр физические'!J1574,'Журнал договоров физ.лиц'!A:A,))</f>
        <v>#N/A</v>
      </c>
      <c r="B1574" s="9" t="e">
        <f>Таблица1[[#This Row],[Наименование юридического лица / ФИО пациента (физического лица)]]</f>
        <v>#N/A</v>
      </c>
      <c r="C1574" s="35"/>
      <c r="D1574" s="11"/>
      <c r="E1574" s="16"/>
      <c r="F1574" s="19"/>
      <c r="G1574"/>
      <c r="H1574" s="17">
        <f>IFERROR(VLOOKUP(Таблица1[[#This Row],[Наименование услуги]],#REF!,2),)</f>
        <v>0</v>
      </c>
      <c r="I1574" s="7">
        <f>Таблица1[[#This Row],[Количество услуг]]*Таблица1[[#This Row],[Стоимость за единицу, руб.]]</f>
        <v>0</v>
      </c>
      <c r="K1574" s="8" t="str">
        <f>IFERROR(VLOOKUP($J1574,'Журнал договоров физ.лиц'!$A$2:$H$32,2,0),"")</f>
        <v/>
      </c>
      <c r="L1574" s="18" t="e">
        <f>IF(MATCH(Таблица1[[#This Row],[Номер договора]],Таблица1[Номер договора],)=ROW()-1,1,)+INDEX(Таблица1[[#All],[0]],ROW()-1)</f>
        <v>#N/A</v>
      </c>
      <c r="M1574" s="18" t="str">
        <f>IFERROR(INDEX(Таблица1[Номер договора],MATCH(ROW()-1,Таблица1[0],)),"s\")</f>
        <v>s\</v>
      </c>
    </row>
    <row r="1575" spans="1:13" ht="15.75" x14ac:dyDescent="0.25">
      <c r="A1575" s="9" t="e">
        <f>INDEX('Журнал договоров физ.лиц'!C:C,MATCH('Реестр физические'!J1575,'Журнал договоров физ.лиц'!A:A,))</f>
        <v>#N/A</v>
      </c>
      <c r="B1575" s="9" t="e">
        <f>Таблица1[[#This Row],[Наименование юридического лица / ФИО пациента (физического лица)]]</f>
        <v>#N/A</v>
      </c>
      <c r="C1575" s="35"/>
      <c r="D1575" s="11"/>
      <c r="E1575" s="16"/>
      <c r="F1575" s="19"/>
      <c r="G1575"/>
      <c r="H1575" s="17">
        <f>IFERROR(VLOOKUP(Таблица1[[#This Row],[Наименование услуги]],#REF!,2),)</f>
        <v>0</v>
      </c>
      <c r="I1575" s="7">
        <f>Таблица1[[#This Row],[Количество услуг]]*Таблица1[[#This Row],[Стоимость за единицу, руб.]]</f>
        <v>0</v>
      </c>
      <c r="K1575" s="8" t="str">
        <f>IFERROR(VLOOKUP($J1575,'Журнал договоров физ.лиц'!$A$2:$H$32,2,0),"")</f>
        <v/>
      </c>
      <c r="L1575" s="18" t="e">
        <f>IF(MATCH(Таблица1[[#This Row],[Номер договора]],Таблица1[Номер договора],)=ROW()-1,1,)+INDEX(Таблица1[[#All],[0]],ROW()-1)</f>
        <v>#N/A</v>
      </c>
      <c r="M1575" s="18" t="str">
        <f>IFERROR(INDEX(Таблица1[Номер договора],MATCH(ROW()-1,Таблица1[0],)),"s\")</f>
        <v>s\</v>
      </c>
    </row>
    <row r="1576" spans="1:13" ht="15.75" x14ac:dyDescent="0.25">
      <c r="A1576" s="9" t="e">
        <f>INDEX('Журнал договоров физ.лиц'!C:C,MATCH('Реестр физические'!J1576,'Журнал договоров физ.лиц'!A:A,))</f>
        <v>#N/A</v>
      </c>
      <c r="B1576" s="9" t="e">
        <f>Таблица1[[#This Row],[Наименование юридического лица / ФИО пациента (физического лица)]]</f>
        <v>#N/A</v>
      </c>
      <c r="C1576" s="35"/>
      <c r="D1576" s="11"/>
      <c r="E1576" s="16"/>
      <c r="F1576" s="19"/>
      <c r="G1576"/>
      <c r="H1576" s="17">
        <f>IFERROR(VLOOKUP(Таблица1[[#This Row],[Наименование услуги]],#REF!,2),)</f>
        <v>0</v>
      </c>
      <c r="I1576" s="7">
        <f>Таблица1[[#This Row],[Количество услуг]]*Таблица1[[#This Row],[Стоимость за единицу, руб.]]</f>
        <v>0</v>
      </c>
      <c r="K1576" s="8" t="str">
        <f>IFERROR(VLOOKUP($J1576,'Журнал договоров физ.лиц'!$A$2:$H$32,2,0),"")</f>
        <v/>
      </c>
      <c r="L1576" s="18" t="e">
        <f>IF(MATCH(Таблица1[[#This Row],[Номер договора]],Таблица1[Номер договора],)=ROW()-1,1,)+INDEX(Таблица1[[#All],[0]],ROW()-1)</f>
        <v>#N/A</v>
      </c>
      <c r="M1576" s="18" t="str">
        <f>IFERROR(INDEX(Таблица1[Номер договора],MATCH(ROW()-1,Таблица1[0],)),"s\")</f>
        <v>s\</v>
      </c>
    </row>
    <row r="1577" spans="1:13" ht="15.75" x14ac:dyDescent="0.25">
      <c r="A1577" s="9" t="e">
        <f>INDEX('Журнал договоров физ.лиц'!C:C,MATCH('Реестр физические'!J1577,'Журнал договоров физ.лиц'!A:A,))</f>
        <v>#N/A</v>
      </c>
      <c r="B1577" s="9" t="e">
        <f>Таблица1[[#This Row],[Наименование юридического лица / ФИО пациента (физического лица)]]</f>
        <v>#N/A</v>
      </c>
      <c r="C1577" s="35"/>
      <c r="D1577" s="11"/>
      <c r="E1577" s="16"/>
      <c r="F1577" s="19"/>
      <c r="G1577"/>
      <c r="H1577" s="17">
        <f>IFERROR(VLOOKUP(Таблица1[[#This Row],[Наименование услуги]],#REF!,2),)</f>
        <v>0</v>
      </c>
      <c r="I1577" s="7">
        <f>Таблица1[[#This Row],[Количество услуг]]*Таблица1[[#This Row],[Стоимость за единицу, руб.]]</f>
        <v>0</v>
      </c>
      <c r="K1577" s="8" t="str">
        <f>IFERROR(VLOOKUP($J1577,'Журнал договоров физ.лиц'!$A$2:$H$32,2,0),"")</f>
        <v/>
      </c>
      <c r="L1577" s="18" t="e">
        <f>IF(MATCH(Таблица1[[#This Row],[Номер договора]],Таблица1[Номер договора],)=ROW()-1,1,)+INDEX(Таблица1[[#All],[0]],ROW()-1)</f>
        <v>#N/A</v>
      </c>
      <c r="M1577" s="18" t="str">
        <f>IFERROR(INDEX(Таблица1[Номер договора],MATCH(ROW()-1,Таблица1[0],)),"s\")</f>
        <v>s\</v>
      </c>
    </row>
    <row r="1578" spans="1:13" ht="15.75" x14ac:dyDescent="0.25">
      <c r="A1578" s="9" t="e">
        <f>INDEX('Журнал договоров физ.лиц'!C:C,MATCH('Реестр физические'!J1578,'Журнал договоров физ.лиц'!A:A,))</f>
        <v>#N/A</v>
      </c>
      <c r="B1578" s="9" t="e">
        <f>Таблица1[[#This Row],[Наименование юридического лица / ФИО пациента (физического лица)]]</f>
        <v>#N/A</v>
      </c>
      <c r="C1578" s="35"/>
      <c r="D1578" s="11"/>
      <c r="E1578" s="16"/>
      <c r="F1578" s="19"/>
      <c r="G1578"/>
      <c r="H1578" s="17">
        <f>IFERROR(VLOOKUP(Таблица1[[#This Row],[Наименование услуги]],#REF!,2),)</f>
        <v>0</v>
      </c>
      <c r="I1578" s="7">
        <f>Таблица1[[#This Row],[Количество услуг]]*Таблица1[[#This Row],[Стоимость за единицу, руб.]]</f>
        <v>0</v>
      </c>
      <c r="K1578" s="8" t="str">
        <f>IFERROR(VLOOKUP($J1578,'Журнал договоров физ.лиц'!$A$2:$H$32,2,0),"")</f>
        <v/>
      </c>
      <c r="L1578" s="18" t="e">
        <f>IF(MATCH(Таблица1[[#This Row],[Номер договора]],Таблица1[Номер договора],)=ROW()-1,1,)+INDEX(Таблица1[[#All],[0]],ROW()-1)</f>
        <v>#N/A</v>
      </c>
      <c r="M1578" s="18" t="str">
        <f>IFERROR(INDEX(Таблица1[Номер договора],MATCH(ROW()-1,Таблица1[0],)),"s\")</f>
        <v>s\</v>
      </c>
    </row>
    <row r="1579" spans="1:13" ht="15.75" x14ac:dyDescent="0.25">
      <c r="A1579" s="9" t="e">
        <f>INDEX('Журнал договоров физ.лиц'!C:C,MATCH('Реестр физические'!J1579,'Журнал договоров физ.лиц'!A:A,))</f>
        <v>#N/A</v>
      </c>
      <c r="B1579" s="9" t="e">
        <f>Таблица1[[#This Row],[Наименование юридического лица / ФИО пациента (физического лица)]]</f>
        <v>#N/A</v>
      </c>
      <c r="C1579" s="35"/>
      <c r="D1579" s="11"/>
      <c r="E1579" s="16"/>
      <c r="F1579" s="19"/>
      <c r="G1579"/>
      <c r="H1579" s="17">
        <f>IFERROR(VLOOKUP(Таблица1[[#This Row],[Наименование услуги]],#REF!,2),)</f>
        <v>0</v>
      </c>
      <c r="I1579" s="7">
        <f>Таблица1[[#This Row],[Количество услуг]]*Таблица1[[#This Row],[Стоимость за единицу, руб.]]</f>
        <v>0</v>
      </c>
      <c r="K1579" s="8" t="str">
        <f>IFERROR(VLOOKUP($J1579,'Журнал договоров физ.лиц'!$A$2:$H$32,2,0),"")</f>
        <v/>
      </c>
      <c r="L1579" s="18" t="e">
        <f>IF(MATCH(Таблица1[[#This Row],[Номер договора]],Таблица1[Номер договора],)=ROW()-1,1,)+INDEX(Таблица1[[#All],[0]],ROW()-1)</f>
        <v>#N/A</v>
      </c>
      <c r="M1579" s="18" t="str">
        <f>IFERROR(INDEX(Таблица1[Номер договора],MATCH(ROW()-1,Таблица1[0],)),"s\")</f>
        <v>s\</v>
      </c>
    </row>
    <row r="1580" spans="1:13" ht="15.75" x14ac:dyDescent="0.25">
      <c r="A1580" s="9" t="e">
        <f>INDEX('Журнал договоров физ.лиц'!C:C,MATCH('Реестр физические'!J1580,'Журнал договоров физ.лиц'!A:A,))</f>
        <v>#N/A</v>
      </c>
      <c r="B1580" s="9" t="e">
        <f>Таблица1[[#This Row],[Наименование юридического лица / ФИО пациента (физического лица)]]</f>
        <v>#N/A</v>
      </c>
      <c r="C1580" s="35"/>
      <c r="D1580" s="11"/>
      <c r="E1580" s="16"/>
      <c r="F1580" s="19"/>
      <c r="G1580"/>
      <c r="H1580" s="17">
        <f>IFERROR(VLOOKUP(Таблица1[[#This Row],[Наименование услуги]],#REF!,2),)</f>
        <v>0</v>
      </c>
      <c r="I1580" s="7">
        <f>Таблица1[[#This Row],[Количество услуг]]*Таблица1[[#This Row],[Стоимость за единицу, руб.]]</f>
        <v>0</v>
      </c>
      <c r="K1580" s="8" t="str">
        <f>IFERROR(VLOOKUP($J1580,'Журнал договоров физ.лиц'!$A$2:$H$32,2,0),"")</f>
        <v/>
      </c>
      <c r="L1580" s="18" t="e">
        <f>IF(MATCH(Таблица1[[#This Row],[Номер договора]],Таблица1[Номер договора],)=ROW()-1,1,)+INDEX(Таблица1[[#All],[0]],ROW()-1)</f>
        <v>#N/A</v>
      </c>
      <c r="M1580" s="18" t="str">
        <f>IFERROR(INDEX(Таблица1[Номер договора],MATCH(ROW()-1,Таблица1[0],)),"s\")</f>
        <v>s\</v>
      </c>
    </row>
    <row r="1581" spans="1:13" ht="15.75" x14ac:dyDescent="0.25">
      <c r="A1581" s="9" t="e">
        <f>INDEX('Журнал договоров физ.лиц'!C:C,MATCH('Реестр физические'!J1581,'Журнал договоров физ.лиц'!A:A,))</f>
        <v>#N/A</v>
      </c>
      <c r="B1581" s="9" t="e">
        <f>Таблица1[[#This Row],[Наименование юридического лица / ФИО пациента (физического лица)]]</f>
        <v>#N/A</v>
      </c>
      <c r="C1581" s="35"/>
      <c r="D1581" s="11"/>
      <c r="E1581" s="16"/>
      <c r="F1581" s="19"/>
      <c r="G1581"/>
      <c r="H1581" s="17">
        <f>IFERROR(VLOOKUP(Таблица1[[#This Row],[Наименование услуги]],#REF!,2),)</f>
        <v>0</v>
      </c>
      <c r="I1581" s="7">
        <f>Таблица1[[#This Row],[Количество услуг]]*Таблица1[[#This Row],[Стоимость за единицу, руб.]]</f>
        <v>0</v>
      </c>
      <c r="K1581" s="8" t="str">
        <f>IFERROR(VLOOKUP($J1581,'Журнал договоров физ.лиц'!$A$2:$H$32,2,0),"")</f>
        <v/>
      </c>
      <c r="L1581" s="18" t="e">
        <f>IF(MATCH(Таблица1[[#This Row],[Номер договора]],Таблица1[Номер договора],)=ROW()-1,1,)+INDEX(Таблица1[[#All],[0]],ROW()-1)</f>
        <v>#N/A</v>
      </c>
      <c r="M1581" s="18" t="str">
        <f>IFERROR(INDEX(Таблица1[Номер договора],MATCH(ROW()-1,Таблица1[0],)),"s\")</f>
        <v>s\</v>
      </c>
    </row>
    <row r="1582" spans="1:13" ht="15.75" x14ac:dyDescent="0.25">
      <c r="A1582" s="9" t="e">
        <f>INDEX('Журнал договоров физ.лиц'!C:C,MATCH('Реестр физические'!J1582,'Журнал договоров физ.лиц'!A:A,))</f>
        <v>#N/A</v>
      </c>
      <c r="B1582" s="9" t="e">
        <f>Таблица1[[#This Row],[Наименование юридического лица / ФИО пациента (физического лица)]]</f>
        <v>#N/A</v>
      </c>
      <c r="C1582" s="35"/>
      <c r="D1582" s="11"/>
      <c r="E1582" s="16"/>
      <c r="F1582" s="19"/>
      <c r="G1582"/>
      <c r="H1582" s="17">
        <f>IFERROR(VLOOKUP(Таблица1[[#This Row],[Наименование услуги]],#REF!,2),)</f>
        <v>0</v>
      </c>
      <c r="I1582" s="7">
        <f>Таблица1[[#This Row],[Количество услуг]]*Таблица1[[#This Row],[Стоимость за единицу, руб.]]</f>
        <v>0</v>
      </c>
      <c r="K1582" s="8" t="str">
        <f>IFERROR(VLOOKUP($J1582,'Журнал договоров физ.лиц'!$A$2:$H$32,2,0),"")</f>
        <v/>
      </c>
      <c r="L1582" s="18" t="e">
        <f>IF(MATCH(Таблица1[[#This Row],[Номер договора]],Таблица1[Номер договора],)=ROW()-1,1,)+INDEX(Таблица1[[#All],[0]],ROW()-1)</f>
        <v>#N/A</v>
      </c>
      <c r="M1582" s="18" t="str">
        <f>IFERROR(INDEX(Таблица1[Номер договора],MATCH(ROW()-1,Таблица1[0],)),"s\")</f>
        <v>s\</v>
      </c>
    </row>
    <row r="1583" spans="1:13" ht="15.75" x14ac:dyDescent="0.25">
      <c r="A1583" s="9" t="e">
        <f>INDEX('Журнал договоров физ.лиц'!C:C,MATCH('Реестр физические'!J1583,'Журнал договоров физ.лиц'!A:A,))</f>
        <v>#N/A</v>
      </c>
      <c r="B1583" s="9" t="e">
        <f>Таблица1[[#This Row],[Наименование юридического лица / ФИО пациента (физического лица)]]</f>
        <v>#N/A</v>
      </c>
      <c r="C1583" s="35"/>
      <c r="D1583" s="11"/>
      <c r="E1583" s="16"/>
      <c r="F1583" s="19"/>
      <c r="G1583"/>
      <c r="H1583" s="17">
        <f>IFERROR(VLOOKUP(Таблица1[[#This Row],[Наименование услуги]],#REF!,2),)</f>
        <v>0</v>
      </c>
      <c r="I1583" s="7">
        <f>Таблица1[[#This Row],[Количество услуг]]*Таблица1[[#This Row],[Стоимость за единицу, руб.]]</f>
        <v>0</v>
      </c>
      <c r="K1583" s="8" t="str">
        <f>IFERROR(VLOOKUP($J1583,'Журнал договоров физ.лиц'!$A$2:$H$32,2,0),"")</f>
        <v/>
      </c>
      <c r="L1583" s="18" t="e">
        <f>IF(MATCH(Таблица1[[#This Row],[Номер договора]],Таблица1[Номер договора],)=ROW()-1,1,)+INDEX(Таблица1[[#All],[0]],ROW()-1)</f>
        <v>#N/A</v>
      </c>
      <c r="M1583" s="18" t="str">
        <f>IFERROR(INDEX(Таблица1[Номер договора],MATCH(ROW()-1,Таблица1[0],)),"s\")</f>
        <v>s\</v>
      </c>
    </row>
    <row r="1584" spans="1:13" ht="15.75" x14ac:dyDescent="0.25">
      <c r="A1584" s="9" t="e">
        <f>INDEX('Журнал договоров физ.лиц'!C:C,MATCH('Реестр физические'!J1584,'Журнал договоров физ.лиц'!A:A,))</f>
        <v>#N/A</v>
      </c>
      <c r="B1584" s="9" t="e">
        <f>Таблица1[[#This Row],[Наименование юридического лица / ФИО пациента (физического лица)]]</f>
        <v>#N/A</v>
      </c>
      <c r="C1584" s="35"/>
      <c r="D1584" s="11"/>
      <c r="E1584" s="16"/>
      <c r="F1584" s="19"/>
      <c r="G1584"/>
      <c r="H1584" s="17">
        <f>IFERROR(VLOOKUP(Таблица1[[#This Row],[Наименование услуги]],#REF!,2),)</f>
        <v>0</v>
      </c>
      <c r="I1584" s="7">
        <f>Таблица1[[#This Row],[Количество услуг]]*Таблица1[[#This Row],[Стоимость за единицу, руб.]]</f>
        <v>0</v>
      </c>
      <c r="K1584" s="8" t="str">
        <f>IFERROR(VLOOKUP($J1584,'Журнал договоров физ.лиц'!$A$2:$H$32,2,0),"")</f>
        <v/>
      </c>
      <c r="L1584" s="18" t="e">
        <f>IF(MATCH(Таблица1[[#This Row],[Номер договора]],Таблица1[Номер договора],)=ROW()-1,1,)+INDEX(Таблица1[[#All],[0]],ROW()-1)</f>
        <v>#N/A</v>
      </c>
      <c r="M1584" s="18" t="str">
        <f>IFERROR(INDEX(Таблица1[Номер договора],MATCH(ROW()-1,Таблица1[0],)),"s\")</f>
        <v>s\</v>
      </c>
    </row>
    <row r="1585" spans="1:13" ht="15.75" x14ac:dyDescent="0.25">
      <c r="A1585" s="9" t="e">
        <f>INDEX('Журнал договоров физ.лиц'!C:C,MATCH('Реестр физические'!J1585,'Журнал договоров физ.лиц'!A:A,))</f>
        <v>#N/A</v>
      </c>
      <c r="B1585" s="9" t="e">
        <f>Таблица1[[#This Row],[Наименование юридического лица / ФИО пациента (физического лица)]]</f>
        <v>#N/A</v>
      </c>
      <c r="C1585" s="35"/>
      <c r="D1585" s="11"/>
      <c r="E1585" s="16"/>
      <c r="F1585" s="19"/>
      <c r="G1585"/>
      <c r="H1585" s="17">
        <f>IFERROR(VLOOKUP(Таблица1[[#This Row],[Наименование услуги]],#REF!,2),)</f>
        <v>0</v>
      </c>
      <c r="I1585" s="7">
        <f>Таблица1[[#This Row],[Количество услуг]]*Таблица1[[#This Row],[Стоимость за единицу, руб.]]</f>
        <v>0</v>
      </c>
      <c r="K1585" s="8" t="str">
        <f>IFERROR(VLOOKUP($J1585,'Журнал договоров физ.лиц'!$A$2:$H$32,2,0),"")</f>
        <v/>
      </c>
      <c r="L1585" s="18" t="e">
        <f>IF(MATCH(Таблица1[[#This Row],[Номер договора]],Таблица1[Номер договора],)=ROW()-1,1,)+INDEX(Таблица1[[#All],[0]],ROW()-1)</f>
        <v>#N/A</v>
      </c>
      <c r="M1585" s="18" t="str">
        <f>IFERROR(INDEX(Таблица1[Номер договора],MATCH(ROW()-1,Таблица1[0],)),"s\")</f>
        <v>s\</v>
      </c>
    </row>
    <row r="1586" spans="1:13" ht="15.75" x14ac:dyDescent="0.25">
      <c r="A1586" s="9" t="e">
        <f>INDEX('Журнал договоров физ.лиц'!C:C,MATCH('Реестр физические'!J1586,'Журнал договоров физ.лиц'!A:A,))</f>
        <v>#N/A</v>
      </c>
      <c r="B1586" s="9" t="e">
        <f>Таблица1[[#This Row],[Наименование юридического лица / ФИО пациента (физического лица)]]</f>
        <v>#N/A</v>
      </c>
      <c r="C1586" s="35"/>
      <c r="D1586" s="11"/>
      <c r="E1586" s="16"/>
      <c r="F1586" s="19"/>
      <c r="G1586"/>
      <c r="H1586" s="17">
        <f>IFERROR(VLOOKUP(Таблица1[[#This Row],[Наименование услуги]],#REF!,2),)</f>
        <v>0</v>
      </c>
      <c r="I1586" s="7">
        <f>Таблица1[[#This Row],[Количество услуг]]*Таблица1[[#This Row],[Стоимость за единицу, руб.]]</f>
        <v>0</v>
      </c>
      <c r="K1586" s="8" t="str">
        <f>IFERROR(VLOOKUP($J1586,'Журнал договоров физ.лиц'!$A$2:$H$32,2,0),"")</f>
        <v/>
      </c>
      <c r="L1586" s="18" t="e">
        <f>IF(MATCH(Таблица1[[#This Row],[Номер договора]],Таблица1[Номер договора],)=ROW()-1,1,)+INDEX(Таблица1[[#All],[0]],ROW()-1)</f>
        <v>#N/A</v>
      </c>
      <c r="M1586" s="18" t="str">
        <f>IFERROR(INDEX(Таблица1[Номер договора],MATCH(ROW()-1,Таблица1[0],)),"s\")</f>
        <v>s\</v>
      </c>
    </row>
    <row r="1587" spans="1:13" ht="15.75" x14ac:dyDescent="0.25">
      <c r="A1587" s="9" t="e">
        <f>INDEX('Журнал договоров физ.лиц'!C:C,MATCH('Реестр физические'!J1587,'Журнал договоров физ.лиц'!A:A,))</f>
        <v>#N/A</v>
      </c>
      <c r="B1587" s="9" t="e">
        <f>Таблица1[[#This Row],[Наименование юридического лица / ФИО пациента (физического лица)]]</f>
        <v>#N/A</v>
      </c>
      <c r="C1587" s="35"/>
      <c r="D1587" s="11"/>
      <c r="E1587" s="16"/>
      <c r="F1587" s="19"/>
      <c r="G1587"/>
      <c r="H1587" s="17">
        <f>IFERROR(VLOOKUP(Таблица1[[#This Row],[Наименование услуги]],#REF!,2),)</f>
        <v>0</v>
      </c>
      <c r="I1587" s="7">
        <f>Таблица1[[#This Row],[Количество услуг]]*Таблица1[[#This Row],[Стоимость за единицу, руб.]]</f>
        <v>0</v>
      </c>
      <c r="K1587" s="8" t="str">
        <f>IFERROR(VLOOKUP($J1587,'Журнал договоров физ.лиц'!$A$2:$H$32,2,0),"")</f>
        <v/>
      </c>
      <c r="L1587" s="18" t="e">
        <f>IF(MATCH(Таблица1[[#This Row],[Номер договора]],Таблица1[Номер договора],)=ROW()-1,1,)+INDEX(Таблица1[[#All],[0]],ROW()-1)</f>
        <v>#N/A</v>
      </c>
      <c r="M1587" s="18" t="str">
        <f>IFERROR(INDEX(Таблица1[Номер договора],MATCH(ROW()-1,Таблица1[0],)),"s\")</f>
        <v>s\</v>
      </c>
    </row>
    <row r="1588" spans="1:13" ht="15.75" x14ac:dyDescent="0.25">
      <c r="A1588" s="9" t="e">
        <f>INDEX('Журнал договоров физ.лиц'!C:C,MATCH('Реестр физические'!J1588,'Журнал договоров физ.лиц'!A:A,))</f>
        <v>#N/A</v>
      </c>
      <c r="B1588" s="9" t="e">
        <f>Таблица1[[#This Row],[Наименование юридического лица / ФИО пациента (физического лица)]]</f>
        <v>#N/A</v>
      </c>
      <c r="C1588" s="35"/>
      <c r="D1588" s="11"/>
      <c r="E1588" s="16"/>
      <c r="F1588" s="19"/>
      <c r="G1588"/>
      <c r="H1588" s="17">
        <f>IFERROR(VLOOKUP(Таблица1[[#This Row],[Наименование услуги]],#REF!,2),)</f>
        <v>0</v>
      </c>
      <c r="I1588" s="7">
        <f>Таблица1[[#This Row],[Количество услуг]]*Таблица1[[#This Row],[Стоимость за единицу, руб.]]</f>
        <v>0</v>
      </c>
      <c r="K1588" s="8" t="str">
        <f>IFERROR(VLOOKUP($J1588,'Журнал договоров физ.лиц'!$A$2:$H$32,2,0),"")</f>
        <v/>
      </c>
      <c r="L1588" s="18" t="e">
        <f>IF(MATCH(Таблица1[[#This Row],[Номер договора]],Таблица1[Номер договора],)=ROW()-1,1,)+INDEX(Таблица1[[#All],[0]],ROW()-1)</f>
        <v>#N/A</v>
      </c>
      <c r="M1588" s="18" t="str">
        <f>IFERROR(INDEX(Таблица1[Номер договора],MATCH(ROW()-1,Таблица1[0],)),"s\")</f>
        <v>s\</v>
      </c>
    </row>
    <row r="1589" spans="1:13" ht="15.75" x14ac:dyDescent="0.25">
      <c r="A1589" s="9" t="e">
        <f>INDEX('Журнал договоров физ.лиц'!C:C,MATCH('Реестр физические'!J1589,'Журнал договоров физ.лиц'!A:A,))</f>
        <v>#N/A</v>
      </c>
      <c r="B1589" s="9" t="e">
        <f>Таблица1[[#This Row],[Наименование юридического лица / ФИО пациента (физического лица)]]</f>
        <v>#N/A</v>
      </c>
      <c r="C1589" s="35"/>
      <c r="D1589" s="11"/>
      <c r="E1589" s="16"/>
      <c r="F1589" s="19"/>
      <c r="G1589"/>
      <c r="H1589" s="17">
        <f>IFERROR(VLOOKUP(Таблица1[[#This Row],[Наименование услуги]],#REF!,2),)</f>
        <v>0</v>
      </c>
      <c r="I1589" s="7">
        <f>Таблица1[[#This Row],[Количество услуг]]*Таблица1[[#This Row],[Стоимость за единицу, руб.]]</f>
        <v>0</v>
      </c>
      <c r="K1589" s="8" t="str">
        <f>IFERROR(VLOOKUP($J1589,'Журнал договоров физ.лиц'!$A$2:$H$32,2,0),"")</f>
        <v/>
      </c>
      <c r="L1589" s="18" t="e">
        <f>IF(MATCH(Таблица1[[#This Row],[Номер договора]],Таблица1[Номер договора],)=ROW()-1,1,)+INDEX(Таблица1[[#All],[0]],ROW()-1)</f>
        <v>#N/A</v>
      </c>
      <c r="M1589" s="18" t="str">
        <f>IFERROR(INDEX(Таблица1[Номер договора],MATCH(ROW()-1,Таблица1[0],)),"s\")</f>
        <v>s\</v>
      </c>
    </row>
    <row r="1590" spans="1:13" ht="15.75" x14ac:dyDescent="0.25">
      <c r="A1590" s="9" t="e">
        <f>INDEX('Журнал договоров физ.лиц'!C:C,MATCH('Реестр физические'!J1590,'Журнал договоров физ.лиц'!A:A,))</f>
        <v>#N/A</v>
      </c>
      <c r="B1590" s="9" t="e">
        <f>Таблица1[[#This Row],[Наименование юридического лица / ФИО пациента (физического лица)]]</f>
        <v>#N/A</v>
      </c>
      <c r="C1590" s="35"/>
      <c r="D1590" s="11"/>
      <c r="E1590" s="16"/>
      <c r="F1590" s="19"/>
      <c r="G1590"/>
      <c r="H1590" s="17">
        <f>IFERROR(VLOOKUP(Таблица1[[#This Row],[Наименование услуги]],#REF!,2),)</f>
        <v>0</v>
      </c>
      <c r="I1590" s="7">
        <f>Таблица1[[#This Row],[Количество услуг]]*Таблица1[[#This Row],[Стоимость за единицу, руб.]]</f>
        <v>0</v>
      </c>
      <c r="K1590" s="8" t="str">
        <f>IFERROR(VLOOKUP($J1590,'Журнал договоров физ.лиц'!$A$2:$H$32,2,0),"")</f>
        <v/>
      </c>
      <c r="L1590" s="18" t="e">
        <f>IF(MATCH(Таблица1[[#This Row],[Номер договора]],Таблица1[Номер договора],)=ROW()-1,1,)+INDEX(Таблица1[[#All],[0]],ROW()-1)</f>
        <v>#N/A</v>
      </c>
      <c r="M1590" s="18" t="str">
        <f>IFERROR(INDEX(Таблица1[Номер договора],MATCH(ROW()-1,Таблица1[0],)),"s\")</f>
        <v>s\</v>
      </c>
    </row>
    <row r="1591" spans="1:13" ht="15.75" x14ac:dyDescent="0.25">
      <c r="A1591" s="9" t="e">
        <f>INDEX('Журнал договоров физ.лиц'!C:C,MATCH('Реестр физические'!J1591,'Журнал договоров физ.лиц'!A:A,))</f>
        <v>#N/A</v>
      </c>
      <c r="B1591" s="9" t="e">
        <f>Таблица1[[#This Row],[Наименование юридического лица / ФИО пациента (физического лица)]]</f>
        <v>#N/A</v>
      </c>
      <c r="C1591" s="35"/>
      <c r="D1591" s="11"/>
      <c r="E1591" s="16"/>
      <c r="F1591" s="19"/>
      <c r="G1591"/>
      <c r="H1591" s="17">
        <f>IFERROR(VLOOKUP(Таблица1[[#This Row],[Наименование услуги]],#REF!,2),)</f>
        <v>0</v>
      </c>
      <c r="I1591" s="7">
        <f>Таблица1[[#This Row],[Количество услуг]]*Таблица1[[#This Row],[Стоимость за единицу, руб.]]</f>
        <v>0</v>
      </c>
      <c r="K1591" s="8" t="str">
        <f>IFERROR(VLOOKUP($J1591,'Журнал договоров физ.лиц'!$A$2:$H$32,2,0),"")</f>
        <v/>
      </c>
      <c r="L1591" s="18" t="e">
        <f>IF(MATCH(Таблица1[[#This Row],[Номер договора]],Таблица1[Номер договора],)=ROW()-1,1,)+INDEX(Таблица1[[#All],[0]],ROW()-1)</f>
        <v>#N/A</v>
      </c>
      <c r="M1591" s="18" t="str">
        <f>IFERROR(INDEX(Таблица1[Номер договора],MATCH(ROW()-1,Таблица1[0],)),"s\")</f>
        <v>s\</v>
      </c>
    </row>
    <row r="1592" spans="1:13" ht="15.75" x14ac:dyDescent="0.25">
      <c r="A1592" s="9" t="e">
        <f>INDEX('Журнал договоров физ.лиц'!C:C,MATCH('Реестр физические'!J1592,'Журнал договоров физ.лиц'!A:A,))</f>
        <v>#N/A</v>
      </c>
      <c r="B1592" s="9" t="e">
        <f>Таблица1[[#This Row],[Наименование юридического лица / ФИО пациента (физического лица)]]</f>
        <v>#N/A</v>
      </c>
      <c r="C1592" s="35"/>
      <c r="D1592" s="11"/>
      <c r="E1592" s="16"/>
      <c r="F1592" s="19"/>
      <c r="G1592"/>
      <c r="H1592" s="17">
        <f>IFERROR(VLOOKUP(Таблица1[[#This Row],[Наименование услуги]],#REF!,2),)</f>
        <v>0</v>
      </c>
      <c r="I1592" s="7">
        <f>Таблица1[[#This Row],[Количество услуг]]*Таблица1[[#This Row],[Стоимость за единицу, руб.]]</f>
        <v>0</v>
      </c>
      <c r="K1592" s="8" t="str">
        <f>IFERROR(VLOOKUP($J1592,'Журнал договоров физ.лиц'!$A$2:$H$32,2,0),"")</f>
        <v/>
      </c>
      <c r="L1592" s="18" t="e">
        <f>IF(MATCH(Таблица1[[#This Row],[Номер договора]],Таблица1[Номер договора],)=ROW()-1,1,)+INDEX(Таблица1[[#All],[0]],ROW()-1)</f>
        <v>#N/A</v>
      </c>
      <c r="M1592" s="18" t="str">
        <f>IFERROR(INDEX(Таблица1[Номер договора],MATCH(ROW()-1,Таблица1[0],)),"s\")</f>
        <v>s\</v>
      </c>
    </row>
    <row r="1593" spans="1:13" ht="15.75" x14ac:dyDescent="0.25">
      <c r="A1593" s="9" t="e">
        <f>INDEX('Журнал договоров физ.лиц'!C:C,MATCH('Реестр физические'!J1593,'Журнал договоров физ.лиц'!A:A,))</f>
        <v>#N/A</v>
      </c>
      <c r="B1593" s="9" t="e">
        <f>Таблица1[[#This Row],[Наименование юридического лица / ФИО пациента (физического лица)]]</f>
        <v>#N/A</v>
      </c>
      <c r="C1593" s="35"/>
      <c r="D1593" s="11"/>
      <c r="E1593" s="16"/>
      <c r="F1593" s="19"/>
      <c r="G1593"/>
      <c r="H1593" s="17">
        <f>IFERROR(VLOOKUP(Таблица1[[#This Row],[Наименование услуги]],#REF!,2),)</f>
        <v>0</v>
      </c>
      <c r="I1593" s="7">
        <f>Таблица1[[#This Row],[Количество услуг]]*Таблица1[[#This Row],[Стоимость за единицу, руб.]]</f>
        <v>0</v>
      </c>
      <c r="K1593" s="8" t="str">
        <f>IFERROR(VLOOKUP($J1593,'Журнал договоров физ.лиц'!$A$2:$H$32,2,0),"")</f>
        <v/>
      </c>
      <c r="L1593" s="18" t="e">
        <f>IF(MATCH(Таблица1[[#This Row],[Номер договора]],Таблица1[Номер договора],)=ROW()-1,1,)+INDEX(Таблица1[[#All],[0]],ROW()-1)</f>
        <v>#N/A</v>
      </c>
      <c r="M1593" s="18" t="str">
        <f>IFERROR(INDEX(Таблица1[Номер договора],MATCH(ROW()-1,Таблица1[0],)),"s\")</f>
        <v>s\</v>
      </c>
    </row>
    <row r="1594" spans="1:13" ht="15.75" x14ac:dyDescent="0.25">
      <c r="A1594" s="9" t="e">
        <f>INDEX('Журнал договоров физ.лиц'!C:C,MATCH('Реестр физические'!J1594,'Журнал договоров физ.лиц'!A:A,))</f>
        <v>#N/A</v>
      </c>
      <c r="B1594" s="9" t="e">
        <f>Таблица1[[#This Row],[Наименование юридического лица / ФИО пациента (физического лица)]]</f>
        <v>#N/A</v>
      </c>
      <c r="C1594" s="35"/>
      <c r="D1594" s="11"/>
      <c r="E1594" s="16"/>
      <c r="F1594" s="19"/>
      <c r="G1594"/>
      <c r="H1594" s="17">
        <f>IFERROR(VLOOKUP(Таблица1[[#This Row],[Наименование услуги]],#REF!,2),)</f>
        <v>0</v>
      </c>
      <c r="I1594" s="7">
        <f>Таблица1[[#This Row],[Количество услуг]]*Таблица1[[#This Row],[Стоимость за единицу, руб.]]</f>
        <v>0</v>
      </c>
      <c r="K1594" s="8" t="str">
        <f>IFERROR(VLOOKUP($J1594,'Журнал договоров физ.лиц'!$A$2:$H$32,2,0),"")</f>
        <v/>
      </c>
      <c r="L1594" s="18" t="e">
        <f>IF(MATCH(Таблица1[[#This Row],[Номер договора]],Таблица1[Номер договора],)=ROW()-1,1,)+INDEX(Таблица1[[#All],[0]],ROW()-1)</f>
        <v>#N/A</v>
      </c>
      <c r="M1594" s="18" t="str">
        <f>IFERROR(INDEX(Таблица1[Номер договора],MATCH(ROW()-1,Таблица1[0],)),"s\")</f>
        <v>s\</v>
      </c>
    </row>
    <row r="1595" spans="1:13" ht="15.75" x14ac:dyDescent="0.25">
      <c r="A1595" s="9" t="e">
        <f>INDEX('Журнал договоров физ.лиц'!C:C,MATCH('Реестр физические'!J1595,'Журнал договоров физ.лиц'!A:A,))</f>
        <v>#N/A</v>
      </c>
      <c r="B1595" s="9" t="e">
        <f>Таблица1[[#This Row],[Наименование юридического лица / ФИО пациента (физического лица)]]</f>
        <v>#N/A</v>
      </c>
      <c r="C1595" s="35"/>
      <c r="D1595" s="11"/>
      <c r="E1595" s="16"/>
      <c r="F1595" s="19"/>
      <c r="G1595"/>
      <c r="H1595" s="17">
        <f>IFERROR(VLOOKUP(Таблица1[[#This Row],[Наименование услуги]],#REF!,2),)</f>
        <v>0</v>
      </c>
      <c r="I1595" s="7">
        <f>Таблица1[[#This Row],[Количество услуг]]*Таблица1[[#This Row],[Стоимость за единицу, руб.]]</f>
        <v>0</v>
      </c>
      <c r="K1595" s="8" t="str">
        <f>IFERROR(VLOOKUP($J1595,'Журнал договоров физ.лиц'!$A$2:$H$32,2,0),"")</f>
        <v/>
      </c>
      <c r="L1595" s="18" t="e">
        <f>IF(MATCH(Таблица1[[#This Row],[Номер договора]],Таблица1[Номер договора],)=ROW()-1,1,)+INDEX(Таблица1[[#All],[0]],ROW()-1)</f>
        <v>#N/A</v>
      </c>
      <c r="M1595" s="18" t="str">
        <f>IFERROR(INDEX(Таблица1[Номер договора],MATCH(ROW()-1,Таблица1[0],)),"s\")</f>
        <v>s\</v>
      </c>
    </row>
    <row r="1596" spans="1:13" ht="15.75" x14ac:dyDescent="0.25">
      <c r="A1596" s="9" t="e">
        <f>INDEX('Журнал договоров физ.лиц'!C:C,MATCH('Реестр физические'!J1596,'Журнал договоров физ.лиц'!A:A,))</f>
        <v>#N/A</v>
      </c>
      <c r="B1596" s="9" t="e">
        <f>Таблица1[[#This Row],[Наименование юридического лица / ФИО пациента (физического лица)]]</f>
        <v>#N/A</v>
      </c>
      <c r="C1596" s="35"/>
      <c r="D1596" s="11"/>
      <c r="E1596" s="16"/>
      <c r="F1596" s="19"/>
      <c r="G1596"/>
      <c r="H1596" s="17">
        <f>IFERROR(VLOOKUP(Таблица1[[#This Row],[Наименование услуги]],#REF!,2),)</f>
        <v>0</v>
      </c>
      <c r="I1596" s="7">
        <f>Таблица1[[#This Row],[Количество услуг]]*Таблица1[[#This Row],[Стоимость за единицу, руб.]]</f>
        <v>0</v>
      </c>
      <c r="K1596" s="8" t="str">
        <f>IFERROR(VLOOKUP($J1596,'Журнал договоров физ.лиц'!$A$2:$H$32,2,0),"")</f>
        <v/>
      </c>
      <c r="L1596" s="18" t="e">
        <f>IF(MATCH(Таблица1[[#This Row],[Номер договора]],Таблица1[Номер договора],)=ROW()-1,1,)+INDEX(Таблица1[[#All],[0]],ROW()-1)</f>
        <v>#N/A</v>
      </c>
      <c r="M1596" s="18" t="str">
        <f>IFERROR(INDEX(Таблица1[Номер договора],MATCH(ROW()-1,Таблица1[0],)),"s\")</f>
        <v>s\</v>
      </c>
    </row>
    <row r="1597" spans="1:13" ht="15.75" x14ac:dyDescent="0.25">
      <c r="A1597" s="9" t="e">
        <f>INDEX('Журнал договоров физ.лиц'!C:C,MATCH('Реестр физические'!J1597,'Журнал договоров физ.лиц'!A:A,))</f>
        <v>#N/A</v>
      </c>
      <c r="B1597" s="9" t="e">
        <f>Таблица1[[#This Row],[Наименование юридического лица / ФИО пациента (физического лица)]]</f>
        <v>#N/A</v>
      </c>
      <c r="C1597" s="35"/>
      <c r="D1597" s="11"/>
      <c r="E1597" s="16"/>
      <c r="F1597" s="19"/>
      <c r="G1597"/>
      <c r="H1597" s="17">
        <f>IFERROR(VLOOKUP(Таблица1[[#This Row],[Наименование услуги]],#REF!,2),)</f>
        <v>0</v>
      </c>
      <c r="I1597" s="7">
        <f>Таблица1[[#This Row],[Количество услуг]]*Таблица1[[#This Row],[Стоимость за единицу, руб.]]</f>
        <v>0</v>
      </c>
      <c r="K1597" s="8" t="str">
        <f>IFERROR(VLOOKUP($J1597,'Журнал договоров физ.лиц'!$A$2:$H$32,2,0),"")</f>
        <v/>
      </c>
      <c r="L1597" s="18" t="e">
        <f>IF(MATCH(Таблица1[[#This Row],[Номер договора]],Таблица1[Номер договора],)=ROW()-1,1,)+INDEX(Таблица1[[#All],[0]],ROW()-1)</f>
        <v>#N/A</v>
      </c>
      <c r="M1597" s="18" t="str">
        <f>IFERROR(INDEX(Таблица1[Номер договора],MATCH(ROW()-1,Таблица1[0],)),"s\")</f>
        <v>s\</v>
      </c>
    </row>
    <row r="1598" spans="1:13" ht="15.75" x14ac:dyDescent="0.25">
      <c r="A1598" s="9" t="e">
        <f>INDEX('Журнал договоров физ.лиц'!C:C,MATCH('Реестр физические'!J1598,'Журнал договоров физ.лиц'!A:A,))</f>
        <v>#N/A</v>
      </c>
      <c r="B1598" s="9" t="e">
        <f>Таблица1[[#This Row],[Наименование юридического лица / ФИО пациента (физического лица)]]</f>
        <v>#N/A</v>
      </c>
      <c r="C1598" s="35"/>
      <c r="D1598" s="11"/>
      <c r="E1598" s="16"/>
      <c r="F1598" s="19"/>
      <c r="G1598"/>
      <c r="H1598" s="17">
        <f>IFERROR(VLOOKUP(Таблица1[[#This Row],[Наименование услуги]],#REF!,2),)</f>
        <v>0</v>
      </c>
      <c r="I1598" s="7">
        <f>Таблица1[[#This Row],[Количество услуг]]*Таблица1[[#This Row],[Стоимость за единицу, руб.]]</f>
        <v>0</v>
      </c>
      <c r="K1598" s="8" t="str">
        <f>IFERROR(VLOOKUP($J1598,'Журнал договоров физ.лиц'!$A$2:$H$32,2,0),"")</f>
        <v/>
      </c>
      <c r="L1598" s="18" t="e">
        <f>IF(MATCH(Таблица1[[#This Row],[Номер договора]],Таблица1[Номер договора],)=ROW()-1,1,)+INDEX(Таблица1[[#All],[0]],ROW()-1)</f>
        <v>#N/A</v>
      </c>
      <c r="M1598" s="18" t="str">
        <f>IFERROR(INDEX(Таблица1[Номер договора],MATCH(ROW()-1,Таблица1[0],)),"s\")</f>
        <v>s\</v>
      </c>
    </row>
    <row r="1599" spans="1:13" ht="15.75" x14ac:dyDescent="0.25">
      <c r="A1599" s="9" t="e">
        <f>INDEX('Журнал договоров физ.лиц'!C:C,MATCH('Реестр физические'!J1599,'Журнал договоров физ.лиц'!A:A,))</f>
        <v>#N/A</v>
      </c>
      <c r="B1599" s="9" t="e">
        <f>Таблица1[[#This Row],[Наименование юридического лица / ФИО пациента (физического лица)]]</f>
        <v>#N/A</v>
      </c>
      <c r="C1599" s="35"/>
      <c r="D1599" s="11"/>
      <c r="E1599" s="16"/>
      <c r="F1599" s="19"/>
      <c r="G1599"/>
      <c r="H1599" s="17">
        <f>IFERROR(VLOOKUP(Таблица1[[#This Row],[Наименование услуги]],#REF!,2),)</f>
        <v>0</v>
      </c>
      <c r="I1599" s="7">
        <f>Таблица1[[#This Row],[Количество услуг]]*Таблица1[[#This Row],[Стоимость за единицу, руб.]]</f>
        <v>0</v>
      </c>
      <c r="K1599" s="8" t="str">
        <f>IFERROR(VLOOKUP($J1599,'Журнал договоров физ.лиц'!$A$2:$H$32,2,0),"")</f>
        <v/>
      </c>
      <c r="L1599" s="18" t="e">
        <f>IF(MATCH(Таблица1[[#This Row],[Номер договора]],Таблица1[Номер договора],)=ROW()-1,1,)+INDEX(Таблица1[[#All],[0]],ROW()-1)</f>
        <v>#N/A</v>
      </c>
      <c r="M1599" s="18" t="str">
        <f>IFERROR(INDEX(Таблица1[Номер договора],MATCH(ROW()-1,Таблица1[0],)),"s\")</f>
        <v>s\</v>
      </c>
    </row>
    <row r="1600" spans="1:13" ht="15.75" x14ac:dyDescent="0.25">
      <c r="A1600" s="9" t="e">
        <f>INDEX('Журнал договоров физ.лиц'!C:C,MATCH('Реестр физические'!J1600,'Журнал договоров физ.лиц'!A:A,))</f>
        <v>#N/A</v>
      </c>
      <c r="B1600" s="9" t="e">
        <f>Таблица1[[#This Row],[Наименование юридического лица / ФИО пациента (физического лица)]]</f>
        <v>#N/A</v>
      </c>
      <c r="C1600" s="35"/>
      <c r="D1600" s="11"/>
      <c r="E1600" s="16"/>
      <c r="F1600" s="19"/>
      <c r="G1600"/>
      <c r="H1600" s="17">
        <f>IFERROR(VLOOKUP(Таблица1[[#This Row],[Наименование услуги]],#REF!,2),)</f>
        <v>0</v>
      </c>
      <c r="I1600" s="7">
        <f>Таблица1[[#This Row],[Количество услуг]]*Таблица1[[#This Row],[Стоимость за единицу, руб.]]</f>
        <v>0</v>
      </c>
      <c r="K1600" s="8" t="str">
        <f>IFERROR(VLOOKUP($J1600,'Журнал договоров физ.лиц'!$A$2:$H$32,2,0),"")</f>
        <v/>
      </c>
      <c r="L1600" s="18" t="e">
        <f>IF(MATCH(Таблица1[[#This Row],[Номер договора]],Таблица1[Номер договора],)=ROW()-1,1,)+INDEX(Таблица1[[#All],[0]],ROW()-1)</f>
        <v>#N/A</v>
      </c>
      <c r="M1600" s="18" t="str">
        <f>IFERROR(INDEX(Таблица1[Номер договора],MATCH(ROW()-1,Таблица1[0],)),"s\")</f>
        <v>s\</v>
      </c>
    </row>
    <row r="1601" spans="1:13" ht="15.75" x14ac:dyDescent="0.25">
      <c r="A1601" s="9" t="e">
        <f>INDEX('Журнал договоров физ.лиц'!C:C,MATCH('Реестр физические'!J1601,'Журнал договоров физ.лиц'!A:A,))</f>
        <v>#N/A</v>
      </c>
      <c r="B1601" s="9" t="e">
        <f>Таблица1[[#This Row],[Наименование юридического лица / ФИО пациента (физического лица)]]</f>
        <v>#N/A</v>
      </c>
      <c r="C1601" s="35"/>
      <c r="D1601" s="11"/>
      <c r="E1601" s="16"/>
      <c r="F1601" s="19"/>
      <c r="G1601"/>
      <c r="H1601" s="17">
        <f>IFERROR(VLOOKUP(Таблица1[[#This Row],[Наименование услуги]],#REF!,2),)</f>
        <v>0</v>
      </c>
      <c r="I1601" s="7">
        <f>Таблица1[[#This Row],[Количество услуг]]*Таблица1[[#This Row],[Стоимость за единицу, руб.]]</f>
        <v>0</v>
      </c>
      <c r="K1601" s="8" t="str">
        <f>IFERROR(VLOOKUP($J1601,'Журнал договоров физ.лиц'!$A$2:$H$32,2,0),"")</f>
        <v/>
      </c>
      <c r="L1601" s="18" t="e">
        <f>IF(MATCH(Таблица1[[#This Row],[Номер договора]],Таблица1[Номер договора],)=ROW()-1,1,)+INDEX(Таблица1[[#All],[0]],ROW()-1)</f>
        <v>#N/A</v>
      </c>
      <c r="M1601" s="18" t="str">
        <f>IFERROR(INDEX(Таблица1[Номер договора],MATCH(ROW()-1,Таблица1[0],)),"s\")</f>
        <v>s\</v>
      </c>
    </row>
    <row r="1602" spans="1:13" ht="15.75" x14ac:dyDescent="0.25">
      <c r="A1602" s="9" t="e">
        <f>INDEX('Журнал договоров физ.лиц'!C:C,MATCH('Реестр физические'!J1602,'Журнал договоров физ.лиц'!A:A,))</f>
        <v>#N/A</v>
      </c>
      <c r="B1602" s="9" t="e">
        <f>Таблица1[[#This Row],[Наименование юридического лица / ФИО пациента (физического лица)]]</f>
        <v>#N/A</v>
      </c>
      <c r="C1602" s="35"/>
      <c r="D1602" s="11"/>
      <c r="E1602" s="16"/>
      <c r="F1602" s="19"/>
      <c r="G1602"/>
      <c r="H1602" s="17">
        <f>IFERROR(VLOOKUP(Таблица1[[#This Row],[Наименование услуги]],#REF!,2),)</f>
        <v>0</v>
      </c>
      <c r="I1602" s="7">
        <f>Таблица1[[#This Row],[Количество услуг]]*Таблица1[[#This Row],[Стоимость за единицу, руб.]]</f>
        <v>0</v>
      </c>
      <c r="K1602" s="8" t="str">
        <f>IFERROR(VLOOKUP($J1602,'Журнал договоров физ.лиц'!$A$2:$H$32,2,0),"")</f>
        <v/>
      </c>
      <c r="L1602" s="18" t="e">
        <f>IF(MATCH(Таблица1[[#This Row],[Номер договора]],Таблица1[Номер договора],)=ROW()-1,1,)+INDEX(Таблица1[[#All],[0]],ROW()-1)</f>
        <v>#N/A</v>
      </c>
      <c r="M1602" s="18" t="str">
        <f>IFERROR(INDEX(Таблица1[Номер договора],MATCH(ROW()-1,Таблица1[0],)),"s\")</f>
        <v>s\</v>
      </c>
    </row>
    <row r="1603" spans="1:13" ht="15.75" x14ac:dyDescent="0.25">
      <c r="A1603" s="9" t="e">
        <f>INDEX('Журнал договоров физ.лиц'!C:C,MATCH('Реестр физические'!J1603,'Журнал договоров физ.лиц'!A:A,))</f>
        <v>#N/A</v>
      </c>
      <c r="B1603" s="9" t="e">
        <f>Таблица1[[#This Row],[Наименование юридического лица / ФИО пациента (физического лица)]]</f>
        <v>#N/A</v>
      </c>
      <c r="C1603" s="35"/>
      <c r="D1603" s="11"/>
      <c r="E1603" s="16"/>
      <c r="F1603" s="19"/>
      <c r="G1603"/>
      <c r="H1603" s="17">
        <f>IFERROR(VLOOKUP(Таблица1[[#This Row],[Наименование услуги]],#REF!,2),)</f>
        <v>0</v>
      </c>
      <c r="I1603" s="7">
        <f>Таблица1[[#This Row],[Количество услуг]]*Таблица1[[#This Row],[Стоимость за единицу, руб.]]</f>
        <v>0</v>
      </c>
      <c r="K1603" s="8" t="str">
        <f>IFERROR(VLOOKUP($J1603,'Журнал договоров физ.лиц'!$A$2:$H$32,2,0),"")</f>
        <v/>
      </c>
      <c r="L1603" s="18" t="e">
        <f>IF(MATCH(Таблица1[[#This Row],[Номер договора]],Таблица1[Номер договора],)=ROW()-1,1,)+INDEX(Таблица1[[#All],[0]],ROW()-1)</f>
        <v>#N/A</v>
      </c>
      <c r="M1603" s="18" t="str">
        <f>IFERROR(INDEX(Таблица1[Номер договора],MATCH(ROW()-1,Таблица1[0],)),"s\")</f>
        <v>s\</v>
      </c>
    </row>
    <row r="1604" spans="1:13" ht="15.75" x14ac:dyDescent="0.25">
      <c r="A1604" s="9" t="e">
        <f>INDEX('Журнал договоров физ.лиц'!C:C,MATCH('Реестр физические'!J1604,'Журнал договоров физ.лиц'!A:A,))</f>
        <v>#N/A</v>
      </c>
      <c r="B1604" s="9" t="e">
        <f>Таблица1[[#This Row],[Наименование юридического лица / ФИО пациента (физического лица)]]</f>
        <v>#N/A</v>
      </c>
      <c r="C1604" s="35"/>
      <c r="D1604" s="11"/>
      <c r="E1604" s="16"/>
      <c r="F1604" s="19"/>
      <c r="G1604"/>
      <c r="H1604" s="17">
        <f>IFERROR(VLOOKUP(Таблица1[[#This Row],[Наименование услуги]],#REF!,2),)</f>
        <v>0</v>
      </c>
      <c r="I1604" s="7">
        <f>Таблица1[[#This Row],[Количество услуг]]*Таблица1[[#This Row],[Стоимость за единицу, руб.]]</f>
        <v>0</v>
      </c>
      <c r="K1604" s="8" t="str">
        <f>IFERROR(VLOOKUP($J1604,'Журнал договоров физ.лиц'!$A$2:$H$32,2,0),"")</f>
        <v/>
      </c>
      <c r="L1604" s="18" t="e">
        <f>IF(MATCH(Таблица1[[#This Row],[Номер договора]],Таблица1[Номер договора],)=ROW()-1,1,)+INDEX(Таблица1[[#All],[0]],ROW()-1)</f>
        <v>#N/A</v>
      </c>
      <c r="M1604" s="18" t="str">
        <f>IFERROR(INDEX(Таблица1[Номер договора],MATCH(ROW()-1,Таблица1[0],)),"s\")</f>
        <v>s\</v>
      </c>
    </row>
    <row r="1605" spans="1:13" ht="15.75" x14ac:dyDescent="0.25">
      <c r="A1605" s="9" t="e">
        <f>INDEX('Журнал договоров физ.лиц'!C:C,MATCH('Реестр физические'!J1605,'Журнал договоров физ.лиц'!A:A,))</f>
        <v>#N/A</v>
      </c>
      <c r="B1605" s="9" t="e">
        <f>Таблица1[[#This Row],[Наименование юридического лица / ФИО пациента (физического лица)]]</f>
        <v>#N/A</v>
      </c>
      <c r="C1605" s="35"/>
      <c r="D1605" s="11"/>
      <c r="E1605" s="16"/>
      <c r="F1605" s="19"/>
      <c r="G1605"/>
      <c r="H1605" s="17">
        <f>IFERROR(VLOOKUP(Таблица1[[#This Row],[Наименование услуги]],#REF!,2),)</f>
        <v>0</v>
      </c>
      <c r="I1605" s="7">
        <f>Таблица1[[#This Row],[Количество услуг]]*Таблица1[[#This Row],[Стоимость за единицу, руб.]]</f>
        <v>0</v>
      </c>
      <c r="K1605" s="8" t="str">
        <f>IFERROR(VLOOKUP($J1605,'Журнал договоров физ.лиц'!$A$2:$H$32,2,0),"")</f>
        <v/>
      </c>
      <c r="L1605" s="18" t="e">
        <f>IF(MATCH(Таблица1[[#This Row],[Номер договора]],Таблица1[Номер договора],)=ROW()-1,1,)+INDEX(Таблица1[[#All],[0]],ROW()-1)</f>
        <v>#N/A</v>
      </c>
      <c r="M1605" s="18" t="str">
        <f>IFERROR(INDEX(Таблица1[Номер договора],MATCH(ROW()-1,Таблица1[0],)),"s\")</f>
        <v>s\</v>
      </c>
    </row>
    <row r="1606" spans="1:13" ht="15.75" x14ac:dyDescent="0.25">
      <c r="A1606" s="9" t="e">
        <f>INDEX('Журнал договоров физ.лиц'!C:C,MATCH('Реестр физические'!J1606,'Журнал договоров физ.лиц'!A:A,))</f>
        <v>#N/A</v>
      </c>
      <c r="B1606" s="9" t="e">
        <f>Таблица1[[#This Row],[Наименование юридического лица / ФИО пациента (физического лица)]]</f>
        <v>#N/A</v>
      </c>
      <c r="C1606" s="35"/>
      <c r="D1606" s="11"/>
      <c r="E1606" s="16"/>
      <c r="F1606" s="19"/>
      <c r="G1606"/>
      <c r="H1606" s="17">
        <f>IFERROR(VLOOKUP(Таблица1[[#This Row],[Наименование услуги]],#REF!,2),)</f>
        <v>0</v>
      </c>
      <c r="I1606" s="7">
        <f>Таблица1[[#This Row],[Количество услуг]]*Таблица1[[#This Row],[Стоимость за единицу, руб.]]</f>
        <v>0</v>
      </c>
      <c r="K1606" s="8" t="str">
        <f>IFERROR(VLOOKUP($J1606,'Журнал договоров физ.лиц'!$A$2:$H$32,2,0),"")</f>
        <v/>
      </c>
      <c r="L1606" s="18" t="e">
        <f>IF(MATCH(Таблица1[[#This Row],[Номер договора]],Таблица1[Номер договора],)=ROW()-1,1,)+INDEX(Таблица1[[#All],[0]],ROW()-1)</f>
        <v>#N/A</v>
      </c>
      <c r="M1606" s="18" t="str">
        <f>IFERROR(INDEX(Таблица1[Номер договора],MATCH(ROW()-1,Таблица1[0],)),"s\")</f>
        <v>s\</v>
      </c>
    </row>
    <row r="1607" spans="1:13" ht="15.75" x14ac:dyDescent="0.25">
      <c r="A1607" s="9" t="e">
        <f>INDEX('Журнал договоров физ.лиц'!C:C,MATCH('Реестр физические'!J1607,'Журнал договоров физ.лиц'!A:A,))</f>
        <v>#N/A</v>
      </c>
      <c r="B1607" s="9" t="e">
        <f>Таблица1[[#This Row],[Наименование юридического лица / ФИО пациента (физического лица)]]</f>
        <v>#N/A</v>
      </c>
      <c r="C1607" s="35"/>
      <c r="D1607" s="11"/>
      <c r="E1607" s="16"/>
      <c r="F1607" s="19"/>
      <c r="G1607"/>
      <c r="H1607" s="17">
        <f>IFERROR(VLOOKUP(Таблица1[[#This Row],[Наименование услуги]],#REF!,2),)</f>
        <v>0</v>
      </c>
      <c r="I1607" s="7">
        <f>Таблица1[[#This Row],[Количество услуг]]*Таблица1[[#This Row],[Стоимость за единицу, руб.]]</f>
        <v>0</v>
      </c>
      <c r="K1607" s="8" t="str">
        <f>IFERROR(VLOOKUP($J1607,'Журнал договоров физ.лиц'!$A$2:$H$32,2,0),"")</f>
        <v/>
      </c>
      <c r="L1607" s="18" t="e">
        <f>IF(MATCH(Таблица1[[#This Row],[Номер договора]],Таблица1[Номер договора],)=ROW()-1,1,)+INDEX(Таблица1[[#All],[0]],ROW()-1)</f>
        <v>#N/A</v>
      </c>
      <c r="M1607" s="18" t="str">
        <f>IFERROR(INDEX(Таблица1[Номер договора],MATCH(ROW()-1,Таблица1[0],)),"s\")</f>
        <v>s\</v>
      </c>
    </row>
    <row r="1608" spans="1:13" ht="15.75" x14ac:dyDescent="0.25">
      <c r="A1608" s="9" t="e">
        <f>INDEX('Журнал договоров физ.лиц'!C:C,MATCH('Реестр физические'!J1608,'Журнал договоров физ.лиц'!A:A,))</f>
        <v>#N/A</v>
      </c>
      <c r="B1608" s="9" t="e">
        <f>Таблица1[[#This Row],[Наименование юридического лица / ФИО пациента (физического лица)]]</f>
        <v>#N/A</v>
      </c>
      <c r="C1608" s="35"/>
      <c r="D1608" s="11"/>
      <c r="E1608" s="16"/>
      <c r="F1608" s="19"/>
      <c r="G1608"/>
      <c r="H1608" s="17">
        <f>IFERROR(VLOOKUP(Таблица1[[#This Row],[Наименование услуги]],#REF!,2),)</f>
        <v>0</v>
      </c>
      <c r="I1608" s="7">
        <f>Таблица1[[#This Row],[Количество услуг]]*Таблица1[[#This Row],[Стоимость за единицу, руб.]]</f>
        <v>0</v>
      </c>
      <c r="K1608" s="8" t="str">
        <f>IFERROR(VLOOKUP($J1608,'Журнал договоров физ.лиц'!$A$2:$H$32,2,0),"")</f>
        <v/>
      </c>
      <c r="L1608" s="18" t="e">
        <f>IF(MATCH(Таблица1[[#This Row],[Номер договора]],Таблица1[Номер договора],)=ROW()-1,1,)+INDEX(Таблица1[[#All],[0]],ROW()-1)</f>
        <v>#N/A</v>
      </c>
      <c r="M1608" s="18" t="str">
        <f>IFERROR(INDEX(Таблица1[Номер договора],MATCH(ROW()-1,Таблица1[0],)),"s\")</f>
        <v>s\</v>
      </c>
    </row>
    <row r="1609" spans="1:13" ht="15.75" x14ac:dyDescent="0.25">
      <c r="A1609" s="9" t="e">
        <f>INDEX('Журнал договоров физ.лиц'!C:C,MATCH('Реестр физические'!J1609,'Журнал договоров физ.лиц'!A:A,))</f>
        <v>#N/A</v>
      </c>
      <c r="B1609" s="9" t="e">
        <f>Таблица1[[#This Row],[Наименование юридического лица / ФИО пациента (физического лица)]]</f>
        <v>#N/A</v>
      </c>
      <c r="C1609" s="35"/>
      <c r="D1609" s="11"/>
      <c r="E1609" s="16"/>
      <c r="F1609" s="19"/>
      <c r="G1609"/>
      <c r="H1609" s="17">
        <f>IFERROR(VLOOKUP(Таблица1[[#This Row],[Наименование услуги]],#REF!,2),)</f>
        <v>0</v>
      </c>
      <c r="I1609" s="7">
        <f>Таблица1[[#This Row],[Количество услуг]]*Таблица1[[#This Row],[Стоимость за единицу, руб.]]</f>
        <v>0</v>
      </c>
      <c r="K1609" s="8" t="str">
        <f>IFERROR(VLOOKUP($J1609,'Журнал договоров физ.лиц'!$A$2:$H$32,2,0),"")</f>
        <v/>
      </c>
      <c r="L1609" s="18" t="e">
        <f>IF(MATCH(Таблица1[[#This Row],[Номер договора]],Таблица1[Номер договора],)=ROW()-1,1,)+INDEX(Таблица1[[#All],[0]],ROW()-1)</f>
        <v>#N/A</v>
      </c>
      <c r="M1609" s="18" t="str">
        <f>IFERROR(INDEX(Таблица1[Номер договора],MATCH(ROW()-1,Таблица1[0],)),"s\")</f>
        <v>s\</v>
      </c>
    </row>
    <row r="1610" spans="1:13" ht="15.75" x14ac:dyDescent="0.25">
      <c r="A1610" s="9" t="e">
        <f>INDEX('Журнал договоров физ.лиц'!C:C,MATCH('Реестр физические'!J1610,'Журнал договоров физ.лиц'!A:A,))</f>
        <v>#N/A</v>
      </c>
      <c r="B1610" s="9" t="e">
        <f>Таблица1[[#This Row],[Наименование юридического лица / ФИО пациента (физического лица)]]</f>
        <v>#N/A</v>
      </c>
      <c r="C1610" s="35"/>
      <c r="D1610" s="11"/>
      <c r="E1610" s="16"/>
      <c r="F1610" s="19"/>
      <c r="G1610"/>
      <c r="H1610" s="17">
        <f>IFERROR(VLOOKUP(Таблица1[[#This Row],[Наименование услуги]],#REF!,2),)</f>
        <v>0</v>
      </c>
      <c r="I1610" s="7">
        <f>Таблица1[[#This Row],[Количество услуг]]*Таблица1[[#This Row],[Стоимость за единицу, руб.]]</f>
        <v>0</v>
      </c>
      <c r="K1610" s="8" t="str">
        <f>IFERROR(VLOOKUP($J1610,'Журнал договоров физ.лиц'!$A$2:$H$32,2,0),"")</f>
        <v/>
      </c>
      <c r="L1610" s="18" t="e">
        <f>IF(MATCH(Таблица1[[#This Row],[Номер договора]],Таблица1[Номер договора],)=ROW()-1,1,)+INDEX(Таблица1[[#All],[0]],ROW()-1)</f>
        <v>#N/A</v>
      </c>
      <c r="M1610" s="18" t="str">
        <f>IFERROR(INDEX(Таблица1[Номер договора],MATCH(ROW()-1,Таблица1[0],)),"s\")</f>
        <v>s\</v>
      </c>
    </row>
    <row r="1611" spans="1:13" ht="15.75" x14ac:dyDescent="0.25">
      <c r="A1611" s="9" t="e">
        <f>INDEX('Журнал договоров физ.лиц'!C:C,MATCH('Реестр физические'!J1611,'Журнал договоров физ.лиц'!A:A,))</f>
        <v>#N/A</v>
      </c>
      <c r="B1611" s="9" t="e">
        <f>Таблица1[[#This Row],[Наименование юридического лица / ФИО пациента (физического лица)]]</f>
        <v>#N/A</v>
      </c>
      <c r="C1611" s="35"/>
      <c r="D1611" s="11"/>
      <c r="E1611" s="16"/>
      <c r="F1611" s="19"/>
      <c r="G1611"/>
      <c r="H1611" s="17">
        <f>IFERROR(VLOOKUP(Таблица1[[#This Row],[Наименование услуги]],#REF!,2),)</f>
        <v>0</v>
      </c>
      <c r="I1611" s="7">
        <f>Таблица1[[#This Row],[Количество услуг]]*Таблица1[[#This Row],[Стоимость за единицу, руб.]]</f>
        <v>0</v>
      </c>
      <c r="K1611" s="8" t="str">
        <f>IFERROR(VLOOKUP($J1611,'Журнал договоров физ.лиц'!$A$2:$H$32,2,0),"")</f>
        <v/>
      </c>
      <c r="L1611" s="18" t="e">
        <f>IF(MATCH(Таблица1[[#This Row],[Номер договора]],Таблица1[Номер договора],)=ROW()-1,1,)+INDEX(Таблица1[[#All],[0]],ROW()-1)</f>
        <v>#N/A</v>
      </c>
      <c r="M1611" s="18" t="str">
        <f>IFERROR(INDEX(Таблица1[Номер договора],MATCH(ROW()-1,Таблица1[0],)),"s\")</f>
        <v>s\</v>
      </c>
    </row>
    <row r="1612" spans="1:13" ht="15.75" x14ac:dyDescent="0.25">
      <c r="A1612" s="9" t="e">
        <f>INDEX('Журнал договоров физ.лиц'!C:C,MATCH('Реестр физические'!J1612,'Журнал договоров физ.лиц'!A:A,))</f>
        <v>#N/A</v>
      </c>
      <c r="B1612" s="9" t="e">
        <f>Таблица1[[#This Row],[Наименование юридического лица / ФИО пациента (физического лица)]]</f>
        <v>#N/A</v>
      </c>
      <c r="C1612" s="35"/>
      <c r="D1612" s="11"/>
      <c r="E1612" s="16"/>
      <c r="F1612" s="19"/>
      <c r="G1612"/>
      <c r="H1612" s="17">
        <f>IFERROR(VLOOKUP(Таблица1[[#This Row],[Наименование услуги]],#REF!,2),)</f>
        <v>0</v>
      </c>
      <c r="I1612" s="7">
        <f>Таблица1[[#This Row],[Количество услуг]]*Таблица1[[#This Row],[Стоимость за единицу, руб.]]</f>
        <v>0</v>
      </c>
      <c r="K1612" s="8" t="str">
        <f>IFERROR(VLOOKUP($J1612,'Журнал договоров физ.лиц'!$A$2:$H$32,2,0),"")</f>
        <v/>
      </c>
      <c r="L1612" s="18" t="e">
        <f>IF(MATCH(Таблица1[[#This Row],[Номер договора]],Таблица1[Номер договора],)=ROW()-1,1,)+INDEX(Таблица1[[#All],[0]],ROW()-1)</f>
        <v>#N/A</v>
      </c>
      <c r="M1612" s="18" t="str">
        <f>IFERROR(INDEX(Таблица1[Номер договора],MATCH(ROW()-1,Таблица1[0],)),"s\")</f>
        <v>s\</v>
      </c>
    </row>
    <row r="1613" spans="1:13" ht="15.75" x14ac:dyDescent="0.25">
      <c r="A1613" s="9" t="e">
        <f>INDEX('Журнал договоров физ.лиц'!C:C,MATCH('Реестр физические'!J1613,'Журнал договоров физ.лиц'!A:A,))</f>
        <v>#N/A</v>
      </c>
      <c r="B1613" s="9" t="e">
        <f>Таблица1[[#This Row],[Наименование юридического лица / ФИО пациента (физического лица)]]</f>
        <v>#N/A</v>
      </c>
      <c r="C1613" s="35"/>
      <c r="D1613" s="11"/>
      <c r="E1613" s="16"/>
      <c r="F1613" s="19"/>
      <c r="G1613"/>
      <c r="H1613" s="17">
        <f>IFERROR(VLOOKUP(Таблица1[[#This Row],[Наименование услуги]],#REF!,2),)</f>
        <v>0</v>
      </c>
      <c r="I1613" s="7">
        <f>Таблица1[[#This Row],[Количество услуг]]*Таблица1[[#This Row],[Стоимость за единицу, руб.]]</f>
        <v>0</v>
      </c>
      <c r="K1613" s="8" t="str">
        <f>IFERROR(VLOOKUP($J1613,'Журнал договоров физ.лиц'!$A$2:$H$32,2,0),"")</f>
        <v/>
      </c>
      <c r="L1613" s="18" t="e">
        <f>IF(MATCH(Таблица1[[#This Row],[Номер договора]],Таблица1[Номер договора],)=ROW()-1,1,)+INDEX(Таблица1[[#All],[0]],ROW()-1)</f>
        <v>#N/A</v>
      </c>
      <c r="M1613" s="18" t="str">
        <f>IFERROR(INDEX(Таблица1[Номер договора],MATCH(ROW()-1,Таблица1[0],)),"s\")</f>
        <v>s\</v>
      </c>
    </row>
    <row r="1614" spans="1:13" ht="15.75" x14ac:dyDescent="0.25">
      <c r="A1614" s="9" t="e">
        <f>INDEX('Журнал договоров физ.лиц'!C:C,MATCH('Реестр физические'!J1614,'Журнал договоров физ.лиц'!A:A,))</f>
        <v>#N/A</v>
      </c>
      <c r="B1614" s="9" t="e">
        <f>Таблица1[[#This Row],[Наименование юридического лица / ФИО пациента (физического лица)]]</f>
        <v>#N/A</v>
      </c>
      <c r="C1614" s="35"/>
      <c r="D1614" s="11"/>
      <c r="E1614" s="16"/>
      <c r="F1614" s="19"/>
      <c r="G1614"/>
      <c r="H1614" s="17">
        <f>IFERROR(VLOOKUP(Таблица1[[#This Row],[Наименование услуги]],#REF!,2),)</f>
        <v>0</v>
      </c>
      <c r="I1614" s="7">
        <f>Таблица1[[#This Row],[Количество услуг]]*Таблица1[[#This Row],[Стоимость за единицу, руб.]]</f>
        <v>0</v>
      </c>
      <c r="K1614" s="8" t="str">
        <f>IFERROR(VLOOKUP($J1614,'Журнал договоров физ.лиц'!$A$2:$H$32,2,0),"")</f>
        <v/>
      </c>
      <c r="L1614" s="18" t="e">
        <f>IF(MATCH(Таблица1[[#This Row],[Номер договора]],Таблица1[Номер договора],)=ROW()-1,1,)+INDEX(Таблица1[[#All],[0]],ROW()-1)</f>
        <v>#N/A</v>
      </c>
      <c r="M1614" s="18" t="str">
        <f>IFERROR(INDEX(Таблица1[Номер договора],MATCH(ROW()-1,Таблица1[0],)),"s\")</f>
        <v>s\</v>
      </c>
    </row>
    <row r="1615" spans="1:13" ht="15.75" x14ac:dyDescent="0.25">
      <c r="A1615" s="9" t="e">
        <f>INDEX('Журнал договоров физ.лиц'!C:C,MATCH('Реестр физические'!J1615,'Журнал договоров физ.лиц'!A:A,))</f>
        <v>#N/A</v>
      </c>
      <c r="B1615" s="9" t="e">
        <f>Таблица1[[#This Row],[Наименование юридического лица / ФИО пациента (физического лица)]]</f>
        <v>#N/A</v>
      </c>
      <c r="C1615" s="35"/>
      <c r="D1615" s="11"/>
      <c r="E1615" s="16"/>
      <c r="F1615" s="19"/>
      <c r="G1615"/>
      <c r="H1615" s="17">
        <f>IFERROR(VLOOKUP(Таблица1[[#This Row],[Наименование услуги]],#REF!,2),)</f>
        <v>0</v>
      </c>
      <c r="I1615" s="7">
        <f>Таблица1[[#This Row],[Количество услуг]]*Таблица1[[#This Row],[Стоимость за единицу, руб.]]</f>
        <v>0</v>
      </c>
      <c r="K1615" s="8" t="str">
        <f>IFERROR(VLOOKUP($J1615,'Журнал договоров физ.лиц'!$A$2:$H$32,2,0),"")</f>
        <v/>
      </c>
      <c r="L1615" s="18" t="e">
        <f>IF(MATCH(Таблица1[[#This Row],[Номер договора]],Таблица1[Номер договора],)=ROW()-1,1,)+INDEX(Таблица1[[#All],[0]],ROW()-1)</f>
        <v>#N/A</v>
      </c>
      <c r="M1615" s="18" t="str">
        <f>IFERROR(INDEX(Таблица1[Номер договора],MATCH(ROW()-1,Таблица1[0],)),"s\")</f>
        <v>s\</v>
      </c>
    </row>
    <row r="1616" spans="1:13" ht="15.75" x14ac:dyDescent="0.25">
      <c r="A1616" s="9" t="e">
        <f>INDEX('Журнал договоров физ.лиц'!C:C,MATCH('Реестр физические'!J1616,'Журнал договоров физ.лиц'!A:A,))</f>
        <v>#N/A</v>
      </c>
      <c r="B1616" s="9" t="e">
        <f>Таблица1[[#This Row],[Наименование юридического лица / ФИО пациента (физического лица)]]</f>
        <v>#N/A</v>
      </c>
      <c r="C1616" s="35"/>
      <c r="D1616" s="11"/>
      <c r="E1616" s="16"/>
      <c r="F1616" s="19"/>
      <c r="G1616"/>
      <c r="H1616" s="17">
        <f>IFERROR(VLOOKUP(Таблица1[[#This Row],[Наименование услуги]],#REF!,2),)</f>
        <v>0</v>
      </c>
      <c r="I1616" s="7">
        <f>Таблица1[[#This Row],[Количество услуг]]*Таблица1[[#This Row],[Стоимость за единицу, руб.]]</f>
        <v>0</v>
      </c>
      <c r="K1616" s="8" t="str">
        <f>IFERROR(VLOOKUP($J1616,'Журнал договоров физ.лиц'!$A$2:$H$32,2,0),"")</f>
        <v/>
      </c>
      <c r="L1616" s="18" t="e">
        <f>IF(MATCH(Таблица1[[#This Row],[Номер договора]],Таблица1[Номер договора],)=ROW()-1,1,)+INDEX(Таблица1[[#All],[0]],ROW()-1)</f>
        <v>#N/A</v>
      </c>
      <c r="M1616" s="18" t="str">
        <f>IFERROR(INDEX(Таблица1[Номер договора],MATCH(ROW()-1,Таблица1[0],)),"s\")</f>
        <v>s\</v>
      </c>
    </row>
    <row r="1617" spans="1:13" ht="15.75" x14ac:dyDescent="0.25">
      <c r="A1617" s="9" t="e">
        <f>INDEX('Журнал договоров физ.лиц'!C:C,MATCH('Реестр физические'!J1617,'Журнал договоров физ.лиц'!A:A,))</f>
        <v>#N/A</v>
      </c>
      <c r="B1617" s="9" t="e">
        <f>Таблица1[[#This Row],[Наименование юридического лица / ФИО пациента (физического лица)]]</f>
        <v>#N/A</v>
      </c>
      <c r="C1617" s="35"/>
      <c r="D1617" s="11"/>
      <c r="E1617" s="16"/>
      <c r="F1617" s="19"/>
      <c r="G1617"/>
      <c r="H1617" s="17">
        <f>IFERROR(VLOOKUP(Таблица1[[#This Row],[Наименование услуги]],#REF!,2),)</f>
        <v>0</v>
      </c>
      <c r="I1617" s="7">
        <f>Таблица1[[#This Row],[Количество услуг]]*Таблица1[[#This Row],[Стоимость за единицу, руб.]]</f>
        <v>0</v>
      </c>
      <c r="K1617" s="8" t="str">
        <f>IFERROR(VLOOKUP($J1617,'Журнал договоров физ.лиц'!$A$2:$H$32,2,0),"")</f>
        <v/>
      </c>
      <c r="L1617" s="18" t="e">
        <f>IF(MATCH(Таблица1[[#This Row],[Номер договора]],Таблица1[Номер договора],)=ROW()-1,1,)+INDEX(Таблица1[[#All],[0]],ROW()-1)</f>
        <v>#N/A</v>
      </c>
      <c r="M1617" s="18" t="str">
        <f>IFERROR(INDEX(Таблица1[Номер договора],MATCH(ROW()-1,Таблица1[0],)),"s\")</f>
        <v>s\</v>
      </c>
    </row>
    <row r="1618" spans="1:13" ht="15.75" x14ac:dyDescent="0.25">
      <c r="A1618" s="9" t="e">
        <f>INDEX('Журнал договоров физ.лиц'!C:C,MATCH('Реестр физические'!J1618,'Журнал договоров физ.лиц'!A:A,))</f>
        <v>#N/A</v>
      </c>
      <c r="B1618" s="9" t="e">
        <f>Таблица1[[#This Row],[Наименование юридического лица / ФИО пациента (физического лица)]]</f>
        <v>#N/A</v>
      </c>
      <c r="C1618" s="35"/>
      <c r="D1618" s="11"/>
      <c r="E1618" s="16"/>
      <c r="F1618" s="19"/>
      <c r="G1618"/>
      <c r="H1618" s="17">
        <f>IFERROR(VLOOKUP(Таблица1[[#This Row],[Наименование услуги]],#REF!,2),)</f>
        <v>0</v>
      </c>
      <c r="I1618" s="7">
        <f>Таблица1[[#This Row],[Количество услуг]]*Таблица1[[#This Row],[Стоимость за единицу, руб.]]</f>
        <v>0</v>
      </c>
      <c r="K1618" s="8" t="str">
        <f>IFERROR(VLOOKUP($J1618,'Журнал договоров физ.лиц'!$A$2:$H$32,2,0),"")</f>
        <v/>
      </c>
      <c r="L1618" s="18" t="e">
        <f>IF(MATCH(Таблица1[[#This Row],[Номер договора]],Таблица1[Номер договора],)=ROW()-1,1,)+INDEX(Таблица1[[#All],[0]],ROW()-1)</f>
        <v>#N/A</v>
      </c>
      <c r="M1618" s="18" t="str">
        <f>IFERROR(INDEX(Таблица1[Номер договора],MATCH(ROW()-1,Таблица1[0],)),"s\")</f>
        <v>s\</v>
      </c>
    </row>
    <row r="1619" spans="1:13" ht="15.75" x14ac:dyDescent="0.25">
      <c r="A1619" s="9" t="e">
        <f>INDEX('Журнал договоров физ.лиц'!C:C,MATCH('Реестр физические'!J1619,'Журнал договоров физ.лиц'!A:A,))</f>
        <v>#N/A</v>
      </c>
      <c r="B1619" s="9" t="e">
        <f>Таблица1[[#This Row],[Наименование юридического лица / ФИО пациента (физического лица)]]</f>
        <v>#N/A</v>
      </c>
      <c r="C1619" s="35"/>
      <c r="D1619" s="11"/>
      <c r="E1619" s="16"/>
      <c r="F1619" s="19"/>
      <c r="G1619"/>
      <c r="H1619" s="17">
        <f>IFERROR(VLOOKUP(Таблица1[[#This Row],[Наименование услуги]],#REF!,2),)</f>
        <v>0</v>
      </c>
      <c r="I1619" s="7">
        <f>Таблица1[[#This Row],[Количество услуг]]*Таблица1[[#This Row],[Стоимость за единицу, руб.]]</f>
        <v>0</v>
      </c>
      <c r="K1619" s="8" t="str">
        <f>IFERROR(VLOOKUP($J1619,'Журнал договоров физ.лиц'!$A$2:$H$32,2,0),"")</f>
        <v/>
      </c>
      <c r="L1619" s="18" t="e">
        <f>IF(MATCH(Таблица1[[#This Row],[Номер договора]],Таблица1[Номер договора],)=ROW()-1,1,)+INDEX(Таблица1[[#All],[0]],ROW()-1)</f>
        <v>#N/A</v>
      </c>
      <c r="M1619" s="18" t="str">
        <f>IFERROR(INDEX(Таблица1[Номер договора],MATCH(ROW()-1,Таблица1[0],)),"s\")</f>
        <v>s\</v>
      </c>
    </row>
    <row r="1620" spans="1:13" ht="15.75" x14ac:dyDescent="0.25">
      <c r="A1620" s="9" t="e">
        <f>INDEX('Журнал договоров физ.лиц'!C:C,MATCH('Реестр физические'!J1620,'Журнал договоров физ.лиц'!A:A,))</f>
        <v>#N/A</v>
      </c>
      <c r="B1620" s="9" t="e">
        <f>Таблица1[[#This Row],[Наименование юридического лица / ФИО пациента (физического лица)]]</f>
        <v>#N/A</v>
      </c>
      <c r="C1620" s="35"/>
      <c r="D1620" s="11"/>
      <c r="E1620" s="16"/>
      <c r="F1620" s="19"/>
      <c r="G1620"/>
      <c r="H1620" s="17">
        <f>IFERROR(VLOOKUP(Таблица1[[#This Row],[Наименование услуги]],#REF!,2),)</f>
        <v>0</v>
      </c>
      <c r="I1620" s="7">
        <f>Таблица1[[#This Row],[Количество услуг]]*Таблица1[[#This Row],[Стоимость за единицу, руб.]]</f>
        <v>0</v>
      </c>
      <c r="K1620" s="8" t="str">
        <f>IFERROR(VLOOKUP($J1620,'Журнал договоров физ.лиц'!$A$2:$H$32,2,0),"")</f>
        <v/>
      </c>
      <c r="L1620" s="18" t="e">
        <f>IF(MATCH(Таблица1[[#This Row],[Номер договора]],Таблица1[Номер договора],)=ROW()-1,1,)+INDEX(Таблица1[[#All],[0]],ROW()-1)</f>
        <v>#N/A</v>
      </c>
      <c r="M1620" s="18" t="str">
        <f>IFERROR(INDEX(Таблица1[Номер договора],MATCH(ROW()-1,Таблица1[0],)),"s\")</f>
        <v>s\</v>
      </c>
    </row>
    <row r="1621" spans="1:13" ht="15.75" x14ac:dyDescent="0.25">
      <c r="A1621" s="9" t="e">
        <f>INDEX('Журнал договоров физ.лиц'!C:C,MATCH('Реестр физические'!J1621,'Журнал договоров физ.лиц'!A:A,))</f>
        <v>#N/A</v>
      </c>
      <c r="B1621" s="9" t="e">
        <f>Таблица1[[#This Row],[Наименование юридического лица / ФИО пациента (физического лица)]]</f>
        <v>#N/A</v>
      </c>
      <c r="C1621" s="35"/>
      <c r="D1621" s="11"/>
      <c r="E1621" s="16"/>
      <c r="F1621" s="19"/>
      <c r="G1621"/>
      <c r="H1621" s="17">
        <f>IFERROR(VLOOKUP(Таблица1[[#This Row],[Наименование услуги]],#REF!,2),)</f>
        <v>0</v>
      </c>
      <c r="I1621" s="7">
        <f>Таблица1[[#This Row],[Количество услуг]]*Таблица1[[#This Row],[Стоимость за единицу, руб.]]</f>
        <v>0</v>
      </c>
      <c r="K1621" s="8" t="str">
        <f>IFERROR(VLOOKUP($J1621,'Журнал договоров физ.лиц'!$A$2:$H$32,2,0),"")</f>
        <v/>
      </c>
      <c r="L1621" s="18" t="e">
        <f>IF(MATCH(Таблица1[[#This Row],[Номер договора]],Таблица1[Номер договора],)=ROW()-1,1,)+INDEX(Таблица1[[#All],[0]],ROW()-1)</f>
        <v>#N/A</v>
      </c>
      <c r="M1621" s="18" t="str">
        <f>IFERROR(INDEX(Таблица1[Номер договора],MATCH(ROW()-1,Таблица1[0],)),"s\")</f>
        <v>s\</v>
      </c>
    </row>
    <row r="1622" spans="1:13" ht="15.75" x14ac:dyDescent="0.25">
      <c r="A1622" s="9" t="e">
        <f>INDEX('Журнал договоров физ.лиц'!C:C,MATCH('Реестр физические'!J1622,'Журнал договоров физ.лиц'!A:A,))</f>
        <v>#N/A</v>
      </c>
      <c r="B1622" s="9" t="e">
        <f>Таблица1[[#This Row],[Наименование юридического лица / ФИО пациента (физического лица)]]</f>
        <v>#N/A</v>
      </c>
      <c r="C1622" s="35"/>
      <c r="D1622" s="11"/>
      <c r="E1622" s="16"/>
      <c r="F1622" s="19"/>
      <c r="G1622"/>
      <c r="H1622" s="17">
        <f>IFERROR(VLOOKUP(Таблица1[[#This Row],[Наименование услуги]],#REF!,2),)</f>
        <v>0</v>
      </c>
      <c r="I1622" s="7">
        <f>Таблица1[[#This Row],[Количество услуг]]*Таблица1[[#This Row],[Стоимость за единицу, руб.]]</f>
        <v>0</v>
      </c>
      <c r="K1622" s="8" t="str">
        <f>IFERROR(VLOOKUP($J1622,'Журнал договоров физ.лиц'!$A$2:$H$32,2,0),"")</f>
        <v/>
      </c>
      <c r="L1622" s="18" t="e">
        <f>IF(MATCH(Таблица1[[#This Row],[Номер договора]],Таблица1[Номер договора],)=ROW()-1,1,)+INDEX(Таблица1[[#All],[0]],ROW()-1)</f>
        <v>#N/A</v>
      </c>
      <c r="M1622" s="18" t="str">
        <f>IFERROR(INDEX(Таблица1[Номер договора],MATCH(ROW()-1,Таблица1[0],)),"s\")</f>
        <v>s\</v>
      </c>
    </row>
    <row r="1623" spans="1:13" ht="15.75" x14ac:dyDescent="0.25">
      <c r="A1623" s="9" t="e">
        <f>INDEX('Журнал договоров физ.лиц'!C:C,MATCH('Реестр физические'!J1623,'Журнал договоров физ.лиц'!A:A,))</f>
        <v>#N/A</v>
      </c>
      <c r="B1623" s="9" t="e">
        <f>Таблица1[[#This Row],[Наименование юридического лица / ФИО пациента (физического лица)]]</f>
        <v>#N/A</v>
      </c>
      <c r="C1623" s="35"/>
      <c r="D1623" s="11"/>
      <c r="E1623" s="16"/>
      <c r="F1623" s="19"/>
      <c r="G1623"/>
      <c r="H1623" s="17">
        <f>IFERROR(VLOOKUP(Таблица1[[#This Row],[Наименование услуги]],#REF!,2),)</f>
        <v>0</v>
      </c>
      <c r="I1623" s="7">
        <f>Таблица1[[#This Row],[Количество услуг]]*Таблица1[[#This Row],[Стоимость за единицу, руб.]]</f>
        <v>0</v>
      </c>
      <c r="K1623" s="8" t="str">
        <f>IFERROR(VLOOKUP($J1623,'Журнал договоров физ.лиц'!$A$2:$H$32,2,0),"")</f>
        <v/>
      </c>
      <c r="L1623" s="18" t="e">
        <f>IF(MATCH(Таблица1[[#This Row],[Номер договора]],Таблица1[Номер договора],)=ROW()-1,1,)+INDEX(Таблица1[[#All],[0]],ROW()-1)</f>
        <v>#N/A</v>
      </c>
      <c r="M1623" s="18" t="str">
        <f>IFERROR(INDEX(Таблица1[Номер договора],MATCH(ROW()-1,Таблица1[0],)),"s\")</f>
        <v>s\</v>
      </c>
    </row>
    <row r="1624" spans="1:13" ht="15.75" x14ac:dyDescent="0.25">
      <c r="A1624" s="9" t="e">
        <f>INDEX('Журнал договоров физ.лиц'!C:C,MATCH('Реестр физические'!J1624,'Журнал договоров физ.лиц'!A:A,))</f>
        <v>#N/A</v>
      </c>
      <c r="B1624" s="9" t="e">
        <f>Таблица1[[#This Row],[Наименование юридического лица / ФИО пациента (физического лица)]]</f>
        <v>#N/A</v>
      </c>
      <c r="C1624" s="35"/>
      <c r="D1624" s="11"/>
      <c r="E1624" s="16"/>
      <c r="F1624" s="19"/>
      <c r="G1624"/>
      <c r="H1624" s="17">
        <f>IFERROR(VLOOKUP(Таблица1[[#This Row],[Наименование услуги]],#REF!,2),)</f>
        <v>0</v>
      </c>
      <c r="I1624" s="7">
        <f>Таблица1[[#This Row],[Количество услуг]]*Таблица1[[#This Row],[Стоимость за единицу, руб.]]</f>
        <v>0</v>
      </c>
      <c r="K1624" s="8" t="str">
        <f>IFERROR(VLOOKUP($J1624,'Журнал договоров физ.лиц'!$A$2:$H$32,2,0),"")</f>
        <v/>
      </c>
      <c r="L1624" s="18" t="e">
        <f>IF(MATCH(Таблица1[[#This Row],[Номер договора]],Таблица1[Номер договора],)=ROW()-1,1,)+INDEX(Таблица1[[#All],[0]],ROW()-1)</f>
        <v>#N/A</v>
      </c>
      <c r="M1624" s="18" t="str">
        <f>IFERROR(INDEX(Таблица1[Номер договора],MATCH(ROW()-1,Таблица1[0],)),"s\")</f>
        <v>s\</v>
      </c>
    </row>
    <row r="1625" spans="1:13" ht="15.75" x14ac:dyDescent="0.25">
      <c r="A1625" s="9" t="e">
        <f>INDEX('Журнал договоров физ.лиц'!C:C,MATCH('Реестр физические'!J1625,'Журнал договоров физ.лиц'!A:A,))</f>
        <v>#N/A</v>
      </c>
      <c r="B1625" s="9" t="e">
        <f>Таблица1[[#This Row],[Наименование юридического лица / ФИО пациента (физического лица)]]</f>
        <v>#N/A</v>
      </c>
      <c r="C1625" s="35"/>
      <c r="D1625" s="11"/>
      <c r="E1625" s="16"/>
      <c r="F1625" s="19"/>
      <c r="G1625"/>
      <c r="H1625" s="17">
        <f>IFERROR(VLOOKUP(Таблица1[[#This Row],[Наименование услуги]],#REF!,2),)</f>
        <v>0</v>
      </c>
      <c r="I1625" s="7">
        <f>Таблица1[[#This Row],[Количество услуг]]*Таблица1[[#This Row],[Стоимость за единицу, руб.]]</f>
        <v>0</v>
      </c>
      <c r="K1625" s="8" t="str">
        <f>IFERROR(VLOOKUP($J1625,'Журнал договоров физ.лиц'!$A$2:$H$32,2,0),"")</f>
        <v/>
      </c>
      <c r="L1625" s="18" t="e">
        <f>IF(MATCH(Таблица1[[#This Row],[Номер договора]],Таблица1[Номер договора],)=ROW()-1,1,)+INDEX(Таблица1[[#All],[0]],ROW()-1)</f>
        <v>#N/A</v>
      </c>
      <c r="M1625" s="18" t="str">
        <f>IFERROR(INDEX(Таблица1[Номер договора],MATCH(ROW()-1,Таблица1[0],)),"s\")</f>
        <v>s\</v>
      </c>
    </row>
    <row r="1626" spans="1:13" ht="15.75" x14ac:dyDescent="0.25">
      <c r="A1626" s="9" t="e">
        <f>INDEX('Журнал договоров физ.лиц'!C:C,MATCH('Реестр физические'!J1626,'Журнал договоров физ.лиц'!A:A,))</f>
        <v>#N/A</v>
      </c>
      <c r="B1626" s="9" t="e">
        <f>Таблица1[[#This Row],[Наименование юридического лица / ФИО пациента (физического лица)]]</f>
        <v>#N/A</v>
      </c>
      <c r="C1626" s="35"/>
      <c r="D1626" s="11"/>
      <c r="E1626" s="16"/>
      <c r="F1626" s="19"/>
      <c r="G1626"/>
      <c r="H1626" s="17">
        <f>IFERROR(VLOOKUP(Таблица1[[#This Row],[Наименование услуги]],#REF!,2),)</f>
        <v>0</v>
      </c>
      <c r="I1626" s="7">
        <f>Таблица1[[#This Row],[Количество услуг]]*Таблица1[[#This Row],[Стоимость за единицу, руб.]]</f>
        <v>0</v>
      </c>
      <c r="K1626" s="8" t="str">
        <f>IFERROR(VLOOKUP($J1626,'Журнал договоров физ.лиц'!$A$2:$H$32,2,0),"")</f>
        <v/>
      </c>
      <c r="L1626" s="18" t="e">
        <f>IF(MATCH(Таблица1[[#This Row],[Номер договора]],Таблица1[Номер договора],)=ROW()-1,1,)+INDEX(Таблица1[[#All],[0]],ROW()-1)</f>
        <v>#N/A</v>
      </c>
      <c r="M1626" s="18" t="str">
        <f>IFERROR(INDEX(Таблица1[Номер договора],MATCH(ROW()-1,Таблица1[0],)),"s\")</f>
        <v>s\</v>
      </c>
    </row>
    <row r="1627" spans="1:13" ht="15.75" x14ac:dyDescent="0.25">
      <c r="A1627" s="9" t="e">
        <f>INDEX('Журнал договоров физ.лиц'!C:C,MATCH('Реестр физические'!J1627,'Журнал договоров физ.лиц'!A:A,))</f>
        <v>#N/A</v>
      </c>
      <c r="B1627" s="9" t="e">
        <f>Таблица1[[#This Row],[Наименование юридического лица / ФИО пациента (физического лица)]]</f>
        <v>#N/A</v>
      </c>
      <c r="C1627" s="35"/>
      <c r="D1627" s="11"/>
      <c r="E1627" s="16"/>
      <c r="F1627" s="19"/>
      <c r="G1627"/>
      <c r="H1627" s="17">
        <f>IFERROR(VLOOKUP(Таблица1[[#This Row],[Наименование услуги]],#REF!,2),)</f>
        <v>0</v>
      </c>
      <c r="I1627" s="7">
        <f>Таблица1[[#This Row],[Количество услуг]]*Таблица1[[#This Row],[Стоимость за единицу, руб.]]</f>
        <v>0</v>
      </c>
      <c r="K1627" s="8" t="str">
        <f>IFERROR(VLOOKUP($J1627,'Журнал договоров физ.лиц'!$A$2:$H$32,2,0),"")</f>
        <v/>
      </c>
      <c r="L1627" s="18" t="e">
        <f>IF(MATCH(Таблица1[[#This Row],[Номер договора]],Таблица1[Номер договора],)=ROW()-1,1,)+INDEX(Таблица1[[#All],[0]],ROW()-1)</f>
        <v>#N/A</v>
      </c>
      <c r="M1627" s="18" t="str">
        <f>IFERROR(INDEX(Таблица1[Номер договора],MATCH(ROW()-1,Таблица1[0],)),"s\")</f>
        <v>s\</v>
      </c>
    </row>
    <row r="1628" spans="1:13" ht="15.75" x14ac:dyDescent="0.25">
      <c r="A1628" s="9" t="e">
        <f>INDEX('Журнал договоров физ.лиц'!C:C,MATCH('Реестр физические'!J1628,'Журнал договоров физ.лиц'!A:A,))</f>
        <v>#N/A</v>
      </c>
      <c r="B1628" s="9" t="e">
        <f>Таблица1[[#This Row],[Наименование юридического лица / ФИО пациента (физического лица)]]</f>
        <v>#N/A</v>
      </c>
      <c r="C1628" s="35"/>
      <c r="D1628" s="11"/>
      <c r="E1628" s="16"/>
      <c r="F1628" s="19"/>
      <c r="G1628"/>
      <c r="H1628" s="17">
        <f>IFERROR(VLOOKUP(Таблица1[[#This Row],[Наименование услуги]],#REF!,2),)</f>
        <v>0</v>
      </c>
      <c r="I1628" s="7">
        <f>Таблица1[[#This Row],[Количество услуг]]*Таблица1[[#This Row],[Стоимость за единицу, руб.]]</f>
        <v>0</v>
      </c>
      <c r="K1628" s="8" t="str">
        <f>IFERROR(VLOOKUP($J1628,'Журнал договоров физ.лиц'!$A$2:$H$32,2,0),"")</f>
        <v/>
      </c>
      <c r="L1628" s="18" t="e">
        <f>IF(MATCH(Таблица1[[#This Row],[Номер договора]],Таблица1[Номер договора],)=ROW()-1,1,)+INDEX(Таблица1[[#All],[0]],ROW()-1)</f>
        <v>#N/A</v>
      </c>
      <c r="M1628" s="18" t="str">
        <f>IFERROR(INDEX(Таблица1[Номер договора],MATCH(ROW()-1,Таблица1[0],)),"s\")</f>
        <v>s\</v>
      </c>
    </row>
    <row r="1629" spans="1:13" ht="15.75" x14ac:dyDescent="0.25">
      <c r="A1629" s="9" t="e">
        <f>INDEX('Журнал договоров физ.лиц'!C:C,MATCH('Реестр физические'!J1629,'Журнал договоров физ.лиц'!A:A,))</f>
        <v>#N/A</v>
      </c>
      <c r="B1629" s="9" t="e">
        <f>Таблица1[[#This Row],[Наименование юридического лица / ФИО пациента (физического лица)]]</f>
        <v>#N/A</v>
      </c>
      <c r="C1629" s="35"/>
      <c r="D1629" s="11"/>
      <c r="E1629" s="16"/>
      <c r="F1629" s="19"/>
      <c r="G1629"/>
      <c r="H1629" s="17">
        <f>IFERROR(VLOOKUP(Таблица1[[#This Row],[Наименование услуги]],#REF!,2),)</f>
        <v>0</v>
      </c>
      <c r="I1629" s="7">
        <f>Таблица1[[#This Row],[Количество услуг]]*Таблица1[[#This Row],[Стоимость за единицу, руб.]]</f>
        <v>0</v>
      </c>
      <c r="K1629" s="8" t="str">
        <f>IFERROR(VLOOKUP($J1629,'Журнал договоров физ.лиц'!$A$2:$H$32,2,0),"")</f>
        <v/>
      </c>
      <c r="L1629" s="18" t="e">
        <f>IF(MATCH(Таблица1[[#This Row],[Номер договора]],Таблица1[Номер договора],)=ROW()-1,1,)+INDEX(Таблица1[[#All],[0]],ROW()-1)</f>
        <v>#N/A</v>
      </c>
      <c r="M1629" s="18" t="str">
        <f>IFERROR(INDEX(Таблица1[Номер договора],MATCH(ROW()-1,Таблица1[0],)),"s\")</f>
        <v>s\</v>
      </c>
    </row>
    <row r="1630" spans="1:13" ht="15.75" x14ac:dyDescent="0.25">
      <c r="A1630" s="9" t="e">
        <f>INDEX('Журнал договоров физ.лиц'!C:C,MATCH('Реестр физические'!J1630,'Журнал договоров физ.лиц'!A:A,))</f>
        <v>#N/A</v>
      </c>
      <c r="B1630" s="9" t="e">
        <f>Таблица1[[#This Row],[Наименование юридического лица / ФИО пациента (физического лица)]]</f>
        <v>#N/A</v>
      </c>
      <c r="C1630" s="35"/>
      <c r="D1630" s="11"/>
      <c r="E1630" s="16"/>
      <c r="F1630" s="19"/>
      <c r="G1630"/>
      <c r="H1630" s="17">
        <f>IFERROR(VLOOKUP(Таблица1[[#This Row],[Наименование услуги]],#REF!,2),)</f>
        <v>0</v>
      </c>
      <c r="I1630" s="7">
        <f>Таблица1[[#This Row],[Количество услуг]]*Таблица1[[#This Row],[Стоимость за единицу, руб.]]</f>
        <v>0</v>
      </c>
      <c r="K1630" s="8" t="str">
        <f>IFERROR(VLOOKUP($J1630,'Журнал договоров физ.лиц'!$A$2:$H$32,2,0),"")</f>
        <v/>
      </c>
      <c r="L1630" s="18" t="e">
        <f>IF(MATCH(Таблица1[[#This Row],[Номер договора]],Таблица1[Номер договора],)=ROW()-1,1,)+INDEX(Таблица1[[#All],[0]],ROW()-1)</f>
        <v>#N/A</v>
      </c>
      <c r="M1630" s="18" t="str">
        <f>IFERROR(INDEX(Таблица1[Номер договора],MATCH(ROW()-1,Таблица1[0],)),"s\")</f>
        <v>s\</v>
      </c>
    </row>
    <row r="1631" spans="1:13" ht="15.75" x14ac:dyDescent="0.25">
      <c r="A1631" s="9" t="e">
        <f>INDEX('Журнал договоров физ.лиц'!C:C,MATCH('Реестр физические'!J1631,'Журнал договоров физ.лиц'!A:A,))</f>
        <v>#N/A</v>
      </c>
      <c r="B1631" s="9" t="e">
        <f>Таблица1[[#This Row],[Наименование юридического лица / ФИО пациента (физического лица)]]</f>
        <v>#N/A</v>
      </c>
      <c r="C1631" s="35"/>
      <c r="D1631" s="11"/>
      <c r="E1631" s="16"/>
      <c r="F1631" s="19"/>
      <c r="G1631"/>
      <c r="H1631" s="17">
        <f>IFERROR(VLOOKUP(Таблица1[[#This Row],[Наименование услуги]],#REF!,2),)</f>
        <v>0</v>
      </c>
      <c r="I1631" s="7">
        <f>Таблица1[[#This Row],[Количество услуг]]*Таблица1[[#This Row],[Стоимость за единицу, руб.]]</f>
        <v>0</v>
      </c>
      <c r="K1631" s="8" t="str">
        <f>IFERROR(VLOOKUP($J1631,'Журнал договоров физ.лиц'!$A$2:$H$32,2,0),"")</f>
        <v/>
      </c>
      <c r="L1631" s="18" t="e">
        <f>IF(MATCH(Таблица1[[#This Row],[Номер договора]],Таблица1[Номер договора],)=ROW()-1,1,)+INDEX(Таблица1[[#All],[0]],ROW()-1)</f>
        <v>#N/A</v>
      </c>
      <c r="M1631" s="18" t="str">
        <f>IFERROR(INDEX(Таблица1[Номер договора],MATCH(ROW()-1,Таблица1[0],)),"s\")</f>
        <v>s\</v>
      </c>
    </row>
    <row r="1632" spans="1:13" ht="15.75" x14ac:dyDescent="0.25">
      <c r="A1632" s="9" t="e">
        <f>INDEX('Журнал договоров физ.лиц'!C:C,MATCH('Реестр физические'!J1632,'Журнал договоров физ.лиц'!A:A,))</f>
        <v>#N/A</v>
      </c>
      <c r="B1632" s="9" t="e">
        <f>Таблица1[[#This Row],[Наименование юридического лица / ФИО пациента (физического лица)]]</f>
        <v>#N/A</v>
      </c>
      <c r="C1632" s="35"/>
      <c r="D1632" s="11"/>
      <c r="E1632" s="16"/>
      <c r="F1632" s="19"/>
      <c r="G1632"/>
      <c r="H1632" s="17">
        <f>IFERROR(VLOOKUP(Таблица1[[#This Row],[Наименование услуги]],#REF!,2),)</f>
        <v>0</v>
      </c>
      <c r="I1632" s="7">
        <f>Таблица1[[#This Row],[Количество услуг]]*Таблица1[[#This Row],[Стоимость за единицу, руб.]]</f>
        <v>0</v>
      </c>
      <c r="K1632" s="8" t="str">
        <f>IFERROR(VLOOKUP($J1632,'Журнал договоров физ.лиц'!$A$2:$H$32,2,0),"")</f>
        <v/>
      </c>
      <c r="L1632" s="18" t="e">
        <f>IF(MATCH(Таблица1[[#This Row],[Номер договора]],Таблица1[Номер договора],)=ROW()-1,1,)+INDEX(Таблица1[[#All],[0]],ROW()-1)</f>
        <v>#N/A</v>
      </c>
      <c r="M1632" s="18" t="str">
        <f>IFERROR(INDEX(Таблица1[Номер договора],MATCH(ROW()-1,Таблица1[0],)),"s\")</f>
        <v>s\</v>
      </c>
    </row>
    <row r="1633" spans="1:13" ht="15.75" x14ac:dyDescent="0.25">
      <c r="A1633" s="9" t="e">
        <f>INDEX('Журнал договоров физ.лиц'!C:C,MATCH('Реестр физические'!J1633,'Журнал договоров физ.лиц'!A:A,))</f>
        <v>#N/A</v>
      </c>
      <c r="B1633" s="9" t="e">
        <f>Таблица1[[#This Row],[Наименование юридического лица / ФИО пациента (физического лица)]]</f>
        <v>#N/A</v>
      </c>
      <c r="C1633" s="35"/>
      <c r="D1633" s="11"/>
      <c r="E1633" s="16"/>
      <c r="F1633" s="19"/>
      <c r="G1633"/>
      <c r="H1633" s="17">
        <f>IFERROR(VLOOKUP(Таблица1[[#This Row],[Наименование услуги]],#REF!,2),)</f>
        <v>0</v>
      </c>
      <c r="I1633" s="7">
        <f>Таблица1[[#This Row],[Количество услуг]]*Таблица1[[#This Row],[Стоимость за единицу, руб.]]</f>
        <v>0</v>
      </c>
      <c r="K1633" s="8" t="str">
        <f>IFERROR(VLOOKUP($J1633,'Журнал договоров физ.лиц'!$A$2:$H$32,2,0),"")</f>
        <v/>
      </c>
      <c r="L1633" s="18" t="e">
        <f>IF(MATCH(Таблица1[[#This Row],[Номер договора]],Таблица1[Номер договора],)=ROW()-1,1,)+INDEX(Таблица1[[#All],[0]],ROW()-1)</f>
        <v>#N/A</v>
      </c>
      <c r="M1633" s="18" t="str">
        <f>IFERROR(INDEX(Таблица1[Номер договора],MATCH(ROW()-1,Таблица1[0],)),"s\")</f>
        <v>s\</v>
      </c>
    </row>
    <row r="1634" spans="1:13" ht="15.75" x14ac:dyDescent="0.25">
      <c r="A1634" s="9" t="e">
        <f>INDEX('Журнал договоров физ.лиц'!C:C,MATCH('Реестр физические'!J1634,'Журнал договоров физ.лиц'!A:A,))</f>
        <v>#N/A</v>
      </c>
      <c r="B1634" s="9" t="e">
        <f>Таблица1[[#This Row],[Наименование юридического лица / ФИО пациента (физического лица)]]</f>
        <v>#N/A</v>
      </c>
      <c r="C1634" s="35"/>
      <c r="D1634" s="11"/>
      <c r="E1634" s="16"/>
      <c r="F1634" s="19"/>
      <c r="G1634"/>
      <c r="H1634" s="17">
        <f>IFERROR(VLOOKUP(Таблица1[[#This Row],[Наименование услуги]],#REF!,2),)</f>
        <v>0</v>
      </c>
      <c r="I1634" s="7">
        <f>Таблица1[[#This Row],[Количество услуг]]*Таблица1[[#This Row],[Стоимость за единицу, руб.]]</f>
        <v>0</v>
      </c>
      <c r="K1634" s="8" t="str">
        <f>IFERROR(VLOOKUP($J1634,'Журнал договоров физ.лиц'!$A$2:$H$32,2,0),"")</f>
        <v/>
      </c>
      <c r="L1634" s="18" t="e">
        <f>IF(MATCH(Таблица1[[#This Row],[Номер договора]],Таблица1[Номер договора],)=ROW()-1,1,)+INDEX(Таблица1[[#All],[0]],ROW()-1)</f>
        <v>#N/A</v>
      </c>
      <c r="M1634" s="18" t="str">
        <f>IFERROR(INDEX(Таблица1[Номер договора],MATCH(ROW()-1,Таблица1[0],)),"s\")</f>
        <v>s\</v>
      </c>
    </row>
    <row r="1635" spans="1:13" ht="15.75" x14ac:dyDescent="0.25">
      <c r="A1635" s="9" t="e">
        <f>INDEX('Журнал договоров физ.лиц'!C:C,MATCH('Реестр физические'!J1635,'Журнал договоров физ.лиц'!A:A,))</f>
        <v>#N/A</v>
      </c>
      <c r="B1635" s="9" t="e">
        <f>Таблица1[[#This Row],[Наименование юридического лица / ФИО пациента (физического лица)]]</f>
        <v>#N/A</v>
      </c>
      <c r="C1635" s="35"/>
      <c r="D1635" s="11"/>
      <c r="E1635" s="16"/>
      <c r="F1635" s="19"/>
      <c r="G1635"/>
      <c r="H1635" s="17">
        <f>IFERROR(VLOOKUP(Таблица1[[#This Row],[Наименование услуги]],#REF!,2),)</f>
        <v>0</v>
      </c>
      <c r="I1635" s="7">
        <f>Таблица1[[#This Row],[Количество услуг]]*Таблица1[[#This Row],[Стоимость за единицу, руб.]]</f>
        <v>0</v>
      </c>
      <c r="K1635" s="8" t="str">
        <f>IFERROR(VLOOKUP($J1635,'Журнал договоров физ.лиц'!$A$2:$H$32,2,0),"")</f>
        <v/>
      </c>
      <c r="L1635" s="18" t="e">
        <f>IF(MATCH(Таблица1[[#This Row],[Номер договора]],Таблица1[Номер договора],)=ROW()-1,1,)+INDEX(Таблица1[[#All],[0]],ROW()-1)</f>
        <v>#N/A</v>
      </c>
      <c r="M1635" s="18" t="str">
        <f>IFERROR(INDEX(Таблица1[Номер договора],MATCH(ROW()-1,Таблица1[0],)),"s\")</f>
        <v>s\</v>
      </c>
    </row>
    <row r="1636" spans="1:13" ht="15.75" x14ac:dyDescent="0.25">
      <c r="A1636" s="9" t="e">
        <f>INDEX('Журнал договоров физ.лиц'!C:C,MATCH('Реестр физические'!J1636,'Журнал договоров физ.лиц'!A:A,))</f>
        <v>#N/A</v>
      </c>
      <c r="B1636" s="9" t="e">
        <f>Таблица1[[#This Row],[Наименование юридического лица / ФИО пациента (физического лица)]]</f>
        <v>#N/A</v>
      </c>
      <c r="C1636" s="35"/>
      <c r="D1636" s="11"/>
      <c r="E1636" s="16"/>
      <c r="F1636" s="19"/>
      <c r="G1636"/>
      <c r="H1636" s="17">
        <f>IFERROR(VLOOKUP(Таблица1[[#This Row],[Наименование услуги]],#REF!,2),)</f>
        <v>0</v>
      </c>
      <c r="I1636" s="7">
        <f>Таблица1[[#This Row],[Количество услуг]]*Таблица1[[#This Row],[Стоимость за единицу, руб.]]</f>
        <v>0</v>
      </c>
      <c r="K1636" s="8" t="str">
        <f>IFERROR(VLOOKUP($J1636,'Журнал договоров физ.лиц'!$A$2:$H$32,2,0),"")</f>
        <v/>
      </c>
      <c r="L1636" s="18" t="e">
        <f>IF(MATCH(Таблица1[[#This Row],[Номер договора]],Таблица1[Номер договора],)=ROW()-1,1,)+INDEX(Таблица1[[#All],[0]],ROW()-1)</f>
        <v>#N/A</v>
      </c>
      <c r="M1636" s="18" t="str">
        <f>IFERROR(INDEX(Таблица1[Номер договора],MATCH(ROW()-1,Таблица1[0],)),"s\")</f>
        <v>s\</v>
      </c>
    </row>
    <row r="1637" spans="1:13" ht="15.75" x14ac:dyDescent="0.25">
      <c r="A1637" s="9" t="e">
        <f>INDEX('Журнал договоров физ.лиц'!C:C,MATCH('Реестр физические'!J1637,'Журнал договоров физ.лиц'!A:A,))</f>
        <v>#N/A</v>
      </c>
      <c r="B1637" s="9" t="e">
        <f>Таблица1[[#This Row],[Наименование юридического лица / ФИО пациента (физического лица)]]</f>
        <v>#N/A</v>
      </c>
      <c r="C1637" s="35"/>
      <c r="D1637" s="11"/>
      <c r="E1637" s="16"/>
      <c r="F1637" s="19"/>
      <c r="G1637"/>
      <c r="H1637" s="17">
        <f>IFERROR(VLOOKUP(Таблица1[[#This Row],[Наименование услуги]],#REF!,2),)</f>
        <v>0</v>
      </c>
      <c r="I1637" s="7">
        <f>Таблица1[[#This Row],[Количество услуг]]*Таблица1[[#This Row],[Стоимость за единицу, руб.]]</f>
        <v>0</v>
      </c>
      <c r="K1637" s="8" t="str">
        <f>IFERROR(VLOOKUP($J1637,'Журнал договоров физ.лиц'!$A$2:$H$32,2,0),"")</f>
        <v/>
      </c>
      <c r="L1637" s="18" t="e">
        <f>IF(MATCH(Таблица1[[#This Row],[Номер договора]],Таблица1[Номер договора],)=ROW()-1,1,)+INDEX(Таблица1[[#All],[0]],ROW()-1)</f>
        <v>#N/A</v>
      </c>
      <c r="M1637" s="18" t="str">
        <f>IFERROR(INDEX(Таблица1[Номер договора],MATCH(ROW()-1,Таблица1[0],)),"s\")</f>
        <v>s\</v>
      </c>
    </row>
    <row r="1638" spans="1:13" ht="15.75" x14ac:dyDescent="0.25">
      <c r="A1638" s="9" t="e">
        <f>INDEX('Журнал договоров физ.лиц'!C:C,MATCH('Реестр физические'!J1638,'Журнал договоров физ.лиц'!A:A,))</f>
        <v>#N/A</v>
      </c>
      <c r="B1638" s="9" t="e">
        <f>Таблица1[[#This Row],[Наименование юридического лица / ФИО пациента (физического лица)]]</f>
        <v>#N/A</v>
      </c>
      <c r="C1638" s="35"/>
      <c r="D1638" s="11"/>
      <c r="E1638" s="16"/>
      <c r="F1638" s="19"/>
      <c r="G1638"/>
      <c r="H1638" s="17">
        <f>IFERROR(VLOOKUP(Таблица1[[#This Row],[Наименование услуги]],#REF!,2),)</f>
        <v>0</v>
      </c>
      <c r="I1638" s="7">
        <f>Таблица1[[#This Row],[Количество услуг]]*Таблица1[[#This Row],[Стоимость за единицу, руб.]]</f>
        <v>0</v>
      </c>
      <c r="K1638" s="8" t="str">
        <f>IFERROR(VLOOKUP($J1638,'Журнал договоров физ.лиц'!$A$2:$H$32,2,0),"")</f>
        <v/>
      </c>
      <c r="L1638" s="18" t="e">
        <f>IF(MATCH(Таблица1[[#This Row],[Номер договора]],Таблица1[Номер договора],)=ROW()-1,1,)+INDEX(Таблица1[[#All],[0]],ROW()-1)</f>
        <v>#N/A</v>
      </c>
      <c r="M1638" s="18" t="str">
        <f>IFERROR(INDEX(Таблица1[Номер договора],MATCH(ROW()-1,Таблица1[0],)),"s\")</f>
        <v>s\</v>
      </c>
    </row>
    <row r="1639" spans="1:13" ht="15.75" x14ac:dyDescent="0.25">
      <c r="A1639" s="9" t="e">
        <f>INDEX('Журнал договоров физ.лиц'!C:C,MATCH('Реестр физические'!J1639,'Журнал договоров физ.лиц'!A:A,))</f>
        <v>#N/A</v>
      </c>
      <c r="B1639" s="9" t="e">
        <f>Таблица1[[#This Row],[Наименование юридического лица / ФИО пациента (физического лица)]]</f>
        <v>#N/A</v>
      </c>
      <c r="C1639" s="35"/>
      <c r="D1639" s="11"/>
      <c r="E1639" s="16"/>
      <c r="F1639" s="19"/>
      <c r="G1639"/>
      <c r="H1639" s="17">
        <f>IFERROR(VLOOKUP(Таблица1[[#This Row],[Наименование услуги]],#REF!,2),)</f>
        <v>0</v>
      </c>
      <c r="I1639" s="7">
        <f>Таблица1[[#This Row],[Количество услуг]]*Таблица1[[#This Row],[Стоимость за единицу, руб.]]</f>
        <v>0</v>
      </c>
      <c r="K1639" s="8" t="str">
        <f>IFERROR(VLOOKUP($J1639,'Журнал договоров физ.лиц'!$A$2:$H$32,2,0),"")</f>
        <v/>
      </c>
      <c r="L1639" s="18" t="e">
        <f>IF(MATCH(Таблица1[[#This Row],[Номер договора]],Таблица1[Номер договора],)=ROW()-1,1,)+INDEX(Таблица1[[#All],[0]],ROW()-1)</f>
        <v>#N/A</v>
      </c>
      <c r="M1639" s="18" t="str">
        <f>IFERROR(INDEX(Таблица1[Номер договора],MATCH(ROW()-1,Таблица1[0],)),"s\")</f>
        <v>s\</v>
      </c>
    </row>
    <row r="1640" spans="1:13" ht="15.75" x14ac:dyDescent="0.25">
      <c r="A1640" s="9" t="e">
        <f>INDEX('Журнал договоров физ.лиц'!C:C,MATCH('Реестр физические'!J1640,'Журнал договоров физ.лиц'!A:A,))</f>
        <v>#N/A</v>
      </c>
      <c r="B1640" s="9" t="e">
        <f>Таблица1[[#This Row],[Наименование юридического лица / ФИО пациента (физического лица)]]</f>
        <v>#N/A</v>
      </c>
      <c r="C1640" s="35"/>
      <c r="D1640" s="11"/>
      <c r="E1640" s="16"/>
      <c r="F1640" s="19"/>
      <c r="G1640"/>
      <c r="H1640" s="17">
        <f>IFERROR(VLOOKUP(Таблица1[[#This Row],[Наименование услуги]],#REF!,2),)</f>
        <v>0</v>
      </c>
      <c r="I1640" s="7">
        <f>Таблица1[[#This Row],[Количество услуг]]*Таблица1[[#This Row],[Стоимость за единицу, руб.]]</f>
        <v>0</v>
      </c>
      <c r="K1640" s="8" t="str">
        <f>IFERROR(VLOOKUP($J1640,'Журнал договоров физ.лиц'!$A$2:$H$32,2,0),"")</f>
        <v/>
      </c>
      <c r="L1640" s="18" t="e">
        <f>IF(MATCH(Таблица1[[#This Row],[Номер договора]],Таблица1[Номер договора],)=ROW()-1,1,)+INDEX(Таблица1[[#All],[0]],ROW()-1)</f>
        <v>#N/A</v>
      </c>
      <c r="M1640" s="18" t="str">
        <f>IFERROR(INDEX(Таблица1[Номер договора],MATCH(ROW()-1,Таблица1[0],)),"s\")</f>
        <v>s\</v>
      </c>
    </row>
    <row r="1641" spans="1:13" ht="15.75" x14ac:dyDescent="0.25">
      <c r="A1641" s="9" t="e">
        <f>INDEX('Журнал договоров физ.лиц'!C:C,MATCH('Реестр физические'!J1641,'Журнал договоров физ.лиц'!A:A,))</f>
        <v>#N/A</v>
      </c>
      <c r="B1641" s="9" t="e">
        <f>Таблица1[[#This Row],[Наименование юридического лица / ФИО пациента (физического лица)]]</f>
        <v>#N/A</v>
      </c>
      <c r="C1641" s="35"/>
      <c r="D1641" s="11"/>
      <c r="E1641" s="16"/>
      <c r="F1641" s="19"/>
      <c r="G1641"/>
      <c r="H1641" s="17">
        <f>IFERROR(VLOOKUP(Таблица1[[#This Row],[Наименование услуги]],#REF!,2),)</f>
        <v>0</v>
      </c>
      <c r="I1641" s="7">
        <f>Таблица1[[#This Row],[Количество услуг]]*Таблица1[[#This Row],[Стоимость за единицу, руб.]]</f>
        <v>0</v>
      </c>
      <c r="K1641" s="8" t="str">
        <f>IFERROR(VLOOKUP($J1641,'Журнал договоров физ.лиц'!$A$2:$H$32,2,0),"")</f>
        <v/>
      </c>
      <c r="L1641" s="18" t="e">
        <f>IF(MATCH(Таблица1[[#This Row],[Номер договора]],Таблица1[Номер договора],)=ROW()-1,1,)+INDEX(Таблица1[[#All],[0]],ROW()-1)</f>
        <v>#N/A</v>
      </c>
      <c r="M1641" s="18" t="str">
        <f>IFERROR(INDEX(Таблица1[Номер договора],MATCH(ROW()-1,Таблица1[0],)),"s\")</f>
        <v>s\</v>
      </c>
    </row>
    <row r="1642" spans="1:13" ht="15.75" x14ac:dyDescent="0.25">
      <c r="A1642" s="9" t="e">
        <f>INDEX('Журнал договоров физ.лиц'!C:C,MATCH('Реестр физические'!J1642,'Журнал договоров физ.лиц'!A:A,))</f>
        <v>#N/A</v>
      </c>
      <c r="B1642" s="9" t="e">
        <f>Таблица1[[#This Row],[Наименование юридического лица / ФИО пациента (физического лица)]]</f>
        <v>#N/A</v>
      </c>
      <c r="C1642" s="35"/>
      <c r="D1642" s="11"/>
      <c r="E1642" s="16"/>
      <c r="F1642" s="19"/>
      <c r="G1642"/>
      <c r="H1642" s="17">
        <f>IFERROR(VLOOKUP(Таблица1[[#This Row],[Наименование услуги]],#REF!,2),)</f>
        <v>0</v>
      </c>
      <c r="I1642" s="7">
        <f>Таблица1[[#This Row],[Количество услуг]]*Таблица1[[#This Row],[Стоимость за единицу, руб.]]</f>
        <v>0</v>
      </c>
      <c r="K1642" s="8" t="str">
        <f>IFERROR(VLOOKUP($J1642,'Журнал договоров физ.лиц'!$A$2:$H$32,2,0),"")</f>
        <v/>
      </c>
      <c r="L1642" s="18" t="e">
        <f>IF(MATCH(Таблица1[[#This Row],[Номер договора]],Таблица1[Номер договора],)=ROW()-1,1,)+INDEX(Таблица1[[#All],[0]],ROW()-1)</f>
        <v>#N/A</v>
      </c>
      <c r="M1642" s="18" t="str">
        <f>IFERROR(INDEX(Таблица1[Номер договора],MATCH(ROW()-1,Таблица1[0],)),"s\")</f>
        <v>s\</v>
      </c>
    </row>
    <row r="1643" spans="1:13" ht="15.75" x14ac:dyDescent="0.25">
      <c r="A1643" s="9" t="e">
        <f>INDEX('Журнал договоров физ.лиц'!C:C,MATCH('Реестр физические'!J1643,'Журнал договоров физ.лиц'!A:A,))</f>
        <v>#N/A</v>
      </c>
      <c r="B1643" s="9" t="e">
        <f>Таблица1[[#This Row],[Наименование юридического лица / ФИО пациента (физического лица)]]</f>
        <v>#N/A</v>
      </c>
      <c r="C1643" s="35"/>
      <c r="D1643" s="11"/>
      <c r="E1643" s="16"/>
      <c r="F1643" s="19"/>
      <c r="G1643"/>
      <c r="H1643" s="17">
        <f>IFERROR(VLOOKUP(Таблица1[[#This Row],[Наименование услуги]],#REF!,2),)</f>
        <v>0</v>
      </c>
      <c r="I1643" s="7">
        <f>Таблица1[[#This Row],[Количество услуг]]*Таблица1[[#This Row],[Стоимость за единицу, руб.]]</f>
        <v>0</v>
      </c>
      <c r="K1643" s="8" t="str">
        <f>IFERROR(VLOOKUP($J1643,'Журнал договоров физ.лиц'!$A$2:$H$32,2,0),"")</f>
        <v/>
      </c>
      <c r="L1643" s="18" t="e">
        <f>IF(MATCH(Таблица1[[#This Row],[Номер договора]],Таблица1[Номер договора],)=ROW()-1,1,)+INDEX(Таблица1[[#All],[0]],ROW()-1)</f>
        <v>#N/A</v>
      </c>
      <c r="M1643" s="18" t="str">
        <f>IFERROR(INDEX(Таблица1[Номер договора],MATCH(ROW()-1,Таблица1[0],)),"s\")</f>
        <v>s\</v>
      </c>
    </row>
    <row r="1644" spans="1:13" ht="15.75" x14ac:dyDescent="0.25">
      <c r="A1644" s="9" t="e">
        <f>INDEX('Журнал договоров физ.лиц'!C:C,MATCH('Реестр физические'!J1644,'Журнал договоров физ.лиц'!A:A,))</f>
        <v>#N/A</v>
      </c>
      <c r="B1644" s="9" t="e">
        <f>Таблица1[[#This Row],[Наименование юридического лица / ФИО пациента (физического лица)]]</f>
        <v>#N/A</v>
      </c>
      <c r="C1644" s="35"/>
      <c r="D1644" s="11"/>
      <c r="E1644" s="16"/>
      <c r="F1644" s="19"/>
      <c r="G1644"/>
      <c r="H1644" s="17">
        <f>IFERROR(VLOOKUP(Таблица1[[#This Row],[Наименование услуги]],#REF!,2),)</f>
        <v>0</v>
      </c>
      <c r="I1644" s="7">
        <f>Таблица1[[#This Row],[Количество услуг]]*Таблица1[[#This Row],[Стоимость за единицу, руб.]]</f>
        <v>0</v>
      </c>
      <c r="K1644" s="8" t="str">
        <f>IFERROR(VLOOKUP($J1644,'Журнал договоров физ.лиц'!$A$2:$H$32,2,0),"")</f>
        <v/>
      </c>
      <c r="L1644" s="18" t="e">
        <f>IF(MATCH(Таблица1[[#This Row],[Номер договора]],Таблица1[Номер договора],)=ROW()-1,1,)+INDEX(Таблица1[[#All],[0]],ROW()-1)</f>
        <v>#N/A</v>
      </c>
      <c r="M1644" s="18" t="str">
        <f>IFERROR(INDEX(Таблица1[Номер договора],MATCH(ROW()-1,Таблица1[0],)),"s\")</f>
        <v>s\</v>
      </c>
    </row>
    <row r="1645" spans="1:13" ht="15.75" x14ac:dyDescent="0.25">
      <c r="A1645" s="9" t="e">
        <f>INDEX('Журнал договоров физ.лиц'!C:C,MATCH('Реестр физические'!J1645,'Журнал договоров физ.лиц'!A:A,))</f>
        <v>#N/A</v>
      </c>
      <c r="B1645" s="9" t="e">
        <f>Таблица1[[#This Row],[Наименование юридического лица / ФИО пациента (физического лица)]]</f>
        <v>#N/A</v>
      </c>
      <c r="C1645" s="35"/>
      <c r="D1645" s="11"/>
      <c r="E1645" s="16"/>
      <c r="F1645" s="19"/>
      <c r="G1645"/>
      <c r="H1645" s="17">
        <f>IFERROR(VLOOKUP(Таблица1[[#This Row],[Наименование услуги]],#REF!,2),)</f>
        <v>0</v>
      </c>
      <c r="I1645" s="7">
        <f>Таблица1[[#This Row],[Количество услуг]]*Таблица1[[#This Row],[Стоимость за единицу, руб.]]</f>
        <v>0</v>
      </c>
      <c r="K1645" s="8" t="str">
        <f>IFERROR(VLOOKUP($J1645,'Журнал договоров физ.лиц'!$A$2:$H$32,2,0),"")</f>
        <v/>
      </c>
      <c r="L1645" s="18" t="e">
        <f>IF(MATCH(Таблица1[[#This Row],[Номер договора]],Таблица1[Номер договора],)=ROW()-1,1,)+INDEX(Таблица1[[#All],[0]],ROW()-1)</f>
        <v>#N/A</v>
      </c>
      <c r="M1645" s="18" t="str">
        <f>IFERROR(INDEX(Таблица1[Номер договора],MATCH(ROW()-1,Таблица1[0],)),"s\")</f>
        <v>s\</v>
      </c>
    </row>
    <row r="1646" spans="1:13" ht="15.75" x14ac:dyDescent="0.25">
      <c r="A1646" s="9" t="e">
        <f>INDEX('Журнал договоров физ.лиц'!C:C,MATCH('Реестр физические'!J1646,'Журнал договоров физ.лиц'!A:A,))</f>
        <v>#N/A</v>
      </c>
      <c r="B1646" s="9" t="e">
        <f>Таблица1[[#This Row],[Наименование юридического лица / ФИО пациента (физического лица)]]</f>
        <v>#N/A</v>
      </c>
      <c r="C1646" s="35"/>
      <c r="D1646" s="11"/>
      <c r="E1646" s="16"/>
      <c r="F1646" s="19"/>
      <c r="G1646"/>
      <c r="H1646" s="17">
        <f>IFERROR(VLOOKUP(Таблица1[[#This Row],[Наименование услуги]],#REF!,2),)</f>
        <v>0</v>
      </c>
      <c r="I1646" s="7">
        <f>Таблица1[[#This Row],[Количество услуг]]*Таблица1[[#This Row],[Стоимость за единицу, руб.]]</f>
        <v>0</v>
      </c>
      <c r="K1646" s="8" t="str">
        <f>IFERROR(VLOOKUP($J1646,'Журнал договоров физ.лиц'!$A$2:$H$32,2,0),"")</f>
        <v/>
      </c>
      <c r="L1646" s="18" t="e">
        <f>IF(MATCH(Таблица1[[#This Row],[Номер договора]],Таблица1[Номер договора],)=ROW()-1,1,)+INDEX(Таблица1[[#All],[0]],ROW()-1)</f>
        <v>#N/A</v>
      </c>
      <c r="M1646" s="18" t="str">
        <f>IFERROR(INDEX(Таблица1[Номер договора],MATCH(ROW()-1,Таблица1[0],)),"s\")</f>
        <v>s\</v>
      </c>
    </row>
    <row r="1647" spans="1:13" ht="15.75" x14ac:dyDescent="0.25">
      <c r="A1647" s="9" t="e">
        <f>INDEX('Журнал договоров физ.лиц'!C:C,MATCH('Реестр физические'!J1647,'Журнал договоров физ.лиц'!A:A,))</f>
        <v>#N/A</v>
      </c>
      <c r="B1647" s="9" t="e">
        <f>Таблица1[[#This Row],[Наименование юридического лица / ФИО пациента (физического лица)]]</f>
        <v>#N/A</v>
      </c>
      <c r="C1647" s="35"/>
      <c r="D1647" s="11"/>
      <c r="E1647" s="16"/>
      <c r="F1647" s="19"/>
      <c r="G1647"/>
      <c r="H1647" s="17">
        <f>IFERROR(VLOOKUP(Таблица1[[#This Row],[Наименование услуги]],#REF!,2),)</f>
        <v>0</v>
      </c>
      <c r="I1647" s="7">
        <f>Таблица1[[#This Row],[Количество услуг]]*Таблица1[[#This Row],[Стоимость за единицу, руб.]]</f>
        <v>0</v>
      </c>
      <c r="K1647" s="8" t="str">
        <f>IFERROR(VLOOKUP($J1647,'Журнал договоров физ.лиц'!$A$2:$H$32,2,0),"")</f>
        <v/>
      </c>
      <c r="L1647" s="18" t="e">
        <f>IF(MATCH(Таблица1[[#This Row],[Номер договора]],Таблица1[Номер договора],)=ROW()-1,1,)+INDEX(Таблица1[[#All],[0]],ROW()-1)</f>
        <v>#N/A</v>
      </c>
      <c r="M1647" s="18" t="str">
        <f>IFERROR(INDEX(Таблица1[Номер договора],MATCH(ROW()-1,Таблица1[0],)),"s\")</f>
        <v>s\</v>
      </c>
    </row>
    <row r="1648" spans="1:13" ht="15.75" x14ac:dyDescent="0.25">
      <c r="A1648" s="9" t="e">
        <f>INDEX('Журнал договоров физ.лиц'!C:C,MATCH('Реестр физические'!J1648,'Журнал договоров физ.лиц'!A:A,))</f>
        <v>#N/A</v>
      </c>
      <c r="B1648" s="9" t="e">
        <f>Таблица1[[#This Row],[Наименование юридического лица / ФИО пациента (физического лица)]]</f>
        <v>#N/A</v>
      </c>
      <c r="C1648" s="35"/>
      <c r="D1648" s="11"/>
      <c r="E1648" s="16"/>
      <c r="F1648" s="19"/>
      <c r="G1648"/>
      <c r="H1648" s="17">
        <f>IFERROR(VLOOKUP(Таблица1[[#This Row],[Наименование услуги]],#REF!,2),)</f>
        <v>0</v>
      </c>
      <c r="I1648" s="7">
        <f>Таблица1[[#This Row],[Количество услуг]]*Таблица1[[#This Row],[Стоимость за единицу, руб.]]</f>
        <v>0</v>
      </c>
      <c r="K1648" s="8" t="str">
        <f>IFERROR(VLOOKUP($J1648,'Журнал договоров физ.лиц'!$A$2:$H$32,2,0),"")</f>
        <v/>
      </c>
      <c r="L1648" s="18" t="e">
        <f>IF(MATCH(Таблица1[[#This Row],[Номер договора]],Таблица1[Номер договора],)=ROW()-1,1,)+INDEX(Таблица1[[#All],[0]],ROW()-1)</f>
        <v>#N/A</v>
      </c>
      <c r="M1648" s="18" t="str">
        <f>IFERROR(INDEX(Таблица1[Номер договора],MATCH(ROW()-1,Таблица1[0],)),"s\")</f>
        <v>s\</v>
      </c>
    </row>
    <row r="1649" spans="1:13" ht="15.75" x14ac:dyDescent="0.25">
      <c r="A1649" s="9" t="e">
        <f>INDEX('Журнал договоров физ.лиц'!C:C,MATCH('Реестр физические'!J1649,'Журнал договоров физ.лиц'!A:A,))</f>
        <v>#N/A</v>
      </c>
      <c r="B1649" s="9" t="e">
        <f>Таблица1[[#This Row],[Наименование юридического лица / ФИО пациента (физического лица)]]</f>
        <v>#N/A</v>
      </c>
      <c r="C1649" s="35"/>
      <c r="D1649" s="11"/>
      <c r="E1649" s="16"/>
      <c r="F1649" s="19"/>
      <c r="G1649"/>
      <c r="H1649" s="17">
        <f>IFERROR(VLOOKUP(Таблица1[[#This Row],[Наименование услуги]],#REF!,2),)</f>
        <v>0</v>
      </c>
      <c r="I1649" s="7">
        <f>Таблица1[[#This Row],[Количество услуг]]*Таблица1[[#This Row],[Стоимость за единицу, руб.]]</f>
        <v>0</v>
      </c>
      <c r="K1649" s="8" t="str">
        <f>IFERROR(VLOOKUP($J1649,'Журнал договоров физ.лиц'!$A$2:$H$32,2,0),"")</f>
        <v/>
      </c>
      <c r="L1649" s="18" t="e">
        <f>IF(MATCH(Таблица1[[#This Row],[Номер договора]],Таблица1[Номер договора],)=ROW()-1,1,)+INDEX(Таблица1[[#All],[0]],ROW()-1)</f>
        <v>#N/A</v>
      </c>
      <c r="M1649" s="18" t="str">
        <f>IFERROR(INDEX(Таблица1[Номер договора],MATCH(ROW()-1,Таблица1[0],)),"s\")</f>
        <v>s\</v>
      </c>
    </row>
    <row r="1650" spans="1:13" ht="15.75" x14ac:dyDescent="0.25">
      <c r="A1650" s="9" t="e">
        <f>INDEX('Журнал договоров физ.лиц'!C:C,MATCH('Реестр физические'!J1650,'Журнал договоров физ.лиц'!A:A,))</f>
        <v>#N/A</v>
      </c>
      <c r="B1650" s="9" t="e">
        <f>Таблица1[[#This Row],[Наименование юридического лица / ФИО пациента (физического лица)]]</f>
        <v>#N/A</v>
      </c>
      <c r="C1650" s="35"/>
      <c r="D1650" s="11"/>
      <c r="E1650" s="16"/>
      <c r="F1650" s="19"/>
      <c r="G1650"/>
      <c r="H1650" s="17">
        <f>IFERROR(VLOOKUP(Таблица1[[#This Row],[Наименование услуги]],#REF!,2),)</f>
        <v>0</v>
      </c>
      <c r="I1650" s="7">
        <f>Таблица1[[#This Row],[Количество услуг]]*Таблица1[[#This Row],[Стоимость за единицу, руб.]]</f>
        <v>0</v>
      </c>
      <c r="K1650" s="8" t="str">
        <f>IFERROR(VLOOKUP($J1650,'Журнал договоров физ.лиц'!$A$2:$H$32,2,0),"")</f>
        <v/>
      </c>
      <c r="L1650" s="18" t="e">
        <f>IF(MATCH(Таблица1[[#This Row],[Номер договора]],Таблица1[Номер договора],)=ROW()-1,1,)+INDEX(Таблица1[[#All],[0]],ROW()-1)</f>
        <v>#N/A</v>
      </c>
      <c r="M1650" s="18" t="str">
        <f>IFERROR(INDEX(Таблица1[Номер договора],MATCH(ROW()-1,Таблица1[0],)),"s\")</f>
        <v>s\</v>
      </c>
    </row>
    <row r="1651" spans="1:13" ht="15.75" x14ac:dyDescent="0.25">
      <c r="A1651" s="9" t="e">
        <f>INDEX('Журнал договоров физ.лиц'!C:C,MATCH('Реестр физические'!J1651,'Журнал договоров физ.лиц'!A:A,))</f>
        <v>#N/A</v>
      </c>
      <c r="B1651" s="9" t="e">
        <f>Таблица1[[#This Row],[Наименование юридического лица / ФИО пациента (физического лица)]]</f>
        <v>#N/A</v>
      </c>
      <c r="C1651" s="35"/>
      <c r="D1651" s="11"/>
      <c r="E1651" s="16"/>
      <c r="F1651" s="19"/>
      <c r="G1651"/>
      <c r="H1651" s="17">
        <f>IFERROR(VLOOKUP(Таблица1[[#This Row],[Наименование услуги]],#REF!,2),)</f>
        <v>0</v>
      </c>
      <c r="I1651" s="7">
        <f>Таблица1[[#This Row],[Количество услуг]]*Таблица1[[#This Row],[Стоимость за единицу, руб.]]</f>
        <v>0</v>
      </c>
      <c r="K1651" s="8" t="str">
        <f>IFERROR(VLOOKUP($J1651,'Журнал договоров физ.лиц'!$A$2:$H$32,2,0),"")</f>
        <v/>
      </c>
      <c r="L1651" s="18" t="e">
        <f>IF(MATCH(Таблица1[[#This Row],[Номер договора]],Таблица1[Номер договора],)=ROW()-1,1,)+INDEX(Таблица1[[#All],[0]],ROW()-1)</f>
        <v>#N/A</v>
      </c>
      <c r="M1651" s="18" t="str">
        <f>IFERROR(INDEX(Таблица1[Номер договора],MATCH(ROW()-1,Таблица1[0],)),"s\")</f>
        <v>s\</v>
      </c>
    </row>
    <row r="1652" spans="1:13" ht="15.75" x14ac:dyDescent="0.25">
      <c r="A1652" s="9" t="e">
        <f>INDEX('Журнал договоров физ.лиц'!C:C,MATCH('Реестр физические'!J1652,'Журнал договоров физ.лиц'!A:A,))</f>
        <v>#N/A</v>
      </c>
      <c r="B1652" s="9" t="e">
        <f>Таблица1[[#This Row],[Наименование юридического лица / ФИО пациента (физического лица)]]</f>
        <v>#N/A</v>
      </c>
      <c r="C1652" s="35"/>
      <c r="D1652" s="11"/>
      <c r="E1652" s="16"/>
      <c r="F1652" s="19"/>
      <c r="G1652"/>
      <c r="H1652" s="17">
        <f>IFERROR(VLOOKUP(Таблица1[[#This Row],[Наименование услуги]],#REF!,2),)</f>
        <v>0</v>
      </c>
      <c r="I1652" s="7">
        <f>Таблица1[[#This Row],[Количество услуг]]*Таблица1[[#This Row],[Стоимость за единицу, руб.]]</f>
        <v>0</v>
      </c>
      <c r="K1652" s="8" t="str">
        <f>IFERROR(VLOOKUP($J1652,'Журнал договоров физ.лиц'!$A$2:$H$32,2,0),"")</f>
        <v/>
      </c>
      <c r="L1652" s="18" t="e">
        <f>IF(MATCH(Таблица1[[#This Row],[Номер договора]],Таблица1[Номер договора],)=ROW()-1,1,)+INDEX(Таблица1[[#All],[0]],ROW()-1)</f>
        <v>#N/A</v>
      </c>
      <c r="M1652" s="18" t="str">
        <f>IFERROR(INDEX(Таблица1[Номер договора],MATCH(ROW()-1,Таблица1[0],)),"s\")</f>
        <v>s\</v>
      </c>
    </row>
    <row r="1653" spans="1:13" ht="15.75" x14ac:dyDescent="0.25">
      <c r="A1653" s="9" t="e">
        <f>INDEX('Журнал договоров физ.лиц'!C:C,MATCH('Реестр физические'!J1653,'Журнал договоров физ.лиц'!A:A,))</f>
        <v>#N/A</v>
      </c>
      <c r="B1653" s="9" t="e">
        <f>Таблица1[[#This Row],[Наименование юридического лица / ФИО пациента (физического лица)]]</f>
        <v>#N/A</v>
      </c>
      <c r="C1653" s="35"/>
      <c r="D1653" s="11"/>
      <c r="E1653" s="16"/>
      <c r="F1653" s="19"/>
      <c r="G1653"/>
      <c r="H1653" s="17">
        <f>IFERROR(VLOOKUP(Таблица1[[#This Row],[Наименование услуги]],#REF!,2),)</f>
        <v>0</v>
      </c>
      <c r="I1653" s="7">
        <f>Таблица1[[#This Row],[Количество услуг]]*Таблица1[[#This Row],[Стоимость за единицу, руб.]]</f>
        <v>0</v>
      </c>
      <c r="K1653" s="8" t="str">
        <f>IFERROR(VLOOKUP($J1653,'Журнал договоров физ.лиц'!$A$2:$H$32,2,0),"")</f>
        <v/>
      </c>
      <c r="L1653" s="18" t="e">
        <f>IF(MATCH(Таблица1[[#This Row],[Номер договора]],Таблица1[Номер договора],)=ROW()-1,1,)+INDEX(Таблица1[[#All],[0]],ROW()-1)</f>
        <v>#N/A</v>
      </c>
      <c r="M1653" s="18" t="str">
        <f>IFERROR(INDEX(Таблица1[Номер договора],MATCH(ROW()-1,Таблица1[0],)),"s\")</f>
        <v>s\</v>
      </c>
    </row>
    <row r="1654" spans="1:13" ht="15.75" x14ac:dyDescent="0.25">
      <c r="A1654" s="9" t="e">
        <f>INDEX('Журнал договоров физ.лиц'!C:C,MATCH('Реестр физические'!J1654,'Журнал договоров физ.лиц'!A:A,))</f>
        <v>#N/A</v>
      </c>
      <c r="B1654" s="9" t="e">
        <f>Таблица1[[#This Row],[Наименование юридического лица / ФИО пациента (физического лица)]]</f>
        <v>#N/A</v>
      </c>
      <c r="C1654" s="35"/>
      <c r="D1654" s="11"/>
      <c r="E1654" s="16"/>
      <c r="F1654" s="19"/>
      <c r="G1654"/>
      <c r="H1654" s="17">
        <f>IFERROR(VLOOKUP(Таблица1[[#This Row],[Наименование услуги]],#REF!,2),)</f>
        <v>0</v>
      </c>
      <c r="I1654" s="7">
        <f>Таблица1[[#This Row],[Количество услуг]]*Таблица1[[#This Row],[Стоимость за единицу, руб.]]</f>
        <v>0</v>
      </c>
      <c r="K1654" s="8" t="str">
        <f>IFERROR(VLOOKUP($J1654,'Журнал договоров физ.лиц'!$A$2:$H$32,2,0),"")</f>
        <v/>
      </c>
      <c r="L1654" s="18" t="e">
        <f>IF(MATCH(Таблица1[[#This Row],[Номер договора]],Таблица1[Номер договора],)=ROW()-1,1,)+INDEX(Таблица1[[#All],[0]],ROW()-1)</f>
        <v>#N/A</v>
      </c>
      <c r="M1654" s="18" t="str">
        <f>IFERROR(INDEX(Таблица1[Номер договора],MATCH(ROW()-1,Таблица1[0],)),"s\")</f>
        <v>s\</v>
      </c>
    </row>
    <row r="1655" spans="1:13" ht="15.75" x14ac:dyDescent="0.25">
      <c r="A1655" s="9" t="e">
        <f>INDEX('Журнал договоров физ.лиц'!C:C,MATCH('Реестр физические'!J1655,'Журнал договоров физ.лиц'!A:A,))</f>
        <v>#N/A</v>
      </c>
      <c r="B1655" s="9" t="e">
        <f>Таблица1[[#This Row],[Наименование юридического лица / ФИО пациента (физического лица)]]</f>
        <v>#N/A</v>
      </c>
      <c r="C1655" s="35"/>
      <c r="D1655" s="11"/>
      <c r="E1655" s="16"/>
      <c r="F1655" s="19"/>
      <c r="G1655"/>
      <c r="H1655" s="17">
        <f>IFERROR(VLOOKUP(Таблица1[[#This Row],[Наименование услуги]],#REF!,2),)</f>
        <v>0</v>
      </c>
      <c r="I1655" s="7">
        <f>Таблица1[[#This Row],[Количество услуг]]*Таблица1[[#This Row],[Стоимость за единицу, руб.]]</f>
        <v>0</v>
      </c>
      <c r="K1655" s="8" t="str">
        <f>IFERROR(VLOOKUP($J1655,'Журнал договоров физ.лиц'!$A$2:$H$32,2,0),"")</f>
        <v/>
      </c>
      <c r="L1655" s="18" t="e">
        <f>IF(MATCH(Таблица1[[#This Row],[Номер договора]],Таблица1[Номер договора],)=ROW()-1,1,)+INDEX(Таблица1[[#All],[0]],ROW()-1)</f>
        <v>#N/A</v>
      </c>
      <c r="M1655" s="18" t="str">
        <f>IFERROR(INDEX(Таблица1[Номер договора],MATCH(ROW()-1,Таблица1[0],)),"s\")</f>
        <v>s\</v>
      </c>
    </row>
    <row r="1656" spans="1:13" ht="15.75" x14ac:dyDescent="0.25">
      <c r="A1656" s="9" t="e">
        <f>INDEX('Журнал договоров физ.лиц'!C:C,MATCH('Реестр физические'!J1656,'Журнал договоров физ.лиц'!A:A,))</f>
        <v>#N/A</v>
      </c>
      <c r="B1656" s="9" t="e">
        <f>Таблица1[[#This Row],[Наименование юридического лица / ФИО пациента (физического лица)]]</f>
        <v>#N/A</v>
      </c>
      <c r="C1656" s="35"/>
      <c r="D1656" s="11"/>
      <c r="E1656" s="16"/>
      <c r="F1656" s="19"/>
      <c r="G1656"/>
      <c r="H1656" s="17">
        <f>IFERROR(VLOOKUP(Таблица1[[#This Row],[Наименование услуги]],#REF!,2),)</f>
        <v>0</v>
      </c>
      <c r="I1656" s="7">
        <f>Таблица1[[#This Row],[Количество услуг]]*Таблица1[[#This Row],[Стоимость за единицу, руб.]]</f>
        <v>0</v>
      </c>
      <c r="K1656" s="8" t="str">
        <f>IFERROR(VLOOKUP($J1656,'Журнал договоров физ.лиц'!$A$2:$H$32,2,0),"")</f>
        <v/>
      </c>
      <c r="L1656" s="18" t="e">
        <f>IF(MATCH(Таблица1[[#This Row],[Номер договора]],Таблица1[Номер договора],)=ROW()-1,1,)+INDEX(Таблица1[[#All],[0]],ROW()-1)</f>
        <v>#N/A</v>
      </c>
      <c r="M1656" s="18" t="str">
        <f>IFERROR(INDEX(Таблица1[Номер договора],MATCH(ROW()-1,Таблица1[0],)),"s\")</f>
        <v>s\</v>
      </c>
    </row>
    <row r="1657" spans="1:13" ht="15.75" x14ac:dyDescent="0.25">
      <c r="A1657" s="9" t="e">
        <f>INDEX('Журнал договоров физ.лиц'!C:C,MATCH('Реестр физические'!J1657,'Журнал договоров физ.лиц'!A:A,))</f>
        <v>#N/A</v>
      </c>
      <c r="B1657" s="9" t="e">
        <f>Таблица1[[#This Row],[Наименование юридического лица / ФИО пациента (физического лица)]]</f>
        <v>#N/A</v>
      </c>
      <c r="C1657" s="35"/>
      <c r="D1657" s="11"/>
      <c r="E1657" s="16"/>
      <c r="F1657" s="19"/>
      <c r="G1657"/>
      <c r="H1657" s="17">
        <f>IFERROR(VLOOKUP(Таблица1[[#This Row],[Наименование услуги]],#REF!,2),)</f>
        <v>0</v>
      </c>
      <c r="I1657" s="7">
        <f>Таблица1[[#This Row],[Количество услуг]]*Таблица1[[#This Row],[Стоимость за единицу, руб.]]</f>
        <v>0</v>
      </c>
      <c r="K1657" s="8" t="str">
        <f>IFERROR(VLOOKUP($J1657,'Журнал договоров физ.лиц'!$A$2:$H$32,2,0),"")</f>
        <v/>
      </c>
      <c r="L1657" s="18" t="e">
        <f>IF(MATCH(Таблица1[[#This Row],[Номер договора]],Таблица1[Номер договора],)=ROW()-1,1,)+INDEX(Таблица1[[#All],[0]],ROW()-1)</f>
        <v>#N/A</v>
      </c>
      <c r="M1657" s="18" t="str">
        <f>IFERROR(INDEX(Таблица1[Номер договора],MATCH(ROW()-1,Таблица1[0],)),"s\")</f>
        <v>s\</v>
      </c>
    </row>
    <row r="1658" spans="1:13" ht="15.75" x14ac:dyDescent="0.25">
      <c r="A1658" s="9" t="e">
        <f>INDEX('Журнал договоров физ.лиц'!C:C,MATCH('Реестр физические'!J1658,'Журнал договоров физ.лиц'!A:A,))</f>
        <v>#N/A</v>
      </c>
      <c r="B1658" s="9" t="e">
        <f>Таблица1[[#This Row],[Наименование юридического лица / ФИО пациента (физического лица)]]</f>
        <v>#N/A</v>
      </c>
      <c r="C1658" s="35"/>
      <c r="D1658" s="11"/>
      <c r="E1658" s="16"/>
      <c r="F1658" s="19"/>
      <c r="G1658"/>
      <c r="H1658" s="17">
        <f>IFERROR(VLOOKUP(Таблица1[[#This Row],[Наименование услуги]],#REF!,2),)</f>
        <v>0</v>
      </c>
      <c r="I1658" s="7">
        <f>Таблица1[[#This Row],[Количество услуг]]*Таблица1[[#This Row],[Стоимость за единицу, руб.]]</f>
        <v>0</v>
      </c>
      <c r="K1658" s="8" t="str">
        <f>IFERROR(VLOOKUP($J1658,'Журнал договоров физ.лиц'!$A$2:$H$32,2,0),"")</f>
        <v/>
      </c>
      <c r="L1658" s="18" t="e">
        <f>IF(MATCH(Таблица1[[#This Row],[Номер договора]],Таблица1[Номер договора],)=ROW()-1,1,)+INDEX(Таблица1[[#All],[0]],ROW()-1)</f>
        <v>#N/A</v>
      </c>
      <c r="M1658" s="18" t="str">
        <f>IFERROR(INDEX(Таблица1[Номер договора],MATCH(ROW()-1,Таблица1[0],)),"s\")</f>
        <v>s\</v>
      </c>
    </row>
    <row r="1659" spans="1:13" ht="15.75" x14ac:dyDescent="0.25">
      <c r="A1659" s="9" t="e">
        <f>INDEX('Журнал договоров физ.лиц'!C:C,MATCH('Реестр физические'!J1659,'Журнал договоров физ.лиц'!A:A,))</f>
        <v>#N/A</v>
      </c>
      <c r="B1659" s="9" t="e">
        <f>Таблица1[[#This Row],[Наименование юридического лица / ФИО пациента (физического лица)]]</f>
        <v>#N/A</v>
      </c>
      <c r="C1659" s="35"/>
      <c r="D1659" s="11"/>
      <c r="E1659" s="16"/>
      <c r="F1659" s="19"/>
      <c r="G1659"/>
      <c r="H1659" s="17">
        <f>IFERROR(VLOOKUP(Таблица1[[#This Row],[Наименование услуги]],#REF!,2),)</f>
        <v>0</v>
      </c>
      <c r="I1659" s="7">
        <f>Таблица1[[#This Row],[Количество услуг]]*Таблица1[[#This Row],[Стоимость за единицу, руб.]]</f>
        <v>0</v>
      </c>
      <c r="K1659" s="8" t="str">
        <f>IFERROR(VLOOKUP($J1659,'Журнал договоров физ.лиц'!$A$2:$H$32,2,0),"")</f>
        <v/>
      </c>
      <c r="L1659" s="18" t="e">
        <f>IF(MATCH(Таблица1[[#This Row],[Номер договора]],Таблица1[Номер договора],)=ROW()-1,1,)+INDEX(Таблица1[[#All],[0]],ROW()-1)</f>
        <v>#N/A</v>
      </c>
      <c r="M1659" s="18" t="str">
        <f>IFERROR(INDEX(Таблица1[Номер договора],MATCH(ROW()-1,Таблица1[0],)),"s\")</f>
        <v>s\</v>
      </c>
    </row>
    <row r="1660" spans="1:13" ht="15.75" x14ac:dyDescent="0.25">
      <c r="A1660" s="9" t="e">
        <f>INDEX('Журнал договоров физ.лиц'!C:C,MATCH('Реестр физические'!J1660,'Журнал договоров физ.лиц'!A:A,))</f>
        <v>#N/A</v>
      </c>
      <c r="B1660" s="9" t="e">
        <f>Таблица1[[#This Row],[Наименование юридического лица / ФИО пациента (физического лица)]]</f>
        <v>#N/A</v>
      </c>
      <c r="C1660" s="35"/>
      <c r="D1660" s="11"/>
      <c r="E1660" s="16"/>
      <c r="F1660" s="19"/>
      <c r="G1660"/>
      <c r="H1660" s="17">
        <f>IFERROR(VLOOKUP(Таблица1[[#This Row],[Наименование услуги]],#REF!,2),)</f>
        <v>0</v>
      </c>
      <c r="I1660" s="7">
        <f>Таблица1[[#This Row],[Количество услуг]]*Таблица1[[#This Row],[Стоимость за единицу, руб.]]</f>
        <v>0</v>
      </c>
      <c r="K1660" s="8" t="str">
        <f>IFERROR(VLOOKUP($J1660,'Журнал договоров физ.лиц'!$A$2:$H$32,2,0),"")</f>
        <v/>
      </c>
      <c r="L1660" s="18" t="e">
        <f>IF(MATCH(Таблица1[[#This Row],[Номер договора]],Таблица1[Номер договора],)=ROW()-1,1,)+INDEX(Таблица1[[#All],[0]],ROW()-1)</f>
        <v>#N/A</v>
      </c>
      <c r="M1660" s="18" t="str">
        <f>IFERROR(INDEX(Таблица1[Номер договора],MATCH(ROW()-1,Таблица1[0],)),"s\")</f>
        <v>s\</v>
      </c>
    </row>
    <row r="1661" spans="1:13" ht="15.75" x14ac:dyDescent="0.25">
      <c r="A1661" s="9" t="e">
        <f>INDEX('Журнал договоров физ.лиц'!C:C,MATCH('Реестр физические'!J1661,'Журнал договоров физ.лиц'!A:A,))</f>
        <v>#N/A</v>
      </c>
      <c r="B1661" s="9" t="e">
        <f>Таблица1[[#This Row],[Наименование юридического лица / ФИО пациента (физического лица)]]</f>
        <v>#N/A</v>
      </c>
      <c r="C1661" s="35"/>
      <c r="D1661" s="11"/>
      <c r="E1661" s="16"/>
      <c r="F1661" s="19"/>
      <c r="G1661"/>
      <c r="H1661" s="17">
        <f>IFERROR(VLOOKUP(Таблица1[[#This Row],[Наименование услуги]],#REF!,2),)</f>
        <v>0</v>
      </c>
      <c r="I1661" s="7">
        <f>Таблица1[[#This Row],[Количество услуг]]*Таблица1[[#This Row],[Стоимость за единицу, руб.]]</f>
        <v>0</v>
      </c>
      <c r="K1661" s="8" t="str">
        <f>IFERROR(VLOOKUP($J1661,'Журнал договоров физ.лиц'!$A$2:$H$32,2,0),"")</f>
        <v/>
      </c>
      <c r="L1661" s="18" t="e">
        <f>IF(MATCH(Таблица1[[#This Row],[Номер договора]],Таблица1[Номер договора],)=ROW()-1,1,)+INDEX(Таблица1[[#All],[0]],ROW()-1)</f>
        <v>#N/A</v>
      </c>
      <c r="M1661" s="18" t="str">
        <f>IFERROR(INDEX(Таблица1[Номер договора],MATCH(ROW()-1,Таблица1[0],)),"s\")</f>
        <v>s\</v>
      </c>
    </row>
    <row r="1662" spans="1:13" ht="15.75" x14ac:dyDescent="0.25">
      <c r="A1662" s="9" t="e">
        <f>INDEX('Журнал договоров физ.лиц'!C:C,MATCH('Реестр физические'!J1662,'Журнал договоров физ.лиц'!A:A,))</f>
        <v>#N/A</v>
      </c>
      <c r="B1662" s="9" t="e">
        <f>Таблица1[[#This Row],[Наименование юридического лица / ФИО пациента (физического лица)]]</f>
        <v>#N/A</v>
      </c>
      <c r="C1662" s="35"/>
      <c r="D1662" s="11"/>
      <c r="E1662" s="16"/>
      <c r="F1662" s="19"/>
      <c r="G1662"/>
      <c r="H1662" s="17">
        <f>IFERROR(VLOOKUP(Таблица1[[#This Row],[Наименование услуги]],#REF!,2),)</f>
        <v>0</v>
      </c>
      <c r="I1662" s="7">
        <f>Таблица1[[#This Row],[Количество услуг]]*Таблица1[[#This Row],[Стоимость за единицу, руб.]]</f>
        <v>0</v>
      </c>
      <c r="K1662" s="8" t="str">
        <f>IFERROR(VLOOKUP($J1662,'Журнал договоров физ.лиц'!$A$2:$H$32,2,0),"")</f>
        <v/>
      </c>
      <c r="L1662" s="18" t="e">
        <f>IF(MATCH(Таблица1[[#This Row],[Номер договора]],Таблица1[Номер договора],)=ROW()-1,1,)+INDEX(Таблица1[[#All],[0]],ROW()-1)</f>
        <v>#N/A</v>
      </c>
      <c r="M1662" s="18" t="str">
        <f>IFERROR(INDEX(Таблица1[Номер договора],MATCH(ROW()-1,Таблица1[0],)),"s\")</f>
        <v>s\</v>
      </c>
    </row>
    <row r="1663" spans="1:13" ht="15.75" x14ac:dyDescent="0.25">
      <c r="A1663" s="9" t="e">
        <f>INDEX('Журнал договоров физ.лиц'!C:C,MATCH('Реестр физические'!J1663,'Журнал договоров физ.лиц'!A:A,))</f>
        <v>#N/A</v>
      </c>
      <c r="B1663" s="9" t="e">
        <f>Таблица1[[#This Row],[Наименование юридического лица / ФИО пациента (физического лица)]]</f>
        <v>#N/A</v>
      </c>
      <c r="C1663" s="35"/>
      <c r="D1663" s="11"/>
      <c r="E1663" s="16"/>
      <c r="F1663" s="19"/>
      <c r="G1663"/>
      <c r="H1663" s="17">
        <f>IFERROR(VLOOKUP(Таблица1[[#This Row],[Наименование услуги]],#REF!,2),)</f>
        <v>0</v>
      </c>
      <c r="I1663" s="7">
        <f>Таблица1[[#This Row],[Количество услуг]]*Таблица1[[#This Row],[Стоимость за единицу, руб.]]</f>
        <v>0</v>
      </c>
      <c r="K1663" s="8" t="str">
        <f>IFERROR(VLOOKUP($J1663,'Журнал договоров физ.лиц'!$A$2:$H$32,2,0),"")</f>
        <v/>
      </c>
      <c r="L1663" s="18" t="e">
        <f>IF(MATCH(Таблица1[[#This Row],[Номер договора]],Таблица1[Номер договора],)=ROW()-1,1,)+INDEX(Таблица1[[#All],[0]],ROW()-1)</f>
        <v>#N/A</v>
      </c>
      <c r="M1663" s="18" t="str">
        <f>IFERROR(INDEX(Таблица1[Номер договора],MATCH(ROW()-1,Таблица1[0],)),"s\")</f>
        <v>s\</v>
      </c>
    </row>
    <row r="1664" spans="1:13" ht="15.75" x14ac:dyDescent="0.25">
      <c r="A1664" s="9" t="e">
        <f>INDEX('Журнал договоров физ.лиц'!C:C,MATCH('Реестр физические'!J1664,'Журнал договоров физ.лиц'!A:A,))</f>
        <v>#N/A</v>
      </c>
      <c r="B1664" s="9" t="e">
        <f>Таблица1[[#This Row],[Наименование юридического лица / ФИО пациента (физического лица)]]</f>
        <v>#N/A</v>
      </c>
      <c r="C1664" s="35"/>
      <c r="D1664" s="11"/>
      <c r="E1664" s="16"/>
      <c r="F1664" s="19"/>
      <c r="G1664"/>
      <c r="H1664" s="17">
        <f>IFERROR(VLOOKUP(Таблица1[[#This Row],[Наименование услуги]],#REF!,2),)</f>
        <v>0</v>
      </c>
      <c r="I1664" s="7">
        <f>Таблица1[[#This Row],[Количество услуг]]*Таблица1[[#This Row],[Стоимость за единицу, руб.]]</f>
        <v>0</v>
      </c>
      <c r="K1664" s="8" t="str">
        <f>IFERROR(VLOOKUP($J1664,'Журнал договоров физ.лиц'!$A$2:$H$32,2,0),"")</f>
        <v/>
      </c>
      <c r="L1664" s="18" t="e">
        <f>IF(MATCH(Таблица1[[#This Row],[Номер договора]],Таблица1[Номер договора],)=ROW()-1,1,)+INDEX(Таблица1[[#All],[0]],ROW()-1)</f>
        <v>#N/A</v>
      </c>
      <c r="M1664" s="18" t="str">
        <f>IFERROR(INDEX(Таблица1[Номер договора],MATCH(ROW()-1,Таблица1[0],)),"s\")</f>
        <v>s\</v>
      </c>
    </row>
    <row r="1665" spans="1:13" ht="15.75" x14ac:dyDescent="0.25">
      <c r="A1665" s="9" t="e">
        <f>INDEX('Журнал договоров физ.лиц'!C:C,MATCH('Реестр физические'!J1665,'Журнал договоров физ.лиц'!A:A,))</f>
        <v>#N/A</v>
      </c>
      <c r="B1665" s="9" t="e">
        <f>Таблица1[[#This Row],[Наименование юридического лица / ФИО пациента (физического лица)]]</f>
        <v>#N/A</v>
      </c>
      <c r="C1665" s="35"/>
      <c r="D1665" s="11"/>
      <c r="E1665" s="16"/>
      <c r="F1665" s="19"/>
      <c r="G1665"/>
      <c r="H1665" s="17">
        <f>IFERROR(VLOOKUP(Таблица1[[#This Row],[Наименование услуги]],#REF!,2),)</f>
        <v>0</v>
      </c>
      <c r="I1665" s="7">
        <f>Таблица1[[#This Row],[Количество услуг]]*Таблица1[[#This Row],[Стоимость за единицу, руб.]]</f>
        <v>0</v>
      </c>
      <c r="K1665" s="8" t="str">
        <f>IFERROR(VLOOKUP($J1665,'Журнал договоров физ.лиц'!$A$2:$H$32,2,0),"")</f>
        <v/>
      </c>
      <c r="L1665" s="18" t="e">
        <f>IF(MATCH(Таблица1[[#This Row],[Номер договора]],Таблица1[Номер договора],)=ROW()-1,1,)+INDEX(Таблица1[[#All],[0]],ROW()-1)</f>
        <v>#N/A</v>
      </c>
      <c r="M1665" s="18" t="str">
        <f>IFERROR(INDEX(Таблица1[Номер договора],MATCH(ROW()-1,Таблица1[0],)),"s\")</f>
        <v>s\</v>
      </c>
    </row>
    <row r="1666" spans="1:13" ht="15.75" x14ac:dyDescent="0.25">
      <c r="A1666" s="9" t="e">
        <f>INDEX('Журнал договоров физ.лиц'!C:C,MATCH('Реестр физические'!J1666,'Журнал договоров физ.лиц'!A:A,))</f>
        <v>#N/A</v>
      </c>
      <c r="B1666" s="9" t="e">
        <f>Таблица1[[#This Row],[Наименование юридического лица / ФИО пациента (физического лица)]]</f>
        <v>#N/A</v>
      </c>
      <c r="C1666" s="35"/>
      <c r="D1666" s="11"/>
      <c r="E1666" s="16"/>
      <c r="F1666" s="19"/>
      <c r="G1666"/>
      <c r="H1666" s="17">
        <f>IFERROR(VLOOKUP(Таблица1[[#This Row],[Наименование услуги]],#REF!,2),)</f>
        <v>0</v>
      </c>
      <c r="I1666" s="7">
        <f>Таблица1[[#This Row],[Количество услуг]]*Таблица1[[#This Row],[Стоимость за единицу, руб.]]</f>
        <v>0</v>
      </c>
      <c r="K1666" s="8" t="str">
        <f>IFERROR(VLOOKUP($J1666,'Журнал договоров физ.лиц'!$A$2:$H$32,2,0),"")</f>
        <v/>
      </c>
      <c r="L1666" s="18" t="e">
        <f>IF(MATCH(Таблица1[[#This Row],[Номер договора]],Таблица1[Номер договора],)=ROW()-1,1,)+INDEX(Таблица1[[#All],[0]],ROW()-1)</f>
        <v>#N/A</v>
      </c>
      <c r="M1666" s="18" t="str">
        <f>IFERROR(INDEX(Таблица1[Номер договора],MATCH(ROW()-1,Таблица1[0],)),"s\")</f>
        <v>s\</v>
      </c>
    </row>
    <row r="1667" spans="1:13" ht="15.75" x14ac:dyDescent="0.25">
      <c r="A1667" s="9" t="e">
        <f>INDEX('Журнал договоров физ.лиц'!C:C,MATCH('Реестр физические'!J1667,'Журнал договоров физ.лиц'!A:A,))</f>
        <v>#N/A</v>
      </c>
      <c r="B1667" s="9" t="e">
        <f>Таблица1[[#This Row],[Наименование юридического лица / ФИО пациента (физического лица)]]</f>
        <v>#N/A</v>
      </c>
      <c r="C1667" s="35"/>
      <c r="D1667" s="11"/>
      <c r="E1667" s="16"/>
      <c r="F1667" s="19"/>
      <c r="G1667"/>
      <c r="H1667" s="17">
        <f>IFERROR(VLOOKUP(Таблица1[[#This Row],[Наименование услуги]],#REF!,2),)</f>
        <v>0</v>
      </c>
      <c r="I1667" s="7">
        <f>Таблица1[[#This Row],[Количество услуг]]*Таблица1[[#This Row],[Стоимость за единицу, руб.]]</f>
        <v>0</v>
      </c>
      <c r="K1667" s="8" t="str">
        <f>IFERROR(VLOOKUP($J1667,'Журнал договоров физ.лиц'!$A$2:$H$32,2,0),"")</f>
        <v/>
      </c>
      <c r="L1667" s="18" t="e">
        <f>IF(MATCH(Таблица1[[#This Row],[Номер договора]],Таблица1[Номер договора],)=ROW()-1,1,)+INDEX(Таблица1[[#All],[0]],ROW()-1)</f>
        <v>#N/A</v>
      </c>
      <c r="M1667" s="18" t="str">
        <f>IFERROR(INDEX(Таблица1[Номер договора],MATCH(ROW()-1,Таблица1[0],)),"s\")</f>
        <v>s\</v>
      </c>
    </row>
    <row r="1668" spans="1:13" ht="15.75" x14ac:dyDescent="0.25">
      <c r="A1668" s="9" t="e">
        <f>INDEX('Журнал договоров физ.лиц'!C:C,MATCH('Реестр физические'!J1668,'Журнал договоров физ.лиц'!A:A,))</f>
        <v>#N/A</v>
      </c>
      <c r="B1668" s="9" t="e">
        <f>Таблица1[[#This Row],[Наименование юридического лица / ФИО пациента (физического лица)]]</f>
        <v>#N/A</v>
      </c>
      <c r="C1668" s="35"/>
      <c r="D1668" s="11"/>
      <c r="E1668" s="16"/>
      <c r="F1668" s="19"/>
      <c r="G1668"/>
      <c r="H1668" s="17">
        <f>IFERROR(VLOOKUP(Таблица1[[#This Row],[Наименование услуги]],#REF!,2),)</f>
        <v>0</v>
      </c>
      <c r="I1668" s="7">
        <f>Таблица1[[#This Row],[Количество услуг]]*Таблица1[[#This Row],[Стоимость за единицу, руб.]]</f>
        <v>0</v>
      </c>
      <c r="K1668" s="8" t="str">
        <f>IFERROR(VLOOKUP($J1668,'Журнал договоров физ.лиц'!$A$2:$H$32,2,0),"")</f>
        <v/>
      </c>
      <c r="L1668" s="18" t="e">
        <f>IF(MATCH(Таблица1[[#This Row],[Номер договора]],Таблица1[Номер договора],)=ROW()-1,1,)+INDEX(Таблица1[[#All],[0]],ROW()-1)</f>
        <v>#N/A</v>
      </c>
      <c r="M1668" s="18" t="str">
        <f>IFERROR(INDEX(Таблица1[Номер договора],MATCH(ROW()-1,Таблица1[0],)),"s\")</f>
        <v>s\</v>
      </c>
    </row>
    <row r="1669" spans="1:13" ht="15.75" x14ac:dyDescent="0.25">
      <c r="A1669" s="9" t="e">
        <f>INDEX('Журнал договоров физ.лиц'!C:C,MATCH('Реестр физические'!J1669,'Журнал договоров физ.лиц'!A:A,))</f>
        <v>#N/A</v>
      </c>
      <c r="B1669" s="9" t="e">
        <f>Таблица1[[#This Row],[Наименование юридического лица / ФИО пациента (физического лица)]]</f>
        <v>#N/A</v>
      </c>
      <c r="C1669" s="35"/>
      <c r="D1669" s="11"/>
      <c r="E1669" s="16"/>
      <c r="F1669" s="19"/>
      <c r="G1669"/>
      <c r="H1669" s="17">
        <f>IFERROR(VLOOKUP(Таблица1[[#This Row],[Наименование услуги]],#REF!,2),)</f>
        <v>0</v>
      </c>
      <c r="I1669" s="7">
        <f>Таблица1[[#This Row],[Количество услуг]]*Таблица1[[#This Row],[Стоимость за единицу, руб.]]</f>
        <v>0</v>
      </c>
      <c r="K1669" s="8" t="str">
        <f>IFERROR(VLOOKUP($J1669,'Журнал договоров физ.лиц'!$A$2:$H$32,2,0),"")</f>
        <v/>
      </c>
      <c r="L1669" s="18" t="e">
        <f>IF(MATCH(Таблица1[[#This Row],[Номер договора]],Таблица1[Номер договора],)=ROW()-1,1,)+INDEX(Таблица1[[#All],[0]],ROW()-1)</f>
        <v>#N/A</v>
      </c>
      <c r="M1669" s="18" t="str">
        <f>IFERROR(INDEX(Таблица1[Номер договора],MATCH(ROW()-1,Таблица1[0],)),"s\")</f>
        <v>s\</v>
      </c>
    </row>
    <row r="1670" spans="1:13" ht="15.75" x14ac:dyDescent="0.25">
      <c r="A1670" s="9" t="e">
        <f>INDEX('Журнал договоров физ.лиц'!C:C,MATCH('Реестр физические'!J1670,'Журнал договоров физ.лиц'!A:A,))</f>
        <v>#N/A</v>
      </c>
      <c r="B1670" s="9" t="e">
        <f>Таблица1[[#This Row],[Наименование юридического лица / ФИО пациента (физического лица)]]</f>
        <v>#N/A</v>
      </c>
      <c r="C1670" s="35"/>
      <c r="D1670" s="11"/>
      <c r="E1670" s="16"/>
      <c r="F1670" s="19"/>
      <c r="G1670"/>
      <c r="H1670" s="17">
        <f>IFERROR(VLOOKUP(Таблица1[[#This Row],[Наименование услуги]],#REF!,2),)</f>
        <v>0</v>
      </c>
      <c r="I1670" s="7">
        <f>Таблица1[[#This Row],[Количество услуг]]*Таблица1[[#This Row],[Стоимость за единицу, руб.]]</f>
        <v>0</v>
      </c>
      <c r="K1670" s="8" t="str">
        <f>IFERROR(VLOOKUP($J1670,'Журнал договоров физ.лиц'!$A$2:$H$32,2,0),"")</f>
        <v/>
      </c>
      <c r="L1670" s="18" t="e">
        <f>IF(MATCH(Таблица1[[#This Row],[Номер договора]],Таблица1[Номер договора],)=ROW()-1,1,)+INDEX(Таблица1[[#All],[0]],ROW()-1)</f>
        <v>#N/A</v>
      </c>
      <c r="M1670" s="18" t="str">
        <f>IFERROR(INDEX(Таблица1[Номер договора],MATCH(ROW()-1,Таблица1[0],)),"s\")</f>
        <v>s\</v>
      </c>
    </row>
    <row r="1671" spans="1:13" ht="15.75" x14ac:dyDescent="0.25">
      <c r="A1671" s="9" t="e">
        <f>INDEX('Журнал договоров физ.лиц'!C:C,MATCH('Реестр физические'!J1671,'Журнал договоров физ.лиц'!A:A,))</f>
        <v>#N/A</v>
      </c>
      <c r="B1671" s="9" t="e">
        <f>Таблица1[[#This Row],[Наименование юридического лица / ФИО пациента (физического лица)]]</f>
        <v>#N/A</v>
      </c>
      <c r="C1671" s="35"/>
      <c r="D1671" s="11"/>
      <c r="E1671" s="16"/>
      <c r="F1671" s="19"/>
      <c r="G1671"/>
      <c r="H1671" s="17">
        <f>IFERROR(VLOOKUP(Таблица1[[#This Row],[Наименование услуги]],#REF!,2),)</f>
        <v>0</v>
      </c>
      <c r="I1671" s="7">
        <f>Таблица1[[#This Row],[Количество услуг]]*Таблица1[[#This Row],[Стоимость за единицу, руб.]]</f>
        <v>0</v>
      </c>
      <c r="K1671" s="8" t="str">
        <f>IFERROR(VLOOKUP($J1671,'Журнал договоров физ.лиц'!$A$2:$H$32,2,0),"")</f>
        <v/>
      </c>
      <c r="L1671" s="18" t="e">
        <f>IF(MATCH(Таблица1[[#This Row],[Номер договора]],Таблица1[Номер договора],)=ROW()-1,1,)+INDEX(Таблица1[[#All],[0]],ROW()-1)</f>
        <v>#N/A</v>
      </c>
      <c r="M1671" s="18" t="str">
        <f>IFERROR(INDEX(Таблица1[Номер договора],MATCH(ROW()-1,Таблица1[0],)),"s\")</f>
        <v>s\</v>
      </c>
    </row>
    <row r="1672" spans="1:13" ht="15.75" x14ac:dyDescent="0.25">
      <c r="A1672" s="9" t="e">
        <f>INDEX('Журнал договоров физ.лиц'!C:C,MATCH('Реестр физические'!J1672,'Журнал договоров физ.лиц'!A:A,))</f>
        <v>#N/A</v>
      </c>
      <c r="B1672" s="9" t="e">
        <f>Таблица1[[#This Row],[Наименование юридического лица / ФИО пациента (физического лица)]]</f>
        <v>#N/A</v>
      </c>
      <c r="C1672" s="35"/>
      <c r="D1672" s="11"/>
      <c r="E1672" s="16"/>
      <c r="F1672" s="19"/>
      <c r="G1672"/>
      <c r="H1672" s="17">
        <f>IFERROR(VLOOKUP(Таблица1[[#This Row],[Наименование услуги]],#REF!,2),)</f>
        <v>0</v>
      </c>
      <c r="I1672" s="7">
        <f>Таблица1[[#This Row],[Количество услуг]]*Таблица1[[#This Row],[Стоимость за единицу, руб.]]</f>
        <v>0</v>
      </c>
      <c r="K1672" s="8" t="str">
        <f>IFERROR(VLOOKUP($J1672,'Журнал договоров физ.лиц'!$A$2:$H$32,2,0),"")</f>
        <v/>
      </c>
      <c r="L1672" s="18" t="e">
        <f>IF(MATCH(Таблица1[[#This Row],[Номер договора]],Таблица1[Номер договора],)=ROW()-1,1,)+INDEX(Таблица1[[#All],[0]],ROW()-1)</f>
        <v>#N/A</v>
      </c>
      <c r="M1672" s="18" t="str">
        <f>IFERROR(INDEX(Таблица1[Номер договора],MATCH(ROW()-1,Таблица1[0],)),"s\")</f>
        <v>s\</v>
      </c>
    </row>
    <row r="1673" spans="1:13" ht="15.75" x14ac:dyDescent="0.25">
      <c r="A1673" s="9" t="e">
        <f>INDEX('Журнал договоров физ.лиц'!C:C,MATCH('Реестр физические'!J1673,'Журнал договоров физ.лиц'!A:A,))</f>
        <v>#N/A</v>
      </c>
      <c r="B1673" s="9" t="e">
        <f>Таблица1[[#This Row],[Наименование юридического лица / ФИО пациента (физического лица)]]</f>
        <v>#N/A</v>
      </c>
      <c r="C1673" s="35"/>
      <c r="D1673" s="11"/>
      <c r="E1673" s="16"/>
      <c r="F1673" s="19"/>
      <c r="G1673"/>
      <c r="H1673" s="17">
        <f>IFERROR(VLOOKUP(Таблица1[[#This Row],[Наименование услуги]],#REF!,2),)</f>
        <v>0</v>
      </c>
      <c r="I1673" s="7">
        <f>Таблица1[[#This Row],[Количество услуг]]*Таблица1[[#This Row],[Стоимость за единицу, руб.]]</f>
        <v>0</v>
      </c>
      <c r="K1673" s="8" t="str">
        <f>IFERROR(VLOOKUP($J1673,'Журнал договоров физ.лиц'!$A$2:$H$32,2,0),"")</f>
        <v/>
      </c>
      <c r="L1673" s="18" t="e">
        <f>IF(MATCH(Таблица1[[#This Row],[Номер договора]],Таблица1[Номер договора],)=ROW()-1,1,)+INDEX(Таблица1[[#All],[0]],ROW()-1)</f>
        <v>#N/A</v>
      </c>
      <c r="M1673" s="18" t="str">
        <f>IFERROR(INDEX(Таблица1[Номер договора],MATCH(ROW()-1,Таблица1[0],)),"s\")</f>
        <v>s\</v>
      </c>
    </row>
    <row r="1674" spans="1:13" ht="15.75" x14ac:dyDescent="0.25">
      <c r="A1674" s="9" t="e">
        <f>INDEX('Журнал договоров физ.лиц'!C:C,MATCH('Реестр физические'!J1674,'Журнал договоров физ.лиц'!A:A,))</f>
        <v>#N/A</v>
      </c>
      <c r="B1674" s="9" t="e">
        <f>Таблица1[[#This Row],[Наименование юридического лица / ФИО пациента (физического лица)]]</f>
        <v>#N/A</v>
      </c>
      <c r="C1674" s="35"/>
      <c r="D1674" s="11"/>
      <c r="E1674" s="16"/>
      <c r="F1674" s="19"/>
      <c r="G1674"/>
      <c r="H1674" s="17">
        <f>IFERROR(VLOOKUP(Таблица1[[#This Row],[Наименование услуги]],#REF!,2),)</f>
        <v>0</v>
      </c>
      <c r="I1674" s="7">
        <f>Таблица1[[#This Row],[Количество услуг]]*Таблица1[[#This Row],[Стоимость за единицу, руб.]]</f>
        <v>0</v>
      </c>
      <c r="K1674" s="8" t="str">
        <f>IFERROR(VLOOKUP($J1674,'Журнал договоров физ.лиц'!$A$2:$H$32,2,0),"")</f>
        <v/>
      </c>
      <c r="L1674" s="18" t="e">
        <f>IF(MATCH(Таблица1[[#This Row],[Номер договора]],Таблица1[Номер договора],)=ROW()-1,1,)+INDEX(Таблица1[[#All],[0]],ROW()-1)</f>
        <v>#N/A</v>
      </c>
      <c r="M1674" s="18" t="str">
        <f>IFERROR(INDEX(Таблица1[Номер договора],MATCH(ROW()-1,Таблица1[0],)),"s\")</f>
        <v>s\</v>
      </c>
    </row>
    <row r="1675" spans="1:13" ht="15.75" x14ac:dyDescent="0.25">
      <c r="A1675" s="9" t="e">
        <f>INDEX('Журнал договоров физ.лиц'!C:C,MATCH('Реестр физические'!J1675,'Журнал договоров физ.лиц'!A:A,))</f>
        <v>#N/A</v>
      </c>
      <c r="B1675" s="9" t="e">
        <f>Таблица1[[#This Row],[Наименование юридического лица / ФИО пациента (физического лица)]]</f>
        <v>#N/A</v>
      </c>
      <c r="C1675" s="35"/>
      <c r="D1675" s="11"/>
      <c r="E1675" s="16"/>
      <c r="F1675" s="19"/>
      <c r="G1675"/>
      <c r="H1675" s="17">
        <f>IFERROR(VLOOKUP(Таблица1[[#This Row],[Наименование услуги]],#REF!,2),)</f>
        <v>0</v>
      </c>
      <c r="I1675" s="7">
        <f>Таблица1[[#This Row],[Количество услуг]]*Таблица1[[#This Row],[Стоимость за единицу, руб.]]</f>
        <v>0</v>
      </c>
      <c r="K1675" s="8" t="str">
        <f>IFERROR(VLOOKUP($J1675,'Журнал договоров физ.лиц'!$A$2:$H$32,2,0),"")</f>
        <v/>
      </c>
      <c r="L1675" s="18" t="e">
        <f>IF(MATCH(Таблица1[[#This Row],[Номер договора]],Таблица1[Номер договора],)=ROW()-1,1,)+INDEX(Таблица1[[#All],[0]],ROW()-1)</f>
        <v>#N/A</v>
      </c>
      <c r="M1675" s="18" t="str">
        <f>IFERROR(INDEX(Таблица1[Номер договора],MATCH(ROW()-1,Таблица1[0],)),"s\")</f>
        <v>s\</v>
      </c>
    </row>
    <row r="1676" spans="1:13" ht="15.75" x14ac:dyDescent="0.25">
      <c r="A1676" s="9" t="e">
        <f>INDEX('Журнал договоров физ.лиц'!C:C,MATCH('Реестр физические'!J1676,'Журнал договоров физ.лиц'!A:A,))</f>
        <v>#N/A</v>
      </c>
      <c r="B1676" s="9" t="e">
        <f>Таблица1[[#This Row],[Наименование юридического лица / ФИО пациента (физического лица)]]</f>
        <v>#N/A</v>
      </c>
      <c r="C1676" s="35"/>
      <c r="D1676" s="11"/>
      <c r="E1676" s="16"/>
      <c r="F1676" s="19"/>
      <c r="G1676"/>
      <c r="H1676" s="17">
        <f>IFERROR(VLOOKUP(Таблица1[[#This Row],[Наименование услуги]],#REF!,2),)</f>
        <v>0</v>
      </c>
      <c r="I1676" s="7">
        <f>Таблица1[[#This Row],[Количество услуг]]*Таблица1[[#This Row],[Стоимость за единицу, руб.]]</f>
        <v>0</v>
      </c>
      <c r="K1676" s="8" t="str">
        <f>IFERROR(VLOOKUP($J1676,'Журнал договоров физ.лиц'!$A$2:$H$32,2,0),"")</f>
        <v/>
      </c>
      <c r="L1676" s="18" t="e">
        <f>IF(MATCH(Таблица1[[#This Row],[Номер договора]],Таблица1[Номер договора],)=ROW()-1,1,)+INDEX(Таблица1[[#All],[0]],ROW()-1)</f>
        <v>#N/A</v>
      </c>
      <c r="M1676" s="18" t="str">
        <f>IFERROR(INDEX(Таблица1[Номер договора],MATCH(ROW()-1,Таблица1[0],)),"s\")</f>
        <v>s\</v>
      </c>
    </row>
    <row r="1677" spans="1:13" ht="15.75" x14ac:dyDescent="0.25">
      <c r="A1677" s="9" t="e">
        <f>INDEX('Журнал договоров физ.лиц'!C:C,MATCH('Реестр физические'!J1677,'Журнал договоров физ.лиц'!A:A,))</f>
        <v>#N/A</v>
      </c>
      <c r="B1677" s="9" t="e">
        <f>Таблица1[[#This Row],[Наименование юридического лица / ФИО пациента (физического лица)]]</f>
        <v>#N/A</v>
      </c>
      <c r="C1677" s="35"/>
      <c r="D1677" s="11"/>
      <c r="E1677" s="16"/>
      <c r="F1677" s="19"/>
      <c r="G1677"/>
      <c r="H1677" s="17">
        <f>IFERROR(VLOOKUP(Таблица1[[#This Row],[Наименование услуги]],#REF!,2),)</f>
        <v>0</v>
      </c>
      <c r="I1677" s="7">
        <f>Таблица1[[#This Row],[Количество услуг]]*Таблица1[[#This Row],[Стоимость за единицу, руб.]]</f>
        <v>0</v>
      </c>
      <c r="K1677" s="8" t="str">
        <f>IFERROR(VLOOKUP($J1677,'Журнал договоров физ.лиц'!$A$2:$H$32,2,0),"")</f>
        <v/>
      </c>
      <c r="L1677" s="18" t="e">
        <f>IF(MATCH(Таблица1[[#This Row],[Номер договора]],Таблица1[Номер договора],)=ROW()-1,1,)+INDEX(Таблица1[[#All],[0]],ROW()-1)</f>
        <v>#N/A</v>
      </c>
      <c r="M1677" s="18" t="str">
        <f>IFERROR(INDEX(Таблица1[Номер договора],MATCH(ROW()-1,Таблица1[0],)),"s\")</f>
        <v>s\</v>
      </c>
    </row>
    <row r="1678" spans="1:13" ht="15.75" x14ac:dyDescent="0.25">
      <c r="A1678" s="9" t="e">
        <f>INDEX('Журнал договоров физ.лиц'!C:C,MATCH('Реестр физические'!J1678,'Журнал договоров физ.лиц'!A:A,))</f>
        <v>#N/A</v>
      </c>
      <c r="B1678" s="9" t="e">
        <f>Таблица1[[#This Row],[Наименование юридического лица / ФИО пациента (физического лица)]]</f>
        <v>#N/A</v>
      </c>
      <c r="C1678" s="35"/>
      <c r="D1678" s="11"/>
      <c r="E1678" s="16"/>
      <c r="F1678" s="19"/>
      <c r="G1678"/>
      <c r="H1678" s="17">
        <f>IFERROR(VLOOKUP(Таблица1[[#This Row],[Наименование услуги]],#REF!,2),)</f>
        <v>0</v>
      </c>
      <c r="I1678" s="7">
        <f>Таблица1[[#This Row],[Количество услуг]]*Таблица1[[#This Row],[Стоимость за единицу, руб.]]</f>
        <v>0</v>
      </c>
      <c r="K1678" s="8" t="str">
        <f>IFERROR(VLOOKUP($J1678,'Журнал договоров физ.лиц'!$A$2:$H$32,2,0),"")</f>
        <v/>
      </c>
      <c r="L1678" s="18" t="e">
        <f>IF(MATCH(Таблица1[[#This Row],[Номер договора]],Таблица1[Номер договора],)=ROW()-1,1,)+INDEX(Таблица1[[#All],[0]],ROW()-1)</f>
        <v>#N/A</v>
      </c>
      <c r="M1678" s="18" t="str">
        <f>IFERROR(INDEX(Таблица1[Номер договора],MATCH(ROW()-1,Таблица1[0],)),"s\")</f>
        <v>s\</v>
      </c>
    </row>
    <row r="1679" spans="1:13" ht="15.75" x14ac:dyDescent="0.25">
      <c r="A1679" s="9" t="e">
        <f>INDEX('Журнал договоров физ.лиц'!C:C,MATCH('Реестр физические'!J1679,'Журнал договоров физ.лиц'!A:A,))</f>
        <v>#N/A</v>
      </c>
      <c r="B1679" s="9" t="e">
        <f>Таблица1[[#This Row],[Наименование юридического лица / ФИО пациента (физического лица)]]</f>
        <v>#N/A</v>
      </c>
      <c r="C1679" s="35"/>
      <c r="D1679" s="11"/>
      <c r="E1679" s="16"/>
      <c r="F1679" s="19"/>
      <c r="G1679"/>
      <c r="H1679" s="17">
        <f>IFERROR(VLOOKUP(Таблица1[[#This Row],[Наименование услуги]],#REF!,2),)</f>
        <v>0</v>
      </c>
      <c r="I1679" s="7">
        <f>Таблица1[[#This Row],[Количество услуг]]*Таблица1[[#This Row],[Стоимость за единицу, руб.]]</f>
        <v>0</v>
      </c>
      <c r="K1679" s="8" t="str">
        <f>IFERROR(VLOOKUP($J1679,'Журнал договоров физ.лиц'!$A$2:$H$32,2,0),"")</f>
        <v/>
      </c>
      <c r="L1679" s="18" t="e">
        <f>IF(MATCH(Таблица1[[#This Row],[Номер договора]],Таблица1[Номер договора],)=ROW()-1,1,)+INDEX(Таблица1[[#All],[0]],ROW()-1)</f>
        <v>#N/A</v>
      </c>
      <c r="M1679" s="18" t="str">
        <f>IFERROR(INDEX(Таблица1[Номер договора],MATCH(ROW()-1,Таблица1[0],)),"s\")</f>
        <v>s\</v>
      </c>
    </row>
    <row r="1680" spans="1:13" ht="15.75" x14ac:dyDescent="0.25">
      <c r="A1680" s="9" t="e">
        <f>INDEX('Журнал договоров физ.лиц'!C:C,MATCH('Реестр физические'!J1680,'Журнал договоров физ.лиц'!A:A,))</f>
        <v>#N/A</v>
      </c>
      <c r="B1680" s="9" t="e">
        <f>Таблица1[[#This Row],[Наименование юридического лица / ФИО пациента (физического лица)]]</f>
        <v>#N/A</v>
      </c>
      <c r="C1680" s="35"/>
      <c r="D1680" s="11"/>
      <c r="E1680" s="16"/>
      <c r="F1680" s="19"/>
      <c r="G1680"/>
      <c r="H1680" s="17">
        <f>IFERROR(VLOOKUP(Таблица1[[#This Row],[Наименование услуги]],#REF!,2),)</f>
        <v>0</v>
      </c>
      <c r="I1680" s="7">
        <f>Таблица1[[#This Row],[Количество услуг]]*Таблица1[[#This Row],[Стоимость за единицу, руб.]]</f>
        <v>0</v>
      </c>
      <c r="K1680" s="8" t="str">
        <f>IFERROR(VLOOKUP($J1680,'Журнал договоров физ.лиц'!$A$2:$H$32,2,0),"")</f>
        <v/>
      </c>
      <c r="L1680" s="18" t="e">
        <f>IF(MATCH(Таблица1[[#This Row],[Номер договора]],Таблица1[Номер договора],)=ROW()-1,1,)+INDEX(Таблица1[[#All],[0]],ROW()-1)</f>
        <v>#N/A</v>
      </c>
      <c r="M1680" s="18" t="str">
        <f>IFERROR(INDEX(Таблица1[Номер договора],MATCH(ROW()-1,Таблица1[0],)),"s\")</f>
        <v>s\</v>
      </c>
    </row>
    <row r="1681" spans="1:13" ht="15.75" x14ac:dyDescent="0.25">
      <c r="A1681" s="9" t="e">
        <f>INDEX('Журнал договоров физ.лиц'!C:C,MATCH('Реестр физические'!J1681,'Журнал договоров физ.лиц'!A:A,))</f>
        <v>#N/A</v>
      </c>
      <c r="B1681" s="9" t="e">
        <f>Таблица1[[#This Row],[Наименование юридического лица / ФИО пациента (физического лица)]]</f>
        <v>#N/A</v>
      </c>
      <c r="C1681" s="35"/>
      <c r="D1681" s="11"/>
      <c r="E1681" s="16"/>
      <c r="F1681" s="19"/>
      <c r="G1681"/>
      <c r="H1681" s="17">
        <f>IFERROR(VLOOKUP(Таблица1[[#This Row],[Наименование услуги]],#REF!,2),)</f>
        <v>0</v>
      </c>
      <c r="I1681" s="7">
        <f>Таблица1[[#This Row],[Количество услуг]]*Таблица1[[#This Row],[Стоимость за единицу, руб.]]</f>
        <v>0</v>
      </c>
      <c r="K1681" s="8" t="str">
        <f>IFERROR(VLOOKUP($J1681,'Журнал договоров физ.лиц'!$A$2:$H$32,2,0),"")</f>
        <v/>
      </c>
      <c r="L1681" s="18" t="e">
        <f>IF(MATCH(Таблица1[[#This Row],[Номер договора]],Таблица1[Номер договора],)=ROW()-1,1,)+INDEX(Таблица1[[#All],[0]],ROW()-1)</f>
        <v>#N/A</v>
      </c>
      <c r="M1681" s="18" t="str">
        <f>IFERROR(INDEX(Таблица1[Номер договора],MATCH(ROW()-1,Таблица1[0],)),"s\")</f>
        <v>s\</v>
      </c>
    </row>
    <row r="1682" spans="1:13" ht="15.75" x14ac:dyDescent="0.25">
      <c r="A1682" s="9" t="e">
        <f>INDEX('Журнал договоров физ.лиц'!C:C,MATCH('Реестр физические'!J1682,'Журнал договоров физ.лиц'!A:A,))</f>
        <v>#N/A</v>
      </c>
      <c r="B1682" s="9" t="e">
        <f>Таблица1[[#This Row],[Наименование юридического лица / ФИО пациента (физического лица)]]</f>
        <v>#N/A</v>
      </c>
      <c r="C1682" s="35"/>
      <c r="D1682" s="11"/>
      <c r="E1682" s="16"/>
      <c r="F1682" s="19"/>
      <c r="G1682"/>
      <c r="H1682" s="17">
        <f>IFERROR(VLOOKUP(Таблица1[[#This Row],[Наименование услуги]],#REF!,2),)</f>
        <v>0</v>
      </c>
      <c r="I1682" s="7">
        <f>Таблица1[[#This Row],[Количество услуг]]*Таблица1[[#This Row],[Стоимость за единицу, руб.]]</f>
        <v>0</v>
      </c>
      <c r="K1682" s="8" t="str">
        <f>IFERROR(VLOOKUP($J1682,'Журнал договоров физ.лиц'!$A$2:$H$32,2,0),"")</f>
        <v/>
      </c>
      <c r="L1682" s="18" t="e">
        <f>IF(MATCH(Таблица1[[#This Row],[Номер договора]],Таблица1[Номер договора],)=ROW()-1,1,)+INDEX(Таблица1[[#All],[0]],ROW()-1)</f>
        <v>#N/A</v>
      </c>
      <c r="M1682" s="18" t="str">
        <f>IFERROR(INDEX(Таблица1[Номер договора],MATCH(ROW()-1,Таблица1[0],)),"s\")</f>
        <v>s\</v>
      </c>
    </row>
    <row r="1683" spans="1:13" ht="15.75" x14ac:dyDescent="0.25">
      <c r="A1683" s="9" t="e">
        <f>INDEX('Журнал договоров физ.лиц'!C:C,MATCH('Реестр физические'!J1683,'Журнал договоров физ.лиц'!A:A,))</f>
        <v>#N/A</v>
      </c>
      <c r="B1683" s="9" t="e">
        <f>Таблица1[[#This Row],[Наименование юридического лица / ФИО пациента (физического лица)]]</f>
        <v>#N/A</v>
      </c>
      <c r="C1683" s="35"/>
      <c r="D1683" s="11"/>
      <c r="E1683" s="16"/>
      <c r="F1683" s="19"/>
      <c r="G1683"/>
      <c r="H1683" s="17">
        <f>IFERROR(VLOOKUP(Таблица1[[#This Row],[Наименование услуги]],#REF!,2),)</f>
        <v>0</v>
      </c>
      <c r="I1683" s="7">
        <f>Таблица1[[#This Row],[Количество услуг]]*Таблица1[[#This Row],[Стоимость за единицу, руб.]]</f>
        <v>0</v>
      </c>
      <c r="K1683" s="8" t="str">
        <f>IFERROR(VLOOKUP($J1683,'Журнал договоров физ.лиц'!$A$2:$H$32,2,0),"")</f>
        <v/>
      </c>
      <c r="L1683" s="18" t="e">
        <f>IF(MATCH(Таблица1[[#This Row],[Номер договора]],Таблица1[Номер договора],)=ROW()-1,1,)+INDEX(Таблица1[[#All],[0]],ROW()-1)</f>
        <v>#N/A</v>
      </c>
      <c r="M1683" s="18" t="str">
        <f>IFERROR(INDEX(Таблица1[Номер договора],MATCH(ROW()-1,Таблица1[0],)),"s\")</f>
        <v>s\</v>
      </c>
    </row>
    <row r="1684" spans="1:13" ht="15.75" x14ac:dyDescent="0.25">
      <c r="A1684" s="9" t="e">
        <f>INDEX('Журнал договоров физ.лиц'!C:C,MATCH('Реестр физические'!J1684,'Журнал договоров физ.лиц'!A:A,))</f>
        <v>#N/A</v>
      </c>
      <c r="B1684" s="9" t="e">
        <f>Таблица1[[#This Row],[Наименование юридического лица / ФИО пациента (физического лица)]]</f>
        <v>#N/A</v>
      </c>
      <c r="C1684" s="35"/>
      <c r="D1684" s="11"/>
      <c r="E1684" s="16"/>
      <c r="F1684" s="19"/>
      <c r="G1684"/>
      <c r="H1684" s="17">
        <f>IFERROR(VLOOKUP(Таблица1[[#This Row],[Наименование услуги]],#REF!,2),)</f>
        <v>0</v>
      </c>
      <c r="I1684" s="7">
        <f>Таблица1[[#This Row],[Количество услуг]]*Таблица1[[#This Row],[Стоимость за единицу, руб.]]</f>
        <v>0</v>
      </c>
      <c r="K1684" s="8" t="str">
        <f>IFERROR(VLOOKUP($J1684,'Журнал договоров физ.лиц'!$A$2:$H$32,2,0),"")</f>
        <v/>
      </c>
      <c r="L1684" s="18" t="e">
        <f>IF(MATCH(Таблица1[[#This Row],[Номер договора]],Таблица1[Номер договора],)=ROW()-1,1,)+INDEX(Таблица1[[#All],[0]],ROW()-1)</f>
        <v>#N/A</v>
      </c>
      <c r="M1684" s="18" t="str">
        <f>IFERROR(INDEX(Таблица1[Номер договора],MATCH(ROW()-1,Таблица1[0],)),"s\")</f>
        <v>s\</v>
      </c>
    </row>
    <row r="1685" spans="1:13" ht="15.75" x14ac:dyDescent="0.25">
      <c r="A1685" s="9" t="e">
        <f>INDEX('Журнал договоров физ.лиц'!C:C,MATCH('Реестр физические'!J1685,'Журнал договоров физ.лиц'!A:A,))</f>
        <v>#N/A</v>
      </c>
      <c r="B1685" s="9" t="e">
        <f>Таблица1[[#This Row],[Наименование юридического лица / ФИО пациента (физического лица)]]</f>
        <v>#N/A</v>
      </c>
      <c r="C1685" s="35"/>
      <c r="D1685" s="11"/>
      <c r="E1685" s="16"/>
      <c r="F1685" s="19"/>
      <c r="G1685"/>
      <c r="H1685" s="17">
        <f>IFERROR(VLOOKUP(Таблица1[[#This Row],[Наименование услуги]],#REF!,2),)</f>
        <v>0</v>
      </c>
      <c r="I1685" s="7">
        <f>Таблица1[[#This Row],[Количество услуг]]*Таблица1[[#This Row],[Стоимость за единицу, руб.]]</f>
        <v>0</v>
      </c>
      <c r="K1685" s="8" t="str">
        <f>IFERROR(VLOOKUP($J1685,'Журнал договоров физ.лиц'!$A$2:$H$32,2,0),"")</f>
        <v/>
      </c>
      <c r="L1685" s="18" t="e">
        <f>IF(MATCH(Таблица1[[#This Row],[Номер договора]],Таблица1[Номер договора],)=ROW()-1,1,)+INDEX(Таблица1[[#All],[0]],ROW()-1)</f>
        <v>#N/A</v>
      </c>
      <c r="M1685" s="18" t="str">
        <f>IFERROR(INDEX(Таблица1[Номер договора],MATCH(ROW()-1,Таблица1[0],)),"s\")</f>
        <v>s\</v>
      </c>
    </row>
    <row r="1686" spans="1:13" ht="15.75" x14ac:dyDescent="0.25">
      <c r="A1686" s="9" t="e">
        <f>INDEX('Журнал договоров физ.лиц'!C:C,MATCH('Реестр физические'!J1686,'Журнал договоров физ.лиц'!A:A,))</f>
        <v>#N/A</v>
      </c>
      <c r="B1686" s="9" t="e">
        <f>Таблица1[[#This Row],[Наименование юридического лица / ФИО пациента (физического лица)]]</f>
        <v>#N/A</v>
      </c>
      <c r="C1686" s="35"/>
      <c r="D1686" s="11"/>
      <c r="E1686" s="16"/>
      <c r="F1686" s="19"/>
      <c r="G1686"/>
      <c r="H1686" s="17">
        <f>IFERROR(VLOOKUP(Таблица1[[#This Row],[Наименование услуги]],#REF!,2),)</f>
        <v>0</v>
      </c>
      <c r="I1686" s="7">
        <f>Таблица1[[#This Row],[Количество услуг]]*Таблица1[[#This Row],[Стоимость за единицу, руб.]]</f>
        <v>0</v>
      </c>
      <c r="K1686" s="8" t="str">
        <f>IFERROR(VLOOKUP($J1686,'Журнал договоров физ.лиц'!$A$2:$H$32,2,0),"")</f>
        <v/>
      </c>
      <c r="L1686" s="18" t="e">
        <f>IF(MATCH(Таблица1[[#This Row],[Номер договора]],Таблица1[Номер договора],)=ROW()-1,1,)+INDEX(Таблица1[[#All],[0]],ROW()-1)</f>
        <v>#N/A</v>
      </c>
      <c r="M1686" s="18" t="str">
        <f>IFERROR(INDEX(Таблица1[Номер договора],MATCH(ROW()-1,Таблица1[0],)),"s\")</f>
        <v>s\</v>
      </c>
    </row>
    <row r="1687" spans="1:13" ht="15.75" x14ac:dyDescent="0.25">
      <c r="A1687" s="9" t="e">
        <f>INDEX('Журнал договоров физ.лиц'!C:C,MATCH('Реестр физические'!J1687,'Журнал договоров физ.лиц'!A:A,))</f>
        <v>#N/A</v>
      </c>
      <c r="B1687" s="9" t="e">
        <f>Таблица1[[#This Row],[Наименование юридического лица / ФИО пациента (физического лица)]]</f>
        <v>#N/A</v>
      </c>
      <c r="C1687" s="35"/>
      <c r="D1687" s="11"/>
      <c r="E1687" s="16"/>
      <c r="F1687" s="19"/>
      <c r="G1687"/>
      <c r="H1687" s="17">
        <f>IFERROR(VLOOKUP(Таблица1[[#This Row],[Наименование услуги]],#REF!,2),)</f>
        <v>0</v>
      </c>
      <c r="I1687" s="7">
        <f>Таблица1[[#This Row],[Количество услуг]]*Таблица1[[#This Row],[Стоимость за единицу, руб.]]</f>
        <v>0</v>
      </c>
      <c r="K1687" s="8" t="str">
        <f>IFERROR(VLOOKUP($J1687,'Журнал договоров физ.лиц'!$A$2:$H$32,2,0),"")</f>
        <v/>
      </c>
      <c r="L1687" s="18" t="e">
        <f>IF(MATCH(Таблица1[[#This Row],[Номер договора]],Таблица1[Номер договора],)=ROW()-1,1,)+INDEX(Таблица1[[#All],[0]],ROW()-1)</f>
        <v>#N/A</v>
      </c>
      <c r="M1687" s="18" t="str">
        <f>IFERROR(INDEX(Таблица1[Номер договора],MATCH(ROW()-1,Таблица1[0],)),"s\")</f>
        <v>s\</v>
      </c>
    </row>
    <row r="1688" spans="1:13" ht="15.75" x14ac:dyDescent="0.25">
      <c r="A1688" s="9" t="e">
        <f>INDEX('Журнал договоров физ.лиц'!C:C,MATCH('Реестр физические'!J1688,'Журнал договоров физ.лиц'!A:A,))</f>
        <v>#N/A</v>
      </c>
      <c r="B1688" s="9" t="e">
        <f>Таблица1[[#This Row],[Наименование юридического лица / ФИО пациента (физического лица)]]</f>
        <v>#N/A</v>
      </c>
      <c r="C1688" s="35"/>
      <c r="D1688" s="11"/>
      <c r="E1688" s="16"/>
      <c r="F1688" s="19"/>
      <c r="G1688"/>
      <c r="H1688" s="17">
        <f>IFERROR(VLOOKUP(Таблица1[[#This Row],[Наименование услуги]],#REF!,2),)</f>
        <v>0</v>
      </c>
      <c r="I1688" s="7">
        <f>Таблица1[[#This Row],[Количество услуг]]*Таблица1[[#This Row],[Стоимость за единицу, руб.]]</f>
        <v>0</v>
      </c>
      <c r="K1688" s="8" t="str">
        <f>IFERROR(VLOOKUP($J1688,'Журнал договоров физ.лиц'!$A$2:$H$32,2,0),"")</f>
        <v/>
      </c>
      <c r="L1688" s="18" t="e">
        <f>IF(MATCH(Таблица1[[#This Row],[Номер договора]],Таблица1[Номер договора],)=ROW()-1,1,)+INDEX(Таблица1[[#All],[0]],ROW()-1)</f>
        <v>#N/A</v>
      </c>
      <c r="M1688" s="18" t="str">
        <f>IFERROR(INDEX(Таблица1[Номер договора],MATCH(ROW()-1,Таблица1[0],)),"s\")</f>
        <v>s\</v>
      </c>
    </row>
    <row r="1689" spans="1:13" ht="15.75" x14ac:dyDescent="0.25">
      <c r="A1689" s="9" t="e">
        <f>INDEX('Журнал договоров физ.лиц'!C:C,MATCH('Реестр физические'!J1689,'Журнал договоров физ.лиц'!A:A,))</f>
        <v>#N/A</v>
      </c>
      <c r="B1689" s="9" t="e">
        <f>Таблица1[[#This Row],[Наименование юридического лица / ФИО пациента (физического лица)]]</f>
        <v>#N/A</v>
      </c>
      <c r="C1689" s="35"/>
      <c r="D1689" s="11"/>
      <c r="E1689" s="16"/>
      <c r="F1689" s="19"/>
      <c r="G1689"/>
      <c r="H1689" s="17">
        <f>IFERROR(VLOOKUP(Таблица1[[#This Row],[Наименование услуги]],#REF!,2),)</f>
        <v>0</v>
      </c>
      <c r="I1689" s="7">
        <f>Таблица1[[#This Row],[Количество услуг]]*Таблица1[[#This Row],[Стоимость за единицу, руб.]]</f>
        <v>0</v>
      </c>
      <c r="K1689" s="8" t="str">
        <f>IFERROR(VLOOKUP($J1689,'Журнал договоров физ.лиц'!$A$2:$H$32,2,0),"")</f>
        <v/>
      </c>
      <c r="L1689" s="18" t="e">
        <f>IF(MATCH(Таблица1[[#This Row],[Номер договора]],Таблица1[Номер договора],)=ROW()-1,1,)+INDEX(Таблица1[[#All],[0]],ROW()-1)</f>
        <v>#N/A</v>
      </c>
      <c r="M1689" s="18" t="str">
        <f>IFERROR(INDEX(Таблица1[Номер договора],MATCH(ROW()-1,Таблица1[0],)),"s\")</f>
        <v>s\</v>
      </c>
    </row>
    <row r="1690" spans="1:13" ht="15.75" x14ac:dyDescent="0.25">
      <c r="A1690" s="9" t="e">
        <f>INDEX('Журнал договоров физ.лиц'!C:C,MATCH('Реестр физические'!J1690,'Журнал договоров физ.лиц'!A:A,))</f>
        <v>#N/A</v>
      </c>
      <c r="B1690" s="9" t="e">
        <f>Таблица1[[#This Row],[Наименование юридического лица / ФИО пациента (физического лица)]]</f>
        <v>#N/A</v>
      </c>
      <c r="C1690" s="35"/>
      <c r="D1690" s="11"/>
      <c r="E1690" s="16"/>
      <c r="F1690" s="19"/>
      <c r="G1690"/>
      <c r="H1690" s="17">
        <f>IFERROR(VLOOKUP(Таблица1[[#This Row],[Наименование услуги]],#REF!,2),)</f>
        <v>0</v>
      </c>
      <c r="I1690" s="7">
        <f>Таблица1[[#This Row],[Количество услуг]]*Таблица1[[#This Row],[Стоимость за единицу, руб.]]</f>
        <v>0</v>
      </c>
      <c r="K1690" s="8" t="str">
        <f>IFERROR(VLOOKUP($J1690,'Журнал договоров физ.лиц'!$A$2:$H$32,2,0),"")</f>
        <v/>
      </c>
      <c r="L1690" s="18" t="e">
        <f>IF(MATCH(Таблица1[[#This Row],[Номер договора]],Таблица1[Номер договора],)=ROW()-1,1,)+INDEX(Таблица1[[#All],[0]],ROW()-1)</f>
        <v>#N/A</v>
      </c>
      <c r="M1690" s="18" t="str">
        <f>IFERROR(INDEX(Таблица1[Номер договора],MATCH(ROW()-1,Таблица1[0],)),"s\")</f>
        <v>s\</v>
      </c>
    </row>
    <row r="1691" spans="1:13" ht="15.75" x14ac:dyDescent="0.25">
      <c r="A1691" s="9" t="e">
        <f>INDEX('Журнал договоров физ.лиц'!C:C,MATCH('Реестр физические'!J1691,'Журнал договоров физ.лиц'!A:A,))</f>
        <v>#N/A</v>
      </c>
      <c r="B1691" s="9" t="e">
        <f>Таблица1[[#This Row],[Наименование юридического лица / ФИО пациента (физического лица)]]</f>
        <v>#N/A</v>
      </c>
      <c r="C1691" s="35"/>
      <c r="D1691" s="11"/>
      <c r="E1691" s="16"/>
      <c r="F1691" s="19"/>
      <c r="G1691"/>
      <c r="H1691" s="17">
        <f>IFERROR(VLOOKUP(Таблица1[[#This Row],[Наименование услуги]],#REF!,2),)</f>
        <v>0</v>
      </c>
      <c r="I1691" s="7">
        <f>Таблица1[[#This Row],[Количество услуг]]*Таблица1[[#This Row],[Стоимость за единицу, руб.]]</f>
        <v>0</v>
      </c>
      <c r="K1691" s="8" t="str">
        <f>IFERROR(VLOOKUP($J1691,'Журнал договоров физ.лиц'!$A$2:$H$32,2,0),"")</f>
        <v/>
      </c>
      <c r="L1691" s="18" t="e">
        <f>IF(MATCH(Таблица1[[#This Row],[Номер договора]],Таблица1[Номер договора],)=ROW()-1,1,)+INDEX(Таблица1[[#All],[0]],ROW()-1)</f>
        <v>#N/A</v>
      </c>
      <c r="M1691" s="18" t="str">
        <f>IFERROR(INDEX(Таблица1[Номер договора],MATCH(ROW()-1,Таблица1[0],)),"s\")</f>
        <v>s\</v>
      </c>
    </row>
    <row r="1692" spans="1:13" ht="15.75" x14ac:dyDescent="0.25">
      <c r="A1692" s="9" t="e">
        <f>INDEX('Журнал договоров физ.лиц'!C:C,MATCH('Реестр физические'!J1692,'Журнал договоров физ.лиц'!A:A,))</f>
        <v>#N/A</v>
      </c>
      <c r="B1692" s="9" t="e">
        <f>Таблица1[[#This Row],[Наименование юридического лица / ФИО пациента (физического лица)]]</f>
        <v>#N/A</v>
      </c>
      <c r="C1692" s="35"/>
      <c r="D1692" s="11"/>
      <c r="E1692" s="16"/>
      <c r="F1692" s="19"/>
      <c r="G1692"/>
      <c r="H1692" s="17">
        <f>IFERROR(VLOOKUP(Таблица1[[#This Row],[Наименование услуги]],#REF!,2),)</f>
        <v>0</v>
      </c>
      <c r="I1692" s="7">
        <f>Таблица1[[#This Row],[Количество услуг]]*Таблица1[[#This Row],[Стоимость за единицу, руб.]]</f>
        <v>0</v>
      </c>
      <c r="K1692" s="8" t="str">
        <f>IFERROR(VLOOKUP($J1692,'Журнал договоров физ.лиц'!$A$2:$H$32,2,0),"")</f>
        <v/>
      </c>
      <c r="L1692" s="18" t="e">
        <f>IF(MATCH(Таблица1[[#This Row],[Номер договора]],Таблица1[Номер договора],)=ROW()-1,1,)+INDEX(Таблица1[[#All],[0]],ROW()-1)</f>
        <v>#N/A</v>
      </c>
      <c r="M1692" s="18" t="str">
        <f>IFERROR(INDEX(Таблица1[Номер договора],MATCH(ROW()-1,Таблица1[0],)),"s\")</f>
        <v>s\</v>
      </c>
    </row>
    <row r="1693" spans="1:13" ht="15.75" x14ac:dyDescent="0.25">
      <c r="A1693" s="9" t="e">
        <f>INDEX('Журнал договоров физ.лиц'!C:C,MATCH('Реестр физические'!J1693,'Журнал договоров физ.лиц'!A:A,))</f>
        <v>#N/A</v>
      </c>
      <c r="B1693" s="9" t="e">
        <f>Таблица1[[#This Row],[Наименование юридического лица / ФИО пациента (физического лица)]]</f>
        <v>#N/A</v>
      </c>
      <c r="C1693" s="35"/>
      <c r="D1693" s="11"/>
      <c r="E1693" s="16"/>
      <c r="F1693" s="19"/>
      <c r="G1693"/>
      <c r="H1693" s="17">
        <f>IFERROR(VLOOKUP(Таблица1[[#This Row],[Наименование услуги]],#REF!,2),)</f>
        <v>0</v>
      </c>
      <c r="I1693" s="7">
        <f>Таблица1[[#This Row],[Количество услуг]]*Таблица1[[#This Row],[Стоимость за единицу, руб.]]</f>
        <v>0</v>
      </c>
      <c r="K1693" s="8" t="str">
        <f>IFERROR(VLOOKUP($J1693,'Журнал договоров физ.лиц'!$A$2:$H$32,2,0),"")</f>
        <v/>
      </c>
      <c r="L1693" s="18" t="e">
        <f>IF(MATCH(Таблица1[[#This Row],[Номер договора]],Таблица1[Номер договора],)=ROW()-1,1,)+INDEX(Таблица1[[#All],[0]],ROW()-1)</f>
        <v>#N/A</v>
      </c>
      <c r="M1693" s="18" t="str">
        <f>IFERROR(INDEX(Таблица1[Номер договора],MATCH(ROW()-1,Таблица1[0],)),"s\")</f>
        <v>s\</v>
      </c>
    </row>
    <row r="1694" spans="1:13" ht="15.75" x14ac:dyDescent="0.25">
      <c r="A1694" s="9" t="e">
        <f>INDEX('Журнал договоров физ.лиц'!C:C,MATCH('Реестр физические'!J1694,'Журнал договоров физ.лиц'!A:A,))</f>
        <v>#N/A</v>
      </c>
      <c r="B1694" s="9" t="e">
        <f>Таблица1[[#This Row],[Наименование юридического лица / ФИО пациента (физического лица)]]</f>
        <v>#N/A</v>
      </c>
      <c r="C1694" s="35"/>
      <c r="D1694" s="11"/>
      <c r="E1694" s="16"/>
      <c r="F1694" s="19"/>
      <c r="G1694"/>
      <c r="H1694" s="17">
        <f>IFERROR(VLOOKUP(Таблица1[[#This Row],[Наименование услуги]],#REF!,2),)</f>
        <v>0</v>
      </c>
      <c r="I1694" s="7">
        <f>Таблица1[[#This Row],[Количество услуг]]*Таблица1[[#This Row],[Стоимость за единицу, руб.]]</f>
        <v>0</v>
      </c>
      <c r="K1694" s="8" t="str">
        <f>IFERROR(VLOOKUP($J1694,'Журнал договоров физ.лиц'!$A$2:$H$32,2,0),"")</f>
        <v/>
      </c>
      <c r="L1694" s="18" t="e">
        <f>IF(MATCH(Таблица1[[#This Row],[Номер договора]],Таблица1[Номер договора],)=ROW()-1,1,)+INDEX(Таблица1[[#All],[0]],ROW()-1)</f>
        <v>#N/A</v>
      </c>
      <c r="M1694" s="18" t="str">
        <f>IFERROR(INDEX(Таблица1[Номер договора],MATCH(ROW()-1,Таблица1[0],)),"s\")</f>
        <v>s\</v>
      </c>
    </row>
    <row r="1695" spans="1:13" ht="15.75" x14ac:dyDescent="0.25">
      <c r="A1695" s="9" t="e">
        <f>INDEX('Журнал договоров физ.лиц'!C:C,MATCH('Реестр физические'!J1695,'Журнал договоров физ.лиц'!A:A,))</f>
        <v>#N/A</v>
      </c>
      <c r="B1695" s="9" t="e">
        <f>Таблица1[[#This Row],[Наименование юридического лица / ФИО пациента (физического лица)]]</f>
        <v>#N/A</v>
      </c>
      <c r="C1695" s="35"/>
      <c r="D1695" s="11"/>
      <c r="E1695" s="16"/>
      <c r="F1695" s="19"/>
      <c r="G1695"/>
      <c r="H1695" s="17">
        <f>IFERROR(VLOOKUP(Таблица1[[#This Row],[Наименование услуги]],#REF!,2),)</f>
        <v>0</v>
      </c>
      <c r="I1695" s="7">
        <f>Таблица1[[#This Row],[Количество услуг]]*Таблица1[[#This Row],[Стоимость за единицу, руб.]]</f>
        <v>0</v>
      </c>
      <c r="K1695" s="8" t="str">
        <f>IFERROR(VLOOKUP($J1695,'Журнал договоров физ.лиц'!$A$2:$H$32,2,0),"")</f>
        <v/>
      </c>
      <c r="L1695" s="18" t="e">
        <f>IF(MATCH(Таблица1[[#This Row],[Номер договора]],Таблица1[Номер договора],)=ROW()-1,1,)+INDEX(Таблица1[[#All],[0]],ROW()-1)</f>
        <v>#N/A</v>
      </c>
      <c r="M1695" s="18" t="str">
        <f>IFERROR(INDEX(Таблица1[Номер договора],MATCH(ROW()-1,Таблица1[0],)),"s\")</f>
        <v>s\</v>
      </c>
    </row>
    <row r="1696" spans="1:13" ht="15.75" x14ac:dyDescent="0.25">
      <c r="A1696" s="9" t="e">
        <f>INDEX('Журнал договоров физ.лиц'!C:C,MATCH('Реестр физические'!J1696,'Журнал договоров физ.лиц'!A:A,))</f>
        <v>#N/A</v>
      </c>
      <c r="B1696" s="9" t="e">
        <f>Таблица1[[#This Row],[Наименование юридического лица / ФИО пациента (физического лица)]]</f>
        <v>#N/A</v>
      </c>
      <c r="C1696" s="35"/>
      <c r="D1696" s="11"/>
      <c r="E1696" s="16"/>
      <c r="F1696" s="19"/>
      <c r="G1696"/>
      <c r="H1696" s="17">
        <f>IFERROR(VLOOKUP(Таблица1[[#This Row],[Наименование услуги]],#REF!,2),)</f>
        <v>0</v>
      </c>
      <c r="I1696" s="7">
        <f>Таблица1[[#This Row],[Количество услуг]]*Таблица1[[#This Row],[Стоимость за единицу, руб.]]</f>
        <v>0</v>
      </c>
      <c r="K1696" s="8" t="str">
        <f>IFERROR(VLOOKUP($J1696,'Журнал договоров физ.лиц'!$A$2:$H$32,2,0),"")</f>
        <v/>
      </c>
      <c r="L1696" s="18" t="e">
        <f>IF(MATCH(Таблица1[[#This Row],[Номер договора]],Таблица1[Номер договора],)=ROW()-1,1,)+INDEX(Таблица1[[#All],[0]],ROW()-1)</f>
        <v>#N/A</v>
      </c>
      <c r="M1696" s="18" t="str">
        <f>IFERROR(INDEX(Таблица1[Номер договора],MATCH(ROW()-1,Таблица1[0],)),"s\")</f>
        <v>s\</v>
      </c>
    </row>
    <row r="1697" spans="1:13" ht="15.75" x14ac:dyDescent="0.25">
      <c r="A1697" s="9" t="e">
        <f>INDEX('Журнал договоров физ.лиц'!C:C,MATCH('Реестр физические'!J1697,'Журнал договоров физ.лиц'!A:A,))</f>
        <v>#N/A</v>
      </c>
      <c r="B1697" s="9" t="e">
        <f>Таблица1[[#This Row],[Наименование юридического лица / ФИО пациента (физического лица)]]</f>
        <v>#N/A</v>
      </c>
      <c r="C1697" s="35"/>
      <c r="D1697" s="11"/>
      <c r="E1697" s="16"/>
      <c r="F1697" s="19"/>
      <c r="G1697"/>
      <c r="H1697" s="17">
        <f>IFERROR(VLOOKUP(Таблица1[[#This Row],[Наименование услуги]],#REF!,2),)</f>
        <v>0</v>
      </c>
      <c r="I1697" s="7">
        <f>Таблица1[[#This Row],[Количество услуг]]*Таблица1[[#This Row],[Стоимость за единицу, руб.]]</f>
        <v>0</v>
      </c>
      <c r="K1697" s="8" t="str">
        <f>IFERROR(VLOOKUP($J1697,'Журнал договоров физ.лиц'!$A$2:$H$32,2,0),"")</f>
        <v/>
      </c>
      <c r="L1697" s="18" t="e">
        <f>IF(MATCH(Таблица1[[#This Row],[Номер договора]],Таблица1[Номер договора],)=ROW()-1,1,)+INDEX(Таблица1[[#All],[0]],ROW()-1)</f>
        <v>#N/A</v>
      </c>
      <c r="M1697" s="18" t="str">
        <f>IFERROR(INDEX(Таблица1[Номер договора],MATCH(ROW()-1,Таблица1[0],)),"s\")</f>
        <v>s\</v>
      </c>
    </row>
    <row r="1698" spans="1:13" ht="15.75" x14ac:dyDescent="0.25">
      <c r="A1698" s="9" t="e">
        <f>INDEX('Журнал договоров физ.лиц'!C:C,MATCH('Реестр физические'!J1698,'Журнал договоров физ.лиц'!A:A,))</f>
        <v>#N/A</v>
      </c>
      <c r="B1698" s="9" t="e">
        <f>Таблица1[[#This Row],[Наименование юридического лица / ФИО пациента (физического лица)]]</f>
        <v>#N/A</v>
      </c>
      <c r="C1698" s="35"/>
      <c r="D1698" s="11"/>
      <c r="E1698" s="16"/>
      <c r="F1698" s="19"/>
      <c r="G1698"/>
      <c r="H1698" s="17">
        <f>IFERROR(VLOOKUP(Таблица1[[#This Row],[Наименование услуги]],#REF!,2),)</f>
        <v>0</v>
      </c>
      <c r="I1698" s="7">
        <f>Таблица1[[#This Row],[Количество услуг]]*Таблица1[[#This Row],[Стоимость за единицу, руб.]]</f>
        <v>0</v>
      </c>
      <c r="K1698" s="8" t="str">
        <f>IFERROR(VLOOKUP($J1698,'Журнал договоров физ.лиц'!$A$2:$H$32,2,0),"")</f>
        <v/>
      </c>
      <c r="L1698" s="18" t="e">
        <f>IF(MATCH(Таблица1[[#This Row],[Номер договора]],Таблица1[Номер договора],)=ROW()-1,1,)+INDEX(Таблица1[[#All],[0]],ROW()-1)</f>
        <v>#N/A</v>
      </c>
      <c r="M1698" s="18" t="str">
        <f>IFERROR(INDEX(Таблица1[Номер договора],MATCH(ROW()-1,Таблица1[0],)),"s\")</f>
        <v>s\</v>
      </c>
    </row>
    <row r="1699" spans="1:13" ht="15.75" x14ac:dyDescent="0.25">
      <c r="A1699" s="9" t="e">
        <f>INDEX('Журнал договоров физ.лиц'!C:C,MATCH('Реестр физические'!J1699,'Журнал договоров физ.лиц'!A:A,))</f>
        <v>#N/A</v>
      </c>
      <c r="B1699" s="9" t="e">
        <f>Таблица1[[#This Row],[Наименование юридического лица / ФИО пациента (физического лица)]]</f>
        <v>#N/A</v>
      </c>
      <c r="C1699" s="35"/>
      <c r="D1699" s="11"/>
      <c r="E1699" s="16"/>
      <c r="F1699" s="19"/>
      <c r="G1699"/>
      <c r="H1699" s="17">
        <f>IFERROR(VLOOKUP(Таблица1[[#This Row],[Наименование услуги]],#REF!,2),)</f>
        <v>0</v>
      </c>
      <c r="I1699" s="7">
        <f>Таблица1[[#This Row],[Количество услуг]]*Таблица1[[#This Row],[Стоимость за единицу, руб.]]</f>
        <v>0</v>
      </c>
      <c r="K1699" s="8" t="str">
        <f>IFERROR(VLOOKUP($J1699,'Журнал договоров физ.лиц'!$A$2:$H$32,2,0),"")</f>
        <v/>
      </c>
      <c r="L1699" s="18" t="e">
        <f>IF(MATCH(Таблица1[[#This Row],[Номер договора]],Таблица1[Номер договора],)=ROW()-1,1,)+INDEX(Таблица1[[#All],[0]],ROW()-1)</f>
        <v>#N/A</v>
      </c>
      <c r="M1699" s="18" t="str">
        <f>IFERROR(INDEX(Таблица1[Номер договора],MATCH(ROW()-1,Таблица1[0],)),"s\")</f>
        <v>s\</v>
      </c>
    </row>
    <row r="1700" spans="1:13" ht="15.75" x14ac:dyDescent="0.25">
      <c r="A1700" s="9" t="e">
        <f>INDEX('Журнал договоров физ.лиц'!C:C,MATCH('Реестр физические'!J1700,'Журнал договоров физ.лиц'!A:A,))</f>
        <v>#N/A</v>
      </c>
      <c r="B1700" s="9" t="e">
        <f>Таблица1[[#This Row],[Наименование юридического лица / ФИО пациента (физического лица)]]</f>
        <v>#N/A</v>
      </c>
      <c r="C1700" s="35"/>
      <c r="D1700" s="11"/>
      <c r="E1700" s="16"/>
      <c r="F1700" s="19"/>
      <c r="G1700"/>
      <c r="H1700" s="17">
        <f>IFERROR(VLOOKUP(Таблица1[[#This Row],[Наименование услуги]],#REF!,2),)</f>
        <v>0</v>
      </c>
      <c r="I1700" s="7">
        <f>Таблица1[[#This Row],[Количество услуг]]*Таблица1[[#This Row],[Стоимость за единицу, руб.]]</f>
        <v>0</v>
      </c>
      <c r="K1700" s="8" t="str">
        <f>IFERROR(VLOOKUP($J1700,'Журнал договоров физ.лиц'!$A$2:$H$32,2,0),"")</f>
        <v/>
      </c>
      <c r="L1700" s="18" t="e">
        <f>IF(MATCH(Таблица1[[#This Row],[Номер договора]],Таблица1[Номер договора],)=ROW()-1,1,)+INDEX(Таблица1[[#All],[0]],ROW()-1)</f>
        <v>#N/A</v>
      </c>
      <c r="M1700" s="18" t="str">
        <f>IFERROR(INDEX(Таблица1[Номер договора],MATCH(ROW()-1,Таблица1[0],)),"s\")</f>
        <v>s\</v>
      </c>
    </row>
    <row r="1701" spans="1:13" ht="15.75" x14ac:dyDescent="0.25">
      <c r="A1701" s="9" t="e">
        <f>INDEX('Журнал договоров физ.лиц'!C:C,MATCH('Реестр физические'!J1701,'Журнал договоров физ.лиц'!A:A,))</f>
        <v>#N/A</v>
      </c>
      <c r="B1701" s="9" t="e">
        <f>Таблица1[[#This Row],[Наименование юридического лица / ФИО пациента (физического лица)]]</f>
        <v>#N/A</v>
      </c>
      <c r="C1701" s="35"/>
      <c r="D1701" s="11"/>
      <c r="E1701" s="16"/>
      <c r="F1701" s="19"/>
      <c r="G1701"/>
      <c r="H1701" s="17">
        <f>IFERROR(VLOOKUP(Таблица1[[#This Row],[Наименование услуги]],#REF!,2),)</f>
        <v>0</v>
      </c>
      <c r="I1701" s="7">
        <f>Таблица1[[#This Row],[Количество услуг]]*Таблица1[[#This Row],[Стоимость за единицу, руб.]]</f>
        <v>0</v>
      </c>
      <c r="K1701" s="8" t="str">
        <f>IFERROR(VLOOKUP($J1701,'Журнал договоров физ.лиц'!$A$2:$H$32,2,0),"")</f>
        <v/>
      </c>
      <c r="L1701" s="18" t="e">
        <f>IF(MATCH(Таблица1[[#This Row],[Номер договора]],Таблица1[Номер договора],)=ROW()-1,1,)+INDEX(Таблица1[[#All],[0]],ROW()-1)</f>
        <v>#N/A</v>
      </c>
      <c r="M1701" s="18" t="str">
        <f>IFERROR(INDEX(Таблица1[Номер договора],MATCH(ROW()-1,Таблица1[0],)),"s\")</f>
        <v>s\</v>
      </c>
    </row>
    <row r="1702" spans="1:13" ht="15.75" x14ac:dyDescent="0.25">
      <c r="A1702" s="9" t="e">
        <f>INDEX('Журнал договоров физ.лиц'!C:C,MATCH('Реестр физические'!J1702,'Журнал договоров физ.лиц'!A:A,))</f>
        <v>#N/A</v>
      </c>
      <c r="B1702" s="9" t="e">
        <f>Таблица1[[#This Row],[Наименование юридического лица / ФИО пациента (физического лица)]]</f>
        <v>#N/A</v>
      </c>
      <c r="C1702" s="35"/>
      <c r="D1702" s="11"/>
      <c r="E1702" s="16"/>
      <c r="F1702" s="19"/>
      <c r="G1702"/>
      <c r="H1702" s="17">
        <f>IFERROR(VLOOKUP(Таблица1[[#This Row],[Наименование услуги]],#REF!,2),)</f>
        <v>0</v>
      </c>
      <c r="I1702" s="7">
        <f>Таблица1[[#This Row],[Количество услуг]]*Таблица1[[#This Row],[Стоимость за единицу, руб.]]</f>
        <v>0</v>
      </c>
      <c r="K1702" s="8" t="str">
        <f>IFERROR(VLOOKUP($J1702,'Журнал договоров физ.лиц'!$A$2:$H$32,2,0),"")</f>
        <v/>
      </c>
      <c r="L1702" s="18" t="e">
        <f>IF(MATCH(Таблица1[[#This Row],[Номер договора]],Таблица1[Номер договора],)=ROW()-1,1,)+INDEX(Таблица1[[#All],[0]],ROW()-1)</f>
        <v>#N/A</v>
      </c>
      <c r="M1702" s="18" t="str">
        <f>IFERROR(INDEX(Таблица1[Номер договора],MATCH(ROW()-1,Таблица1[0],)),"s\")</f>
        <v>s\</v>
      </c>
    </row>
    <row r="1703" spans="1:13" ht="15.75" x14ac:dyDescent="0.25">
      <c r="A1703" s="9" t="e">
        <f>INDEX('Журнал договоров физ.лиц'!C:C,MATCH('Реестр физические'!J1703,'Журнал договоров физ.лиц'!A:A,))</f>
        <v>#N/A</v>
      </c>
      <c r="B1703" s="9" t="e">
        <f>Таблица1[[#This Row],[Наименование юридического лица / ФИО пациента (физического лица)]]</f>
        <v>#N/A</v>
      </c>
      <c r="C1703" s="35"/>
      <c r="D1703" s="11"/>
      <c r="E1703" s="16"/>
      <c r="F1703" s="19"/>
      <c r="G1703"/>
      <c r="H1703" s="17">
        <f>IFERROR(VLOOKUP(Таблица1[[#This Row],[Наименование услуги]],#REF!,2),)</f>
        <v>0</v>
      </c>
      <c r="I1703" s="7">
        <f>Таблица1[[#This Row],[Количество услуг]]*Таблица1[[#This Row],[Стоимость за единицу, руб.]]</f>
        <v>0</v>
      </c>
      <c r="K1703" s="8" t="str">
        <f>IFERROR(VLOOKUP($J1703,'Журнал договоров физ.лиц'!$A$2:$H$32,2,0),"")</f>
        <v/>
      </c>
      <c r="L1703" s="18" t="e">
        <f>IF(MATCH(Таблица1[[#This Row],[Номер договора]],Таблица1[Номер договора],)=ROW()-1,1,)+INDEX(Таблица1[[#All],[0]],ROW()-1)</f>
        <v>#N/A</v>
      </c>
      <c r="M1703" s="18" t="str">
        <f>IFERROR(INDEX(Таблица1[Номер договора],MATCH(ROW()-1,Таблица1[0],)),"s\")</f>
        <v>s\</v>
      </c>
    </row>
    <row r="1704" spans="1:13" ht="15.75" x14ac:dyDescent="0.25">
      <c r="A1704" s="9" t="e">
        <f>INDEX('Журнал договоров физ.лиц'!C:C,MATCH('Реестр физические'!J1704,'Журнал договоров физ.лиц'!A:A,))</f>
        <v>#N/A</v>
      </c>
      <c r="B1704" s="9" t="e">
        <f>Таблица1[[#This Row],[Наименование юридического лица / ФИО пациента (физического лица)]]</f>
        <v>#N/A</v>
      </c>
      <c r="C1704" s="35"/>
      <c r="D1704" s="11"/>
      <c r="E1704" s="16"/>
      <c r="F1704" s="19"/>
      <c r="G1704"/>
      <c r="H1704" s="17">
        <f>IFERROR(VLOOKUP(Таблица1[[#This Row],[Наименование услуги]],#REF!,2),)</f>
        <v>0</v>
      </c>
      <c r="I1704" s="7">
        <f>Таблица1[[#This Row],[Количество услуг]]*Таблица1[[#This Row],[Стоимость за единицу, руб.]]</f>
        <v>0</v>
      </c>
      <c r="K1704" s="8" t="str">
        <f>IFERROR(VLOOKUP($J1704,'Журнал договоров физ.лиц'!$A$2:$H$32,2,0),"")</f>
        <v/>
      </c>
      <c r="L1704" s="18" t="e">
        <f>IF(MATCH(Таблица1[[#This Row],[Номер договора]],Таблица1[Номер договора],)=ROW()-1,1,)+INDEX(Таблица1[[#All],[0]],ROW()-1)</f>
        <v>#N/A</v>
      </c>
      <c r="M1704" s="18" t="str">
        <f>IFERROR(INDEX(Таблица1[Номер договора],MATCH(ROW()-1,Таблица1[0],)),"s\")</f>
        <v>s\</v>
      </c>
    </row>
    <row r="1705" spans="1:13" ht="15.75" x14ac:dyDescent="0.25">
      <c r="A1705" s="9" t="e">
        <f>INDEX('Журнал договоров физ.лиц'!C:C,MATCH('Реестр физические'!J1705,'Журнал договоров физ.лиц'!A:A,))</f>
        <v>#N/A</v>
      </c>
      <c r="B1705" s="9" t="e">
        <f>Таблица1[[#This Row],[Наименование юридического лица / ФИО пациента (физического лица)]]</f>
        <v>#N/A</v>
      </c>
      <c r="C1705" s="35"/>
      <c r="D1705" s="11"/>
      <c r="E1705" s="16"/>
      <c r="F1705" s="19"/>
      <c r="G1705"/>
      <c r="H1705" s="17">
        <f>IFERROR(VLOOKUP(Таблица1[[#This Row],[Наименование услуги]],#REF!,2),)</f>
        <v>0</v>
      </c>
      <c r="I1705" s="7">
        <f>Таблица1[[#This Row],[Количество услуг]]*Таблица1[[#This Row],[Стоимость за единицу, руб.]]</f>
        <v>0</v>
      </c>
      <c r="K1705" s="8" t="str">
        <f>IFERROR(VLOOKUP($J1705,'Журнал договоров физ.лиц'!$A$2:$H$32,2,0),"")</f>
        <v/>
      </c>
      <c r="L1705" s="18" t="e">
        <f>IF(MATCH(Таблица1[[#This Row],[Номер договора]],Таблица1[Номер договора],)=ROW()-1,1,)+INDEX(Таблица1[[#All],[0]],ROW()-1)</f>
        <v>#N/A</v>
      </c>
      <c r="M1705" s="18" t="str">
        <f>IFERROR(INDEX(Таблица1[Номер договора],MATCH(ROW()-1,Таблица1[0],)),"s\")</f>
        <v>s\</v>
      </c>
    </row>
    <row r="1706" spans="1:13" ht="15.75" x14ac:dyDescent="0.25">
      <c r="A1706" s="9" t="e">
        <f>INDEX('Журнал договоров физ.лиц'!C:C,MATCH('Реестр физические'!J1706,'Журнал договоров физ.лиц'!A:A,))</f>
        <v>#N/A</v>
      </c>
      <c r="B1706" s="9" t="e">
        <f>Таблица1[[#This Row],[Наименование юридического лица / ФИО пациента (физического лица)]]</f>
        <v>#N/A</v>
      </c>
      <c r="C1706" s="35"/>
      <c r="D1706" s="11"/>
      <c r="E1706" s="16"/>
      <c r="F1706" s="19"/>
      <c r="G1706"/>
      <c r="H1706" s="17">
        <f>IFERROR(VLOOKUP(Таблица1[[#This Row],[Наименование услуги]],#REF!,2),)</f>
        <v>0</v>
      </c>
      <c r="I1706" s="7">
        <f>Таблица1[[#This Row],[Количество услуг]]*Таблица1[[#This Row],[Стоимость за единицу, руб.]]</f>
        <v>0</v>
      </c>
      <c r="K1706" s="8" t="str">
        <f>IFERROR(VLOOKUP($J1706,'Журнал договоров физ.лиц'!$A$2:$H$32,2,0),"")</f>
        <v/>
      </c>
      <c r="L1706" s="18" t="e">
        <f>IF(MATCH(Таблица1[[#This Row],[Номер договора]],Таблица1[Номер договора],)=ROW()-1,1,)+INDEX(Таблица1[[#All],[0]],ROW()-1)</f>
        <v>#N/A</v>
      </c>
      <c r="M1706" s="18" t="str">
        <f>IFERROR(INDEX(Таблица1[Номер договора],MATCH(ROW()-1,Таблица1[0],)),"s\")</f>
        <v>s\</v>
      </c>
    </row>
    <row r="1707" spans="1:13" ht="15.75" x14ac:dyDescent="0.25">
      <c r="A1707" s="9" t="e">
        <f>INDEX('Журнал договоров физ.лиц'!C:C,MATCH('Реестр физические'!J1707,'Журнал договоров физ.лиц'!A:A,))</f>
        <v>#N/A</v>
      </c>
      <c r="B1707" s="9" t="e">
        <f>Таблица1[[#This Row],[Наименование юридического лица / ФИО пациента (физического лица)]]</f>
        <v>#N/A</v>
      </c>
      <c r="C1707" s="35"/>
      <c r="D1707" s="11"/>
      <c r="E1707" s="16"/>
      <c r="F1707" s="19"/>
      <c r="G1707"/>
      <c r="H1707" s="17">
        <f>IFERROR(VLOOKUP(Таблица1[[#This Row],[Наименование услуги]],#REF!,2),)</f>
        <v>0</v>
      </c>
      <c r="I1707" s="7">
        <f>Таблица1[[#This Row],[Количество услуг]]*Таблица1[[#This Row],[Стоимость за единицу, руб.]]</f>
        <v>0</v>
      </c>
      <c r="K1707" s="8" t="str">
        <f>IFERROR(VLOOKUP($J1707,'Журнал договоров физ.лиц'!$A$2:$H$32,2,0),"")</f>
        <v/>
      </c>
      <c r="L1707" s="18" t="e">
        <f>IF(MATCH(Таблица1[[#This Row],[Номер договора]],Таблица1[Номер договора],)=ROW()-1,1,)+INDEX(Таблица1[[#All],[0]],ROW()-1)</f>
        <v>#N/A</v>
      </c>
      <c r="M1707" s="18" t="str">
        <f>IFERROR(INDEX(Таблица1[Номер договора],MATCH(ROW()-1,Таблица1[0],)),"s\")</f>
        <v>s\</v>
      </c>
    </row>
    <row r="1708" spans="1:13" ht="15.75" x14ac:dyDescent="0.25">
      <c r="A1708" s="9" t="e">
        <f>INDEX('Журнал договоров физ.лиц'!C:C,MATCH('Реестр физические'!J1708,'Журнал договоров физ.лиц'!A:A,))</f>
        <v>#N/A</v>
      </c>
      <c r="B1708" s="9" t="e">
        <f>Таблица1[[#This Row],[Наименование юридического лица / ФИО пациента (физического лица)]]</f>
        <v>#N/A</v>
      </c>
      <c r="C1708" s="35"/>
      <c r="D1708" s="11"/>
      <c r="E1708" s="16"/>
      <c r="F1708" s="19"/>
      <c r="G1708"/>
      <c r="H1708" s="17">
        <f>IFERROR(VLOOKUP(Таблица1[[#This Row],[Наименование услуги]],#REF!,2),)</f>
        <v>0</v>
      </c>
      <c r="I1708" s="7">
        <f>Таблица1[[#This Row],[Количество услуг]]*Таблица1[[#This Row],[Стоимость за единицу, руб.]]</f>
        <v>0</v>
      </c>
      <c r="K1708" s="8" t="str">
        <f>IFERROR(VLOOKUP($J1708,'Журнал договоров физ.лиц'!$A$2:$H$32,2,0),"")</f>
        <v/>
      </c>
      <c r="L1708" s="18" t="e">
        <f>IF(MATCH(Таблица1[[#This Row],[Номер договора]],Таблица1[Номер договора],)=ROW()-1,1,)+INDEX(Таблица1[[#All],[0]],ROW()-1)</f>
        <v>#N/A</v>
      </c>
      <c r="M1708" s="18" t="str">
        <f>IFERROR(INDEX(Таблица1[Номер договора],MATCH(ROW()-1,Таблица1[0],)),"s\")</f>
        <v>s\</v>
      </c>
    </row>
    <row r="1709" spans="1:13" ht="15.75" x14ac:dyDescent="0.25">
      <c r="A1709" s="9" t="e">
        <f>INDEX('Журнал договоров физ.лиц'!C:C,MATCH('Реестр физические'!J1709,'Журнал договоров физ.лиц'!A:A,))</f>
        <v>#N/A</v>
      </c>
      <c r="B1709" s="9" t="e">
        <f>Таблица1[[#This Row],[Наименование юридического лица / ФИО пациента (физического лица)]]</f>
        <v>#N/A</v>
      </c>
      <c r="C1709" s="35"/>
      <c r="D1709" s="11"/>
      <c r="E1709" s="16"/>
      <c r="F1709" s="19"/>
      <c r="G1709"/>
      <c r="H1709" s="17">
        <f>IFERROR(VLOOKUP(Таблица1[[#This Row],[Наименование услуги]],#REF!,2),)</f>
        <v>0</v>
      </c>
      <c r="I1709" s="7">
        <f>Таблица1[[#This Row],[Количество услуг]]*Таблица1[[#This Row],[Стоимость за единицу, руб.]]</f>
        <v>0</v>
      </c>
      <c r="K1709" s="8" t="str">
        <f>IFERROR(VLOOKUP($J1709,'Журнал договоров физ.лиц'!$A$2:$H$32,2,0),"")</f>
        <v/>
      </c>
      <c r="L1709" s="18" t="e">
        <f>IF(MATCH(Таблица1[[#This Row],[Номер договора]],Таблица1[Номер договора],)=ROW()-1,1,)+INDEX(Таблица1[[#All],[0]],ROW()-1)</f>
        <v>#N/A</v>
      </c>
      <c r="M1709" s="18" t="str">
        <f>IFERROR(INDEX(Таблица1[Номер договора],MATCH(ROW()-1,Таблица1[0],)),"s\")</f>
        <v>s\</v>
      </c>
    </row>
    <row r="1710" spans="1:13" ht="15.75" x14ac:dyDescent="0.25">
      <c r="A1710" s="9" t="e">
        <f>INDEX('Журнал договоров физ.лиц'!C:C,MATCH('Реестр физические'!J1710,'Журнал договоров физ.лиц'!A:A,))</f>
        <v>#N/A</v>
      </c>
      <c r="B1710" s="9" t="e">
        <f>Таблица1[[#This Row],[Наименование юридического лица / ФИО пациента (физического лица)]]</f>
        <v>#N/A</v>
      </c>
      <c r="C1710" s="35"/>
      <c r="D1710" s="11"/>
      <c r="E1710" s="16"/>
      <c r="F1710" s="19"/>
      <c r="G1710"/>
      <c r="H1710" s="17">
        <f>IFERROR(VLOOKUP(Таблица1[[#This Row],[Наименование услуги]],#REF!,2),)</f>
        <v>0</v>
      </c>
      <c r="I1710" s="7">
        <f>Таблица1[[#This Row],[Количество услуг]]*Таблица1[[#This Row],[Стоимость за единицу, руб.]]</f>
        <v>0</v>
      </c>
      <c r="K1710" s="8" t="str">
        <f>IFERROR(VLOOKUP($J1710,'Журнал договоров физ.лиц'!$A$2:$H$32,2,0),"")</f>
        <v/>
      </c>
      <c r="L1710" s="18" t="e">
        <f>IF(MATCH(Таблица1[[#This Row],[Номер договора]],Таблица1[Номер договора],)=ROW()-1,1,)+INDEX(Таблица1[[#All],[0]],ROW()-1)</f>
        <v>#N/A</v>
      </c>
      <c r="M1710" s="18" t="str">
        <f>IFERROR(INDEX(Таблица1[Номер договора],MATCH(ROW()-1,Таблица1[0],)),"s\")</f>
        <v>s\</v>
      </c>
    </row>
    <row r="1711" spans="1:13" ht="15.75" x14ac:dyDescent="0.25">
      <c r="A1711" s="9" t="e">
        <f>INDEX('Журнал договоров физ.лиц'!C:C,MATCH('Реестр физические'!J1711,'Журнал договоров физ.лиц'!A:A,))</f>
        <v>#N/A</v>
      </c>
      <c r="B1711" s="9" t="e">
        <f>Таблица1[[#This Row],[Наименование юридического лица / ФИО пациента (физического лица)]]</f>
        <v>#N/A</v>
      </c>
      <c r="C1711" s="35"/>
      <c r="D1711" s="11"/>
      <c r="E1711" s="16"/>
      <c r="F1711" s="19"/>
      <c r="G1711"/>
      <c r="H1711" s="17">
        <f>IFERROR(VLOOKUP(Таблица1[[#This Row],[Наименование услуги]],#REF!,2),)</f>
        <v>0</v>
      </c>
      <c r="I1711" s="7">
        <f>Таблица1[[#This Row],[Количество услуг]]*Таблица1[[#This Row],[Стоимость за единицу, руб.]]</f>
        <v>0</v>
      </c>
      <c r="K1711" s="8" t="str">
        <f>IFERROR(VLOOKUP($J1711,'Журнал договоров физ.лиц'!$A$2:$H$32,2,0),"")</f>
        <v/>
      </c>
      <c r="L1711" s="18" t="e">
        <f>IF(MATCH(Таблица1[[#This Row],[Номер договора]],Таблица1[Номер договора],)=ROW()-1,1,)+INDEX(Таблица1[[#All],[0]],ROW()-1)</f>
        <v>#N/A</v>
      </c>
      <c r="M1711" s="18" t="str">
        <f>IFERROR(INDEX(Таблица1[Номер договора],MATCH(ROW()-1,Таблица1[0],)),"s\")</f>
        <v>s\</v>
      </c>
    </row>
    <row r="1712" spans="1:13" ht="15.75" x14ac:dyDescent="0.25">
      <c r="A1712" s="9" t="e">
        <f>INDEX('Журнал договоров физ.лиц'!C:C,MATCH('Реестр физические'!J1712,'Журнал договоров физ.лиц'!A:A,))</f>
        <v>#N/A</v>
      </c>
      <c r="B1712" s="9" t="e">
        <f>Таблица1[[#This Row],[Наименование юридического лица / ФИО пациента (физического лица)]]</f>
        <v>#N/A</v>
      </c>
      <c r="C1712" s="35"/>
      <c r="D1712" s="11"/>
      <c r="E1712" s="16"/>
      <c r="F1712" s="19"/>
      <c r="G1712"/>
      <c r="H1712" s="17">
        <f>IFERROR(VLOOKUP(Таблица1[[#This Row],[Наименование услуги]],#REF!,2),)</f>
        <v>0</v>
      </c>
      <c r="I1712" s="7">
        <f>Таблица1[[#This Row],[Количество услуг]]*Таблица1[[#This Row],[Стоимость за единицу, руб.]]</f>
        <v>0</v>
      </c>
      <c r="K1712" s="8" t="str">
        <f>IFERROR(VLOOKUP($J1712,'Журнал договоров физ.лиц'!$A$2:$H$32,2,0),"")</f>
        <v/>
      </c>
      <c r="L1712" s="18" t="e">
        <f>IF(MATCH(Таблица1[[#This Row],[Номер договора]],Таблица1[Номер договора],)=ROW()-1,1,)+INDEX(Таблица1[[#All],[0]],ROW()-1)</f>
        <v>#N/A</v>
      </c>
      <c r="M1712" s="18" t="str">
        <f>IFERROR(INDEX(Таблица1[Номер договора],MATCH(ROW()-1,Таблица1[0],)),"s\")</f>
        <v>s\</v>
      </c>
    </row>
    <row r="1713" spans="1:13" ht="15.75" x14ac:dyDescent="0.25">
      <c r="A1713" s="9" t="e">
        <f>INDEX('Журнал договоров физ.лиц'!C:C,MATCH('Реестр физические'!J1713,'Журнал договоров физ.лиц'!A:A,))</f>
        <v>#N/A</v>
      </c>
      <c r="B1713" s="9" t="e">
        <f>Таблица1[[#This Row],[Наименование юридического лица / ФИО пациента (физического лица)]]</f>
        <v>#N/A</v>
      </c>
      <c r="C1713" s="35"/>
      <c r="D1713" s="11"/>
      <c r="E1713" s="16"/>
      <c r="F1713" s="19"/>
      <c r="G1713"/>
      <c r="H1713" s="17">
        <f>IFERROR(VLOOKUP(Таблица1[[#This Row],[Наименование услуги]],#REF!,2),)</f>
        <v>0</v>
      </c>
      <c r="I1713" s="7">
        <f>Таблица1[[#This Row],[Количество услуг]]*Таблица1[[#This Row],[Стоимость за единицу, руб.]]</f>
        <v>0</v>
      </c>
      <c r="K1713" s="8" t="str">
        <f>IFERROR(VLOOKUP($J1713,'Журнал договоров физ.лиц'!$A$2:$H$32,2,0),"")</f>
        <v/>
      </c>
      <c r="L1713" s="18" t="e">
        <f>IF(MATCH(Таблица1[[#This Row],[Номер договора]],Таблица1[Номер договора],)=ROW()-1,1,)+INDEX(Таблица1[[#All],[0]],ROW()-1)</f>
        <v>#N/A</v>
      </c>
      <c r="M1713" s="18" t="str">
        <f>IFERROR(INDEX(Таблица1[Номер договора],MATCH(ROW()-1,Таблица1[0],)),"s\")</f>
        <v>s\</v>
      </c>
    </row>
    <row r="1714" spans="1:13" ht="15.75" x14ac:dyDescent="0.25">
      <c r="A1714" s="9" t="e">
        <f>INDEX('Журнал договоров физ.лиц'!C:C,MATCH('Реестр физические'!J1714,'Журнал договоров физ.лиц'!A:A,))</f>
        <v>#N/A</v>
      </c>
      <c r="B1714" s="9" t="e">
        <f>Таблица1[[#This Row],[Наименование юридического лица / ФИО пациента (физического лица)]]</f>
        <v>#N/A</v>
      </c>
      <c r="C1714" s="35"/>
      <c r="D1714" s="11"/>
      <c r="E1714" s="16"/>
      <c r="F1714" s="19"/>
      <c r="G1714"/>
      <c r="H1714" s="17">
        <f>IFERROR(VLOOKUP(Таблица1[[#This Row],[Наименование услуги]],#REF!,2),)</f>
        <v>0</v>
      </c>
      <c r="I1714" s="7">
        <f>Таблица1[[#This Row],[Количество услуг]]*Таблица1[[#This Row],[Стоимость за единицу, руб.]]</f>
        <v>0</v>
      </c>
      <c r="K1714" s="8" t="str">
        <f>IFERROR(VLOOKUP($J1714,'Журнал договоров физ.лиц'!$A$2:$H$32,2,0),"")</f>
        <v/>
      </c>
      <c r="L1714" s="18" t="e">
        <f>IF(MATCH(Таблица1[[#This Row],[Номер договора]],Таблица1[Номер договора],)=ROW()-1,1,)+INDEX(Таблица1[[#All],[0]],ROW()-1)</f>
        <v>#N/A</v>
      </c>
      <c r="M1714" s="18" t="str">
        <f>IFERROR(INDEX(Таблица1[Номер договора],MATCH(ROW()-1,Таблица1[0],)),"s\")</f>
        <v>s\</v>
      </c>
    </row>
    <row r="1715" spans="1:13" ht="15.75" x14ac:dyDescent="0.25">
      <c r="A1715" s="9" t="e">
        <f>INDEX('Журнал договоров физ.лиц'!C:C,MATCH('Реестр физические'!J1715,'Журнал договоров физ.лиц'!A:A,))</f>
        <v>#N/A</v>
      </c>
      <c r="B1715" s="9" t="e">
        <f>Таблица1[[#This Row],[Наименование юридического лица / ФИО пациента (физического лица)]]</f>
        <v>#N/A</v>
      </c>
      <c r="C1715" s="35"/>
      <c r="D1715" s="11"/>
      <c r="E1715" s="16"/>
      <c r="F1715" s="19"/>
      <c r="G1715"/>
      <c r="H1715" s="17">
        <f>IFERROR(VLOOKUP(Таблица1[[#This Row],[Наименование услуги]],#REF!,2),)</f>
        <v>0</v>
      </c>
      <c r="I1715" s="7">
        <f>Таблица1[[#This Row],[Количество услуг]]*Таблица1[[#This Row],[Стоимость за единицу, руб.]]</f>
        <v>0</v>
      </c>
      <c r="K1715" s="8" t="str">
        <f>IFERROR(VLOOKUP($J1715,'Журнал договоров физ.лиц'!$A$2:$H$32,2,0),"")</f>
        <v/>
      </c>
      <c r="L1715" s="18" t="e">
        <f>IF(MATCH(Таблица1[[#This Row],[Номер договора]],Таблица1[Номер договора],)=ROW()-1,1,)+INDEX(Таблица1[[#All],[0]],ROW()-1)</f>
        <v>#N/A</v>
      </c>
      <c r="M1715" s="18" t="str">
        <f>IFERROR(INDEX(Таблица1[Номер договора],MATCH(ROW()-1,Таблица1[0],)),"s\")</f>
        <v>s\</v>
      </c>
    </row>
    <row r="1716" spans="1:13" ht="15.75" x14ac:dyDescent="0.25">
      <c r="A1716" s="9" t="e">
        <f>INDEX('Журнал договоров физ.лиц'!C:C,MATCH('Реестр физические'!J1716,'Журнал договоров физ.лиц'!A:A,))</f>
        <v>#N/A</v>
      </c>
      <c r="B1716" s="9" t="e">
        <f>Таблица1[[#This Row],[Наименование юридического лица / ФИО пациента (физического лица)]]</f>
        <v>#N/A</v>
      </c>
      <c r="C1716" s="35"/>
      <c r="D1716" s="11"/>
      <c r="E1716" s="16"/>
      <c r="F1716" s="19"/>
      <c r="G1716"/>
      <c r="H1716" s="17">
        <f>IFERROR(VLOOKUP(Таблица1[[#This Row],[Наименование услуги]],#REF!,2),)</f>
        <v>0</v>
      </c>
      <c r="I1716" s="7">
        <f>Таблица1[[#This Row],[Количество услуг]]*Таблица1[[#This Row],[Стоимость за единицу, руб.]]</f>
        <v>0</v>
      </c>
      <c r="K1716" s="8" t="str">
        <f>IFERROR(VLOOKUP($J1716,'Журнал договоров физ.лиц'!$A$2:$H$32,2,0),"")</f>
        <v/>
      </c>
      <c r="L1716" s="18" t="e">
        <f>IF(MATCH(Таблица1[[#This Row],[Номер договора]],Таблица1[Номер договора],)=ROW()-1,1,)+INDEX(Таблица1[[#All],[0]],ROW()-1)</f>
        <v>#N/A</v>
      </c>
      <c r="M1716" s="18" t="str">
        <f>IFERROR(INDEX(Таблица1[Номер договора],MATCH(ROW()-1,Таблица1[0],)),"s\")</f>
        <v>s\</v>
      </c>
    </row>
    <row r="1717" spans="1:13" ht="15.75" x14ac:dyDescent="0.25">
      <c r="A1717" s="9" t="e">
        <f>INDEX('Журнал договоров физ.лиц'!C:C,MATCH('Реестр физические'!J1717,'Журнал договоров физ.лиц'!A:A,))</f>
        <v>#N/A</v>
      </c>
      <c r="B1717" s="9" t="e">
        <f>Таблица1[[#This Row],[Наименование юридического лица / ФИО пациента (физического лица)]]</f>
        <v>#N/A</v>
      </c>
      <c r="C1717" s="35"/>
      <c r="D1717" s="11"/>
      <c r="E1717" s="16"/>
      <c r="F1717" s="19"/>
      <c r="G1717"/>
      <c r="H1717" s="17">
        <f>IFERROR(VLOOKUP(Таблица1[[#This Row],[Наименование услуги]],#REF!,2),)</f>
        <v>0</v>
      </c>
      <c r="I1717" s="7">
        <f>Таблица1[[#This Row],[Количество услуг]]*Таблица1[[#This Row],[Стоимость за единицу, руб.]]</f>
        <v>0</v>
      </c>
      <c r="K1717" s="8" t="str">
        <f>IFERROR(VLOOKUP($J1717,'Журнал договоров физ.лиц'!$A$2:$H$32,2,0),"")</f>
        <v/>
      </c>
      <c r="L1717" s="18" t="e">
        <f>IF(MATCH(Таблица1[[#This Row],[Номер договора]],Таблица1[Номер договора],)=ROW()-1,1,)+INDEX(Таблица1[[#All],[0]],ROW()-1)</f>
        <v>#N/A</v>
      </c>
      <c r="M1717" s="18" t="str">
        <f>IFERROR(INDEX(Таблица1[Номер договора],MATCH(ROW()-1,Таблица1[0],)),"s\")</f>
        <v>s\</v>
      </c>
    </row>
    <row r="1718" spans="1:13" ht="15.75" x14ac:dyDescent="0.25">
      <c r="A1718" s="9" t="e">
        <f>INDEX('Журнал договоров физ.лиц'!C:C,MATCH('Реестр физические'!J1718,'Журнал договоров физ.лиц'!A:A,))</f>
        <v>#N/A</v>
      </c>
      <c r="B1718" s="9" t="e">
        <f>Таблица1[[#This Row],[Наименование юридического лица / ФИО пациента (физического лица)]]</f>
        <v>#N/A</v>
      </c>
      <c r="C1718" s="35"/>
      <c r="D1718" s="11"/>
      <c r="E1718" s="16"/>
      <c r="F1718" s="19"/>
      <c r="G1718"/>
      <c r="H1718" s="17">
        <f>IFERROR(VLOOKUP(Таблица1[[#This Row],[Наименование услуги]],#REF!,2),)</f>
        <v>0</v>
      </c>
      <c r="I1718" s="7">
        <f>Таблица1[[#This Row],[Количество услуг]]*Таблица1[[#This Row],[Стоимость за единицу, руб.]]</f>
        <v>0</v>
      </c>
      <c r="K1718" s="8" t="str">
        <f>IFERROR(VLOOKUP($J1718,'Журнал договоров физ.лиц'!$A$2:$H$32,2,0),"")</f>
        <v/>
      </c>
      <c r="L1718" s="18" t="e">
        <f>IF(MATCH(Таблица1[[#This Row],[Номер договора]],Таблица1[Номер договора],)=ROW()-1,1,)+INDEX(Таблица1[[#All],[0]],ROW()-1)</f>
        <v>#N/A</v>
      </c>
      <c r="M1718" s="18" t="str">
        <f>IFERROR(INDEX(Таблица1[Номер договора],MATCH(ROW()-1,Таблица1[0],)),"s\")</f>
        <v>s\</v>
      </c>
    </row>
    <row r="1719" spans="1:13" ht="15.75" x14ac:dyDescent="0.25">
      <c r="A1719" s="9" t="e">
        <f>INDEX('Журнал договоров физ.лиц'!C:C,MATCH('Реестр физические'!J1719,'Журнал договоров физ.лиц'!A:A,))</f>
        <v>#N/A</v>
      </c>
      <c r="B1719" s="9" t="e">
        <f>Таблица1[[#This Row],[Наименование юридического лица / ФИО пациента (физического лица)]]</f>
        <v>#N/A</v>
      </c>
      <c r="C1719" s="35"/>
      <c r="D1719" s="11"/>
      <c r="E1719" s="16"/>
      <c r="F1719" s="19"/>
      <c r="G1719"/>
      <c r="H1719" s="17">
        <f>IFERROR(VLOOKUP(Таблица1[[#This Row],[Наименование услуги]],#REF!,2),)</f>
        <v>0</v>
      </c>
      <c r="I1719" s="7">
        <f>Таблица1[[#This Row],[Количество услуг]]*Таблица1[[#This Row],[Стоимость за единицу, руб.]]</f>
        <v>0</v>
      </c>
      <c r="K1719" s="8" t="str">
        <f>IFERROR(VLOOKUP($J1719,'Журнал договоров физ.лиц'!$A$2:$H$32,2,0),"")</f>
        <v/>
      </c>
      <c r="L1719" s="18" t="e">
        <f>IF(MATCH(Таблица1[[#This Row],[Номер договора]],Таблица1[Номер договора],)=ROW()-1,1,)+INDEX(Таблица1[[#All],[0]],ROW()-1)</f>
        <v>#N/A</v>
      </c>
      <c r="M1719" s="18" t="str">
        <f>IFERROR(INDEX(Таблица1[Номер договора],MATCH(ROW()-1,Таблица1[0],)),"s\")</f>
        <v>s\</v>
      </c>
    </row>
    <row r="1720" spans="1:13" ht="15.75" x14ac:dyDescent="0.25">
      <c r="A1720" s="9" t="e">
        <f>INDEX('Журнал договоров физ.лиц'!C:C,MATCH('Реестр физические'!J1720,'Журнал договоров физ.лиц'!A:A,))</f>
        <v>#N/A</v>
      </c>
      <c r="B1720" s="9" t="e">
        <f>Таблица1[[#This Row],[Наименование юридического лица / ФИО пациента (физического лица)]]</f>
        <v>#N/A</v>
      </c>
      <c r="C1720" s="35"/>
      <c r="D1720" s="11"/>
      <c r="E1720" s="16"/>
      <c r="F1720" s="19"/>
      <c r="G1720"/>
      <c r="H1720" s="17">
        <f>IFERROR(VLOOKUP(Таблица1[[#This Row],[Наименование услуги]],#REF!,2),)</f>
        <v>0</v>
      </c>
      <c r="I1720" s="7">
        <f>Таблица1[[#This Row],[Количество услуг]]*Таблица1[[#This Row],[Стоимость за единицу, руб.]]</f>
        <v>0</v>
      </c>
      <c r="K1720" s="8" t="str">
        <f>IFERROR(VLOOKUP($J1720,'Журнал договоров физ.лиц'!$A$2:$H$32,2,0),"")</f>
        <v/>
      </c>
      <c r="L1720" s="18" t="e">
        <f>IF(MATCH(Таблица1[[#This Row],[Номер договора]],Таблица1[Номер договора],)=ROW()-1,1,)+INDEX(Таблица1[[#All],[0]],ROW()-1)</f>
        <v>#N/A</v>
      </c>
      <c r="M1720" s="18" t="str">
        <f>IFERROR(INDEX(Таблица1[Номер договора],MATCH(ROW()-1,Таблица1[0],)),"s\")</f>
        <v>s\</v>
      </c>
    </row>
    <row r="1721" spans="1:13" ht="15.75" x14ac:dyDescent="0.25">
      <c r="A1721" s="9" t="e">
        <f>INDEX('Журнал договоров физ.лиц'!C:C,MATCH('Реестр физические'!J1721,'Журнал договоров физ.лиц'!A:A,))</f>
        <v>#N/A</v>
      </c>
      <c r="B1721" s="9" t="e">
        <f>Таблица1[[#This Row],[Наименование юридического лица / ФИО пациента (физического лица)]]</f>
        <v>#N/A</v>
      </c>
      <c r="C1721" s="35"/>
      <c r="D1721" s="11"/>
      <c r="E1721" s="16"/>
      <c r="F1721" s="19"/>
      <c r="G1721"/>
      <c r="H1721" s="17">
        <f>IFERROR(VLOOKUP(Таблица1[[#This Row],[Наименование услуги]],#REF!,2),)</f>
        <v>0</v>
      </c>
      <c r="I1721" s="7">
        <f>Таблица1[[#This Row],[Количество услуг]]*Таблица1[[#This Row],[Стоимость за единицу, руб.]]</f>
        <v>0</v>
      </c>
      <c r="K1721" s="8" t="str">
        <f>IFERROR(VLOOKUP($J1721,'Журнал договоров физ.лиц'!$A$2:$H$32,2,0),"")</f>
        <v/>
      </c>
      <c r="L1721" s="18" t="e">
        <f>IF(MATCH(Таблица1[[#This Row],[Номер договора]],Таблица1[Номер договора],)=ROW()-1,1,)+INDEX(Таблица1[[#All],[0]],ROW()-1)</f>
        <v>#N/A</v>
      </c>
      <c r="M1721" s="18" t="str">
        <f>IFERROR(INDEX(Таблица1[Номер договора],MATCH(ROW()-1,Таблица1[0],)),"s\")</f>
        <v>s\</v>
      </c>
    </row>
    <row r="1722" spans="1:13" ht="15.75" x14ac:dyDescent="0.25">
      <c r="A1722" s="9" t="e">
        <f>INDEX('Журнал договоров физ.лиц'!C:C,MATCH('Реестр физические'!J1722,'Журнал договоров физ.лиц'!A:A,))</f>
        <v>#N/A</v>
      </c>
      <c r="B1722" s="9" t="e">
        <f>Таблица1[[#This Row],[Наименование юридического лица / ФИО пациента (физического лица)]]</f>
        <v>#N/A</v>
      </c>
      <c r="C1722" s="35"/>
      <c r="D1722" s="11"/>
      <c r="E1722" s="16"/>
      <c r="F1722" s="19"/>
      <c r="G1722"/>
      <c r="H1722" s="17">
        <f>IFERROR(VLOOKUP(Таблица1[[#This Row],[Наименование услуги]],#REF!,2),)</f>
        <v>0</v>
      </c>
      <c r="I1722" s="7">
        <f>Таблица1[[#This Row],[Количество услуг]]*Таблица1[[#This Row],[Стоимость за единицу, руб.]]</f>
        <v>0</v>
      </c>
      <c r="K1722" s="8" t="str">
        <f>IFERROR(VLOOKUP($J1722,'Журнал договоров физ.лиц'!$A$2:$H$32,2,0),"")</f>
        <v/>
      </c>
      <c r="L1722" s="18" t="e">
        <f>IF(MATCH(Таблица1[[#This Row],[Номер договора]],Таблица1[Номер договора],)=ROW()-1,1,)+INDEX(Таблица1[[#All],[0]],ROW()-1)</f>
        <v>#N/A</v>
      </c>
      <c r="M1722" s="18" t="str">
        <f>IFERROR(INDEX(Таблица1[Номер договора],MATCH(ROW()-1,Таблица1[0],)),"s\")</f>
        <v>s\</v>
      </c>
    </row>
    <row r="1723" spans="1:13" ht="15.75" x14ac:dyDescent="0.25">
      <c r="A1723" s="9" t="e">
        <f>INDEX('Журнал договоров физ.лиц'!C:C,MATCH('Реестр физические'!J1723,'Журнал договоров физ.лиц'!A:A,))</f>
        <v>#N/A</v>
      </c>
      <c r="B1723" s="9" t="e">
        <f>Таблица1[[#This Row],[Наименование юридического лица / ФИО пациента (физического лица)]]</f>
        <v>#N/A</v>
      </c>
      <c r="C1723" s="35"/>
      <c r="D1723" s="11"/>
      <c r="E1723" s="16"/>
      <c r="F1723" s="19"/>
      <c r="G1723"/>
      <c r="H1723" s="17">
        <f>IFERROR(VLOOKUP(Таблица1[[#This Row],[Наименование услуги]],#REF!,2),)</f>
        <v>0</v>
      </c>
      <c r="I1723" s="7">
        <f>Таблица1[[#This Row],[Количество услуг]]*Таблица1[[#This Row],[Стоимость за единицу, руб.]]</f>
        <v>0</v>
      </c>
      <c r="K1723" s="8" t="str">
        <f>IFERROR(VLOOKUP($J1723,'Журнал договоров физ.лиц'!$A$2:$H$32,2,0),"")</f>
        <v/>
      </c>
      <c r="L1723" s="18" t="e">
        <f>IF(MATCH(Таблица1[[#This Row],[Номер договора]],Таблица1[Номер договора],)=ROW()-1,1,)+INDEX(Таблица1[[#All],[0]],ROW()-1)</f>
        <v>#N/A</v>
      </c>
      <c r="M1723" s="18" t="str">
        <f>IFERROR(INDEX(Таблица1[Номер договора],MATCH(ROW()-1,Таблица1[0],)),"s\")</f>
        <v>s\</v>
      </c>
    </row>
    <row r="1724" spans="1:13" ht="15.75" x14ac:dyDescent="0.25">
      <c r="A1724" s="9" t="e">
        <f>INDEX('Журнал договоров физ.лиц'!C:C,MATCH('Реестр физические'!J1724,'Журнал договоров физ.лиц'!A:A,))</f>
        <v>#N/A</v>
      </c>
      <c r="B1724" s="9" t="e">
        <f>Таблица1[[#This Row],[Наименование юридического лица / ФИО пациента (физического лица)]]</f>
        <v>#N/A</v>
      </c>
      <c r="C1724" s="35"/>
      <c r="D1724" s="11"/>
      <c r="E1724" s="16"/>
      <c r="F1724" s="19"/>
      <c r="G1724"/>
      <c r="H1724" s="17">
        <f>IFERROR(VLOOKUP(Таблица1[[#This Row],[Наименование услуги]],#REF!,2),)</f>
        <v>0</v>
      </c>
      <c r="I1724" s="7">
        <f>Таблица1[[#This Row],[Количество услуг]]*Таблица1[[#This Row],[Стоимость за единицу, руб.]]</f>
        <v>0</v>
      </c>
      <c r="K1724" s="8" t="str">
        <f>IFERROR(VLOOKUP($J1724,'Журнал договоров физ.лиц'!$A$2:$H$32,2,0),"")</f>
        <v/>
      </c>
      <c r="L1724" s="18" t="e">
        <f>IF(MATCH(Таблица1[[#This Row],[Номер договора]],Таблица1[Номер договора],)=ROW()-1,1,)+INDEX(Таблица1[[#All],[0]],ROW()-1)</f>
        <v>#N/A</v>
      </c>
      <c r="M1724" s="18" t="str">
        <f>IFERROR(INDEX(Таблица1[Номер договора],MATCH(ROW()-1,Таблица1[0],)),"s\")</f>
        <v>s\</v>
      </c>
    </row>
    <row r="1725" spans="1:13" ht="15.75" x14ac:dyDescent="0.25">
      <c r="A1725" s="9" t="e">
        <f>INDEX('Журнал договоров физ.лиц'!C:C,MATCH('Реестр физические'!J1725,'Журнал договоров физ.лиц'!A:A,))</f>
        <v>#N/A</v>
      </c>
      <c r="B1725" s="9" t="e">
        <f>Таблица1[[#This Row],[Наименование юридического лица / ФИО пациента (физического лица)]]</f>
        <v>#N/A</v>
      </c>
      <c r="C1725" s="35"/>
      <c r="D1725" s="11"/>
      <c r="E1725" s="16"/>
      <c r="F1725" s="19"/>
      <c r="G1725"/>
      <c r="H1725" s="17">
        <f>IFERROR(VLOOKUP(Таблица1[[#This Row],[Наименование услуги]],#REF!,2),)</f>
        <v>0</v>
      </c>
      <c r="I1725" s="7">
        <f>Таблица1[[#This Row],[Количество услуг]]*Таблица1[[#This Row],[Стоимость за единицу, руб.]]</f>
        <v>0</v>
      </c>
      <c r="K1725" s="8" t="str">
        <f>IFERROR(VLOOKUP($J1725,'Журнал договоров физ.лиц'!$A$2:$H$32,2,0),"")</f>
        <v/>
      </c>
      <c r="L1725" s="18" t="e">
        <f>IF(MATCH(Таблица1[[#This Row],[Номер договора]],Таблица1[Номер договора],)=ROW()-1,1,)+INDEX(Таблица1[[#All],[0]],ROW()-1)</f>
        <v>#N/A</v>
      </c>
      <c r="M1725" s="18" t="str">
        <f>IFERROR(INDEX(Таблица1[Номер договора],MATCH(ROW()-1,Таблица1[0],)),"s\")</f>
        <v>s\</v>
      </c>
    </row>
    <row r="1726" spans="1:13" ht="15.75" x14ac:dyDescent="0.25">
      <c r="A1726" s="9" t="e">
        <f>INDEX('Журнал договоров физ.лиц'!C:C,MATCH('Реестр физические'!J1726,'Журнал договоров физ.лиц'!A:A,))</f>
        <v>#N/A</v>
      </c>
      <c r="B1726" s="9" t="e">
        <f>Таблица1[[#This Row],[Наименование юридического лица / ФИО пациента (физического лица)]]</f>
        <v>#N/A</v>
      </c>
      <c r="C1726" s="35"/>
      <c r="D1726" s="11"/>
      <c r="E1726" s="16"/>
      <c r="F1726" s="19"/>
      <c r="G1726"/>
      <c r="H1726" s="17">
        <f>IFERROR(VLOOKUP(Таблица1[[#This Row],[Наименование услуги]],#REF!,2),)</f>
        <v>0</v>
      </c>
      <c r="I1726" s="7">
        <f>Таблица1[[#This Row],[Количество услуг]]*Таблица1[[#This Row],[Стоимость за единицу, руб.]]</f>
        <v>0</v>
      </c>
      <c r="K1726" s="8" t="str">
        <f>IFERROR(VLOOKUP($J1726,'Журнал договоров физ.лиц'!$A$2:$H$32,2,0),"")</f>
        <v/>
      </c>
      <c r="L1726" s="18" t="e">
        <f>IF(MATCH(Таблица1[[#This Row],[Номер договора]],Таблица1[Номер договора],)=ROW()-1,1,)+INDEX(Таблица1[[#All],[0]],ROW()-1)</f>
        <v>#N/A</v>
      </c>
      <c r="M1726" s="18" t="str">
        <f>IFERROR(INDEX(Таблица1[Номер договора],MATCH(ROW()-1,Таблица1[0],)),"s\")</f>
        <v>s\</v>
      </c>
    </row>
    <row r="1727" spans="1:13" ht="15.75" x14ac:dyDescent="0.25">
      <c r="A1727" s="9" t="e">
        <f>INDEX('Журнал договоров физ.лиц'!C:C,MATCH('Реестр физические'!J1727,'Журнал договоров физ.лиц'!A:A,))</f>
        <v>#N/A</v>
      </c>
      <c r="B1727" s="9" t="e">
        <f>Таблица1[[#This Row],[Наименование юридического лица / ФИО пациента (физического лица)]]</f>
        <v>#N/A</v>
      </c>
      <c r="C1727" s="35"/>
      <c r="D1727" s="11"/>
      <c r="E1727" s="16"/>
      <c r="F1727" s="19"/>
      <c r="G1727"/>
      <c r="H1727" s="17">
        <f>IFERROR(VLOOKUP(Таблица1[[#This Row],[Наименование услуги]],#REF!,2),)</f>
        <v>0</v>
      </c>
      <c r="I1727" s="7">
        <f>Таблица1[[#This Row],[Количество услуг]]*Таблица1[[#This Row],[Стоимость за единицу, руб.]]</f>
        <v>0</v>
      </c>
      <c r="K1727" s="8" t="str">
        <f>IFERROR(VLOOKUP($J1727,'Журнал договоров физ.лиц'!$A$2:$H$32,2,0),"")</f>
        <v/>
      </c>
      <c r="L1727" s="18" t="e">
        <f>IF(MATCH(Таблица1[[#This Row],[Номер договора]],Таблица1[Номер договора],)=ROW()-1,1,)+INDEX(Таблица1[[#All],[0]],ROW()-1)</f>
        <v>#N/A</v>
      </c>
      <c r="M1727" s="18" t="str">
        <f>IFERROR(INDEX(Таблица1[Номер договора],MATCH(ROW()-1,Таблица1[0],)),"s\")</f>
        <v>s\</v>
      </c>
    </row>
    <row r="1728" spans="1:13" ht="15.75" x14ac:dyDescent="0.25">
      <c r="A1728" s="9" t="e">
        <f>INDEX('Журнал договоров физ.лиц'!C:C,MATCH('Реестр физические'!J1728,'Журнал договоров физ.лиц'!A:A,))</f>
        <v>#N/A</v>
      </c>
      <c r="B1728" s="9" t="e">
        <f>Таблица1[[#This Row],[Наименование юридического лица / ФИО пациента (физического лица)]]</f>
        <v>#N/A</v>
      </c>
      <c r="C1728" s="35"/>
      <c r="D1728" s="11"/>
      <c r="E1728" s="16"/>
      <c r="F1728" s="19"/>
      <c r="G1728"/>
      <c r="H1728" s="17">
        <f>IFERROR(VLOOKUP(Таблица1[[#This Row],[Наименование услуги]],#REF!,2),)</f>
        <v>0</v>
      </c>
      <c r="I1728" s="7">
        <f>Таблица1[[#This Row],[Количество услуг]]*Таблица1[[#This Row],[Стоимость за единицу, руб.]]</f>
        <v>0</v>
      </c>
      <c r="K1728" s="8" t="str">
        <f>IFERROR(VLOOKUP($J1728,'Журнал договоров физ.лиц'!$A$2:$H$32,2,0),"")</f>
        <v/>
      </c>
      <c r="L1728" s="18" t="e">
        <f>IF(MATCH(Таблица1[[#This Row],[Номер договора]],Таблица1[Номер договора],)=ROW()-1,1,)+INDEX(Таблица1[[#All],[0]],ROW()-1)</f>
        <v>#N/A</v>
      </c>
      <c r="M1728" s="18" t="str">
        <f>IFERROR(INDEX(Таблица1[Номер договора],MATCH(ROW()-1,Таблица1[0],)),"s\")</f>
        <v>s\</v>
      </c>
    </row>
    <row r="1729" spans="1:13" ht="15.75" x14ac:dyDescent="0.25">
      <c r="A1729" s="9" t="e">
        <f>INDEX('Журнал договоров физ.лиц'!C:C,MATCH('Реестр физические'!J1729,'Журнал договоров физ.лиц'!A:A,))</f>
        <v>#N/A</v>
      </c>
      <c r="B1729" s="9" t="e">
        <f>Таблица1[[#This Row],[Наименование юридического лица / ФИО пациента (физического лица)]]</f>
        <v>#N/A</v>
      </c>
      <c r="C1729" s="35"/>
      <c r="D1729" s="11"/>
      <c r="E1729" s="16"/>
      <c r="F1729" s="19"/>
      <c r="G1729"/>
      <c r="H1729" s="17">
        <f>IFERROR(VLOOKUP(Таблица1[[#This Row],[Наименование услуги]],#REF!,2),)</f>
        <v>0</v>
      </c>
      <c r="I1729" s="7">
        <f>Таблица1[[#This Row],[Количество услуг]]*Таблица1[[#This Row],[Стоимость за единицу, руб.]]</f>
        <v>0</v>
      </c>
      <c r="K1729" s="8" t="str">
        <f>IFERROR(VLOOKUP($J1729,'Журнал договоров физ.лиц'!$A$2:$H$32,2,0),"")</f>
        <v/>
      </c>
      <c r="L1729" s="18" t="e">
        <f>IF(MATCH(Таблица1[[#This Row],[Номер договора]],Таблица1[Номер договора],)=ROW()-1,1,)+INDEX(Таблица1[[#All],[0]],ROW()-1)</f>
        <v>#N/A</v>
      </c>
      <c r="M1729" s="18" t="str">
        <f>IFERROR(INDEX(Таблица1[Номер договора],MATCH(ROW()-1,Таблица1[0],)),"s\")</f>
        <v>s\</v>
      </c>
    </row>
    <row r="1730" spans="1:13" ht="15.75" x14ac:dyDescent="0.25">
      <c r="A1730" s="9" t="e">
        <f>INDEX('Журнал договоров физ.лиц'!C:C,MATCH('Реестр физические'!J1730,'Журнал договоров физ.лиц'!A:A,))</f>
        <v>#N/A</v>
      </c>
      <c r="B1730" s="9" t="e">
        <f>Таблица1[[#This Row],[Наименование юридического лица / ФИО пациента (физического лица)]]</f>
        <v>#N/A</v>
      </c>
      <c r="C1730" s="35"/>
      <c r="D1730" s="11"/>
      <c r="E1730" s="16"/>
      <c r="F1730" s="19"/>
      <c r="G1730"/>
      <c r="H1730" s="17">
        <f>IFERROR(VLOOKUP(Таблица1[[#This Row],[Наименование услуги]],#REF!,2),)</f>
        <v>0</v>
      </c>
      <c r="I1730" s="7">
        <f>Таблица1[[#This Row],[Количество услуг]]*Таблица1[[#This Row],[Стоимость за единицу, руб.]]</f>
        <v>0</v>
      </c>
      <c r="K1730" s="8" t="str">
        <f>IFERROR(VLOOKUP($J1730,'Журнал договоров физ.лиц'!$A$2:$H$32,2,0),"")</f>
        <v/>
      </c>
      <c r="L1730" s="18" t="e">
        <f>IF(MATCH(Таблица1[[#This Row],[Номер договора]],Таблица1[Номер договора],)=ROW()-1,1,)+INDEX(Таблица1[[#All],[0]],ROW()-1)</f>
        <v>#N/A</v>
      </c>
      <c r="M1730" s="18" t="str">
        <f>IFERROR(INDEX(Таблица1[Номер договора],MATCH(ROW()-1,Таблица1[0],)),"s\")</f>
        <v>s\</v>
      </c>
    </row>
    <row r="1731" spans="1:13" ht="15.75" x14ac:dyDescent="0.25">
      <c r="A1731" s="9" t="e">
        <f>INDEX('Журнал договоров физ.лиц'!C:C,MATCH('Реестр физические'!J1731,'Журнал договоров физ.лиц'!A:A,))</f>
        <v>#N/A</v>
      </c>
      <c r="B1731" s="9" t="e">
        <f>Таблица1[[#This Row],[Наименование юридического лица / ФИО пациента (физического лица)]]</f>
        <v>#N/A</v>
      </c>
      <c r="C1731" s="35"/>
      <c r="D1731" s="11"/>
      <c r="E1731" s="16"/>
      <c r="F1731" s="19"/>
      <c r="G1731"/>
      <c r="H1731" s="17">
        <f>IFERROR(VLOOKUP(Таблица1[[#This Row],[Наименование услуги]],#REF!,2),)</f>
        <v>0</v>
      </c>
      <c r="I1731" s="7">
        <f>Таблица1[[#This Row],[Количество услуг]]*Таблица1[[#This Row],[Стоимость за единицу, руб.]]</f>
        <v>0</v>
      </c>
      <c r="K1731" s="8" t="str">
        <f>IFERROR(VLOOKUP($J1731,'Журнал договоров физ.лиц'!$A$2:$H$32,2,0),"")</f>
        <v/>
      </c>
      <c r="L1731" s="18" t="e">
        <f>IF(MATCH(Таблица1[[#This Row],[Номер договора]],Таблица1[Номер договора],)=ROW()-1,1,)+INDEX(Таблица1[[#All],[0]],ROW()-1)</f>
        <v>#N/A</v>
      </c>
      <c r="M1731" s="18" t="str">
        <f>IFERROR(INDEX(Таблица1[Номер договора],MATCH(ROW()-1,Таблица1[0],)),"s\")</f>
        <v>s\</v>
      </c>
    </row>
    <row r="1732" spans="1:13" ht="15.75" x14ac:dyDescent="0.25">
      <c r="A1732" s="9" t="e">
        <f>INDEX('Журнал договоров физ.лиц'!C:C,MATCH('Реестр физические'!J1732,'Журнал договоров физ.лиц'!A:A,))</f>
        <v>#N/A</v>
      </c>
      <c r="B1732" s="9" t="e">
        <f>Таблица1[[#This Row],[Наименование юридического лица / ФИО пациента (физического лица)]]</f>
        <v>#N/A</v>
      </c>
      <c r="C1732" s="35"/>
      <c r="D1732" s="11"/>
      <c r="E1732" s="16"/>
      <c r="F1732" s="19"/>
      <c r="G1732"/>
      <c r="H1732" s="17">
        <f>IFERROR(VLOOKUP(Таблица1[[#This Row],[Наименование услуги]],#REF!,2),)</f>
        <v>0</v>
      </c>
      <c r="I1732" s="7">
        <f>Таблица1[[#This Row],[Количество услуг]]*Таблица1[[#This Row],[Стоимость за единицу, руб.]]</f>
        <v>0</v>
      </c>
      <c r="K1732" s="8" t="str">
        <f>IFERROR(VLOOKUP($J1732,'Журнал договоров физ.лиц'!$A$2:$H$32,2,0),"")</f>
        <v/>
      </c>
      <c r="L1732" s="18" t="e">
        <f>IF(MATCH(Таблица1[[#This Row],[Номер договора]],Таблица1[Номер договора],)=ROW()-1,1,)+INDEX(Таблица1[[#All],[0]],ROW()-1)</f>
        <v>#N/A</v>
      </c>
      <c r="M1732" s="18" t="str">
        <f>IFERROR(INDEX(Таблица1[Номер договора],MATCH(ROW()-1,Таблица1[0],)),"s\")</f>
        <v>s\</v>
      </c>
    </row>
    <row r="1733" spans="1:13" ht="15.75" x14ac:dyDescent="0.25">
      <c r="A1733" s="9" t="e">
        <f>INDEX('Журнал договоров физ.лиц'!C:C,MATCH('Реестр физические'!J1733,'Журнал договоров физ.лиц'!A:A,))</f>
        <v>#N/A</v>
      </c>
      <c r="B1733" s="9" t="e">
        <f>Таблица1[[#This Row],[Наименование юридического лица / ФИО пациента (физического лица)]]</f>
        <v>#N/A</v>
      </c>
      <c r="C1733" s="35"/>
      <c r="D1733" s="11"/>
      <c r="E1733" s="16"/>
      <c r="F1733" s="19"/>
      <c r="G1733"/>
      <c r="H1733" s="17">
        <f>IFERROR(VLOOKUP(Таблица1[[#This Row],[Наименование услуги]],#REF!,2),)</f>
        <v>0</v>
      </c>
      <c r="I1733" s="7">
        <f>Таблица1[[#This Row],[Количество услуг]]*Таблица1[[#This Row],[Стоимость за единицу, руб.]]</f>
        <v>0</v>
      </c>
      <c r="K1733" s="8" t="str">
        <f>IFERROR(VLOOKUP($J1733,'Журнал договоров физ.лиц'!$A$2:$H$32,2,0),"")</f>
        <v/>
      </c>
      <c r="L1733" s="18" t="e">
        <f>IF(MATCH(Таблица1[[#This Row],[Номер договора]],Таблица1[Номер договора],)=ROW()-1,1,)+INDEX(Таблица1[[#All],[0]],ROW()-1)</f>
        <v>#N/A</v>
      </c>
      <c r="M1733" s="18" t="str">
        <f>IFERROR(INDEX(Таблица1[Номер договора],MATCH(ROW()-1,Таблица1[0],)),"s\")</f>
        <v>s\</v>
      </c>
    </row>
    <row r="1734" spans="1:13" ht="15.75" x14ac:dyDescent="0.25">
      <c r="A1734" s="9" t="e">
        <f>INDEX('Журнал договоров физ.лиц'!C:C,MATCH('Реестр физические'!J1734,'Журнал договоров физ.лиц'!A:A,))</f>
        <v>#N/A</v>
      </c>
      <c r="B1734" s="9" t="e">
        <f>Таблица1[[#This Row],[Наименование юридического лица / ФИО пациента (физического лица)]]</f>
        <v>#N/A</v>
      </c>
      <c r="C1734" s="35"/>
      <c r="D1734" s="11"/>
      <c r="E1734" s="16"/>
      <c r="F1734" s="19"/>
      <c r="G1734"/>
      <c r="H1734" s="17">
        <f>IFERROR(VLOOKUP(Таблица1[[#This Row],[Наименование услуги]],#REF!,2),)</f>
        <v>0</v>
      </c>
      <c r="I1734" s="7">
        <f>Таблица1[[#This Row],[Количество услуг]]*Таблица1[[#This Row],[Стоимость за единицу, руб.]]</f>
        <v>0</v>
      </c>
      <c r="K1734" s="8" t="str">
        <f>IFERROR(VLOOKUP($J1734,'Журнал договоров физ.лиц'!$A$2:$H$32,2,0),"")</f>
        <v/>
      </c>
      <c r="L1734" s="18" t="e">
        <f>IF(MATCH(Таблица1[[#This Row],[Номер договора]],Таблица1[Номер договора],)=ROW()-1,1,)+INDEX(Таблица1[[#All],[0]],ROW()-1)</f>
        <v>#N/A</v>
      </c>
      <c r="M1734" s="18" t="str">
        <f>IFERROR(INDEX(Таблица1[Номер договора],MATCH(ROW()-1,Таблица1[0],)),"s\")</f>
        <v>s\</v>
      </c>
    </row>
    <row r="1735" spans="1:13" ht="15.75" x14ac:dyDescent="0.25">
      <c r="A1735" s="9" t="e">
        <f>INDEX('Журнал договоров физ.лиц'!C:C,MATCH('Реестр физические'!J1735,'Журнал договоров физ.лиц'!A:A,))</f>
        <v>#N/A</v>
      </c>
      <c r="B1735" s="9" t="e">
        <f>Таблица1[[#This Row],[Наименование юридического лица / ФИО пациента (физического лица)]]</f>
        <v>#N/A</v>
      </c>
      <c r="C1735" s="35"/>
      <c r="D1735" s="11"/>
      <c r="E1735" s="16"/>
      <c r="F1735" s="19"/>
      <c r="G1735"/>
      <c r="H1735" s="17">
        <f>IFERROR(VLOOKUP(Таблица1[[#This Row],[Наименование услуги]],#REF!,2),)</f>
        <v>0</v>
      </c>
      <c r="I1735" s="7">
        <f>Таблица1[[#This Row],[Количество услуг]]*Таблица1[[#This Row],[Стоимость за единицу, руб.]]</f>
        <v>0</v>
      </c>
      <c r="K1735" s="8" t="str">
        <f>IFERROR(VLOOKUP($J1735,'Журнал договоров физ.лиц'!$A$2:$H$32,2,0),"")</f>
        <v/>
      </c>
      <c r="L1735" s="18" t="e">
        <f>IF(MATCH(Таблица1[[#This Row],[Номер договора]],Таблица1[Номер договора],)=ROW()-1,1,)+INDEX(Таблица1[[#All],[0]],ROW()-1)</f>
        <v>#N/A</v>
      </c>
      <c r="M1735" s="18" t="str">
        <f>IFERROR(INDEX(Таблица1[Номер договора],MATCH(ROW()-1,Таблица1[0],)),"s\")</f>
        <v>s\</v>
      </c>
    </row>
    <row r="1736" spans="1:13" ht="15.75" x14ac:dyDescent="0.25">
      <c r="A1736" s="9" t="e">
        <f>INDEX('Журнал договоров физ.лиц'!C:C,MATCH('Реестр физические'!J1736,'Журнал договоров физ.лиц'!A:A,))</f>
        <v>#N/A</v>
      </c>
      <c r="B1736" s="9" t="e">
        <f>Таблица1[[#This Row],[Наименование юридического лица / ФИО пациента (физического лица)]]</f>
        <v>#N/A</v>
      </c>
      <c r="C1736" s="35"/>
      <c r="D1736" s="11"/>
      <c r="E1736" s="16"/>
      <c r="F1736" s="19"/>
      <c r="G1736"/>
      <c r="H1736" s="17">
        <f>IFERROR(VLOOKUP(Таблица1[[#This Row],[Наименование услуги]],#REF!,2),)</f>
        <v>0</v>
      </c>
      <c r="I1736" s="7">
        <f>Таблица1[[#This Row],[Количество услуг]]*Таблица1[[#This Row],[Стоимость за единицу, руб.]]</f>
        <v>0</v>
      </c>
      <c r="K1736" s="8" t="str">
        <f>IFERROR(VLOOKUP($J1736,'Журнал договоров физ.лиц'!$A$2:$H$32,2,0),"")</f>
        <v/>
      </c>
      <c r="L1736" s="18" t="e">
        <f>IF(MATCH(Таблица1[[#This Row],[Номер договора]],Таблица1[Номер договора],)=ROW()-1,1,)+INDEX(Таблица1[[#All],[0]],ROW()-1)</f>
        <v>#N/A</v>
      </c>
      <c r="M1736" s="18" t="str">
        <f>IFERROR(INDEX(Таблица1[Номер договора],MATCH(ROW()-1,Таблица1[0],)),"s\")</f>
        <v>s\</v>
      </c>
    </row>
    <row r="1737" spans="1:13" ht="15.75" x14ac:dyDescent="0.25">
      <c r="A1737" s="9" t="e">
        <f>INDEX('Журнал договоров физ.лиц'!C:C,MATCH('Реестр физические'!J1737,'Журнал договоров физ.лиц'!A:A,))</f>
        <v>#N/A</v>
      </c>
      <c r="B1737" s="9" t="e">
        <f>Таблица1[[#This Row],[Наименование юридического лица / ФИО пациента (физического лица)]]</f>
        <v>#N/A</v>
      </c>
      <c r="C1737" s="35"/>
      <c r="D1737" s="11"/>
      <c r="E1737" s="16"/>
      <c r="F1737" s="19"/>
      <c r="G1737"/>
      <c r="H1737" s="17">
        <f>IFERROR(VLOOKUP(Таблица1[[#This Row],[Наименование услуги]],#REF!,2),)</f>
        <v>0</v>
      </c>
      <c r="I1737" s="7">
        <f>Таблица1[[#This Row],[Количество услуг]]*Таблица1[[#This Row],[Стоимость за единицу, руб.]]</f>
        <v>0</v>
      </c>
      <c r="K1737" s="8" t="str">
        <f>IFERROR(VLOOKUP($J1737,'Журнал договоров физ.лиц'!$A$2:$H$32,2,0),"")</f>
        <v/>
      </c>
      <c r="L1737" s="18" t="e">
        <f>IF(MATCH(Таблица1[[#This Row],[Номер договора]],Таблица1[Номер договора],)=ROW()-1,1,)+INDEX(Таблица1[[#All],[0]],ROW()-1)</f>
        <v>#N/A</v>
      </c>
      <c r="M1737" s="18" t="str">
        <f>IFERROR(INDEX(Таблица1[Номер договора],MATCH(ROW()-1,Таблица1[0],)),"s\")</f>
        <v>s\</v>
      </c>
    </row>
    <row r="1738" spans="1:13" ht="15.75" x14ac:dyDescent="0.25">
      <c r="A1738" s="9" t="e">
        <f>INDEX('Журнал договоров физ.лиц'!C:C,MATCH('Реестр физические'!J1738,'Журнал договоров физ.лиц'!A:A,))</f>
        <v>#N/A</v>
      </c>
      <c r="B1738" s="9" t="e">
        <f>Таблица1[[#This Row],[Наименование юридического лица / ФИО пациента (физического лица)]]</f>
        <v>#N/A</v>
      </c>
      <c r="C1738" s="35"/>
      <c r="D1738" s="11"/>
      <c r="E1738" s="16"/>
      <c r="F1738" s="19"/>
      <c r="G1738"/>
      <c r="H1738" s="17">
        <f>IFERROR(VLOOKUP(Таблица1[[#This Row],[Наименование услуги]],#REF!,2),)</f>
        <v>0</v>
      </c>
      <c r="I1738" s="7">
        <f>Таблица1[[#This Row],[Количество услуг]]*Таблица1[[#This Row],[Стоимость за единицу, руб.]]</f>
        <v>0</v>
      </c>
      <c r="K1738" s="8" t="str">
        <f>IFERROR(VLOOKUP($J1738,'Журнал договоров физ.лиц'!$A$2:$H$32,2,0),"")</f>
        <v/>
      </c>
      <c r="L1738" s="18" t="e">
        <f>IF(MATCH(Таблица1[[#This Row],[Номер договора]],Таблица1[Номер договора],)=ROW()-1,1,)+INDEX(Таблица1[[#All],[0]],ROW()-1)</f>
        <v>#N/A</v>
      </c>
      <c r="M1738" s="18" t="str">
        <f>IFERROR(INDEX(Таблица1[Номер договора],MATCH(ROW()-1,Таблица1[0],)),"s\")</f>
        <v>s\</v>
      </c>
    </row>
    <row r="1739" spans="1:13" ht="15.75" x14ac:dyDescent="0.25">
      <c r="A1739" s="9" t="e">
        <f>INDEX('Журнал договоров физ.лиц'!C:C,MATCH('Реестр физические'!J1739,'Журнал договоров физ.лиц'!A:A,))</f>
        <v>#N/A</v>
      </c>
      <c r="B1739" s="9" t="e">
        <f>Таблица1[[#This Row],[Наименование юридического лица / ФИО пациента (физического лица)]]</f>
        <v>#N/A</v>
      </c>
      <c r="C1739" s="35"/>
      <c r="D1739" s="11"/>
      <c r="E1739" s="16"/>
      <c r="F1739" s="19"/>
      <c r="G1739"/>
      <c r="H1739" s="17">
        <f>IFERROR(VLOOKUP(Таблица1[[#This Row],[Наименование услуги]],#REF!,2),)</f>
        <v>0</v>
      </c>
      <c r="I1739" s="7">
        <f>Таблица1[[#This Row],[Количество услуг]]*Таблица1[[#This Row],[Стоимость за единицу, руб.]]</f>
        <v>0</v>
      </c>
      <c r="K1739" s="8" t="str">
        <f>IFERROR(VLOOKUP($J1739,'Журнал договоров физ.лиц'!$A$2:$H$32,2,0),"")</f>
        <v/>
      </c>
      <c r="L1739" s="18" t="e">
        <f>IF(MATCH(Таблица1[[#This Row],[Номер договора]],Таблица1[Номер договора],)=ROW()-1,1,)+INDEX(Таблица1[[#All],[0]],ROW()-1)</f>
        <v>#N/A</v>
      </c>
      <c r="M1739" s="18" t="str">
        <f>IFERROR(INDEX(Таблица1[Номер договора],MATCH(ROW()-1,Таблица1[0],)),"s\")</f>
        <v>s\</v>
      </c>
    </row>
    <row r="1740" spans="1:13" ht="15.75" x14ac:dyDescent="0.25">
      <c r="A1740" s="9" t="e">
        <f>INDEX('Журнал договоров физ.лиц'!C:C,MATCH('Реестр физические'!J1740,'Журнал договоров физ.лиц'!A:A,))</f>
        <v>#N/A</v>
      </c>
      <c r="B1740" s="9" t="e">
        <f>Таблица1[[#This Row],[Наименование юридического лица / ФИО пациента (физического лица)]]</f>
        <v>#N/A</v>
      </c>
      <c r="C1740" s="35"/>
      <c r="D1740" s="11"/>
      <c r="E1740" s="16"/>
      <c r="F1740" s="19"/>
      <c r="G1740"/>
      <c r="H1740" s="17">
        <f>IFERROR(VLOOKUP(Таблица1[[#This Row],[Наименование услуги]],#REF!,2),)</f>
        <v>0</v>
      </c>
      <c r="I1740" s="7">
        <f>Таблица1[[#This Row],[Количество услуг]]*Таблица1[[#This Row],[Стоимость за единицу, руб.]]</f>
        <v>0</v>
      </c>
      <c r="K1740" s="8" t="str">
        <f>IFERROR(VLOOKUP($J1740,'Журнал договоров физ.лиц'!$A$2:$H$32,2,0),"")</f>
        <v/>
      </c>
      <c r="L1740" s="18" t="e">
        <f>IF(MATCH(Таблица1[[#This Row],[Номер договора]],Таблица1[Номер договора],)=ROW()-1,1,)+INDEX(Таблица1[[#All],[0]],ROW()-1)</f>
        <v>#N/A</v>
      </c>
      <c r="M1740" s="18" t="str">
        <f>IFERROR(INDEX(Таблица1[Номер договора],MATCH(ROW()-1,Таблица1[0],)),"s\")</f>
        <v>s\</v>
      </c>
    </row>
    <row r="1741" spans="1:13" ht="15.75" x14ac:dyDescent="0.25">
      <c r="A1741" s="9" t="e">
        <f>INDEX('Журнал договоров физ.лиц'!C:C,MATCH('Реестр физические'!J1741,'Журнал договоров физ.лиц'!A:A,))</f>
        <v>#N/A</v>
      </c>
      <c r="B1741" s="9" t="e">
        <f>Таблица1[[#This Row],[Наименование юридического лица / ФИО пациента (физического лица)]]</f>
        <v>#N/A</v>
      </c>
      <c r="C1741" s="35"/>
      <c r="D1741" s="11"/>
      <c r="E1741" s="16"/>
      <c r="F1741" s="19"/>
      <c r="G1741"/>
      <c r="H1741" s="17">
        <f>IFERROR(VLOOKUP(Таблица1[[#This Row],[Наименование услуги]],#REF!,2),)</f>
        <v>0</v>
      </c>
      <c r="I1741" s="7">
        <f>Таблица1[[#This Row],[Количество услуг]]*Таблица1[[#This Row],[Стоимость за единицу, руб.]]</f>
        <v>0</v>
      </c>
      <c r="K1741" s="8" t="str">
        <f>IFERROR(VLOOKUP($J1741,'Журнал договоров физ.лиц'!$A$2:$H$32,2,0),"")</f>
        <v/>
      </c>
      <c r="L1741" s="18" t="e">
        <f>IF(MATCH(Таблица1[[#This Row],[Номер договора]],Таблица1[Номер договора],)=ROW()-1,1,)+INDEX(Таблица1[[#All],[0]],ROW()-1)</f>
        <v>#N/A</v>
      </c>
      <c r="M1741" s="18" t="str">
        <f>IFERROR(INDEX(Таблица1[Номер договора],MATCH(ROW()-1,Таблица1[0],)),"s\")</f>
        <v>s\</v>
      </c>
    </row>
    <row r="1742" spans="1:13" ht="15.75" x14ac:dyDescent="0.25">
      <c r="A1742" s="9" t="e">
        <f>INDEX('Журнал договоров физ.лиц'!C:C,MATCH('Реестр физические'!J1742,'Журнал договоров физ.лиц'!A:A,))</f>
        <v>#N/A</v>
      </c>
      <c r="B1742" s="9" t="e">
        <f>Таблица1[[#This Row],[Наименование юридического лица / ФИО пациента (физического лица)]]</f>
        <v>#N/A</v>
      </c>
      <c r="C1742" s="35"/>
      <c r="D1742" s="11"/>
      <c r="E1742" s="16"/>
      <c r="F1742" s="19"/>
      <c r="G1742"/>
      <c r="H1742" s="17">
        <f>IFERROR(VLOOKUP(Таблица1[[#This Row],[Наименование услуги]],#REF!,2),)</f>
        <v>0</v>
      </c>
      <c r="I1742" s="7">
        <f>Таблица1[[#This Row],[Количество услуг]]*Таблица1[[#This Row],[Стоимость за единицу, руб.]]</f>
        <v>0</v>
      </c>
      <c r="K1742" s="8" t="str">
        <f>IFERROR(VLOOKUP($J1742,'Журнал договоров физ.лиц'!$A$2:$H$32,2,0),"")</f>
        <v/>
      </c>
      <c r="L1742" s="18" t="e">
        <f>IF(MATCH(Таблица1[[#This Row],[Номер договора]],Таблица1[Номер договора],)=ROW()-1,1,)+INDEX(Таблица1[[#All],[0]],ROW()-1)</f>
        <v>#N/A</v>
      </c>
      <c r="M1742" s="18" t="str">
        <f>IFERROR(INDEX(Таблица1[Номер договора],MATCH(ROW()-1,Таблица1[0],)),"s\")</f>
        <v>s\</v>
      </c>
    </row>
    <row r="1743" spans="1:13" ht="15.75" x14ac:dyDescent="0.25">
      <c r="A1743" s="9" t="e">
        <f>INDEX('Журнал договоров физ.лиц'!C:C,MATCH('Реестр физические'!J1743,'Журнал договоров физ.лиц'!A:A,))</f>
        <v>#N/A</v>
      </c>
      <c r="B1743" s="9" t="e">
        <f>Таблица1[[#This Row],[Наименование юридического лица / ФИО пациента (физического лица)]]</f>
        <v>#N/A</v>
      </c>
      <c r="C1743" s="35"/>
      <c r="D1743" s="11"/>
      <c r="E1743" s="16"/>
      <c r="F1743" s="19"/>
      <c r="G1743"/>
      <c r="H1743" s="17">
        <f>IFERROR(VLOOKUP(Таблица1[[#This Row],[Наименование услуги]],#REF!,2),)</f>
        <v>0</v>
      </c>
      <c r="I1743" s="7">
        <f>Таблица1[[#This Row],[Количество услуг]]*Таблица1[[#This Row],[Стоимость за единицу, руб.]]</f>
        <v>0</v>
      </c>
      <c r="K1743" s="8" t="str">
        <f>IFERROR(VLOOKUP($J1743,'Журнал договоров физ.лиц'!$A$2:$H$32,2,0),"")</f>
        <v/>
      </c>
      <c r="L1743" s="18" t="e">
        <f>IF(MATCH(Таблица1[[#This Row],[Номер договора]],Таблица1[Номер договора],)=ROW()-1,1,)+INDEX(Таблица1[[#All],[0]],ROW()-1)</f>
        <v>#N/A</v>
      </c>
      <c r="M1743" s="18" t="str">
        <f>IFERROR(INDEX(Таблица1[Номер договора],MATCH(ROW()-1,Таблица1[0],)),"s\")</f>
        <v>s\</v>
      </c>
    </row>
    <row r="1744" spans="1:13" ht="15.75" x14ac:dyDescent="0.25">
      <c r="A1744" s="9" t="e">
        <f>INDEX('Журнал договоров физ.лиц'!C:C,MATCH('Реестр физические'!J1744,'Журнал договоров физ.лиц'!A:A,))</f>
        <v>#N/A</v>
      </c>
      <c r="B1744" s="9" t="e">
        <f>Таблица1[[#This Row],[Наименование юридического лица / ФИО пациента (физического лица)]]</f>
        <v>#N/A</v>
      </c>
      <c r="C1744" s="35"/>
      <c r="D1744" s="11"/>
      <c r="E1744" s="16"/>
      <c r="F1744" s="19"/>
      <c r="G1744"/>
      <c r="H1744" s="17">
        <f>IFERROR(VLOOKUP(Таблица1[[#This Row],[Наименование услуги]],#REF!,2),)</f>
        <v>0</v>
      </c>
      <c r="I1744" s="7">
        <f>Таблица1[[#This Row],[Количество услуг]]*Таблица1[[#This Row],[Стоимость за единицу, руб.]]</f>
        <v>0</v>
      </c>
      <c r="K1744" s="8" t="str">
        <f>IFERROR(VLOOKUP($J1744,'Журнал договоров физ.лиц'!$A$2:$H$32,2,0),"")</f>
        <v/>
      </c>
      <c r="L1744" s="18" t="e">
        <f>IF(MATCH(Таблица1[[#This Row],[Номер договора]],Таблица1[Номер договора],)=ROW()-1,1,)+INDEX(Таблица1[[#All],[0]],ROW()-1)</f>
        <v>#N/A</v>
      </c>
      <c r="M1744" s="18" t="str">
        <f>IFERROR(INDEX(Таблица1[Номер договора],MATCH(ROW()-1,Таблица1[0],)),"s\")</f>
        <v>s\</v>
      </c>
    </row>
    <row r="1745" spans="1:13" ht="15.75" x14ac:dyDescent="0.25">
      <c r="A1745" s="9" t="e">
        <f>INDEX('Журнал договоров физ.лиц'!C:C,MATCH('Реестр физические'!J1745,'Журнал договоров физ.лиц'!A:A,))</f>
        <v>#N/A</v>
      </c>
      <c r="B1745" s="9" t="e">
        <f>Таблица1[[#This Row],[Наименование юридического лица / ФИО пациента (физического лица)]]</f>
        <v>#N/A</v>
      </c>
      <c r="C1745" s="35"/>
      <c r="D1745" s="11"/>
      <c r="E1745" s="16"/>
      <c r="F1745" s="19"/>
      <c r="G1745"/>
      <c r="H1745" s="17">
        <f>IFERROR(VLOOKUP(Таблица1[[#This Row],[Наименование услуги]],#REF!,2),)</f>
        <v>0</v>
      </c>
      <c r="I1745" s="7">
        <f>Таблица1[[#This Row],[Количество услуг]]*Таблица1[[#This Row],[Стоимость за единицу, руб.]]</f>
        <v>0</v>
      </c>
      <c r="K1745" s="8" t="str">
        <f>IFERROR(VLOOKUP($J1745,'Журнал договоров физ.лиц'!$A$2:$H$32,2,0),"")</f>
        <v/>
      </c>
      <c r="L1745" s="18" t="e">
        <f>IF(MATCH(Таблица1[[#This Row],[Номер договора]],Таблица1[Номер договора],)=ROW()-1,1,)+INDEX(Таблица1[[#All],[0]],ROW()-1)</f>
        <v>#N/A</v>
      </c>
      <c r="M1745" s="18" t="str">
        <f>IFERROR(INDEX(Таблица1[Номер договора],MATCH(ROW()-1,Таблица1[0],)),"s\")</f>
        <v>s\</v>
      </c>
    </row>
    <row r="1746" spans="1:13" ht="15.75" x14ac:dyDescent="0.25">
      <c r="A1746" s="9" t="e">
        <f>INDEX('Журнал договоров физ.лиц'!C:C,MATCH('Реестр физические'!J1746,'Журнал договоров физ.лиц'!A:A,))</f>
        <v>#N/A</v>
      </c>
      <c r="B1746" s="9" t="e">
        <f>Таблица1[[#This Row],[Наименование юридического лица / ФИО пациента (физического лица)]]</f>
        <v>#N/A</v>
      </c>
      <c r="C1746" s="35"/>
      <c r="D1746" s="11"/>
      <c r="E1746" s="16"/>
      <c r="F1746" s="19"/>
      <c r="G1746"/>
      <c r="H1746" s="17">
        <f>IFERROR(VLOOKUP(Таблица1[[#This Row],[Наименование услуги]],#REF!,2),)</f>
        <v>0</v>
      </c>
      <c r="I1746" s="7">
        <f>Таблица1[[#This Row],[Количество услуг]]*Таблица1[[#This Row],[Стоимость за единицу, руб.]]</f>
        <v>0</v>
      </c>
      <c r="K1746" s="8" t="str">
        <f>IFERROR(VLOOKUP($J1746,'Журнал договоров физ.лиц'!$A$2:$H$32,2,0),"")</f>
        <v/>
      </c>
      <c r="L1746" s="18" t="e">
        <f>IF(MATCH(Таблица1[[#This Row],[Номер договора]],Таблица1[Номер договора],)=ROW()-1,1,)+INDEX(Таблица1[[#All],[0]],ROW()-1)</f>
        <v>#N/A</v>
      </c>
      <c r="M1746" s="18" t="str">
        <f>IFERROR(INDEX(Таблица1[Номер договора],MATCH(ROW()-1,Таблица1[0],)),"s\")</f>
        <v>s\</v>
      </c>
    </row>
    <row r="1747" spans="1:13" ht="15.75" x14ac:dyDescent="0.25">
      <c r="A1747" s="9" t="e">
        <f>INDEX('Журнал договоров физ.лиц'!C:C,MATCH('Реестр физические'!J1747,'Журнал договоров физ.лиц'!A:A,))</f>
        <v>#N/A</v>
      </c>
      <c r="B1747" s="9" t="e">
        <f>Таблица1[[#This Row],[Наименование юридического лица / ФИО пациента (физического лица)]]</f>
        <v>#N/A</v>
      </c>
      <c r="C1747" s="35"/>
      <c r="D1747" s="11"/>
      <c r="E1747" s="16"/>
      <c r="F1747" s="19"/>
      <c r="G1747"/>
      <c r="H1747" s="17">
        <f>IFERROR(VLOOKUP(Таблица1[[#This Row],[Наименование услуги]],#REF!,2),)</f>
        <v>0</v>
      </c>
      <c r="I1747" s="7">
        <f>Таблица1[[#This Row],[Количество услуг]]*Таблица1[[#This Row],[Стоимость за единицу, руб.]]</f>
        <v>0</v>
      </c>
      <c r="K1747" s="8" t="str">
        <f>IFERROR(VLOOKUP($J1747,'Журнал договоров физ.лиц'!$A$2:$H$32,2,0),"")</f>
        <v/>
      </c>
      <c r="L1747" s="18" t="e">
        <f>IF(MATCH(Таблица1[[#This Row],[Номер договора]],Таблица1[Номер договора],)=ROW()-1,1,)+INDEX(Таблица1[[#All],[0]],ROW()-1)</f>
        <v>#N/A</v>
      </c>
      <c r="M1747" s="18" t="str">
        <f>IFERROR(INDEX(Таблица1[Номер договора],MATCH(ROW()-1,Таблица1[0],)),"s\")</f>
        <v>s\</v>
      </c>
    </row>
    <row r="1748" spans="1:13" ht="15.75" x14ac:dyDescent="0.25">
      <c r="A1748" s="9" t="e">
        <f>INDEX('Журнал договоров физ.лиц'!C:C,MATCH('Реестр физические'!J1748,'Журнал договоров физ.лиц'!A:A,))</f>
        <v>#N/A</v>
      </c>
      <c r="B1748" s="9" t="e">
        <f>Таблица1[[#This Row],[Наименование юридического лица / ФИО пациента (физического лица)]]</f>
        <v>#N/A</v>
      </c>
      <c r="C1748" s="35"/>
      <c r="D1748" s="11"/>
      <c r="E1748" s="16"/>
      <c r="F1748" s="19"/>
      <c r="G1748"/>
      <c r="H1748" s="17">
        <f>IFERROR(VLOOKUP(Таблица1[[#This Row],[Наименование услуги]],#REF!,2),)</f>
        <v>0</v>
      </c>
      <c r="I1748" s="7">
        <f>Таблица1[[#This Row],[Количество услуг]]*Таблица1[[#This Row],[Стоимость за единицу, руб.]]</f>
        <v>0</v>
      </c>
      <c r="K1748" s="8" t="str">
        <f>IFERROR(VLOOKUP($J1748,'Журнал договоров физ.лиц'!$A$2:$H$32,2,0),"")</f>
        <v/>
      </c>
      <c r="L1748" s="18" t="e">
        <f>IF(MATCH(Таблица1[[#This Row],[Номер договора]],Таблица1[Номер договора],)=ROW()-1,1,)+INDEX(Таблица1[[#All],[0]],ROW()-1)</f>
        <v>#N/A</v>
      </c>
      <c r="M1748" s="18" t="str">
        <f>IFERROR(INDEX(Таблица1[Номер договора],MATCH(ROW()-1,Таблица1[0],)),"s\")</f>
        <v>s\</v>
      </c>
    </row>
    <row r="1749" spans="1:13" ht="15.75" x14ac:dyDescent="0.25">
      <c r="A1749" s="9" t="e">
        <f>INDEX('Журнал договоров физ.лиц'!C:C,MATCH('Реестр физические'!J1749,'Журнал договоров физ.лиц'!A:A,))</f>
        <v>#N/A</v>
      </c>
      <c r="B1749" s="9" t="e">
        <f>Таблица1[[#This Row],[Наименование юридического лица / ФИО пациента (физического лица)]]</f>
        <v>#N/A</v>
      </c>
      <c r="C1749" s="35"/>
      <c r="D1749" s="11"/>
      <c r="E1749" s="16"/>
      <c r="F1749" s="19"/>
      <c r="G1749"/>
      <c r="H1749" s="17">
        <f>IFERROR(VLOOKUP(Таблица1[[#This Row],[Наименование услуги]],#REF!,2),)</f>
        <v>0</v>
      </c>
      <c r="I1749" s="7">
        <f>Таблица1[[#This Row],[Количество услуг]]*Таблица1[[#This Row],[Стоимость за единицу, руб.]]</f>
        <v>0</v>
      </c>
      <c r="K1749" s="8" t="str">
        <f>IFERROR(VLOOKUP($J1749,'Журнал договоров физ.лиц'!$A$2:$H$32,2,0),"")</f>
        <v/>
      </c>
      <c r="L1749" s="18" t="e">
        <f>IF(MATCH(Таблица1[[#This Row],[Номер договора]],Таблица1[Номер договора],)=ROW()-1,1,)+INDEX(Таблица1[[#All],[0]],ROW()-1)</f>
        <v>#N/A</v>
      </c>
      <c r="M1749" s="18" t="str">
        <f>IFERROR(INDEX(Таблица1[Номер договора],MATCH(ROW()-1,Таблица1[0],)),"s\")</f>
        <v>s\</v>
      </c>
    </row>
    <row r="1750" spans="1:13" ht="15.75" x14ac:dyDescent="0.25">
      <c r="A1750" s="9" t="e">
        <f>INDEX('Журнал договоров физ.лиц'!C:C,MATCH('Реестр физические'!J1750,'Журнал договоров физ.лиц'!A:A,))</f>
        <v>#N/A</v>
      </c>
      <c r="B1750" s="9" t="e">
        <f>Таблица1[[#This Row],[Наименование юридического лица / ФИО пациента (физического лица)]]</f>
        <v>#N/A</v>
      </c>
      <c r="C1750" s="35"/>
      <c r="D1750" s="11"/>
      <c r="E1750" s="16"/>
      <c r="F1750" s="19"/>
      <c r="G1750"/>
      <c r="H1750" s="17">
        <f>IFERROR(VLOOKUP(Таблица1[[#This Row],[Наименование услуги]],#REF!,2),)</f>
        <v>0</v>
      </c>
      <c r="I1750" s="7">
        <f>Таблица1[[#This Row],[Количество услуг]]*Таблица1[[#This Row],[Стоимость за единицу, руб.]]</f>
        <v>0</v>
      </c>
      <c r="K1750" s="8" t="str">
        <f>IFERROR(VLOOKUP($J1750,'Журнал договоров физ.лиц'!$A$2:$H$32,2,0),"")</f>
        <v/>
      </c>
      <c r="L1750" s="18" t="e">
        <f>IF(MATCH(Таблица1[[#This Row],[Номер договора]],Таблица1[Номер договора],)=ROW()-1,1,)+INDEX(Таблица1[[#All],[0]],ROW()-1)</f>
        <v>#N/A</v>
      </c>
      <c r="M1750" s="18" t="str">
        <f>IFERROR(INDEX(Таблица1[Номер договора],MATCH(ROW()-1,Таблица1[0],)),"s\")</f>
        <v>s\</v>
      </c>
    </row>
    <row r="1751" spans="1:13" ht="15.75" x14ac:dyDescent="0.25">
      <c r="A1751" s="9" t="e">
        <f>INDEX('Журнал договоров физ.лиц'!C:C,MATCH('Реестр физические'!J1751,'Журнал договоров физ.лиц'!A:A,))</f>
        <v>#N/A</v>
      </c>
      <c r="B1751" s="9" t="e">
        <f>Таблица1[[#This Row],[Наименование юридического лица / ФИО пациента (физического лица)]]</f>
        <v>#N/A</v>
      </c>
      <c r="C1751" s="35"/>
      <c r="D1751" s="11"/>
      <c r="E1751" s="16"/>
      <c r="F1751" s="19"/>
      <c r="G1751"/>
      <c r="H1751" s="17">
        <f>IFERROR(VLOOKUP(Таблица1[[#This Row],[Наименование услуги]],#REF!,2),)</f>
        <v>0</v>
      </c>
      <c r="I1751" s="7">
        <f>Таблица1[[#This Row],[Количество услуг]]*Таблица1[[#This Row],[Стоимость за единицу, руб.]]</f>
        <v>0</v>
      </c>
      <c r="K1751" s="8" t="str">
        <f>IFERROR(VLOOKUP($J1751,'Журнал договоров физ.лиц'!$A$2:$H$32,2,0),"")</f>
        <v/>
      </c>
      <c r="L1751" s="18" t="e">
        <f>IF(MATCH(Таблица1[[#This Row],[Номер договора]],Таблица1[Номер договора],)=ROW()-1,1,)+INDEX(Таблица1[[#All],[0]],ROW()-1)</f>
        <v>#N/A</v>
      </c>
      <c r="M1751" s="18" t="str">
        <f>IFERROR(INDEX(Таблица1[Номер договора],MATCH(ROW()-1,Таблица1[0],)),"s\")</f>
        <v>s\</v>
      </c>
    </row>
    <row r="1752" spans="1:13" ht="15.75" x14ac:dyDescent="0.25">
      <c r="A1752" s="9" t="e">
        <f>INDEX('Журнал договоров физ.лиц'!C:C,MATCH('Реестр физические'!J1752,'Журнал договоров физ.лиц'!A:A,))</f>
        <v>#N/A</v>
      </c>
      <c r="B1752" s="9" t="e">
        <f>Таблица1[[#This Row],[Наименование юридического лица / ФИО пациента (физического лица)]]</f>
        <v>#N/A</v>
      </c>
      <c r="C1752" s="35"/>
      <c r="D1752" s="11"/>
      <c r="E1752" s="16"/>
      <c r="F1752" s="19"/>
      <c r="G1752"/>
      <c r="H1752" s="17">
        <f>IFERROR(VLOOKUP(Таблица1[[#This Row],[Наименование услуги]],#REF!,2),)</f>
        <v>0</v>
      </c>
      <c r="I1752" s="7">
        <f>Таблица1[[#This Row],[Количество услуг]]*Таблица1[[#This Row],[Стоимость за единицу, руб.]]</f>
        <v>0</v>
      </c>
      <c r="K1752" s="8" t="str">
        <f>IFERROR(VLOOKUP($J1752,'Журнал договоров физ.лиц'!$A$2:$H$32,2,0),"")</f>
        <v/>
      </c>
      <c r="L1752" s="18" t="e">
        <f>IF(MATCH(Таблица1[[#This Row],[Номер договора]],Таблица1[Номер договора],)=ROW()-1,1,)+INDEX(Таблица1[[#All],[0]],ROW()-1)</f>
        <v>#N/A</v>
      </c>
      <c r="M1752" s="18" t="str">
        <f>IFERROR(INDEX(Таблица1[Номер договора],MATCH(ROW()-1,Таблица1[0],)),"s\")</f>
        <v>s\</v>
      </c>
    </row>
    <row r="1753" spans="1:13" ht="15.75" x14ac:dyDescent="0.25">
      <c r="A1753" s="9" t="e">
        <f>INDEX('Журнал договоров физ.лиц'!C:C,MATCH('Реестр физические'!J1753,'Журнал договоров физ.лиц'!A:A,))</f>
        <v>#N/A</v>
      </c>
      <c r="B1753" s="9" t="e">
        <f>Таблица1[[#This Row],[Наименование юридического лица / ФИО пациента (физического лица)]]</f>
        <v>#N/A</v>
      </c>
      <c r="C1753" s="35"/>
      <c r="D1753" s="11"/>
      <c r="E1753" s="16"/>
      <c r="F1753" s="19"/>
      <c r="G1753"/>
      <c r="H1753" s="17">
        <f>IFERROR(VLOOKUP(Таблица1[[#This Row],[Наименование услуги]],#REF!,2),)</f>
        <v>0</v>
      </c>
      <c r="I1753" s="7">
        <f>Таблица1[[#This Row],[Количество услуг]]*Таблица1[[#This Row],[Стоимость за единицу, руб.]]</f>
        <v>0</v>
      </c>
      <c r="K1753" s="8" t="str">
        <f>IFERROR(VLOOKUP($J1753,'Журнал договоров физ.лиц'!$A$2:$H$32,2,0),"")</f>
        <v/>
      </c>
      <c r="L1753" s="18" t="e">
        <f>IF(MATCH(Таблица1[[#This Row],[Номер договора]],Таблица1[Номер договора],)=ROW()-1,1,)+INDEX(Таблица1[[#All],[0]],ROW()-1)</f>
        <v>#N/A</v>
      </c>
      <c r="M1753" s="18" t="str">
        <f>IFERROR(INDEX(Таблица1[Номер договора],MATCH(ROW()-1,Таблица1[0],)),"s\")</f>
        <v>s\</v>
      </c>
    </row>
    <row r="1754" spans="1:13" ht="15.75" x14ac:dyDescent="0.25">
      <c r="A1754" s="9" t="e">
        <f>INDEX('Журнал договоров физ.лиц'!C:C,MATCH('Реестр физические'!J1754,'Журнал договоров физ.лиц'!A:A,))</f>
        <v>#N/A</v>
      </c>
      <c r="B1754" s="9" t="e">
        <f>Таблица1[[#This Row],[Наименование юридического лица / ФИО пациента (физического лица)]]</f>
        <v>#N/A</v>
      </c>
      <c r="C1754" s="35"/>
      <c r="D1754" s="11"/>
      <c r="E1754" s="16"/>
      <c r="F1754" s="19"/>
      <c r="G1754"/>
      <c r="H1754" s="17">
        <f>IFERROR(VLOOKUP(Таблица1[[#This Row],[Наименование услуги]],#REF!,2),)</f>
        <v>0</v>
      </c>
      <c r="I1754" s="7">
        <f>Таблица1[[#This Row],[Количество услуг]]*Таблица1[[#This Row],[Стоимость за единицу, руб.]]</f>
        <v>0</v>
      </c>
      <c r="K1754" s="8" t="str">
        <f>IFERROR(VLOOKUP($J1754,'Журнал договоров физ.лиц'!$A$2:$H$32,2,0),"")</f>
        <v/>
      </c>
      <c r="L1754" s="18" t="e">
        <f>IF(MATCH(Таблица1[[#This Row],[Номер договора]],Таблица1[Номер договора],)=ROW()-1,1,)+INDEX(Таблица1[[#All],[0]],ROW()-1)</f>
        <v>#N/A</v>
      </c>
      <c r="M1754" s="18" t="str">
        <f>IFERROR(INDEX(Таблица1[Номер договора],MATCH(ROW()-1,Таблица1[0],)),"s\")</f>
        <v>s\</v>
      </c>
    </row>
    <row r="1755" spans="1:13" ht="15.75" x14ac:dyDescent="0.25">
      <c r="A1755" s="9" t="e">
        <f>INDEX('Журнал договоров физ.лиц'!C:C,MATCH('Реестр физические'!J1755,'Журнал договоров физ.лиц'!A:A,))</f>
        <v>#N/A</v>
      </c>
      <c r="B1755" s="9" t="e">
        <f>Таблица1[[#This Row],[Наименование юридического лица / ФИО пациента (физического лица)]]</f>
        <v>#N/A</v>
      </c>
      <c r="C1755" s="35"/>
      <c r="D1755" s="11"/>
      <c r="E1755" s="16"/>
      <c r="F1755" s="19"/>
      <c r="G1755"/>
      <c r="H1755" s="17">
        <f>IFERROR(VLOOKUP(Таблица1[[#This Row],[Наименование услуги]],#REF!,2),)</f>
        <v>0</v>
      </c>
      <c r="I1755" s="7">
        <f>Таблица1[[#This Row],[Количество услуг]]*Таблица1[[#This Row],[Стоимость за единицу, руб.]]</f>
        <v>0</v>
      </c>
      <c r="K1755" s="8" t="str">
        <f>IFERROR(VLOOKUP($J1755,'Журнал договоров физ.лиц'!$A$2:$H$32,2,0),"")</f>
        <v/>
      </c>
      <c r="L1755" s="18" t="e">
        <f>IF(MATCH(Таблица1[[#This Row],[Номер договора]],Таблица1[Номер договора],)=ROW()-1,1,)+INDEX(Таблица1[[#All],[0]],ROW()-1)</f>
        <v>#N/A</v>
      </c>
      <c r="M1755" s="18" t="str">
        <f>IFERROR(INDEX(Таблица1[Номер договора],MATCH(ROW()-1,Таблица1[0],)),"s\")</f>
        <v>s\</v>
      </c>
    </row>
    <row r="1756" spans="1:13" ht="15.75" x14ac:dyDescent="0.25">
      <c r="A1756" s="9" t="e">
        <f>INDEX('Журнал договоров физ.лиц'!C:C,MATCH('Реестр физические'!J1756,'Журнал договоров физ.лиц'!A:A,))</f>
        <v>#N/A</v>
      </c>
      <c r="B1756" s="9" t="e">
        <f>Таблица1[[#This Row],[Наименование юридического лица / ФИО пациента (физического лица)]]</f>
        <v>#N/A</v>
      </c>
      <c r="C1756" s="35"/>
      <c r="D1756" s="11"/>
      <c r="E1756" s="16"/>
      <c r="F1756" s="19"/>
      <c r="G1756"/>
      <c r="H1756" s="17">
        <f>IFERROR(VLOOKUP(Таблица1[[#This Row],[Наименование услуги]],#REF!,2),)</f>
        <v>0</v>
      </c>
      <c r="I1756" s="7">
        <f>Таблица1[[#This Row],[Количество услуг]]*Таблица1[[#This Row],[Стоимость за единицу, руб.]]</f>
        <v>0</v>
      </c>
      <c r="K1756" s="8" t="str">
        <f>IFERROR(VLOOKUP($J1756,'Журнал договоров физ.лиц'!$A$2:$H$32,2,0),"")</f>
        <v/>
      </c>
      <c r="L1756" s="18" t="e">
        <f>IF(MATCH(Таблица1[[#This Row],[Номер договора]],Таблица1[Номер договора],)=ROW()-1,1,)+INDEX(Таблица1[[#All],[0]],ROW()-1)</f>
        <v>#N/A</v>
      </c>
      <c r="M1756" s="18" t="str">
        <f>IFERROR(INDEX(Таблица1[Номер договора],MATCH(ROW()-1,Таблица1[0],)),"s\")</f>
        <v>s\</v>
      </c>
    </row>
    <row r="1757" spans="1:13" ht="15.75" x14ac:dyDescent="0.25">
      <c r="A1757" s="9" t="e">
        <f>INDEX('Журнал договоров физ.лиц'!C:C,MATCH('Реестр физические'!J1757,'Журнал договоров физ.лиц'!A:A,))</f>
        <v>#N/A</v>
      </c>
      <c r="B1757" s="9" t="e">
        <f>Таблица1[[#This Row],[Наименование юридического лица / ФИО пациента (физического лица)]]</f>
        <v>#N/A</v>
      </c>
      <c r="C1757" s="35"/>
      <c r="D1757" s="11"/>
      <c r="E1757" s="16"/>
      <c r="F1757" s="19"/>
      <c r="G1757"/>
      <c r="H1757" s="17">
        <f>IFERROR(VLOOKUP(Таблица1[[#This Row],[Наименование услуги]],#REF!,2),)</f>
        <v>0</v>
      </c>
      <c r="I1757" s="7">
        <f>Таблица1[[#This Row],[Количество услуг]]*Таблица1[[#This Row],[Стоимость за единицу, руб.]]</f>
        <v>0</v>
      </c>
      <c r="K1757" s="8" t="str">
        <f>IFERROR(VLOOKUP($J1757,'Журнал договоров физ.лиц'!$A$2:$H$32,2,0),"")</f>
        <v/>
      </c>
      <c r="L1757" s="18" t="e">
        <f>IF(MATCH(Таблица1[[#This Row],[Номер договора]],Таблица1[Номер договора],)=ROW()-1,1,)+INDEX(Таблица1[[#All],[0]],ROW()-1)</f>
        <v>#N/A</v>
      </c>
      <c r="M1757" s="18" t="str">
        <f>IFERROR(INDEX(Таблица1[Номер договора],MATCH(ROW()-1,Таблица1[0],)),"s\")</f>
        <v>s\</v>
      </c>
    </row>
    <row r="1758" spans="1:13" ht="15.75" x14ac:dyDescent="0.25">
      <c r="A1758" s="9" t="e">
        <f>INDEX('Журнал договоров физ.лиц'!C:C,MATCH('Реестр физические'!J1758,'Журнал договоров физ.лиц'!A:A,))</f>
        <v>#N/A</v>
      </c>
      <c r="B1758" s="9" t="e">
        <f>Таблица1[[#This Row],[Наименование юридического лица / ФИО пациента (физического лица)]]</f>
        <v>#N/A</v>
      </c>
      <c r="C1758" s="35"/>
      <c r="D1758" s="11"/>
      <c r="E1758" s="16"/>
      <c r="F1758" s="19"/>
      <c r="G1758"/>
      <c r="H1758" s="17">
        <f>IFERROR(VLOOKUP(Таблица1[[#This Row],[Наименование услуги]],#REF!,2),)</f>
        <v>0</v>
      </c>
      <c r="I1758" s="7">
        <f>Таблица1[[#This Row],[Количество услуг]]*Таблица1[[#This Row],[Стоимость за единицу, руб.]]</f>
        <v>0</v>
      </c>
      <c r="K1758" s="8" t="str">
        <f>IFERROR(VLOOKUP($J1758,'Журнал договоров физ.лиц'!$A$2:$H$32,2,0),"")</f>
        <v/>
      </c>
      <c r="L1758" s="18" t="e">
        <f>IF(MATCH(Таблица1[[#This Row],[Номер договора]],Таблица1[Номер договора],)=ROW()-1,1,)+INDEX(Таблица1[[#All],[0]],ROW()-1)</f>
        <v>#N/A</v>
      </c>
      <c r="M1758" s="18" t="str">
        <f>IFERROR(INDEX(Таблица1[Номер договора],MATCH(ROW()-1,Таблица1[0],)),"s\")</f>
        <v>s\</v>
      </c>
    </row>
    <row r="1759" spans="1:13" ht="15.75" x14ac:dyDescent="0.25">
      <c r="A1759" s="9" t="e">
        <f>INDEX('Журнал договоров физ.лиц'!C:C,MATCH('Реестр физические'!J1759,'Журнал договоров физ.лиц'!A:A,))</f>
        <v>#N/A</v>
      </c>
      <c r="B1759" s="9" t="e">
        <f>Таблица1[[#This Row],[Наименование юридического лица / ФИО пациента (физического лица)]]</f>
        <v>#N/A</v>
      </c>
      <c r="C1759" s="35"/>
      <c r="D1759" s="11"/>
      <c r="E1759" s="16"/>
      <c r="F1759" s="19"/>
      <c r="G1759"/>
      <c r="H1759" s="17">
        <f>IFERROR(VLOOKUP(Таблица1[[#This Row],[Наименование услуги]],#REF!,2),)</f>
        <v>0</v>
      </c>
      <c r="I1759" s="7">
        <f>Таблица1[[#This Row],[Количество услуг]]*Таблица1[[#This Row],[Стоимость за единицу, руб.]]</f>
        <v>0</v>
      </c>
      <c r="K1759" s="8" t="str">
        <f>IFERROR(VLOOKUP($J1759,'Журнал договоров физ.лиц'!$A$2:$H$32,2,0),"")</f>
        <v/>
      </c>
      <c r="L1759" s="18" t="e">
        <f>IF(MATCH(Таблица1[[#This Row],[Номер договора]],Таблица1[Номер договора],)=ROW()-1,1,)+INDEX(Таблица1[[#All],[0]],ROW()-1)</f>
        <v>#N/A</v>
      </c>
      <c r="M1759" s="18" t="str">
        <f>IFERROR(INDEX(Таблица1[Номер договора],MATCH(ROW()-1,Таблица1[0],)),"s\")</f>
        <v>s\</v>
      </c>
    </row>
    <row r="1760" spans="1:13" ht="15.75" x14ac:dyDescent="0.25">
      <c r="A1760" s="9" t="e">
        <f>INDEX('Журнал договоров физ.лиц'!C:C,MATCH('Реестр физические'!J1760,'Журнал договоров физ.лиц'!A:A,))</f>
        <v>#N/A</v>
      </c>
      <c r="B1760" s="9" t="e">
        <f>Таблица1[[#This Row],[Наименование юридического лица / ФИО пациента (физического лица)]]</f>
        <v>#N/A</v>
      </c>
      <c r="C1760" s="35"/>
      <c r="D1760" s="11"/>
      <c r="E1760" s="16"/>
      <c r="F1760" s="19"/>
      <c r="G1760"/>
      <c r="H1760" s="17">
        <f>IFERROR(VLOOKUP(Таблица1[[#This Row],[Наименование услуги]],#REF!,2),)</f>
        <v>0</v>
      </c>
      <c r="I1760" s="7">
        <f>Таблица1[[#This Row],[Количество услуг]]*Таблица1[[#This Row],[Стоимость за единицу, руб.]]</f>
        <v>0</v>
      </c>
      <c r="K1760" s="8" t="str">
        <f>IFERROR(VLOOKUP($J1760,'Журнал договоров физ.лиц'!$A$2:$H$32,2,0),"")</f>
        <v/>
      </c>
      <c r="L1760" s="18" t="e">
        <f>IF(MATCH(Таблица1[[#This Row],[Номер договора]],Таблица1[Номер договора],)=ROW()-1,1,)+INDEX(Таблица1[[#All],[0]],ROW()-1)</f>
        <v>#N/A</v>
      </c>
      <c r="M1760" s="18" t="str">
        <f>IFERROR(INDEX(Таблица1[Номер договора],MATCH(ROW()-1,Таблица1[0],)),"s\")</f>
        <v>s\</v>
      </c>
    </row>
    <row r="1761" spans="1:13" ht="15.75" x14ac:dyDescent="0.25">
      <c r="A1761" s="9" t="e">
        <f>INDEX('Журнал договоров физ.лиц'!C:C,MATCH('Реестр физические'!J1761,'Журнал договоров физ.лиц'!A:A,))</f>
        <v>#N/A</v>
      </c>
      <c r="B1761" s="9" t="e">
        <f>Таблица1[[#This Row],[Наименование юридического лица / ФИО пациента (физического лица)]]</f>
        <v>#N/A</v>
      </c>
      <c r="C1761" s="35"/>
      <c r="D1761" s="11"/>
      <c r="E1761" s="16"/>
      <c r="F1761" s="19"/>
      <c r="G1761"/>
      <c r="H1761" s="17">
        <f>IFERROR(VLOOKUP(Таблица1[[#This Row],[Наименование услуги]],#REF!,2),)</f>
        <v>0</v>
      </c>
      <c r="I1761" s="7">
        <f>Таблица1[[#This Row],[Количество услуг]]*Таблица1[[#This Row],[Стоимость за единицу, руб.]]</f>
        <v>0</v>
      </c>
      <c r="K1761" s="8" t="str">
        <f>IFERROR(VLOOKUP($J1761,'Журнал договоров физ.лиц'!$A$2:$H$32,2,0),"")</f>
        <v/>
      </c>
      <c r="L1761" s="18" t="e">
        <f>IF(MATCH(Таблица1[[#This Row],[Номер договора]],Таблица1[Номер договора],)=ROW()-1,1,)+INDEX(Таблица1[[#All],[0]],ROW()-1)</f>
        <v>#N/A</v>
      </c>
      <c r="M1761" s="18" t="str">
        <f>IFERROR(INDEX(Таблица1[Номер договора],MATCH(ROW()-1,Таблица1[0],)),"s\")</f>
        <v>s\</v>
      </c>
    </row>
    <row r="1762" spans="1:13" ht="15.75" x14ac:dyDescent="0.25">
      <c r="A1762" s="9" t="e">
        <f>INDEX('Журнал договоров физ.лиц'!C:C,MATCH('Реестр физические'!J1762,'Журнал договоров физ.лиц'!A:A,))</f>
        <v>#N/A</v>
      </c>
      <c r="B1762" s="9" t="e">
        <f>Таблица1[[#This Row],[Наименование юридического лица / ФИО пациента (физического лица)]]</f>
        <v>#N/A</v>
      </c>
      <c r="C1762" s="35"/>
      <c r="D1762" s="11"/>
      <c r="E1762" s="16"/>
      <c r="F1762" s="19"/>
      <c r="G1762"/>
      <c r="H1762" s="17">
        <f>IFERROR(VLOOKUP(Таблица1[[#This Row],[Наименование услуги]],#REF!,2),)</f>
        <v>0</v>
      </c>
      <c r="I1762" s="7">
        <f>Таблица1[[#This Row],[Количество услуг]]*Таблица1[[#This Row],[Стоимость за единицу, руб.]]</f>
        <v>0</v>
      </c>
      <c r="K1762" s="8" t="str">
        <f>IFERROR(VLOOKUP($J1762,'Журнал договоров физ.лиц'!$A$2:$H$32,2,0),"")</f>
        <v/>
      </c>
      <c r="L1762" s="18" t="e">
        <f>IF(MATCH(Таблица1[[#This Row],[Номер договора]],Таблица1[Номер договора],)=ROW()-1,1,)+INDEX(Таблица1[[#All],[0]],ROW()-1)</f>
        <v>#N/A</v>
      </c>
      <c r="M1762" s="18" t="str">
        <f>IFERROR(INDEX(Таблица1[Номер договора],MATCH(ROW()-1,Таблица1[0],)),"s\")</f>
        <v>s\</v>
      </c>
    </row>
    <row r="1763" spans="1:13" ht="15.75" x14ac:dyDescent="0.25">
      <c r="A1763" s="9" t="e">
        <f>INDEX('Журнал договоров физ.лиц'!C:C,MATCH('Реестр физические'!J1763,'Журнал договоров физ.лиц'!A:A,))</f>
        <v>#N/A</v>
      </c>
      <c r="B1763" s="9" t="e">
        <f>Таблица1[[#This Row],[Наименование юридического лица / ФИО пациента (физического лица)]]</f>
        <v>#N/A</v>
      </c>
      <c r="C1763" s="35"/>
      <c r="D1763" s="11"/>
      <c r="E1763" s="16"/>
      <c r="F1763" s="19"/>
      <c r="G1763"/>
      <c r="H1763" s="17">
        <f>IFERROR(VLOOKUP(Таблица1[[#This Row],[Наименование услуги]],#REF!,2),)</f>
        <v>0</v>
      </c>
      <c r="I1763" s="7">
        <f>Таблица1[[#This Row],[Количество услуг]]*Таблица1[[#This Row],[Стоимость за единицу, руб.]]</f>
        <v>0</v>
      </c>
      <c r="K1763" s="8" t="str">
        <f>IFERROR(VLOOKUP($J1763,'Журнал договоров физ.лиц'!$A$2:$H$32,2,0),"")</f>
        <v/>
      </c>
      <c r="L1763" s="18" t="e">
        <f>IF(MATCH(Таблица1[[#This Row],[Номер договора]],Таблица1[Номер договора],)=ROW()-1,1,)+INDEX(Таблица1[[#All],[0]],ROW()-1)</f>
        <v>#N/A</v>
      </c>
      <c r="M1763" s="18" t="str">
        <f>IFERROR(INDEX(Таблица1[Номер договора],MATCH(ROW()-1,Таблица1[0],)),"s\")</f>
        <v>s\</v>
      </c>
    </row>
    <row r="1764" spans="1:13" ht="15.75" x14ac:dyDescent="0.25">
      <c r="A1764" s="9" t="e">
        <f>INDEX('Журнал договоров физ.лиц'!C:C,MATCH('Реестр физические'!J1764,'Журнал договоров физ.лиц'!A:A,))</f>
        <v>#N/A</v>
      </c>
      <c r="B1764" s="9" t="e">
        <f>Таблица1[[#This Row],[Наименование юридического лица / ФИО пациента (физического лица)]]</f>
        <v>#N/A</v>
      </c>
      <c r="C1764" s="35"/>
      <c r="D1764" s="11"/>
      <c r="E1764" s="16"/>
      <c r="F1764" s="19"/>
      <c r="G1764"/>
      <c r="H1764" s="17">
        <f>IFERROR(VLOOKUP(Таблица1[[#This Row],[Наименование услуги]],#REF!,2),)</f>
        <v>0</v>
      </c>
      <c r="I1764" s="7">
        <f>Таблица1[[#This Row],[Количество услуг]]*Таблица1[[#This Row],[Стоимость за единицу, руб.]]</f>
        <v>0</v>
      </c>
      <c r="K1764" s="8" t="str">
        <f>IFERROR(VLOOKUP($J1764,'Журнал договоров физ.лиц'!$A$2:$H$32,2,0),"")</f>
        <v/>
      </c>
      <c r="L1764" s="18" t="e">
        <f>IF(MATCH(Таблица1[[#This Row],[Номер договора]],Таблица1[Номер договора],)=ROW()-1,1,)+INDEX(Таблица1[[#All],[0]],ROW()-1)</f>
        <v>#N/A</v>
      </c>
      <c r="M1764" s="18" t="str">
        <f>IFERROR(INDEX(Таблица1[Номер договора],MATCH(ROW()-1,Таблица1[0],)),"s\")</f>
        <v>s\</v>
      </c>
    </row>
    <row r="1765" spans="1:13" ht="15.75" x14ac:dyDescent="0.25">
      <c r="A1765" s="9" t="e">
        <f>INDEX('Журнал договоров физ.лиц'!C:C,MATCH('Реестр физические'!J1765,'Журнал договоров физ.лиц'!A:A,))</f>
        <v>#N/A</v>
      </c>
      <c r="B1765" s="9" t="e">
        <f>Таблица1[[#This Row],[Наименование юридического лица / ФИО пациента (физического лица)]]</f>
        <v>#N/A</v>
      </c>
      <c r="C1765" s="35"/>
      <c r="D1765" s="11"/>
      <c r="E1765" s="16"/>
      <c r="F1765" s="19"/>
      <c r="G1765"/>
      <c r="H1765" s="17">
        <f>IFERROR(VLOOKUP(Таблица1[[#This Row],[Наименование услуги]],#REF!,2),)</f>
        <v>0</v>
      </c>
      <c r="I1765" s="7">
        <f>Таблица1[[#This Row],[Количество услуг]]*Таблица1[[#This Row],[Стоимость за единицу, руб.]]</f>
        <v>0</v>
      </c>
      <c r="K1765" s="8" t="str">
        <f>IFERROR(VLOOKUP($J1765,'Журнал договоров физ.лиц'!$A$2:$H$32,2,0),"")</f>
        <v/>
      </c>
      <c r="L1765" s="18" t="e">
        <f>IF(MATCH(Таблица1[[#This Row],[Номер договора]],Таблица1[Номер договора],)=ROW()-1,1,)+INDEX(Таблица1[[#All],[0]],ROW()-1)</f>
        <v>#N/A</v>
      </c>
      <c r="M1765" s="18" t="str">
        <f>IFERROR(INDEX(Таблица1[Номер договора],MATCH(ROW()-1,Таблица1[0],)),"s\")</f>
        <v>s\</v>
      </c>
    </row>
    <row r="1766" spans="1:13" ht="15.75" x14ac:dyDescent="0.25">
      <c r="A1766" s="9" t="e">
        <f>INDEX('Журнал договоров физ.лиц'!C:C,MATCH('Реестр физические'!J1766,'Журнал договоров физ.лиц'!A:A,))</f>
        <v>#N/A</v>
      </c>
      <c r="B1766" s="9" t="e">
        <f>Таблица1[[#This Row],[Наименование юридического лица / ФИО пациента (физического лица)]]</f>
        <v>#N/A</v>
      </c>
      <c r="C1766" s="35"/>
      <c r="D1766" s="11"/>
      <c r="E1766" s="16"/>
      <c r="F1766" s="19"/>
      <c r="G1766"/>
      <c r="H1766" s="17">
        <f>IFERROR(VLOOKUP(Таблица1[[#This Row],[Наименование услуги]],#REF!,2),)</f>
        <v>0</v>
      </c>
      <c r="I1766" s="7">
        <f>Таблица1[[#This Row],[Количество услуг]]*Таблица1[[#This Row],[Стоимость за единицу, руб.]]</f>
        <v>0</v>
      </c>
      <c r="K1766" s="8" t="str">
        <f>IFERROR(VLOOKUP($J1766,'Журнал договоров физ.лиц'!$A$2:$H$32,2,0),"")</f>
        <v/>
      </c>
      <c r="L1766" s="18" t="e">
        <f>IF(MATCH(Таблица1[[#This Row],[Номер договора]],Таблица1[Номер договора],)=ROW()-1,1,)+INDEX(Таблица1[[#All],[0]],ROW()-1)</f>
        <v>#N/A</v>
      </c>
      <c r="M1766" s="18" t="str">
        <f>IFERROR(INDEX(Таблица1[Номер договора],MATCH(ROW()-1,Таблица1[0],)),"s\")</f>
        <v>s\</v>
      </c>
    </row>
    <row r="1767" spans="1:13" ht="15.75" x14ac:dyDescent="0.25">
      <c r="A1767" s="9" t="e">
        <f>INDEX('Журнал договоров физ.лиц'!C:C,MATCH('Реестр физические'!J1767,'Журнал договоров физ.лиц'!A:A,))</f>
        <v>#N/A</v>
      </c>
      <c r="B1767" s="9" t="e">
        <f>Таблица1[[#This Row],[Наименование юридического лица / ФИО пациента (физического лица)]]</f>
        <v>#N/A</v>
      </c>
      <c r="C1767" s="35"/>
      <c r="D1767" s="11"/>
      <c r="E1767" s="16"/>
      <c r="F1767" s="19"/>
      <c r="G1767"/>
      <c r="H1767" s="17">
        <f>IFERROR(VLOOKUP(Таблица1[[#This Row],[Наименование услуги]],#REF!,2),)</f>
        <v>0</v>
      </c>
      <c r="I1767" s="7">
        <f>Таблица1[[#This Row],[Количество услуг]]*Таблица1[[#This Row],[Стоимость за единицу, руб.]]</f>
        <v>0</v>
      </c>
      <c r="K1767" s="8" t="str">
        <f>IFERROR(VLOOKUP($J1767,'Журнал договоров физ.лиц'!$A$2:$H$32,2,0),"")</f>
        <v/>
      </c>
      <c r="L1767" s="18" t="e">
        <f>IF(MATCH(Таблица1[[#This Row],[Номер договора]],Таблица1[Номер договора],)=ROW()-1,1,)+INDEX(Таблица1[[#All],[0]],ROW()-1)</f>
        <v>#N/A</v>
      </c>
      <c r="M1767" s="18" t="str">
        <f>IFERROR(INDEX(Таблица1[Номер договора],MATCH(ROW()-1,Таблица1[0],)),"s\")</f>
        <v>s\</v>
      </c>
    </row>
    <row r="1768" spans="1:13" ht="15.75" x14ac:dyDescent="0.25">
      <c r="A1768" s="9" t="e">
        <f>INDEX('Журнал договоров физ.лиц'!C:C,MATCH('Реестр физические'!J1768,'Журнал договоров физ.лиц'!A:A,))</f>
        <v>#N/A</v>
      </c>
      <c r="B1768" s="9" t="e">
        <f>Таблица1[[#This Row],[Наименование юридического лица / ФИО пациента (физического лица)]]</f>
        <v>#N/A</v>
      </c>
      <c r="C1768" s="35"/>
      <c r="D1768" s="11"/>
      <c r="E1768" s="16"/>
      <c r="F1768" s="19"/>
      <c r="G1768"/>
      <c r="H1768" s="17">
        <f>IFERROR(VLOOKUP(Таблица1[[#This Row],[Наименование услуги]],#REF!,2),)</f>
        <v>0</v>
      </c>
      <c r="I1768" s="7">
        <f>Таблица1[[#This Row],[Количество услуг]]*Таблица1[[#This Row],[Стоимость за единицу, руб.]]</f>
        <v>0</v>
      </c>
      <c r="K1768" s="8" t="str">
        <f>IFERROR(VLOOKUP($J1768,'Журнал договоров физ.лиц'!$A$2:$H$32,2,0),"")</f>
        <v/>
      </c>
      <c r="L1768" s="18" t="e">
        <f>IF(MATCH(Таблица1[[#This Row],[Номер договора]],Таблица1[Номер договора],)=ROW()-1,1,)+INDEX(Таблица1[[#All],[0]],ROW()-1)</f>
        <v>#N/A</v>
      </c>
      <c r="M1768" s="18" t="str">
        <f>IFERROR(INDEX(Таблица1[Номер договора],MATCH(ROW()-1,Таблица1[0],)),"s\")</f>
        <v>s\</v>
      </c>
    </row>
    <row r="1769" spans="1:13" ht="15.75" x14ac:dyDescent="0.25">
      <c r="A1769" s="9" t="e">
        <f>INDEX('Журнал договоров физ.лиц'!C:C,MATCH('Реестр физические'!J1769,'Журнал договоров физ.лиц'!A:A,))</f>
        <v>#N/A</v>
      </c>
      <c r="B1769" s="9" t="e">
        <f>Таблица1[[#This Row],[Наименование юридического лица / ФИО пациента (физического лица)]]</f>
        <v>#N/A</v>
      </c>
      <c r="C1769" s="35"/>
      <c r="D1769" s="11"/>
      <c r="E1769" s="16"/>
      <c r="F1769" s="19"/>
      <c r="G1769"/>
      <c r="H1769" s="17">
        <f>IFERROR(VLOOKUP(Таблица1[[#This Row],[Наименование услуги]],#REF!,2),)</f>
        <v>0</v>
      </c>
      <c r="I1769" s="7">
        <f>Таблица1[[#This Row],[Количество услуг]]*Таблица1[[#This Row],[Стоимость за единицу, руб.]]</f>
        <v>0</v>
      </c>
      <c r="K1769" s="8" t="str">
        <f>IFERROR(VLOOKUP($J1769,'Журнал договоров физ.лиц'!$A$2:$H$32,2,0),"")</f>
        <v/>
      </c>
      <c r="L1769" s="18" t="e">
        <f>IF(MATCH(Таблица1[[#This Row],[Номер договора]],Таблица1[Номер договора],)=ROW()-1,1,)+INDEX(Таблица1[[#All],[0]],ROW()-1)</f>
        <v>#N/A</v>
      </c>
      <c r="M1769" s="18" t="str">
        <f>IFERROR(INDEX(Таблица1[Номер договора],MATCH(ROW()-1,Таблица1[0],)),"s\")</f>
        <v>s\</v>
      </c>
    </row>
    <row r="1770" spans="1:13" ht="15.75" x14ac:dyDescent="0.25">
      <c r="A1770" s="9" t="e">
        <f>INDEX('Журнал договоров физ.лиц'!C:C,MATCH('Реестр физические'!J1770,'Журнал договоров физ.лиц'!A:A,))</f>
        <v>#N/A</v>
      </c>
      <c r="B1770" s="9" t="e">
        <f>Таблица1[[#This Row],[Наименование юридического лица / ФИО пациента (физического лица)]]</f>
        <v>#N/A</v>
      </c>
      <c r="C1770" s="35"/>
      <c r="D1770" s="11"/>
      <c r="E1770" s="16"/>
      <c r="F1770" s="19"/>
      <c r="G1770"/>
      <c r="H1770" s="17">
        <f>IFERROR(VLOOKUP(Таблица1[[#This Row],[Наименование услуги]],#REF!,2),)</f>
        <v>0</v>
      </c>
      <c r="I1770" s="7">
        <f>Таблица1[[#This Row],[Количество услуг]]*Таблица1[[#This Row],[Стоимость за единицу, руб.]]</f>
        <v>0</v>
      </c>
      <c r="K1770" s="8" t="str">
        <f>IFERROR(VLOOKUP($J1770,'Журнал договоров физ.лиц'!$A$2:$H$32,2,0),"")</f>
        <v/>
      </c>
      <c r="L1770" s="18" t="e">
        <f>IF(MATCH(Таблица1[[#This Row],[Номер договора]],Таблица1[Номер договора],)=ROW()-1,1,)+INDEX(Таблица1[[#All],[0]],ROW()-1)</f>
        <v>#N/A</v>
      </c>
      <c r="M1770" s="18" t="str">
        <f>IFERROR(INDEX(Таблица1[Номер договора],MATCH(ROW()-1,Таблица1[0],)),"s\")</f>
        <v>s\</v>
      </c>
    </row>
    <row r="1771" spans="1:13" ht="15.75" x14ac:dyDescent="0.25">
      <c r="A1771" s="9" t="e">
        <f>INDEX('Журнал договоров физ.лиц'!C:C,MATCH('Реестр физические'!J1771,'Журнал договоров физ.лиц'!A:A,))</f>
        <v>#N/A</v>
      </c>
      <c r="B1771" s="9" t="e">
        <f>Таблица1[[#This Row],[Наименование юридического лица / ФИО пациента (физического лица)]]</f>
        <v>#N/A</v>
      </c>
      <c r="C1771" s="35"/>
      <c r="D1771" s="11"/>
      <c r="E1771" s="16"/>
      <c r="F1771" s="19"/>
      <c r="G1771"/>
      <c r="H1771" s="17">
        <f>IFERROR(VLOOKUP(Таблица1[[#This Row],[Наименование услуги]],#REF!,2),)</f>
        <v>0</v>
      </c>
      <c r="I1771" s="7">
        <f>Таблица1[[#This Row],[Количество услуг]]*Таблица1[[#This Row],[Стоимость за единицу, руб.]]</f>
        <v>0</v>
      </c>
      <c r="K1771" s="8" t="str">
        <f>IFERROR(VLOOKUP($J1771,'Журнал договоров физ.лиц'!$A$2:$H$32,2,0),"")</f>
        <v/>
      </c>
      <c r="L1771" s="18" t="e">
        <f>IF(MATCH(Таблица1[[#This Row],[Номер договора]],Таблица1[Номер договора],)=ROW()-1,1,)+INDEX(Таблица1[[#All],[0]],ROW()-1)</f>
        <v>#N/A</v>
      </c>
      <c r="M1771" s="18" t="str">
        <f>IFERROR(INDEX(Таблица1[Номер договора],MATCH(ROW()-1,Таблица1[0],)),"s\")</f>
        <v>s\</v>
      </c>
    </row>
    <row r="1772" spans="1:13" ht="15.75" x14ac:dyDescent="0.25">
      <c r="A1772" s="9" t="e">
        <f>INDEX('Журнал договоров физ.лиц'!C:C,MATCH('Реестр физические'!J1772,'Журнал договоров физ.лиц'!A:A,))</f>
        <v>#N/A</v>
      </c>
      <c r="B1772" s="9" t="e">
        <f>Таблица1[[#This Row],[Наименование юридического лица / ФИО пациента (физического лица)]]</f>
        <v>#N/A</v>
      </c>
      <c r="C1772" s="35"/>
      <c r="D1772" s="11"/>
      <c r="E1772" s="16"/>
      <c r="F1772" s="19"/>
      <c r="G1772"/>
      <c r="H1772" s="17">
        <f>IFERROR(VLOOKUP(Таблица1[[#This Row],[Наименование услуги]],#REF!,2),)</f>
        <v>0</v>
      </c>
      <c r="I1772" s="7">
        <f>Таблица1[[#This Row],[Количество услуг]]*Таблица1[[#This Row],[Стоимость за единицу, руб.]]</f>
        <v>0</v>
      </c>
      <c r="K1772" s="8" t="str">
        <f>IFERROR(VLOOKUP($J1772,'Журнал договоров физ.лиц'!$A$2:$H$32,2,0),"")</f>
        <v/>
      </c>
      <c r="L1772" s="18" t="e">
        <f>IF(MATCH(Таблица1[[#This Row],[Номер договора]],Таблица1[Номер договора],)=ROW()-1,1,)+INDEX(Таблица1[[#All],[0]],ROW()-1)</f>
        <v>#N/A</v>
      </c>
      <c r="M1772" s="18" t="str">
        <f>IFERROR(INDEX(Таблица1[Номер договора],MATCH(ROW()-1,Таблица1[0],)),"s\")</f>
        <v>s\</v>
      </c>
    </row>
    <row r="1773" spans="1:13" ht="15.75" x14ac:dyDescent="0.25">
      <c r="A1773" s="9" t="e">
        <f>INDEX('Журнал договоров физ.лиц'!C:C,MATCH('Реестр физические'!J1773,'Журнал договоров физ.лиц'!A:A,))</f>
        <v>#N/A</v>
      </c>
      <c r="B1773" s="9" t="e">
        <f>Таблица1[[#This Row],[Наименование юридического лица / ФИО пациента (физического лица)]]</f>
        <v>#N/A</v>
      </c>
      <c r="C1773" s="35"/>
      <c r="D1773" s="11"/>
      <c r="E1773" s="16"/>
      <c r="F1773" s="19"/>
      <c r="G1773"/>
      <c r="H1773" s="17">
        <f>IFERROR(VLOOKUP(Таблица1[[#This Row],[Наименование услуги]],#REF!,2),)</f>
        <v>0</v>
      </c>
      <c r="I1773" s="7">
        <f>Таблица1[[#This Row],[Количество услуг]]*Таблица1[[#This Row],[Стоимость за единицу, руб.]]</f>
        <v>0</v>
      </c>
      <c r="K1773" s="8" t="str">
        <f>IFERROR(VLOOKUP($J1773,'Журнал договоров физ.лиц'!$A$2:$H$32,2,0),"")</f>
        <v/>
      </c>
      <c r="L1773" s="18" t="e">
        <f>IF(MATCH(Таблица1[[#This Row],[Номер договора]],Таблица1[Номер договора],)=ROW()-1,1,)+INDEX(Таблица1[[#All],[0]],ROW()-1)</f>
        <v>#N/A</v>
      </c>
      <c r="M1773" s="18" t="str">
        <f>IFERROR(INDEX(Таблица1[Номер договора],MATCH(ROW()-1,Таблица1[0],)),"s\")</f>
        <v>s\</v>
      </c>
    </row>
    <row r="1774" spans="1:13" ht="15.75" x14ac:dyDescent="0.25">
      <c r="A1774" s="9" t="e">
        <f>INDEX('Журнал договоров физ.лиц'!C:C,MATCH('Реестр физические'!J1774,'Журнал договоров физ.лиц'!A:A,))</f>
        <v>#N/A</v>
      </c>
      <c r="B1774" s="9" t="e">
        <f>Таблица1[[#This Row],[Наименование юридического лица / ФИО пациента (физического лица)]]</f>
        <v>#N/A</v>
      </c>
      <c r="C1774" s="35"/>
      <c r="D1774" s="11"/>
      <c r="E1774" s="16"/>
      <c r="F1774" s="19"/>
      <c r="G1774"/>
      <c r="H1774" s="17">
        <f>IFERROR(VLOOKUP(Таблица1[[#This Row],[Наименование услуги]],#REF!,2),)</f>
        <v>0</v>
      </c>
      <c r="I1774" s="7">
        <f>Таблица1[[#This Row],[Количество услуг]]*Таблица1[[#This Row],[Стоимость за единицу, руб.]]</f>
        <v>0</v>
      </c>
      <c r="K1774" s="8" t="str">
        <f>IFERROR(VLOOKUP($J1774,'Журнал договоров физ.лиц'!$A$2:$H$32,2,0),"")</f>
        <v/>
      </c>
      <c r="L1774" s="18" t="e">
        <f>IF(MATCH(Таблица1[[#This Row],[Номер договора]],Таблица1[Номер договора],)=ROW()-1,1,)+INDEX(Таблица1[[#All],[0]],ROW()-1)</f>
        <v>#N/A</v>
      </c>
      <c r="M1774" s="18" t="str">
        <f>IFERROR(INDEX(Таблица1[Номер договора],MATCH(ROW()-1,Таблица1[0],)),"s\")</f>
        <v>s\</v>
      </c>
    </row>
    <row r="1775" spans="1:13" ht="15.75" x14ac:dyDescent="0.25">
      <c r="A1775" s="9" t="e">
        <f>INDEX('Журнал договоров физ.лиц'!C:C,MATCH('Реестр физические'!J1775,'Журнал договоров физ.лиц'!A:A,))</f>
        <v>#N/A</v>
      </c>
      <c r="B1775" s="9" t="e">
        <f>Таблица1[[#This Row],[Наименование юридического лица / ФИО пациента (физического лица)]]</f>
        <v>#N/A</v>
      </c>
      <c r="C1775" s="35"/>
      <c r="D1775" s="11"/>
      <c r="E1775" s="16"/>
      <c r="F1775" s="19"/>
      <c r="G1775"/>
      <c r="H1775" s="17">
        <f>IFERROR(VLOOKUP(Таблица1[[#This Row],[Наименование услуги]],#REF!,2),)</f>
        <v>0</v>
      </c>
      <c r="I1775" s="7">
        <f>Таблица1[[#This Row],[Количество услуг]]*Таблица1[[#This Row],[Стоимость за единицу, руб.]]</f>
        <v>0</v>
      </c>
      <c r="K1775" s="8" t="str">
        <f>IFERROR(VLOOKUP($J1775,'Журнал договоров физ.лиц'!$A$2:$H$32,2,0),"")</f>
        <v/>
      </c>
      <c r="L1775" s="18" t="e">
        <f>IF(MATCH(Таблица1[[#This Row],[Номер договора]],Таблица1[Номер договора],)=ROW()-1,1,)+INDEX(Таблица1[[#All],[0]],ROW()-1)</f>
        <v>#N/A</v>
      </c>
      <c r="M1775" s="18" t="str">
        <f>IFERROR(INDEX(Таблица1[Номер договора],MATCH(ROW()-1,Таблица1[0],)),"s\")</f>
        <v>s\</v>
      </c>
    </row>
    <row r="1776" spans="1:13" ht="15.75" x14ac:dyDescent="0.25">
      <c r="A1776" s="9" t="e">
        <f>INDEX('Журнал договоров физ.лиц'!C:C,MATCH('Реестр физические'!J1776,'Журнал договоров физ.лиц'!A:A,))</f>
        <v>#N/A</v>
      </c>
      <c r="B1776" s="9" t="e">
        <f>Таблица1[[#This Row],[Наименование юридического лица / ФИО пациента (физического лица)]]</f>
        <v>#N/A</v>
      </c>
      <c r="C1776" s="35"/>
      <c r="D1776" s="11"/>
      <c r="E1776" s="16"/>
      <c r="F1776" s="19"/>
      <c r="G1776"/>
      <c r="H1776" s="17">
        <f>IFERROR(VLOOKUP(Таблица1[[#This Row],[Наименование услуги]],#REF!,2),)</f>
        <v>0</v>
      </c>
      <c r="I1776" s="7">
        <f>Таблица1[[#This Row],[Количество услуг]]*Таблица1[[#This Row],[Стоимость за единицу, руб.]]</f>
        <v>0</v>
      </c>
      <c r="K1776" s="8" t="str">
        <f>IFERROR(VLOOKUP($J1776,'Журнал договоров физ.лиц'!$A$2:$H$32,2,0),"")</f>
        <v/>
      </c>
      <c r="L1776" s="18" t="e">
        <f>IF(MATCH(Таблица1[[#This Row],[Номер договора]],Таблица1[Номер договора],)=ROW()-1,1,)+INDEX(Таблица1[[#All],[0]],ROW()-1)</f>
        <v>#N/A</v>
      </c>
      <c r="M1776" s="18" t="str">
        <f>IFERROR(INDEX(Таблица1[Номер договора],MATCH(ROW()-1,Таблица1[0],)),"s\")</f>
        <v>s\</v>
      </c>
    </row>
    <row r="1777" spans="1:13" ht="15.75" x14ac:dyDescent="0.25">
      <c r="A1777" s="9" t="e">
        <f>INDEX('Журнал договоров физ.лиц'!C:C,MATCH('Реестр физические'!J1777,'Журнал договоров физ.лиц'!A:A,))</f>
        <v>#N/A</v>
      </c>
      <c r="B1777" s="9" t="e">
        <f>Таблица1[[#This Row],[Наименование юридического лица / ФИО пациента (физического лица)]]</f>
        <v>#N/A</v>
      </c>
      <c r="C1777" s="35"/>
      <c r="D1777" s="11"/>
      <c r="E1777" s="16"/>
      <c r="F1777" s="19"/>
      <c r="G1777"/>
      <c r="H1777" s="17">
        <f>IFERROR(VLOOKUP(Таблица1[[#This Row],[Наименование услуги]],#REF!,2),)</f>
        <v>0</v>
      </c>
      <c r="I1777" s="7">
        <f>Таблица1[[#This Row],[Количество услуг]]*Таблица1[[#This Row],[Стоимость за единицу, руб.]]</f>
        <v>0</v>
      </c>
      <c r="K1777" s="8" t="str">
        <f>IFERROR(VLOOKUP($J1777,'Журнал договоров физ.лиц'!$A$2:$H$32,2,0),"")</f>
        <v/>
      </c>
      <c r="L1777" s="18" t="e">
        <f>IF(MATCH(Таблица1[[#This Row],[Номер договора]],Таблица1[Номер договора],)=ROW()-1,1,)+INDEX(Таблица1[[#All],[0]],ROW()-1)</f>
        <v>#N/A</v>
      </c>
      <c r="M1777" s="18" t="str">
        <f>IFERROR(INDEX(Таблица1[Номер договора],MATCH(ROW()-1,Таблица1[0],)),"s\")</f>
        <v>s\</v>
      </c>
    </row>
    <row r="1778" spans="1:13" ht="15.75" x14ac:dyDescent="0.25">
      <c r="A1778" s="9" t="e">
        <f>INDEX('Журнал договоров физ.лиц'!C:C,MATCH('Реестр физические'!J1778,'Журнал договоров физ.лиц'!A:A,))</f>
        <v>#N/A</v>
      </c>
      <c r="B1778" s="9" t="e">
        <f>Таблица1[[#This Row],[Наименование юридического лица / ФИО пациента (физического лица)]]</f>
        <v>#N/A</v>
      </c>
      <c r="C1778" s="35"/>
      <c r="D1778" s="11"/>
      <c r="E1778" s="16"/>
      <c r="F1778" s="19"/>
      <c r="G1778"/>
      <c r="H1778" s="17">
        <f>IFERROR(VLOOKUP(Таблица1[[#This Row],[Наименование услуги]],#REF!,2),)</f>
        <v>0</v>
      </c>
      <c r="I1778" s="7">
        <f>Таблица1[[#This Row],[Количество услуг]]*Таблица1[[#This Row],[Стоимость за единицу, руб.]]</f>
        <v>0</v>
      </c>
      <c r="K1778" s="8" t="str">
        <f>IFERROR(VLOOKUP($J1778,'Журнал договоров физ.лиц'!$A$2:$H$32,2,0),"")</f>
        <v/>
      </c>
      <c r="L1778" s="18" t="e">
        <f>IF(MATCH(Таблица1[[#This Row],[Номер договора]],Таблица1[Номер договора],)=ROW()-1,1,)+INDEX(Таблица1[[#All],[0]],ROW()-1)</f>
        <v>#N/A</v>
      </c>
      <c r="M1778" s="18" t="str">
        <f>IFERROR(INDEX(Таблица1[Номер договора],MATCH(ROW()-1,Таблица1[0],)),"s\")</f>
        <v>s\</v>
      </c>
    </row>
    <row r="1779" spans="1:13" ht="15.75" x14ac:dyDescent="0.25">
      <c r="A1779" s="9" t="e">
        <f>INDEX('Журнал договоров физ.лиц'!C:C,MATCH('Реестр физические'!J1779,'Журнал договоров физ.лиц'!A:A,))</f>
        <v>#N/A</v>
      </c>
      <c r="B1779" s="9" t="e">
        <f>Таблица1[[#This Row],[Наименование юридического лица / ФИО пациента (физического лица)]]</f>
        <v>#N/A</v>
      </c>
      <c r="C1779" s="35"/>
      <c r="D1779" s="11"/>
      <c r="E1779" s="16"/>
      <c r="F1779" s="19"/>
      <c r="G1779"/>
      <c r="H1779" s="17">
        <f>IFERROR(VLOOKUP(Таблица1[[#This Row],[Наименование услуги]],#REF!,2),)</f>
        <v>0</v>
      </c>
      <c r="I1779" s="7">
        <f>Таблица1[[#This Row],[Количество услуг]]*Таблица1[[#This Row],[Стоимость за единицу, руб.]]</f>
        <v>0</v>
      </c>
      <c r="K1779" s="8" t="str">
        <f>IFERROR(VLOOKUP($J1779,'Журнал договоров физ.лиц'!$A$2:$H$32,2,0),"")</f>
        <v/>
      </c>
      <c r="L1779" s="18" t="e">
        <f>IF(MATCH(Таблица1[[#This Row],[Номер договора]],Таблица1[Номер договора],)=ROW()-1,1,)+INDEX(Таблица1[[#All],[0]],ROW()-1)</f>
        <v>#N/A</v>
      </c>
      <c r="M1779" s="18" t="str">
        <f>IFERROR(INDEX(Таблица1[Номер договора],MATCH(ROW()-1,Таблица1[0],)),"s\")</f>
        <v>s\</v>
      </c>
    </row>
    <row r="1780" spans="1:13" ht="15.75" x14ac:dyDescent="0.25">
      <c r="A1780" s="9" t="e">
        <f>INDEX('Журнал договоров физ.лиц'!C:C,MATCH('Реестр физические'!J1780,'Журнал договоров физ.лиц'!A:A,))</f>
        <v>#N/A</v>
      </c>
      <c r="B1780" s="9" t="e">
        <f>Таблица1[[#This Row],[Наименование юридического лица / ФИО пациента (физического лица)]]</f>
        <v>#N/A</v>
      </c>
      <c r="C1780" s="35"/>
      <c r="D1780" s="11"/>
      <c r="E1780" s="16"/>
      <c r="F1780" s="19"/>
      <c r="G1780"/>
      <c r="H1780" s="17">
        <f>IFERROR(VLOOKUP(Таблица1[[#This Row],[Наименование услуги]],#REF!,2),)</f>
        <v>0</v>
      </c>
      <c r="I1780" s="7">
        <f>Таблица1[[#This Row],[Количество услуг]]*Таблица1[[#This Row],[Стоимость за единицу, руб.]]</f>
        <v>0</v>
      </c>
      <c r="K1780" s="8" t="str">
        <f>IFERROR(VLOOKUP($J1780,'Журнал договоров физ.лиц'!$A$2:$H$32,2,0),"")</f>
        <v/>
      </c>
      <c r="L1780" s="18" t="e">
        <f>IF(MATCH(Таблица1[[#This Row],[Номер договора]],Таблица1[Номер договора],)=ROW()-1,1,)+INDEX(Таблица1[[#All],[0]],ROW()-1)</f>
        <v>#N/A</v>
      </c>
      <c r="M1780" s="18" t="str">
        <f>IFERROR(INDEX(Таблица1[Номер договора],MATCH(ROW()-1,Таблица1[0],)),"s\")</f>
        <v>s\</v>
      </c>
    </row>
    <row r="1781" spans="1:13" ht="15.75" x14ac:dyDescent="0.25">
      <c r="A1781" s="9" t="e">
        <f>INDEX('Журнал договоров физ.лиц'!C:C,MATCH('Реестр физические'!J1781,'Журнал договоров физ.лиц'!A:A,))</f>
        <v>#N/A</v>
      </c>
      <c r="B1781" s="9" t="e">
        <f>Таблица1[[#This Row],[Наименование юридического лица / ФИО пациента (физического лица)]]</f>
        <v>#N/A</v>
      </c>
      <c r="C1781" s="35"/>
      <c r="D1781" s="11"/>
      <c r="E1781" s="16"/>
      <c r="F1781" s="19"/>
      <c r="G1781"/>
      <c r="H1781" s="17">
        <f>IFERROR(VLOOKUP(Таблица1[[#This Row],[Наименование услуги]],#REF!,2),)</f>
        <v>0</v>
      </c>
      <c r="I1781" s="7">
        <f>Таблица1[[#This Row],[Количество услуг]]*Таблица1[[#This Row],[Стоимость за единицу, руб.]]</f>
        <v>0</v>
      </c>
      <c r="K1781" s="8" t="str">
        <f>IFERROR(VLOOKUP($J1781,'Журнал договоров физ.лиц'!$A$2:$H$32,2,0),"")</f>
        <v/>
      </c>
      <c r="L1781" s="18" t="e">
        <f>IF(MATCH(Таблица1[[#This Row],[Номер договора]],Таблица1[Номер договора],)=ROW()-1,1,)+INDEX(Таблица1[[#All],[0]],ROW()-1)</f>
        <v>#N/A</v>
      </c>
      <c r="M1781" s="18" t="str">
        <f>IFERROR(INDEX(Таблица1[Номер договора],MATCH(ROW()-1,Таблица1[0],)),"s\")</f>
        <v>s\</v>
      </c>
    </row>
    <row r="1782" spans="1:13" ht="15.75" x14ac:dyDescent="0.25">
      <c r="A1782" s="9" t="e">
        <f>INDEX('Журнал договоров физ.лиц'!C:C,MATCH('Реестр физические'!J1782,'Журнал договоров физ.лиц'!A:A,))</f>
        <v>#N/A</v>
      </c>
      <c r="B1782" s="9" t="e">
        <f>Таблица1[[#This Row],[Наименование юридического лица / ФИО пациента (физического лица)]]</f>
        <v>#N/A</v>
      </c>
      <c r="C1782" s="35"/>
      <c r="D1782" s="11"/>
      <c r="E1782" s="16"/>
      <c r="F1782" s="19"/>
      <c r="G1782"/>
      <c r="H1782" s="17">
        <f>IFERROR(VLOOKUP(Таблица1[[#This Row],[Наименование услуги]],#REF!,2),)</f>
        <v>0</v>
      </c>
      <c r="I1782" s="7">
        <f>Таблица1[[#This Row],[Количество услуг]]*Таблица1[[#This Row],[Стоимость за единицу, руб.]]</f>
        <v>0</v>
      </c>
      <c r="K1782" s="8" t="str">
        <f>IFERROR(VLOOKUP($J1782,'Журнал договоров физ.лиц'!$A$2:$H$32,2,0),"")</f>
        <v/>
      </c>
      <c r="L1782" s="18" t="e">
        <f>IF(MATCH(Таблица1[[#This Row],[Номер договора]],Таблица1[Номер договора],)=ROW()-1,1,)+INDEX(Таблица1[[#All],[0]],ROW()-1)</f>
        <v>#N/A</v>
      </c>
      <c r="M1782" s="18" t="str">
        <f>IFERROR(INDEX(Таблица1[Номер договора],MATCH(ROW()-1,Таблица1[0],)),"s\")</f>
        <v>s\</v>
      </c>
    </row>
    <row r="1783" spans="1:13" ht="15.75" x14ac:dyDescent="0.25">
      <c r="A1783" s="9" t="e">
        <f>INDEX('Журнал договоров физ.лиц'!C:C,MATCH('Реестр физические'!J1783,'Журнал договоров физ.лиц'!A:A,))</f>
        <v>#N/A</v>
      </c>
      <c r="B1783" s="9" t="e">
        <f>Таблица1[[#This Row],[Наименование юридического лица / ФИО пациента (физического лица)]]</f>
        <v>#N/A</v>
      </c>
      <c r="C1783" s="35"/>
      <c r="D1783" s="11"/>
      <c r="E1783" s="16"/>
      <c r="F1783" s="19"/>
      <c r="G1783"/>
      <c r="H1783" s="17">
        <f>IFERROR(VLOOKUP(Таблица1[[#This Row],[Наименование услуги]],#REF!,2),)</f>
        <v>0</v>
      </c>
      <c r="I1783" s="7">
        <f>Таблица1[[#This Row],[Количество услуг]]*Таблица1[[#This Row],[Стоимость за единицу, руб.]]</f>
        <v>0</v>
      </c>
      <c r="K1783" s="8" t="str">
        <f>IFERROR(VLOOKUP($J1783,'Журнал договоров физ.лиц'!$A$2:$H$32,2,0),"")</f>
        <v/>
      </c>
      <c r="L1783" s="18" t="e">
        <f>IF(MATCH(Таблица1[[#This Row],[Номер договора]],Таблица1[Номер договора],)=ROW()-1,1,)+INDEX(Таблица1[[#All],[0]],ROW()-1)</f>
        <v>#N/A</v>
      </c>
      <c r="M1783" s="18" t="str">
        <f>IFERROR(INDEX(Таблица1[Номер договора],MATCH(ROW()-1,Таблица1[0],)),"s\")</f>
        <v>s\</v>
      </c>
    </row>
    <row r="1784" spans="1:13" ht="15.75" x14ac:dyDescent="0.25">
      <c r="A1784" s="9" t="e">
        <f>INDEX('Журнал договоров физ.лиц'!C:C,MATCH('Реестр физические'!J1784,'Журнал договоров физ.лиц'!A:A,))</f>
        <v>#N/A</v>
      </c>
      <c r="B1784" s="9" t="e">
        <f>Таблица1[[#This Row],[Наименование юридического лица / ФИО пациента (физического лица)]]</f>
        <v>#N/A</v>
      </c>
      <c r="C1784" s="35"/>
      <c r="D1784" s="11"/>
      <c r="E1784" s="16"/>
      <c r="F1784" s="19"/>
      <c r="G1784"/>
      <c r="H1784" s="17">
        <f>IFERROR(VLOOKUP(Таблица1[[#This Row],[Наименование услуги]],#REF!,2),)</f>
        <v>0</v>
      </c>
      <c r="I1784" s="7">
        <f>Таблица1[[#This Row],[Количество услуг]]*Таблица1[[#This Row],[Стоимость за единицу, руб.]]</f>
        <v>0</v>
      </c>
      <c r="K1784" s="8" t="str">
        <f>IFERROR(VLOOKUP($J1784,'Журнал договоров физ.лиц'!$A$2:$H$32,2,0),"")</f>
        <v/>
      </c>
      <c r="L1784" s="18" t="e">
        <f>IF(MATCH(Таблица1[[#This Row],[Номер договора]],Таблица1[Номер договора],)=ROW()-1,1,)+INDEX(Таблица1[[#All],[0]],ROW()-1)</f>
        <v>#N/A</v>
      </c>
      <c r="M1784" s="18" t="str">
        <f>IFERROR(INDEX(Таблица1[Номер договора],MATCH(ROW()-1,Таблица1[0],)),"s\")</f>
        <v>s\</v>
      </c>
    </row>
    <row r="1785" spans="1:13" ht="15.75" x14ac:dyDescent="0.25">
      <c r="A1785" s="9" t="e">
        <f>INDEX('Журнал договоров физ.лиц'!C:C,MATCH('Реестр физические'!J1785,'Журнал договоров физ.лиц'!A:A,))</f>
        <v>#N/A</v>
      </c>
      <c r="B1785" s="9" t="e">
        <f>Таблица1[[#This Row],[Наименование юридического лица / ФИО пациента (физического лица)]]</f>
        <v>#N/A</v>
      </c>
      <c r="C1785" s="35"/>
      <c r="D1785" s="11"/>
      <c r="E1785" s="16"/>
      <c r="F1785" s="19"/>
      <c r="G1785"/>
      <c r="H1785" s="17">
        <f>IFERROR(VLOOKUP(Таблица1[[#This Row],[Наименование услуги]],#REF!,2),)</f>
        <v>0</v>
      </c>
      <c r="I1785" s="7">
        <f>Таблица1[[#This Row],[Количество услуг]]*Таблица1[[#This Row],[Стоимость за единицу, руб.]]</f>
        <v>0</v>
      </c>
      <c r="K1785" s="8" t="str">
        <f>IFERROR(VLOOKUP($J1785,'Журнал договоров физ.лиц'!$A$2:$H$32,2,0),"")</f>
        <v/>
      </c>
      <c r="L1785" s="18" t="e">
        <f>IF(MATCH(Таблица1[[#This Row],[Номер договора]],Таблица1[Номер договора],)=ROW()-1,1,)+INDEX(Таблица1[[#All],[0]],ROW()-1)</f>
        <v>#N/A</v>
      </c>
      <c r="M1785" s="18" t="str">
        <f>IFERROR(INDEX(Таблица1[Номер договора],MATCH(ROW()-1,Таблица1[0],)),"s\")</f>
        <v>s\</v>
      </c>
    </row>
    <row r="1786" spans="1:13" ht="15.75" x14ac:dyDescent="0.25">
      <c r="A1786" s="9" t="e">
        <f>INDEX('Журнал договоров физ.лиц'!C:C,MATCH('Реестр физические'!J1786,'Журнал договоров физ.лиц'!A:A,))</f>
        <v>#N/A</v>
      </c>
      <c r="B1786" s="9" t="e">
        <f>Таблица1[[#This Row],[Наименование юридического лица / ФИО пациента (физического лица)]]</f>
        <v>#N/A</v>
      </c>
      <c r="C1786" s="35"/>
      <c r="D1786" s="11"/>
      <c r="E1786" s="16"/>
      <c r="F1786" s="19"/>
      <c r="G1786"/>
      <c r="H1786" s="17">
        <f>IFERROR(VLOOKUP(Таблица1[[#This Row],[Наименование услуги]],#REF!,2),)</f>
        <v>0</v>
      </c>
      <c r="I1786" s="7">
        <f>Таблица1[[#This Row],[Количество услуг]]*Таблица1[[#This Row],[Стоимость за единицу, руб.]]</f>
        <v>0</v>
      </c>
      <c r="K1786" s="8" t="str">
        <f>IFERROR(VLOOKUP($J1786,'Журнал договоров физ.лиц'!$A$2:$H$32,2,0),"")</f>
        <v/>
      </c>
      <c r="L1786" s="18" t="e">
        <f>IF(MATCH(Таблица1[[#This Row],[Номер договора]],Таблица1[Номер договора],)=ROW()-1,1,)+INDEX(Таблица1[[#All],[0]],ROW()-1)</f>
        <v>#N/A</v>
      </c>
      <c r="M1786" s="18" t="str">
        <f>IFERROR(INDEX(Таблица1[Номер договора],MATCH(ROW()-1,Таблица1[0],)),"s\")</f>
        <v>s\</v>
      </c>
    </row>
    <row r="1787" spans="1:13" ht="15.75" x14ac:dyDescent="0.25">
      <c r="A1787" s="9" t="e">
        <f>INDEX('Журнал договоров физ.лиц'!C:C,MATCH('Реестр физические'!J1787,'Журнал договоров физ.лиц'!A:A,))</f>
        <v>#N/A</v>
      </c>
      <c r="B1787" s="9" t="e">
        <f>Таблица1[[#This Row],[Наименование юридического лица / ФИО пациента (физического лица)]]</f>
        <v>#N/A</v>
      </c>
      <c r="C1787" s="35"/>
      <c r="D1787" s="11"/>
      <c r="E1787" s="16"/>
      <c r="F1787" s="19"/>
      <c r="G1787"/>
      <c r="H1787" s="17">
        <f>IFERROR(VLOOKUP(Таблица1[[#This Row],[Наименование услуги]],#REF!,2),)</f>
        <v>0</v>
      </c>
      <c r="I1787" s="7">
        <f>Таблица1[[#This Row],[Количество услуг]]*Таблица1[[#This Row],[Стоимость за единицу, руб.]]</f>
        <v>0</v>
      </c>
      <c r="K1787" s="8" t="str">
        <f>IFERROR(VLOOKUP($J1787,'Журнал договоров физ.лиц'!$A$2:$H$32,2,0),"")</f>
        <v/>
      </c>
      <c r="L1787" s="18" t="e">
        <f>IF(MATCH(Таблица1[[#This Row],[Номер договора]],Таблица1[Номер договора],)=ROW()-1,1,)+INDEX(Таблица1[[#All],[0]],ROW()-1)</f>
        <v>#N/A</v>
      </c>
      <c r="M1787" s="18" t="str">
        <f>IFERROR(INDEX(Таблица1[Номер договора],MATCH(ROW()-1,Таблица1[0],)),"s\")</f>
        <v>s\</v>
      </c>
    </row>
    <row r="1788" spans="1:13" ht="15.75" x14ac:dyDescent="0.25">
      <c r="A1788" s="9" t="e">
        <f>INDEX('Журнал договоров физ.лиц'!C:C,MATCH('Реестр физические'!J1788,'Журнал договоров физ.лиц'!A:A,))</f>
        <v>#N/A</v>
      </c>
      <c r="B1788" s="9" t="e">
        <f>Таблица1[[#This Row],[Наименование юридического лица / ФИО пациента (физического лица)]]</f>
        <v>#N/A</v>
      </c>
      <c r="C1788" s="35"/>
      <c r="D1788" s="11"/>
      <c r="E1788" s="16"/>
      <c r="F1788" s="19"/>
      <c r="G1788"/>
      <c r="H1788" s="17">
        <f>IFERROR(VLOOKUP(Таблица1[[#This Row],[Наименование услуги]],#REF!,2),)</f>
        <v>0</v>
      </c>
      <c r="I1788" s="7">
        <f>Таблица1[[#This Row],[Количество услуг]]*Таблица1[[#This Row],[Стоимость за единицу, руб.]]</f>
        <v>0</v>
      </c>
      <c r="K1788" s="8" t="str">
        <f>IFERROR(VLOOKUP($J1788,'Журнал договоров физ.лиц'!$A$2:$H$32,2,0),"")</f>
        <v/>
      </c>
      <c r="L1788" s="18" t="e">
        <f>IF(MATCH(Таблица1[[#This Row],[Номер договора]],Таблица1[Номер договора],)=ROW()-1,1,)+INDEX(Таблица1[[#All],[0]],ROW()-1)</f>
        <v>#N/A</v>
      </c>
      <c r="M1788" s="18" t="str">
        <f>IFERROR(INDEX(Таблица1[Номер договора],MATCH(ROW()-1,Таблица1[0],)),"s\")</f>
        <v>s\</v>
      </c>
    </row>
    <row r="1789" spans="1:13" ht="15.75" x14ac:dyDescent="0.25">
      <c r="A1789" s="9" t="e">
        <f>INDEX('Журнал договоров физ.лиц'!C:C,MATCH('Реестр физические'!J1789,'Журнал договоров физ.лиц'!A:A,))</f>
        <v>#N/A</v>
      </c>
      <c r="B1789" s="9" t="e">
        <f>Таблица1[[#This Row],[Наименование юридического лица / ФИО пациента (физического лица)]]</f>
        <v>#N/A</v>
      </c>
      <c r="C1789" s="35"/>
      <c r="D1789" s="11"/>
      <c r="E1789" s="16"/>
      <c r="F1789" s="19"/>
      <c r="G1789"/>
      <c r="H1789" s="17">
        <f>IFERROR(VLOOKUP(Таблица1[[#This Row],[Наименование услуги]],#REF!,2),)</f>
        <v>0</v>
      </c>
      <c r="I1789" s="7">
        <f>Таблица1[[#This Row],[Количество услуг]]*Таблица1[[#This Row],[Стоимость за единицу, руб.]]</f>
        <v>0</v>
      </c>
      <c r="K1789" s="8" t="str">
        <f>IFERROR(VLOOKUP($J1789,'Журнал договоров физ.лиц'!$A$2:$H$32,2,0),"")</f>
        <v/>
      </c>
      <c r="L1789" s="18" t="e">
        <f>IF(MATCH(Таблица1[[#This Row],[Номер договора]],Таблица1[Номер договора],)=ROW()-1,1,)+INDEX(Таблица1[[#All],[0]],ROW()-1)</f>
        <v>#N/A</v>
      </c>
      <c r="M1789" s="18" t="str">
        <f>IFERROR(INDEX(Таблица1[Номер договора],MATCH(ROW()-1,Таблица1[0],)),"s\")</f>
        <v>s\</v>
      </c>
    </row>
    <row r="1790" spans="1:13" ht="15.75" x14ac:dyDescent="0.25">
      <c r="A1790" s="9" t="e">
        <f>INDEX('Журнал договоров физ.лиц'!C:C,MATCH('Реестр физические'!J1790,'Журнал договоров физ.лиц'!A:A,))</f>
        <v>#N/A</v>
      </c>
      <c r="B1790" s="9" t="e">
        <f>Таблица1[[#This Row],[Наименование юридического лица / ФИО пациента (физического лица)]]</f>
        <v>#N/A</v>
      </c>
      <c r="C1790" s="35"/>
      <c r="D1790" s="11"/>
      <c r="E1790" s="16"/>
      <c r="F1790" s="19"/>
      <c r="G1790"/>
      <c r="H1790" s="17">
        <f>IFERROR(VLOOKUP(Таблица1[[#This Row],[Наименование услуги]],#REF!,2),)</f>
        <v>0</v>
      </c>
      <c r="I1790" s="7">
        <f>Таблица1[[#This Row],[Количество услуг]]*Таблица1[[#This Row],[Стоимость за единицу, руб.]]</f>
        <v>0</v>
      </c>
      <c r="K1790" s="8" t="str">
        <f>IFERROR(VLOOKUP($J1790,'Журнал договоров физ.лиц'!$A$2:$H$32,2,0),"")</f>
        <v/>
      </c>
      <c r="L1790" s="18" t="e">
        <f>IF(MATCH(Таблица1[[#This Row],[Номер договора]],Таблица1[Номер договора],)=ROW()-1,1,)+INDEX(Таблица1[[#All],[0]],ROW()-1)</f>
        <v>#N/A</v>
      </c>
      <c r="M1790" s="18" t="str">
        <f>IFERROR(INDEX(Таблица1[Номер договора],MATCH(ROW()-1,Таблица1[0],)),"s\")</f>
        <v>s\</v>
      </c>
    </row>
    <row r="1791" spans="1:13" ht="15.75" x14ac:dyDescent="0.25">
      <c r="A1791" s="9" t="e">
        <f>INDEX('Журнал договоров физ.лиц'!C:C,MATCH('Реестр физические'!J1791,'Журнал договоров физ.лиц'!A:A,))</f>
        <v>#N/A</v>
      </c>
      <c r="B1791" s="9" t="e">
        <f>Таблица1[[#This Row],[Наименование юридического лица / ФИО пациента (физического лица)]]</f>
        <v>#N/A</v>
      </c>
      <c r="C1791" s="35"/>
      <c r="D1791" s="11"/>
      <c r="E1791" s="16"/>
      <c r="F1791" s="19"/>
      <c r="G1791"/>
      <c r="H1791" s="17">
        <f>IFERROR(VLOOKUP(Таблица1[[#This Row],[Наименование услуги]],#REF!,2),)</f>
        <v>0</v>
      </c>
      <c r="I1791" s="7">
        <f>Таблица1[[#This Row],[Количество услуг]]*Таблица1[[#This Row],[Стоимость за единицу, руб.]]</f>
        <v>0</v>
      </c>
      <c r="K1791" s="8" t="str">
        <f>IFERROR(VLOOKUP($J1791,'Журнал договоров физ.лиц'!$A$2:$H$32,2,0),"")</f>
        <v/>
      </c>
      <c r="L1791" s="18" t="e">
        <f>IF(MATCH(Таблица1[[#This Row],[Номер договора]],Таблица1[Номер договора],)=ROW()-1,1,)+INDEX(Таблица1[[#All],[0]],ROW()-1)</f>
        <v>#N/A</v>
      </c>
      <c r="M1791" s="18" t="str">
        <f>IFERROR(INDEX(Таблица1[Номер договора],MATCH(ROW()-1,Таблица1[0],)),"s\")</f>
        <v>s\</v>
      </c>
    </row>
    <row r="1792" spans="1:13" ht="15.75" x14ac:dyDescent="0.25">
      <c r="A1792" s="9" t="e">
        <f>INDEX('Журнал договоров физ.лиц'!C:C,MATCH('Реестр физические'!J1792,'Журнал договоров физ.лиц'!A:A,))</f>
        <v>#N/A</v>
      </c>
      <c r="B1792" s="9" t="e">
        <f>Таблица1[[#This Row],[Наименование юридического лица / ФИО пациента (физического лица)]]</f>
        <v>#N/A</v>
      </c>
      <c r="C1792" s="35"/>
      <c r="D1792" s="11"/>
      <c r="E1792" s="16"/>
      <c r="F1792" s="19"/>
      <c r="G1792"/>
      <c r="H1792" s="17">
        <f>IFERROR(VLOOKUP(Таблица1[[#This Row],[Наименование услуги]],#REF!,2),)</f>
        <v>0</v>
      </c>
      <c r="I1792" s="7">
        <f>Таблица1[[#This Row],[Количество услуг]]*Таблица1[[#This Row],[Стоимость за единицу, руб.]]</f>
        <v>0</v>
      </c>
      <c r="K1792" s="8" t="str">
        <f>IFERROR(VLOOKUP($J1792,'Журнал договоров физ.лиц'!$A$2:$H$32,2,0),"")</f>
        <v/>
      </c>
      <c r="L1792" s="18" t="e">
        <f>IF(MATCH(Таблица1[[#This Row],[Номер договора]],Таблица1[Номер договора],)=ROW()-1,1,)+INDEX(Таблица1[[#All],[0]],ROW()-1)</f>
        <v>#N/A</v>
      </c>
      <c r="M1792" s="18" t="str">
        <f>IFERROR(INDEX(Таблица1[Номер договора],MATCH(ROW()-1,Таблица1[0],)),"s\")</f>
        <v>s\</v>
      </c>
    </row>
    <row r="1793" spans="1:13" ht="15.75" x14ac:dyDescent="0.25">
      <c r="A1793" s="9" t="e">
        <f>INDEX('Журнал договоров физ.лиц'!C:C,MATCH('Реестр физические'!J1793,'Журнал договоров физ.лиц'!A:A,))</f>
        <v>#N/A</v>
      </c>
      <c r="B1793" s="9" t="e">
        <f>Таблица1[[#This Row],[Наименование юридического лица / ФИО пациента (физического лица)]]</f>
        <v>#N/A</v>
      </c>
      <c r="C1793" s="35"/>
      <c r="D1793" s="11"/>
      <c r="E1793" s="16"/>
      <c r="F1793" s="19"/>
      <c r="G1793"/>
      <c r="H1793" s="17">
        <f>IFERROR(VLOOKUP(Таблица1[[#This Row],[Наименование услуги]],#REF!,2),)</f>
        <v>0</v>
      </c>
      <c r="I1793" s="7">
        <f>Таблица1[[#This Row],[Количество услуг]]*Таблица1[[#This Row],[Стоимость за единицу, руб.]]</f>
        <v>0</v>
      </c>
      <c r="K1793" s="8" t="str">
        <f>IFERROR(VLOOKUP($J1793,'Журнал договоров физ.лиц'!$A$2:$H$32,2,0),"")</f>
        <v/>
      </c>
      <c r="L1793" s="18" t="e">
        <f>IF(MATCH(Таблица1[[#This Row],[Номер договора]],Таблица1[Номер договора],)=ROW()-1,1,)+INDEX(Таблица1[[#All],[0]],ROW()-1)</f>
        <v>#N/A</v>
      </c>
      <c r="M1793" s="18" t="str">
        <f>IFERROR(INDEX(Таблица1[Номер договора],MATCH(ROW()-1,Таблица1[0],)),"s\")</f>
        <v>s\</v>
      </c>
    </row>
    <row r="1794" spans="1:13" ht="15.75" x14ac:dyDescent="0.25">
      <c r="A1794" s="9" t="e">
        <f>INDEX('Журнал договоров физ.лиц'!C:C,MATCH('Реестр физические'!J1794,'Журнал договоров физ.лиц'!A:A,))</f>
        <v>#N/A</v>
      </c>
      <c r="B1794" s="9" t="e">
        <f>Таблица1[[#This Row],[Наименование юридического лица / ФИО пациента (физического лица)]]</f>
        <v>#N/A</v>
      </c>
      <c r="C1794" s="35"/>
      <c r="D1794" s="11"/>
      <c r="E1794" s="16"/>
      <c r="F1794" s="19"/>
      <c r="G1794"/>
      <c r="H1794" s="17">
        <f>IFERROR(VLOOKUP(Таблица1[[#This Row],[Наименование услуги]],#REF!,2),)</f>
        <v>0</v>
      </c>
      <c r="I1794" s="7">
        <f>Таблица1[[#This Row],[Количество услуг]]*Таблица1[[#This Row],[Стоимость за единицу, руб.]]</f>
        <v>0</v>
      </c>
      <c r="K1794" s="8" t="str">
        <f>IFERROR(VLOOKUP($J1794,'Журнал договоров физ.лиц'!$A$2:$H$32,2,0),"")</f>
        <v/>
      </c>
      <c r="L1794" s="18" t="e">
        <f>IF(MATCH(Таблица1[[#This Row],[Номер договора]],Таблица1[Номер договора],)=ROW()-1,1,)+INDEX(Таблица1[[#All],[0]],ROW()-1)</f>
        <v>#N/A</v>
      </c>
      <c r="M1794" s="18" t="str">
        <f>IFERROR(INDEX(Таблица1[Номер договора],MATCH(ROW()-1,Таблица1[0],)),"s\")</f>
        <v>s\</v>
      </c>
    </row>
    <row r="1795" spans="1:13" ht="15.75" x14ac:dyDescent="0.25">
      <c r="A1795" s="9" t="e">
        <f>INDEX('Журнал договоров физ.лиц'!C:C,MATCH('Реестр физические'!J1795,'Журнал договоров физ.лиц'!A:A,))</f>
        <v>#N/A</v>
      </c>
      <c r="B1795" s="9" t="e">
        <f>Таблица1[[#This Row],[Наименование юридического лица / ФИО пациента (физического лица)]]</f>
        <v>#N/A</v>
      </c>
      <c r="C1795" s="35"/>
      <c r="D1795" s="11"/>
      <c r="E1795" s="16"/>
      <c r="F1795" s="19"/>
      <c r="G1795"/>
      <c r="H1795" s="17">
        <f>IFERROR(VLOOKUP(Таблица1[[#This Row],[Наименование услуги]],#REF!,2),)</f>
        <v>0</v>
      </c>
      <c r="I1795" s="7">
        <f>Таблица1[[#This Row],[Количество услуг]]*Таблица1[[#This Row],[Стоимость за единицу, руб.]]</f>
        <v>0</v>
      </c>
      <c r="K1795" s="8" t="str">
        <f>IFERROR(VLOOKUP($J1795,'Журнал договоров физ.лиц'!$A$2:$H$32,2,0),"")</f>
        <v/>
      </c>
      <c r="L1795" s="18" t="e">
        <f>IF(MATCH(Таблица1[[#This Row],[Номер договора]],Таблица1[Номер договора],)=ROW()-1,1,)+INDEX(Таблица1[[#All],[0]],ROW()-1)</f>
        <v>#N/A</v>
      </c>
      <c r="M1795" s="18" t="str">
        <f>IFERROR(INDEX(Таблица1[Номер договора],MATCH(ROW()-1,Таблица1[0],)),"s\")</f>
        <v>s\</v>
      </c>
    </row>
    <row r="1796" spans="1:13" ht="15.75" x14ac:dyDescent="0.25">
      <c r="A1796" s="9" t="e">
        <f>INDEX('Журнал договоров физ.лиц'!C:C,MATCH('Реестр физические'!J1796,'Журнал договоров физ.лиц'!A:A,))</f>
        <v>#N/A</v>
      </c>
      <c r="B1796" s="9" t="e">
        <f>Таблица1[[#This Row],[Наименование юридического лица / ФИО пациента (физического лица)]]</f>
        <v>#N/A</v>
      </c>
      <c r="C1796" s="35"/>
      <c r="D1796" s="11"/>
      <c r="E1796" s="16"/>
      <c r="F1796" s="19"/>
      <c r="G1796"/>
      <c r="H1796" s="17">
        <f>IFERROR(VLOOKUP(Таблица1[[#This Row],[Наименование услуги]],#REF!,2),)</f>
        <v>0</v>
      </c>
      <c r="I1796" s="7">
        <f>Таблица1[[#This Row],[Количество услуг]]*Таблица1[[#This Row],[Стоимость за единицу, руб.]]</f>
        <v>0</v>
      </c>
      <c r="K1796" s="8" t="str">
        <f>IFERROR(VLOOKUP($J1796,'Журнал договоров физ.лиц'!$A$2:$H$32,2,0),"")</f>
        <v/>
      </c>
      <c r="L1796" s="18" t="e">
        <f>IF(MATCH(Таблица1[[#This Row],[Номер договора]],Таблица1[Номер договора],)=ROW()-1,1,)+INDEX(Таблица1[[#All],[0]],ROW()-1)</f>
        <v>#N/A</v>
      </c>
      <c r="M1796" s="18" t="str">
        <f>IFERROR(INDEX(Таблица1[Номер договора],MATCH(ROW()-1,Таблица1[0],)),"s\")</f>
        <v>s\</v>
      </c>
    </row>
    <row r="1797" spans="1:13" ht="15.75" x14ac:dyDescent="0.25">
      <c r="A1797" s="9" t="e">
        <f>INDEX('Журнал договоров физ.лиц'!C:C,MATCH('Реестр физические'!J1797,'Журнал договоров физ.лиц'!A:A,))</f>
        <v>#N/A</v>
      </c>
      <c r="B1797" s="9" t="e">
        <f>Таблица1[[#This Row],[Наименование юридического лица / ФИО пациента (физического лица)]]</f>
        <v>#N/A</v>
      </c>
      <c r="C1797" s="35"/>
      <c r="D1797" s="11"/>
      <c r="E1797" s="16"/>
      <c r="F1797" s="19"/>
      <c r="G1797"/>
      <c r="H1797" s="17">
        <f>IFERROR(VLOOKUP(Таблица1[[#This Row],[Наименование услуги]],#REF!,2),)</f>
        <v>0</v>
      </c>
      <c r="I1797" s="7">
        <f>Таблица1[[#This Row],[Количество услуг]]*Таблица1[[#This Row],[Стоимость за единицу, руб.]]</f>
        <v>0</v>
      </c>
      <c r="K1797" s="8" t="str">
        <f>IFERROR(VLOOKUP($J1797,'Журнал договоров физ.лиц'!$A$2:$H$32,2,0),"")</f>
        <v/>
      </c>
      <c r="L1797" s="18" t="e">
        <f>IF(MATCH(Таблица1[[#This Row],[Номер договора]],Таблица1[Номер договора],)=ROW()-1,1,)+INDEX(Таблица1[[#All],[0]],ROW()-1)</f>
        <v>#N/A</v>
      </c>
      <c r="M1797" s="18" t="str">
        <f>IFERROR(INDEX(Таблица1[Номер договора],MATCH(ROW()-1,Таблица1[0],)),"s\")</f>
        <v>s\</v>
      </c>
    </row>
    <row r="1798" spans="1:13" ht="15.75" x14ac:dyDescent="0.25">
      <c r="A1798" s="9" t="e">
        <f>INDEX('Журнал договоров физ.лиц'!C:C,MATCH('Реестр физические'!J1798,'Журнал договоров физ.лиц'!A:A,))</f>
        <v>#N/A</v>
      </c>
      <c r="B1798" s="9" t="e">
        <f>Таблица1[[#This Row],[Наименование юридического лица / ФИО пациента (физического лица)]]</f>
        <v>#N/A</v>
      </c>
      <c r="C1798" s="35"/>
      <c r="D1798" s="11"/>
      <c r="E1798" s="16"/>
      <c r="F1798" s="19"/>
      <c r="G1798"/>
      <c r="H1798" s="17">
        <f>IFERROR(VLOOKUP(Таблица1[[#This Row],[Наименование услуги]],#REF!,2),)</f>
        <v>0</v>
      </c>
      <c r="I1798" s="7">
        <f>Таблица1[[#This Row],[Количество услуг]]*Таблица1[[#This Row],[Стоимость за единицу, руб.]]</f>
        <v>0</v>
      </c>
      <c r="K1798" s="8" t="str">
        <f>IFERROR(VLOOKUP($J1798,'Журнал договоров физ.лиц'!$A$2:$H$32,2,0),"")</f>
        <v/>
      </c>
      <c r="L1798" s="18" t="e">
        <f>IF(MATCH(Таблица1[[#This Row],[Номер договора]],Таблица1[Номер договора],)=ROW()-1,1,)+INDEX(Таблица1[[#All],[0]],ROW()-1)</f>
        <v>#N/A</v>
      </c>
      <c r="M1798" s="18" t="str">
        <f>IFERROR(INDEX(Таблица1[Номер договора],MATCH(ROW()-1,Таблица1[0],)),"s\")</f>
        <v>s\</v>
      </c>
    </row>
    <row r="1799" spans="1:13" ht="15.75" x14ac:dyDescent="0.25">
      <c r="A1799" s="9" t="e">
        <f>INDEX('Журнал договоров физ.лиц'!C:C,MATCH('Реестр физические'!J1799,'Журнал договоров физ.лиц'!A:A,))</f>
        <v>#N/A</v>
      </c>
      <c r="B1799" s="9" t="e">
        <f>Таблица1[[#This Row],[Наименование юридического лица / ФИО пациента (физического лица)]]</f>
        <v>#N/A</v>
      </c>
      <c r="C1799" s="35"/>
      <c r="D1799" s="11"/>
      <c r="E1799" s="16"/>
      <c r="F1799" s="19"/>
      <c r="G1799"/>
      <c r="H1799" s="17">
        <f>IFERROR(VLOOKUP(Таблица1[[#This Row],[Наименование услуги]],#REF!,2),)</f>
        <v>0</v>
      </c>
      <c r="I1799" s="7">
        <f>Таблица1[[#This Row],[Количество услуг]]*Таблица1[[#This Row],[Стоимость за единицу, руб.]]</f>
        <v>0</v>
      </c>
      <c r="K1799" s="8" t="str">
        <f>IFERROR(VLOOKUP($J1799,'Журнал договоров физ.лиц'!$A$2:$H$32,2,0),"")</f>
        <v/>
      </c>
      <c r="L1799" s="18" t="e">
        <f>IF(MATCH(Таблица1[[#This Row],[Номер договора]],Таблица1[Номер договора],)=ROW()-1,1,)+INDEX(Таблица1[[#All],[0]],ROW()-1)</f>
        <v>#N/A</v>
      </c>
      <c r="M1799" s="18" t="str">
        <f>IFERROR(INDEX(Таблица1[Номер договора],MATCH(ROW()-1,Таблица1[0],)),"s\")</f>
        <v>s\</v>
      </c>
    </row>
    <row r="1800" spans="1:13" ht="15.75" x14ac:dyDescent="0.25">
      <c r="A1800" s="9" t="e">
        <f>INDEX('Журнал договоров физ.лиц'!C:C,MATCH('Реестр физические'!J1800,'Журнал договоров физ.лиц'!A:A,))</f>
        <v>#N/A</v>
      </c>
      <c r="B1800" s="9" t="e">
        <f>Таблица1[[#This Row],[Наименование юридического лица / ФИО пациента (физического лица)]]</f>
        <v>#N/A</v>
      </c>
      <c r="C1800" s="35"/>
      <c r="D1800" s="11"/>
      <c r="E1800" s="16"/>
      <c r="F1800" s="19"/>
      <c r="G1800"/>
      <c r="H1800" s="17">
        <f>IFERROR(VLOOKUP(Таблица1[[#This Row],[Наименование услуги]],#REF!,2),)</f>
        <v>0</v>
      </c>
      <c r="I1800" s="7">
        <f>Таблица1[[#This Row],[Количество услуг]]*Таблица1[[#This Row],[Стоимость за единицу, руб.]]</f>
        <v>0</v>
      </c>
      <c r="K1800" s="8" t="str">
        <f>IFERROR(VLOOKUP($J1800,'Журнал договоров физ.лиц'!$A$2:$H$32,2,0),"")</f>
        <v/>
      </c>
      <c r="L1800" s="18" t="e">
        <f>IF(MATCH(Таблица1[[#This Row],[Номер договора]],Таблица1[Номер договора],)=ROW()-1,1,)+INDEX(Таблица1[[#All],[0]],ROW()-1)</f>
        <v>#N/A</v>
      </c>
      <c r="M1800" s="18" t="str">
        <f>IFERROR(INDEX(Таблица1[Номер договора],MATCH(ROW()-1,Таблица1[0],)),"s\")</f>
        <v>s\</v>
      </c>
    </row>
    <row r="1801" spans="1:13" ht="15.75" x14ac:dyDescent="0.25">
      <c r="A1801" s="9" t="e">
        <f>INDEX('Журнал договоров физ.лиц'!C:C,MATCH('Реестр физические'!J1801,'Журнал договоров физ.лиц'!A:A,))</f>
        <v>#N/A</v>
      </c>
      <c r="B1801" s="9" t="e">
        <f>Таблица1[[#This Row],[Наименование юридического лица / ФИО пациента (физического лица)]]</f>
        <v>#N/A</v>
      </c>
      <c r="C1801" s="35"/>
      <c r="D1801" s="11"/>
      <c r="E1801" s="16"/>
      <c r="F1801" s="19"/>
      <c r="G1801"/>
      <c r="H1801" s="17">
        <f>IFERROR(VLOOKUP(Таблица1[[#This Row],[Наименование услуги]],#REF!,2),)</f>
        <v>0</v>
      </c>
      <c r="I1801" s="7">
        <f>Таблица1[[#This Row],[Количество услуг]]*Таблица1[[#This Row],[Стоимость за единицу, руб.]]</f>
        <v>0</v>
      </c>
      <c r="K1801" s="8" t="str">
        <f>IFERROR(VLOOKUP($J1801,'Журнал договоров физ.лиц'!$A$2:$H$32,2,0),"")</f>
        <v/>
      </c>
      <c r="L1801" s="18" t="e">
        <f>IF(MATCH(Таблица1[[#This Row],[Номер договора]],Таблица1[Номер договора],)=ROW()-1,1,)+INDEX(Таблица1[[#All],[0]],ROW()-1)</f>
        <v>#N/A</v>
      </c>
      <c r="M1801" s="18" t="str">
        <f>IFERROR(INDEX(Таблица1[Номер договора],MATCH(ROW()-1,Таблица1[0],)),"s\")</f>
        <v>s\</v>
      </c>
    </row>
    <row r="1802" spans="1:13" ht="15.75" x14ac:dyDescent="0.25">
      <c r="A1802" s="9" t="e">
        <f>INDEX('Журнал договоров физ.лиц'!C:C,MATCH('Реестр физические'!J1802,'Журнал договоров физ.лиц'!A:A,))</f>
        <v>#N/A</v>
      </c>
      <c r="B1802" s="9" t="e">
        <f>Таблица1[[#This Row],[Наименование юридического лица / ФИО пациента (физического лица)]]</f>
        <v>#N/A</v>
      </c>
      <c r="C1802" s="35"/>
      <c r="D1802" s="11"/>
      <c r="E1802" s="16"/>
      <c r="F1802" s="19"/>
      <c r="G1802"/>
      <c r="H1802" s="17">
        <f>IFERROR(VLOOKUP(Таблица1[[#This Row],[Наименование услуги]],#REF!,2),)</f>
        <v>0</v>
      </c>
      <c r="I1802" s="7">
        <f>Таблица1[[#This Row],[Количество услуг]]*Таблица1[[#This Row],[Стоимость за единицу, руб.]]</f>
        <v>0</v>
      </c>
      <c r="K1802" s="8" t="str">
        <f>IFERROR(VLOOKUP($J1802,'Журнал договоров физ.лиц'!$A$2:$H$32,2,0),"")</f>
        <v/>
      </c>
      <c r="L1802" s="18" t="e">
        <f>IF(MATCH(Таблица1[[#This Row],[Номер договора]],Таблица1[Номер договора],)=ROW()-1,1,)+INDEX(Таблица1[[#All],[0]],ROW()-1)</f>
        <v>#N/A</v>
      </c>
      <c r="M1802" s="18" t="str">
        <f>IFERROR(INDEX(Таблица1[Номер договора],MATCH(ROW()-1,Таблица1[0],)),"s\")</f>
        <v>s\</v>
      </c>
    </row>
    <row r="1803" spans="1:13" ht="15.75" x14ac:dyDescent="0.25">
      <c r="A1803" s="9" t="e">
        <f>INDEX('Журнал договоров физ.лиц'!C:C,MATCH('Реестр физические'!J1803,'Журнал договоров физ.лиц'!A:A,))</f>
        <v>#N/A</v>
      </c>
      <c r="B1803" s="9" t="e">
        <f>Таблица1[[#This Row],[Наименование юридического лица / ФИО пациента (физического лица)]]</f>
        <v>#N/A</v>
      </c>
      <c r="C1803" s="35"/>
      <c r="D1803" s="11"/>
      <c r="E1803" s="16"/>
      <c r="F1803" s="19"/>
      <c r="G1803"/>
      <c r="H1803" s="17">
        <f>IFERROR(VLOOKUP(Таблица1[[#This Row],[Наименование услуги]],#REF!,2),)</f>
        <v>0</v>
      </c>
      <c r="I1803" s="7">
        <f>Таблица1[[#This Row],[Количество услуг]]*Таблица1[[#This Row],[Стоимость за единицу, руб.]]</f>
        <v>0</v>
      </c>
      <c r="K1803" s="8" t="str">
        <f>IFERROR(VLOOKUP($J1803,'Журнал договоров физ.лиц'!$A$2:$H$32,2,0),"")</f>
        <v/>
      </c>
      <c r="L1803" s="18" t="e">
        <f>IF(MATCH(Таблица1[[#This Row],[Номер договора]],Таблица1[Номер договора],)=ROW()-1,1,)+INDEX(Таблица1[[#All],[0]],ROW()-1)</f>
        <v>#N/A</v>
      </c>
      <c r="M1803" s="18" t="str">
        <f>IFERROR(INDEX(Таблица1[Номер договора],MATCH(ROW()-1,Таблица1[0],)),"s\")</f>
        <v>s\</v>
      </c>
    </row>
    <row r="1804" spans="1:13" ht="15.75" x14ac:dyDescent="0.25">
      <c r="A1804" s="9" t="e">
        <f>INDEX('Журнал договоров физ.лиц'!C:C,MATCH('Реестр физические'!J1804,'Журнал договоров физ.лиц'!A:A,))</f>
        <v>#N/A</v>
      </c>
      <c r="B1804" s="9" t="e">
        <f>Таблица1[[#This Row],[Наименование юридического лица / ФИО пациента (физического лица)]]</f>
        <v>#N/A</v>
      </c>
      <c r="C1804" s="35"/>
      <c r="D1804" s="11"/>
      <c r="E1804" s="16"/>
      <c r="F1804" s="19"/>
      <c r="G1804"/>
      <c r="H1804" s="17">
        <f>IFERROR(VLOOKUP(Таблица1[[#This Row],[Наименование услуги]],#REF!,2),)</f>
        <v>0</v>
      </c>
      <c r="I1804" s="7">
        <f>Таблица1[[#This Row],[Количество услуг]]*Таблица1[[#This Row],[Стоимость за единицу, руб.]]</f>
        <v>0</v>
      </c>
      <c r="K1804" s="8" t="str">
        <f>IFERROR(VLOOKUP($J1804,'Журнал договоров физ.лиц'!$A$2:$H$32,2,0),"")</f>
        <v/>
      </c>
      <c r="L1804" s="18" t="e">
        <f>IF(MATCH(Таблица1[[#This Row],[Номер договора]],Таблица1[Номер договора],)=ROW()-1,1,)+INDEX(Таблица1[[#All],[0]],ROW()-1)</f>
        <v>#N/A</v>
      </c>
      <c r="M1804" s="18" t="str">
        <f>IFERROR(INDEX(Таблица1[Номер договора],MATCH(ROW()-1,Таблица1[0],)),"s\")</f>
        <v>s\</v>
      </c>
    </row>
    <row r="1805" spans="1:13" ht="15.75" x14ac:dyDescent="0.25">
      <c r="A1805" s="9" t="e">
        <f>INDEX('Журнал договоров физ.лиц'!C:C,MATCH('Реестр физические'!J1805,'Журнал договоров физ.лиц'!A:A,))</f>
        <v>#N/A</v>
      </c>
      <c r="B1805" s="9" t="e">
        <f>Таблица1[[#This Row],[Наименование юридического лица / ФИО пациента (физического лица)]]</f>
        <v>#N/A</v>
      </c>
      <c r="C1805" s="35"/>
      <c r="D1805" s="11"/>
      <c r="E1805" s="16"/>
      <c r="F1805" s="19"/>
      <c r="G1805"/>
      <c r="H1805" s="17">
        <f>IFERROR(VLOOKUP(Таблица1[[#This Row],[Наименование услуги]],#REF!,2),)</f>
        <v>0</v>
      </c>
      <c r="I1805" s="7">
        <f>Таблица1[[#This Row],[Количество услуг]]*Таблица1[[#This Row],[Стоимость за единицу, руб.]]</f>
        <v>0</v>
      </c>
      <c r="K1805" s="8" t="str">
        <f>IFERROR(VLOOKUP($J1805,'Журнал договоров физ.лиц'!$A$2:$H$32,2,0),"")</f>
        <v/>
      </c>
      <c r="L1805" s="18" t="e">
        <f>IF(MATCH(Таблица1[[#This Row],[Номер договора]],Таблица1[Номер договора],)=ROW()-1,1,)+INDEX(Таблица1[[#All],[0]],ROW()-1)</f>
        <v>#N/A</v>
      </c>
      <c r="M1805" s="18" t="str">
        <f>IFERROR(INDEX(Таблица1[Номер договора],MATCH(ROW()-1,Таблица1[0],)),"s\")</f>
        <v>s\</v>
      </c>
    </row>
    <row r="1806" spans="1:13" ht="15.75" x14ac:dyDescent="0.25">
      <c r="A1806" s="9" t="e">
        <f>INDEX('Журнал договоров физ.лиц'!C:C,MATCH('Реестр физические'!J1806,'Журнал договоров физ.лиц'!A:A,))</f>
        <v>#N/A</v>
      </c>
      <c r="B1806" s="9" t="e">
        <f>Таблица1[[#This Row],[Наименование юридического лица / ФИО пациента (физического лица)]]</f>
        <v>#N/A</v>
      </c>
      <c r="C1806" s="35"/>
      <c r="D1806" s="11"/>
      <c r="E1806" s="16"/>
      <c r="F1806" s="19"/>
      <c r="G1806"/>
      <c r="H1806" s="17">
        <f>IFERROR(VLOOKUP(Таблица1[[#This Row],[Наименование услуги]],#REF!,2),)</f>
        <v>0</v>
      </c>
      <c r="I1806" s="7">
        <f>Таблица1[[#This Row],[Количество услуг]]*Таблица1[[#This Row],[Стоимость за единицу, руб.]]</f>
        <v>0</v>
      </c>
      <c r="K1806" s="8" t="str">
        <f>IFERROR(VLOOKUP($J1806,'Журнал договоров физ.лиц'!$A$2:$H$32,2,0),"")</f>
        <v/>
      </c>
      <c r="L1806" s="18" t="e">
        <f>IF(MATCH(Таблица1[[#This Row],[Номер договора]],Таблица1[Номер договора],)=ROW()-1,1,)+INDEX(Таблица1[[#All],[0]],ROW()-1)</f>
        <v>#N/A</v>
      </c>
      <c r="M1806" s="18" t="str">
        <f>IFERROR(INDEX(Таблица1[Номер договора],MATCH(ROW()-1,Таблица1[0],)),"s\")</f>
        <v>s\</v>
      </c>
    </row>
    <row r="1807" spans="1:13" ht="15.75" x14ac:dyDescent="0.25">
      <c r="A1807" s="9" t="e">
        <f>INDEX('Журнал договоров физ.лиц'!C:C,MATCH('Реестр физические'!J1807,'Журнал договоров физ.лиц'!A:A,))</f>
        <v>#N/A</v>
      </c>
      <c r="B1807" s="9" t="e">
        <f>Таблица1[[#This Row],[Наименование юридического лица / ФИО пациента (физического лица)]]</f>
        <v>#N/A</v>
      </c>
      <c r="C1807" s="35"/>
      <c r="D1807" s="11"/>
      <c r="E1807" s="16"/>
      <c r="F1807" s="19"/>
      <c r="G1807"/>
      <c r="H1807" s="17">
        <f>IFERROR(VLOOKUP(Таблица1[[#This Row],[Наименование услуги]],#REF!,2),)</f>
        <v>0</v>
      </c>
      <c r="I1807" s="7">
        <f>Таблица1[[#This Row],[Количество услуг]]*Таблица1[[#This Row],[Стоимость за единицу, руб.]]</f>
        <v>0</v>
      </c>
      <c r="K1807" s="8" t="str">
        <f>IFERROR(VLOOKUP($J1807,'Журнал договоров физ.лиц'!$A$2:$H$32,2,0),"")</f>
        <v/>
      </c>
      <c r="L1807" s="18" t="e">
        <f>IF(MATCH(Таблица1[[#This Row],[Номер договора]],Таблица1[Номер договора],)=ROW()-1,1,)+INDEX(Таблица1[[#All],[0]],ROW()-1)</f>
        <v>#N/A</v>
      </c>
      <c r="M1807" s="18" t="str">
        <f>IFERROR(INDEX(Таблица1[Номер договора],MATCH(ROW()-1,Таблица1[0],)),"s\")</f>
        <v>s\</v>
      </c>
    </row>
    <row r="1808" spans="1:13" ht="15.75" x14ac:dyDescent="0.25">
      <c r="A1808" s="9" t="e">
        <f>INDEX('Журнал договоров физ.лиц'!C:C,MATCH('Реестр физические'!J1808,'Журнал договоров физ.лиц'!A:A,))</f>
        <v>#N/A</v>
      </c>
      <c r="B1808" s="9" t="e">
        <f>Таблица1[[#This Row],[Наименование юридического лица / ФИО пациента (физического лица)]]</f>
        <v>#N/A</v>
      </c>
      <c r="C1808" s="35"/>
      <c r="D1808" s="11"/>
      <c r="E1808" s="16"/>
      <c r="F1808" s="19"/>
      <c r="G1808"/>
      <c r="H1808" s="17">
        <f>IFERROR(VLOOKUP(Таблица1[[#This Row],[Наименование услуги]],#REF!,2),)</f>
        <v>0</v>
      </c>
      <c r="I1808" s="7">
        <f>Таблица1[[#This Row],[Количество услуг]]*Таблица1[[#This Row],[Стоимость за единицу, руб.]]</f>
        <v>0</v>
      </c>
      <c r="K1808" s="8" t="str">
        <f>IFERROR(VLOOKUP($J1808,'Журнал договоров физ.лиц'!$A$2:$H$32,2,0),"")</f>
        <v/>
      </c>
      <c r="L1808" s="18" t="e">
        <f>IF(MATCH(Таблица1[[#This Row],[Номер договора]],Таблица1[Номер договора],)=ROW()-1,1,)+INDEX(Таблица1[[#All],[0]],ROW()-1)</f>
        <v>#N/A</v>
      </c>
      <c r="M1808" s="18" t="str">
        <f>IFERROR(INDEX(Таблица1[Номер договора],MATCH(ROW()-1,Таблица1[0],)),"s\")</f>
        <v>s\</v>
      </c>
    </row>
    <row r="1809" spans="1:13" ht="15.75" x14ac:dyDescent="0.25">
      <c r="A1809" s="9" t="e">
        <f>INDEX('Журнал договоров физ.лиц'!C:C,MATCH('Реестр физические'!J1809,'Журнал договоров физ.лиц'!A:A,))</f>
        <v>#N/A</v>
      </c>
      <c r="B1809" s="9" t="e">
        <f>Таблица1[[#This Row],[Наименование юридического лица / ФИО пациента (физического лица)]]</f>
        <v>#N/A</v>
      </c>
      <c r="C1809" s="35"/>
      <c r="D1809" s="11"/>
      <c r="E1809" s="16"/>
      <c r="F1809" s="19"/>
      <c r="G1809"/>
      <c r="H1809" s="17">
        <f>IFERROR(VLOOKUP(Таблица1[[#This Row],[Наименование услуги]],#REF!,2),)</f>
        <v>0</v>
      </c>
      <c r="I1809" s="7">
        <f>Таблица1[[#This Row],[Количество услуг]]*Таблица1[[#This Row],[Стоимость за единицу, руб.]]</f>
        <v>0</v>
      </c>
      <c r="K1809" s="8" t="str">
        <f>IFERROR(VLOOKUP($J1809,'Журнал договоров физ.лиц'!$A$2:$H$32,2,0),"")</f>
        <v/>
      </c>
      <c r="L1809" s="18" t="e">
        <f>IF(MATCH(Таблица1[[#This Row],[Номер договора]],Таблица1[Номер договора],)=ROW()-1,1,)+INDEX(Таблица1[[#All],[0]],ROW()-1)</f>
        <v>#N/A</v>
      </c>
      <c r="M1809" s="18" t="str">
        <f>IFERROR(INDEX(Таблица1[Номер договора],MATCH(ROW()-1,Таблица1[0],)),"s\")</f>
        <v>s\</v>
      </c>
    </row>
    <row r="1810" spans="1:13" ht="15.75" x14ac:dyDescent="0.25">
      <c r="A1810" s="9" t="e">
        <f>INDEX('Журнал договоров физ.лиц'!C:C,MATCH('Реестр физические'!J1810,'Журнал договоров физ.лиц'!A:A,))</f>
        <v>#N/A</v>
      </c>
      <c r="B1810" s="9" t="e">
        <f>Таблица1[[#This Row],[Наименование юридического лица / ФИО пациента (физического лица)]]</f>
        <v>#N/A</v>
      </c>
      <c r="C1810" s="35"/>
      <c r="D1810" s="11"/>
      <c r="E1810" s="16"/>
      <c r="F1810" s="19"/>
      <c r="G1810"/>
      <c r="H1810" s="17">
        <f>IFERROR(VLOOKUP(Таблица1[[#This Row],[Наименование услуги]],#REF!,2),)</f>
        <v>0</v>
      </c>
      <c r="I1810" s="7">
        <f>Таблица1[[#This Row],[Количество услуг]]*Таблица1[[#This Row],[Стоимость за единицу, руб.]]</f>
        <v>0</v>
      </c>
      <c r="K1810" s="8" t="str">
        <f>IFERROR(VLOOKUP($J1810,'Журнал договоров физ.лиц'!$A$2:$H$32,2,0),"")</f>
        <v/>
      </c>
      <c r="L1810" s="18" t="e">
        <f>IF(MATCH(Таблица1[[#This Row],[Номер договора]],Таблица1[Номер договора],)=ROW()-1,1,)+INDEX(Таблица1[[#All],[0]],ROW()-1)</f>
        <v>#N/A</v>
      </c>
      <c r="M1810" s="18" t="str">
        <f>IFERROR(INDEX(Таблица1[Номер договора],MATCH(ROW()-1,Таблица1[0],)),"s\")</f>
        <v>s\</v>
      </c>
    </row>
    <row r="1811" spans="1:13" ht="15.75" x14ac:dyDescent="0.25">
      <c r="A1811" s="9" t="e">
        <f>INDEX('Журнал договоров физ.лиц'!C:C,MATCH('Реестр физические'!J1811,'Журнал договоров физ.лиц'!A:A,))</f>
        <v>#N/A</v>
      </c>
      <c r="B1811" s="9" t="e">
        <f>Таблица1[[#This Row],[Наименование юридического лица / ФИО пациента (физического лица)]]</f>
        <v>#N/A</v>
      </c>
      <c r="C1811" s="35"/>
      <c r="D1811" s="11"/>
      <c r="E1811" s="16"/>
      <c r="F1811" s="19"/>
      <c r="G1811"/>
      <c r="H1811" s="17">
        <f>IFERROR(VLOOKUP(Таблица1[[#This Row],[Наименование услуги]],#REF!,2),)</f>
        <v>0</v>
      </c>
      <c r="I1811" s="7">
        <f>Таблица1[[#This Row],[Количество услуг]]*Таблица1[[#This Row],[Стоимость за единицу, руб.]]</f>
        <v>0</v>
      </c>
      <c r="K1811" s="8" t="str">
        <f>IFERROR(VLOOKUP($J1811,'Журнал договоров физ.лиц'!$A$2:$H$32,2,0),"")</f>
        <v/>
      </c>
      <c r="L1811" s="18" t="e">
        <f>IF(MATCH(Таблица1[[#This Row],[Номер договора]],Таблица1[Номер договора],)=ROW()-1,1,)+INDEX(Таблица1[[#All],[0]],ROW()-1)</f>
        <v>#N/A</v>
      </c>
      <c r="M1811" s="18" t="str">
        <f>IFERROR(INDEX(Таблица1[Номер договора],MATCH(ROW()-1,Таблица1[0],)),"s\")</f>
        <v>s\</v>
      </c>
    </row>
    <row r="1812" spans="1:13" ht="15.75" x14ac:dyDescent="0.25">
      <c r="A1812" s="9" t="e">
        <f>INDEX('Журнал договоров физ.лиц'!C:C,MATCH('Реестр физические'!J1812,'Журнал договоров физ.лиц'!A:A,))</f>
        <v>#N/A</v>
      </c>
      <c r="B1812" s="9" t="e">
        <f>Таблица1[[#This Row],[Наименование юридического лица / ФИО пациента (физического лица)]]</f>
        <v>#N/A</v>
      </c>
      <c r="C1812" s="35"/>
      <c r="D1812" s="11"/>
      <c r="E1812" s="16"/>
      <c r="F1812" s="19"/>
      <c r="G1812"/>
      <c r="H1812" s="17">
        <f>IFERROR(VLOOKUP(Таблица1[[#This Row],[Наименование услуги]],#REF!,2),)</f>
        <v>0</v>
      </c>
      <c r="I1812" s="7">
        <f>Таблица1[[#This Row],[Количество услуг]]*Таблица1[[#This Row],[Стоимость за единицу, руб.]]</f>
        <v>0</v>
      </c>
      <c r="K1812" s="8" t="str">
        <f>IFERROR(VLOOKUP($J1812,'Журнал договоров физ.лиц'!$A$2:$H$32,2,0),"")</f>
        <v/>
      </c>
      <c r="L1812" s="18" t="e">
        <f>IF(MATCH(Таблица1[[#This Row],[Номер договора]],Таблица1[Номер договора],)=ROW()-1,1,)+INDEX(Таблица1[[#All],[0]],ROW()-1)</f>
        <v>#N/A</v>
      </c>
      <c r="M1812" s="18" t="str">
        <f>IFERROR(INDEX(Таблица1[Номер договора],MATCH(ROW()-1,Таблица1[0],)),"s\")</f>
        <v>s\</v>
      </c>
    </row>
    <row r="1813" spans="1:13" ht="15.75" x14ac:dyDescent="0.25">
      <c r="A1813" s="9" t="e">
        <f>INDEX('Журнал договоров физ.лиц'!C:C,MATCH('Реестр физические'!J1813,'Журнал договоров физ.лиц'!A:A,))</f>
        <v>#N/A</v>
      </c>
      <c r="B1813" s="9" t="e">
        <f>Таблица1[[#This Row],[Наименование юридического лица / ФИО пациента (физического лица)]]</f>
        <v>#N/A</v>
      </c>
      <c r="C1813" s="35"/>
      <c r="D1813" s="11"/>
      <c r="E1813" s="16"/>
      <c r="F1813" s="19"/>
      <c r="G1813"/>
      <c r="H1813" s="17">
        <f>IFERROR(VLOOKUP(Таблица1[[#This Row],[Наименование услуги]],#REF!,2),)</f>
        <v>0</v>
      </c>
      <c r="I1813" s="7">
        <f>Таблица1[[#This Row],[Количество услуг]]*Таблица1[[#This Row],[Стоимость за единицу, руб.]]</f>
        <v>0</v>
      </c>
      <c r="K1813" s="8" t="str">
        <f>IFERROR(VLOOKUP($J1813,'Журнал договоров физ.лиц'!$A$2:$H$32,2,0),"")</f>
        <v/>
      </c>
      <c r="L1813" s="18" t="e">
        <f>IF(MATCH(Таблица1[[#This Row],[Номер договора]],Таблица1[Номер договора],)=ROW()-1,1,)+INDEX(Таблица1[[#All],[0]],ROW()-1)</f>
        <v>#N/A</v>
      </c>
      <c r="M1813" s="18" t="str">
        <f>IFERROR(INDEX(Таблица1[Номер договора],MATCH(ROW()-1,Таблица1[0],)),"s\")</f>
        <v>s\</v>
      </c>
    </row>
    <row r="1814" spans="1:13" ht="15.75" x14ac:dyDescent="0.25">
      <c r="A1814" s="9" t="e">
        <f>INDEX('Журнал договоров физ.лиц'!C:C,MATCH('Реестр физические'!J1814,'Журнал договоров физ.лиц'!A:A,))</f>
        <v>#N/A</v>
      </c>
      <c r="B1814" s="9" t="e">
        <f>Таблица1[[#This Row],[Наименование юридического лица / ФИО пациента (физического лица)]]</f>
        <v>#N/A</v>
      </c>
      <c r="C1814" s="35"/>
      <c r="D1814" s="11"/>
      <c r="E1814" s="16"/>
      <c r="F1814" s="19"/>
      <c r="G1814"/>
      <c r="H1814" s="17">
        <f>IFERROR(VLOOKUP(Таблица1[[#This Row],[Наименование услуги]],#REF!,2),)</f>
        <v>0</v>
      </c>
      <c r="I1814" s="7">
        <f>Таблица1[[#This Row],[Количество услуг]]*Таблица1[[#This Row],[Стоимость за единицу, руб.]]</f>
        <v>0</v>
      </c>
      <c r="K1814" s="8" t="str">
        <f>IFERROR(VLOOKUP($J1814,'Журнал договоров физ.лиц'!$A$2:$H$32,2,0),"")</f>
        <v/>
      </c>
      <c r="L1814" s="18" t="e">
        <f>IF(MATCH(Таблица1[[#This Row],[Номер договора]],Таблица1[Номер договора],)=ROW()-1,1,)+INDEX(Таблица1[[#All],[0]],ROW()-1)</f>
        <v>#N/A</v>
      </c>
      <c r="M1814" s="18" t="str">
        <f>IFERROR(INDEX(Таблица1[Номер договора],MATCH(ROW()-1,Таблица1[0],)),"s\")</f>
        <v>s\</v>
      </c>
    </row>
    <row r="1815" spans="1:13" ht="15.75" x14ac:dyDescent="0.25">
      <c r="A1815" s="9" t="e">
        <f>INDEX('Журнал договоров физ.лиц'!C:C,MATCH('Реестр физические'!J1815,'Журнал договоров физ.лиц'!A:A,))</f>
        <v>#N/A</v>
      </c>
      <c r="B1815" s="9" t="e">
        <f>Таблица1[[#This Row],[Наименование юридического лица / ФИО пациента (физического лица)]]</f>
        <v>#N/A</v>
      </c>
      <c r="C1815" s="35"/>
      <c r="D1815" s="11"/>
      <c r="E1815" s="16"/>
      <c r="F1815" s="19"/>
      <c r="G1815"/>
      <c r="H1815" s="17">
        <f>IFERROR(VLOOKUP(Таблица1[[#This Row],[Наименование услуги]],#REF!,2),)</f>
        <v>0</v>
      </c>
      <c r="I1815" s="7">
        <f>Таблица1[[#This Row],[Количество услуг]]*Таблица1[[#This Row],[Стоимость за единицу, руб.]]</f>
        <v>0</v>
      </c>
      <c r="K1815" s="8" t="str">
        <f>IFERROR(VLOOKUP($J1815,'Журнал договоров физ.лиц'!$A$2:$H$32,2,0),"")</f>
        <v/>
      </c>
      <c r="L1815" s="18" t="e">
        <f>IF(MATCH(Таблица1[[#This Row],[Номер договора]],Таблица1[Номер договора],)=ROW()-1,1,)+INDEX(Таблица1[[#All],[0]],ROW()-1)</f>
        <v>#N/A</v>
      </c>
      <c r="M1815" s="18" t="str">
        <f>IFERROR(INDEX(Таблица1[Номер договора],MATCH(ROW()-1,Таблица1[0],)),"s\")</f>
        <v>s\</v>
      </c>
    </row>
    <row r="1816" spans="1:13" ht="15.75" x14ac:dyDescent="0.25">
      <c r="A1816" s="9" t="e">
        <f>INDEX('Журнал договоров физ.лиц'!C:C,MATCH('Реестр физические'!J1816,'Журнал договоров физ.лиц'!A:A,))</f>
        <v>#N/A</v>
      </c>
      <c r="B1816" s="9" t="e">
        <f>Таблица1[[#This Row],[Наименование юридического лица / ФИО пациента (физического лица)]]</f>
        <v>#N/A</v>
      </c>
      <c r="C1816" s="35"/>
      <c r="D1816" s="11"/>
      <c r="E1816" s="16"/>
      <c r="F1816" s="19"/>
      <c r="G1816"/>
      <c r="H1816" s="17">
        <f>IFERROR(VLOOKUP(Таблица1[[#This Row],[Наименование услуги]],#REF!,2),)</f>
        <v>0</v>
      </c>
      <c r="I1816" s="7">
        <f>Таблица1[[#This Row],[Количество услуг]]*Таблица1[[#This Row],[Стоимость за единицу, руб.]]</f>
        <v>0</v>
      </c>
      <c r="K1816" s="8" t="str">
        <f>IFERROR(VLOOKUP($J1816,'Журнал договоров физ.лиц'!$A$2:$H$32,2,0),"")</f>
        <v/>
      </c>
      <c r="L1816" s="18" t="e">
        <f>IF(MATCH(Таблица1[[#This Row],[Номер договора]],Таблица1[Номер договора],)=ROW()-1,1,)+INDEX(Таблица1[[#All],[0]],ROW()-1)</f>
        <v>#N/A</v>
      </c>
      <c r="M1816" s="18" t="str">
        <f>IFERROR(INDEX(Таблица1[Номер договора],MATCH(ROW()-1,Таблица1[0],)),"s\")</f>
        <v>s\</v>
      </c>
    </row>
    <row r="1817" spans="1:13" ht="15.75" x14ac:dyDescent="0.25">
      <c r="A1817" s="9" t="e">
        <f>INDEX('Журнал договоров физ.лиц'!C:C,MATCH('Реестр физические'!J1817,'Журнал договоров физ.лиц'!A:A,))</f>
        <v>#N/A</v>
      </c>
      <c r="B1817" s="9" t="e">
        <f>Таблица1[[#This Row],[Наименование юридического лица / ФИО пациента (физического лица)]]</f>
        <v>#N/A</v>
      </c>
      <c r="C1817" s="35"/>
      <c r="D1817" s="11"/>
      <c r="E1817" s="16"/>
      <c r="F1817" s="19"/>
      <c r="G1817"/>
      <c r="H1817" s="17">
        <f>IFERROR(VLOOKUP(Таблица1[[#This Row],[Наименование услуги]],#REF!,2),)</f>
        <v>0</v>
      </c>
      <c r="I1817" s="7">
        <f>Таблица1[[#This Row],[Количество услуг]]*Таблица1[[#This Row],[Стоимость за единицу, руб.]]</f>
        <v>0</v>
      </c>
      <c r="K1817" s="8" t="str">
        <f>IFERROR(VLOOKUP($J1817,'Журнал договоров физ.лиц'!$A$2:$H$32,2,0),"")</f>
        <v/>
      </c>
      <c r="L1817" s="18" t="e">
        <f>IF(MATCH(Таблица1[[#This Row],[Номер договора]],Таблица1[Номер договора],)=ROW()-1,1,)+INDEX(Таблица1[[#All],[0]],ROW()-1)</f>
        <v>#N/A</v>
      </c>
      <c r="M1817" s="18" t="str">
        <f>IFERROR(INDEX(Таблица1[Номер договора],MATCH(ROW()-1,Таблица1[0],)),"s\")</f>
        <v>s\</v>
      </c>
    </row>
    <row r="1818" spans="1:13" ht="15.75" x14ac:dyDescent="0.25">
      <c r="A1818" s="9" t="e">
        <f>INDEX('Журнал договоров физ.лиц'!C:C,MATCH('Реестр физические'!J1818,'Журнал договоров физ.лиц'!A:A,))</f>
        <v>#N/A</v>
      </c>
      <c r="B1818" s="9" t="e">
        <f>Таблица1[[#This Row],[Наименование юридического лица / ФИО пациента (физического лица)]]</f>
        <v>#N/A</v>
      </c>
      <c r="C1818" s="35"/>
      <c r="D1818" s="11"/>
      <c r="E1818" s="16"/>
      <c r="F1818" s="19"/>
      <c r="G1818"/>
      <c r="H1818" s="17">
        <f>IFERROR(VLOOKUP(Таблица1[[#This Row],[Наименование услуги]],#REF!,2),)</f>
        <v>0</v>
      </c>
      <c r="I1818" s="7">
        <f>Таблица1[[#This Row],[Количество услуг]]*Таблица1[[#This Row],[Стоимость за единицу, руб.]]</f>
        <v>0</v>
      </c>
      <c r="K1818" s="8" t="str">
        <f>IFERROR(VLOOKUP($J1818,'Журнал договоров физ.лиц'!$A$2:$H$32,2,0),"")</f>
        <v/>
      </c>
      <c r="L1818" s="18" t="e">
        <f>IF(MATCH(Таблица1[[#This Row],[Номер договора]],Таблица1[Номер договора],)=ROW()-1,1,)+INDEX(Таблица1[[#All],[0]],ROW()-1)</f>
        <v>#N/A</v>
      </c>
      <c r="M1818" s="18" t="str">
        <f>IFERROR(INDEX(Таблица1[Номер договора],MATCH(ROW()-1,Таблица1[0],)),"s\")</f>
        <v>s\</v>
      </c>
    </row>
    <row r="1819" spans="1:13" ht="15.75" x14ac:dyDescent="0.25">
      <c r="A1819" s="9" t="e">
        <f>INDEX('Журнал договоров физ.лиц'!C:C,MATCH('Реестр физические'!J1819,'Журнал договоров физ.лиц'!A:A,))</f>
        <v>#N/A</v>
      </c>
      <c r="B1819" s="9" t="e">
        <f>Таблица1[[#This Row],[Наименование юридического лица / ФИО пациента (физического лица)]]</f>
        <v>#N/A</v>
      </c>
      <c r="C1819" s="35"/>
      <c r="D1819" s="11"/>
      <c r="E1819" s="16"/>
      <c r="F1819" s="19"/>
      <c r="G1819"/>
      <c r="H1819" s="17">
        <f>IFERROR(VLOOKUP(Таблица1[[#This Row],[Наименование услуги]],#REF!,2),)</f>
        <v>0</v>
      </c>
      <c r="I1819" s="7">
        <f>Таблица1[[#This Row],[Количество услуг]]*Таблица1[[#This Row],[Стоимость за единицу, руб.]]</f>
        <v>0</v>
      </c>
      <c r="K1819" s="8" t="str">
        <f>IFERROR(VLOOKUP($J1819,'Журнал договоров физ.лиц'!$A$2:$H$32,2,0),"")</f>
        <v/>
      </c>
      <c r="L1819" s="18" t="e">
        <f>IF(MATCH(Таблица1[[#This Row],[Номер договора]],Таблица1[Номер договора],)=ROW()-1,1,)+INDEX(Таблица1[[#All],[0]],ROW()-1)</f>
        <v>#N/A</v>
      </c>
      <c r="M1819" s="18" t="str">
        <f>IFERROR(INDEX(Таблица1[Номер договора],MATCH(ROW()-1,Таблица1[0],)),"s\")</f>
        <v>s\</v>
      </c>
    </row>
    <row r="1820" spans="1:13" ht="15.75" x14ac:dyDescent="0.25">
      <c r="A1820" s="9" t="e">
        <f>INDEX('Журнал договоров физ.лиц'!C:C,MATCH('Реестр физические'!J1820,'Журнал договоров физ.лиц'!A:A,))</f>
        <v>#N/A</v>
      </c>
      <c r="B1820" s="9" t="e">
        <f>Таблица1[[#This Row],[Наименование юридического лица / ФИО пациента (физического лица)]]</f>
        <v>#N/A</v>
      </c>
      <c r="C1820" s="35"/>
      <c r="D1820" s="11"/>
      <c r="E1820" s="16"/>
      <c r="F1820" s="19"/>
      <c r="G1820"/>
      <c r="H1820" s="17">
        <f>IFERROR(VLOOKUP(Таблица1[[#This Row],[Наименование услуги]],#REF!,2),)</f>
        <v>0</v>
      </c>
      <c r="I1820" s="7">
        <f>Таблица1[[#This Row],[Количество услуг]]*Таблица1[[#This Row],[Стоимость за единицу, руб.]]</f>
        <v>0</v>
      </c>
      <c r="K1820" s="8" t="str">
        <f>IFERROR(VLOOKUP($J1820,'Журнал договоров физ.лиц'!$A$2:$H$32,2,0),"")</f>
        <v/>
      </c>
      <c r="L1820" s="18" t="e">
        <f>IF(MATCH(Таблица1[[#This Row],[Номер договора]],Таблица1[Номер договора],)=ROW()-1,1,)+INDEX(Таблица1[[#All],[0]],ROW()-1)</f>
        <v>#N/A</v>
      </c>
      <c r="M1820" s="18" t="str">
        <f>IFERROR(INDEX(Таблица1[Номер договора],MATCH(ROW()-1,Таблица1[0],)),"s\")</f>
        <v>s\</v>
      </c>
    </row>
    <row r="1821" spans="1:13" ht="15.75" x14ac:dyDescent="0.25">
      <c r="A1821" s="9" t="e">
        <f>INDEX('Журнал договоров физ.лиц'!C:C,MATCH('Реестр физические'!J1821,'Журнал договоров физ.лиц'!A:A,))</f>
        <v>#N/A</v>
      </c>
      <c r="B1821" s="9" t="e">
        <f>Таблица1[[#This Row],[Наименование юридического лица / ФИО пациента (физического лица)]]</f>
        <v>#N/A</v>
      </c>
      <c r="C1821" s="35"/>
      <c r="D1821" s="11"/>
      <c r="E1821" s="16"/>
      <c r="F1821" s="19"/>
      <c r="G1821"/>
      <c r="H1821" s="17">
        <f>IFERROR(VLOOKUP(Таблица1[[#This Row],[Наименование услуги]],#REF!,2),)</f>
        <v>0</v>
      </c>
      <c r="I1821" s="7">
        <f>Таблица1[[#This Row],[Количество услуг]]*Таблица1[[#This Row],[Стоимость за единицу, руб.]]</f>
        <v>0</v>
      </c>
      <c r="K1821" s="8" t="str">
        <f>IFERROR(VLOOKUP($J1821,'Журнал договоров физ.лиц'!$A$2:$H$32,2,0),"")</f>
        <v/>
      </c>
      <c r="L1821" s="18" t="e">
        <f>IF(MATCH(Таблица1[[#This Row],[Номер договора]],Таблица1[Номер договора],)=ROW()-1,1,)+INDEX(Таблица1[[#All],[0]],ROW()-1)</f>
        <v>#N/A</v>
      </c>
      <c r="M1821" s="18" t="str">
        <f>IFERROR(INDEX(Таблица1[Номер договора],MATCH(ROW()-1,Таблица1[0],)),"s\")</f>
        <v>s\</v>
      </c>
    </row>
    <row r="1822" spans="1:13" ht="15.75" x14ac:dyDescent="0.25">
      <c r="A1822" s="9" t="e">
        <f>INDEX('Журнал договоров физ.лиц'!C:C,MATCH('Реестр физические'!J1822,'Журнал договоров физ.лиц'!A:A,))</f>
        <v>#N/A</v>
      </c>
      <c r="B1822" s="9" t="e">
        <f>Таблица1[[#This Row],[Наименование юридического лица / ФИО пациента (физического лица)]]</f>
        <v>#N/A</v>
      </c>
      <c r="C1822" s="35"/>
      <c r="D1822" s="11"/>
      <c r="E1822" s="16"/>
      <c r="F1822" s="19"/>
      <c r="G1822"/>
      <c r="H1822" s="17">
        <f>IFERROR(VLOOKUP(Таблица1[[#This Row],[Наименование услуги]],#REF!,2),)</f>
        <v>0</v>
      </c>
      <c r="I1822" s="7">
        <f>Таблица1[[#This Row],[Количество услуг]]*Таблица1[[#This Row],[Стоимость за единицу, руб.]]</f>
        <v>0</v>
      </c>
      <c r="K1822" s="8" t="str">
        <f>IFERROR(VLOOKUP($J1822,'Журнал договоров физ.лиц'!$A$2:$H$32,2,0),"")</f>
        <v/>
      </c>
      <c r="L1822" s="18" t="e">
        <f>IF(MATCH(Таблица1[[#This Row],[Номер договора]],Таблица1[Номер договора],)=ROW()-1,1,)+INDEX(Таблица1[[#All],[0]],ROW()-1)</f>
        <v>#N/A</v>
      </c>
      <c r="M1822" s="18" t="str">
        <f>IFERROR(INDEX(Таблица1[Номер договора],MATCH(ROW()-1,Таблица1[0],)),"s\")</f>
        <v>s\</v>
      </c>
    </row>
    <row r="1823" spans="1:13" ht="15.75" x14ac:dyDescent="0.25">
      <c r="A1823" s="9" t="e">
        <f>INDEX('Журнал договоров физ.лиц'!C:C,MATCH('Реестр физические'!J1823,'Журнал договоров физ.лиц'!A:A,))</f>
        <v>#N/A</v>
      </c>
      <c r="B1823" s="9" t="e">
        <f>Таблица1[[#This Row],[Наименование юридического лица / ФИО пациента (физического лица)]]</f>
        <v>#N/A</v>
      </c>
      <c r="C1823" s="35"/>
      <c r="D1823" s="11"/>
      <c r="E1823" s="16"/>
      <c r="F1823" s="19"/>
      <c r="G1823"/>
      <c r="H1823" s="17">
        <f>IFERROR(VLOOKUP(Таблица1[[#This Row],[Наименование услуги]],#REF!,2),)</f>
        <v>0</v>
      </c>
      <c r="I1823" s="7">
        <f>Таблица1[[#This Row],[Количество услуг]]*Таблица1[[#This Row],[Стоимость за единицу, руб.]]</f>
        <v>0</v>
      </c>
      <c r="K1823" s="8" t="str">
        <f>IFERROR(VLOOKUP($J1823,'Журнал договоров физ.лиц'!$A$2:$H$32,2,0),"")</f>
        <v/>
      </c>
      <c r="L1823" s="18" t="e">
        <f>IF(MATCH(Таблица1[[#This Row],[Номер договора]],Таблица1[Номер договора],)=ROW()-1,1,)+INDEX(Таблица1[[#All],[0]],ROW()-1)</f>
        <v>#N/A</v>
      </c>
      <c r="M1823" s="18" t="str">
        <f>IFERROR(INDEX(Таблица1[Номер договора],MATCH(ROW()-1,Таблица1[0],)),"s\")</f>
        <v>s\</v>
      </c>
    </row>
    <row r="1824" spans="1:13" ht="15.75" x14ac:dyDescent="0.25">
      <c r="A1824" s="9" t="e">
        <f>INDEX('Журнал договоров физ.лиц'!C:C,MATCH('Реестр физические'!J1824,'Журнал договоров физ.лиц'!A:A,))</f>
        <v>#N/A</v>
      </c>
      <c r="B1824" s="9" t="e">
        <f>Таблица1[[#This Row],[Наименование юридического лица / ФИО пациента (физического лица)]]</f>
        <v>#N/A</v>
      </c>
      <c r="C1824" s="35"/>
      <c r="D1824" s="11"/>
      <c r="E1824" s="16"/>
      <c r="F1824" s="19"/>
      <c r="G1824"/>
      <c r="H1824" s="17">
        <f>IFERROR(VLOOKUP(Таблица1[[#This Row],[Наименование услуги]],#REF!,2),)</f>
        <v>0</v>
      </c>
      <c r="I1824" s="7">
        <f>Таблица1[[#This Row],[Количество услуг]]*Таблица1[[#This Row],[Стоимость за единицу, руб.]]</f>
        <v>0</v>
      </c>
      <c r="K1824" s="8" t="str">
        <f>IFERROR(VLOOKUP($J1824,'Журнал договоров физ.лиц'!$A$2:$H$32,2,0),"")</f>
        <v/>
      </c>
      <c r="L1824" s="18" t="e">
        <f>IF(MATCH(Таблица1[[#This Row],[Номер договора]],Таблица1[Номер договора],)=ROW()-1,1,)+INDEX(Таблица1[[#All],[0]],ROW()-1)</f>
        <v>#N/A</v>
      </c>
      <c r="M1824" s="18" t="str">
        <f>IFERROR(INDEX(Таблица1[Номер договора],MATCH(ROW()-1,Таблица1[0],)),"s\")</f>
        <v>s\</v>
      </c>
    </row>
    <row r="1825" spans="1:13" ht="15.75" x14ac:dyDescent="0.25">
      <c r="A1825" s="9" t="e">
        <f>INDEX('Журнал договоров физ.лиц'!C:C,MATCH('Реестр физические'!J1825,'Журнал договоров физ.лиц'!A:A,))</f>
        <v>#N/A</v>
      </c>
      <c r="B1825" s="9" t="e">
        <f>Таблица1[[#This Row],[Наименование юридического лица / ФИО пациента (физического лица)]]</f>
        <v>#N/A</v>
      </c>
      <c r="C1825" s="35"/>
      <c r="D1825" s="11"/>
      <c r="E1825" s="16"/>
      <c r="F1825" s="19"/>
      <c r="G1825"/>
      <c r="H1825" s="17">
        <f>IFERROR(VLOOKUP(Таблица1[[#This Row],[Наименование услуги]],#REF!,2),)</f>
        <v>0</v>
      </c>
      <c r="I1825" s="7">
        <f>Таблица1[[#This Row],[Количество услуг]]*Таблица1[[#This Row],[Стоимость за единицу, руб.]]</f>
        <v>0</v>
      </c>
      <c r="K1825" s="8" t="str">
        <f>IFERROR(VLOOKUP($J1825,'Журнал договоров физ.лиц'!$A$2:$H$32,2,0),"")</f>
        <v/>
      </c>
      <c r="L1825" s="18" t="e">
        <f>IF(MATCH(Таблица1[[#This Row],[Номер договора]],Таблица1[Номер договора],)=ROW()-1,1,)+INDEX(Таблица1[[#All],[0]],ROW()-1)</f>
        <v>#N/A</v>
      </c>
      <c r="M1825" s="18" t="str">
        <f>IFERROR(INDEX(Таблица1[Номер договора],MATCH(ROW()-1,Таблица1[0],)),"s\")</f>
        <v>s\</v>
      </c>
    </row>
    <row r="1826" spans="1:13" ht="15.75" x14ac:dyDescent="0.25">
      <c r="A1826" s="9" t="e">
        <f>INDEX('Журнал договоров физ.лиц'!C:C,MATCH('Реестр физические'!J1826,'Журнал договоров физ.лиц'!A:A,))</f>
        <v>#N/A</v>
      </c>
      <c r="B1826" s="9" t="e">
        <f>Таблица1[[#This Row],[Наименование юридического лица / ФИО пациента (физического лица)]]</f>
        <v>#N/A</v>
      </c>
      <c r="C1826" s="35"/>
      <c r="D1826" s="11"/>
      <c r="E1826" s="16"/>
      <c r="F1826" s="19"/>
      <c r="G1826"/>
      <c r="H1826" s="17">
        <f>IFERROR(VLOOKUP(Таблица1[[#This Row],[Наименование услуги]],#REF!,2),)</f>
        <v>0</v>
      </c>
      <c r="I1826" s="7">
        <f>Таблица1[[#This Row],[Количество услуг]]*Таблица1[[#This Row],[Стоимость за единицу, руб.]]</f>
        <v>0</v>
      </c>
      <c r="K1826" s="8" t="str">
        <f>IFERROR(VLOOKUP($J1826,'Журнал договоров физ.лиц'!$A$2:$H$32,2,0),"")</f>
        <v/>
      </c>
      <c r="L1826" s="18" t="e">
        <f>IF(MATCH(Таблица1[[#This Row],[Номер договора]],Таблица1[Номер договора],)=ROW()-1,1,)+INDEX(Таблица1[[#All],[0]],ROW()-1)</f>
        <v>#N/A</v>
      </c>
      <c r="M1826" s="18" t="str">
        <f>IFERROR(INDEX(Таблица1[Номер договора],MATCH(ROW()-1,Таблица1[0],)),"s\")</f>
        <v>s\</v>
      </c>
    </row>
    <row r="1827" spans="1:13" ht="15.75" x14ac:dyDescent="0.25">
      <c r="A1827" s="9" t="e">
        <f>INDEX('Журнал договоров физ.лиц'!C:C,MATCH('Реестр физические'!J1827,'Журнал договоров физ.лиц'!A:A,))</f>
        <v>#N/A</v>
      </c>
      <c r="B1827" s="9" t="e">
        <f>Таблица1[[#This Row],[Наименование юридического лица / ФИО пациента (физического лица)]]</f>
        <v>#N/A</v>
      </c>
      <c r="C1827" s="35"/>
      <c r="D1827" s="11"/>
      <c r="E1827" s="16"/>
      <c r="F1827" s="19"/>
      <c r="G1827"/>
      <c r="H1827" s="17">
        <f>IFERROR(VLOOKUP(Таблица1[[#This Row],[Наименование услуги]],#REF!,2),)</f>
        <v>0</v>
      </c>
      <c r="I1827" s="7">
        <f>Таблица1[[#This Row],[Количество услуг]]*Таблица1[[#This Row],[Стоимость за единицу, руб.]]</f>
        <v>0</v>
      </c>
      <c r="K1827" s="8" t="str">
        <f>IFERROR(VLOOKUP($J1827,'Журнал договоров физ.лиц'!$A$2:$H$32,2,0),"")</f>
        <v/>
      </c>
      <c r="L1827" s="18" t="e">
        <f>IF(MATCH(Таблица1[[#This Row],[Номер договора]],Таблица1[Номер договора],)=ROW()-1,1,)+INDEX(Таблица1[[#All],[0]],ROW()-1)</f>
        <v>#N/A</v>
      </c>
      <c r="M1827" s="18" t="str">
        <f>IFERROR(INDEX(Таблица1[Номер договора],MATCH(ROW()-1,Таблица1[0],)),"s\")</f>
        <v>s\</v>
      </c>
    </row>
    <row r="1828" spans="1:13" ht="15.75" x14ac:dyDescent="0.25">
      <c r="A1828" s="9" t="e">
        <f>INDEX('Журнал договоров физ.лиц'!C:C,MATCH('Реестр физические'!J1828,'Журнал договоров физ.лиц'!A:A,))</f>
        <v>#N/A</v>
      </c>
      <c r="B1828" s="9" t="e">
        <f>Таблица1[[#This Row],[Наименование юридического лица / ФИО пациента (физического лица)]]</f>
        <v>#N/A</v>
      </c>
      <c r="C1828" s="35"/>
      <c r="D1828" s="11"/>
      <c r="E1828" s="16"/>
      <c r="F1828" s="19"/>
      <c r="G1828"/>
      <c r="H1828" s="17">
        <f>IFERROR(VLOOKUP(Таблица1[[#This Row],[Наименование услуги]],#REF!,2),)</f>
        <v>0</v>
      </c>
      <c r="I1828" s="7">
        <f>Таблица1[[#This Row],[Количество услуг]]*Таблица1[[#This Row],[Стоимость за единицу, руб.]]</f>
        <v>0</v>
      </c>
      <c r="K1828" s="8" t="str">
        <f>IFERROR(VLOOKUP($J1828,'Журнал договоров физ.лиц'!$A$2:$H$32,2,0),"")</f>
        <v/>
      </c>
      <c r="L1828" s="18" t="e">
        <f>IF(MATCH(Таблица1[[#This Row],[Номер договора]],Таблица1[Номер договора],)=ROW()-1,1,)+INDEX(Таблица1[[#All],[0]],ROW()-1)</f>
        <v>#N/A</v>
      </c>
      <c r="M1828" s="18" t="str">
        <f>IFERROR(INDEX(Таблица1[Номер договора],MATCH(ROW()-1,Таблица1[0],)),"s\")</f>
        <v>s\</v>
      </c>
    </row>
    <row r="1829" spans="1:13" ht="15.75" x14ac:dyDescent="0.25">
      <c r="A1829" s="9" t="e">
        <f>INDEX('Журнал договоров физ.лиц'!C:C,MATCH('Реестр физические'!J1829,'Журнал договоров физ.лиц'!A:A,))</f>
        <v>#N/A</v>
      </c>
      <c r="B1829" s="9" t="e">
        <f>Таблица1[[#This Row],[Наименование юридического лица / ФИО пациента (физического лица)]]</f>
        <v>#N/A</v>
      </c>
      <c r="C1829" s="35"/>
      <c r="D1829" s="11"/>
      <c r="E1829" s="16"/>
      <c r="F1829" s="19"/>
      <c r="G1829"/>
      <c r="H1829" s="17">
        <f>IFERROR(VLOOKUP(Таблица1[[#This Row],[Наименование услуги]],#REF!,2),)</f>
        <v>0</v>
      </c>
      <c r="I1829" s="7">
        <f>Таблица1[[#This Row],[Количество услуг]]*Таблица1[[#This Row],[Стоимость за единицу, руб.]]</f>
        <v>0</v>
      </c>
      <c r="K1829" s="8" t="str">
        <f>IFERROR(VLOOKUP($J1829,'Журнал договоров физ.лиц'!$A$2:$H$32,2,0),"")</f>
        <v/>
      </c>
      <c r="L1829" s="18" t="e">
        <f>IF(MATCH(Таблица1[[#This Row],[Номер договора]],Таблица1[Номер договора],)=ROW()-1,1,)+INDEX(Таблица1[[#All],[0]],ROW()-1)</f>
        <v>#N/A</v>
      </c>
      <c r="M1829" s="18" t="str">
        <f>IFERROR(INDEX(Таблица1[Номер договора],MATCH(ROW()-1,Таблица1[0],)),"s\")</f>
        <v>s\</v>
      </c>
    </row>
    <row r="1830" spans="1:13" ht="15.75" x14ac:dyDescent="0.25">
      <c r="A1830" s="9" t="e">
        <f>INDEX('Журнал договоров физ.лиц'!C:C,MATCH('Реестр физические'!J1830,'Журнал договоров физ.лиц'!A:A,))</f>
        <v>#N/A</v>
      </c>
      <c r="B1830" s="9" t="e">
        <f>Таблица1[[#This Row],[Наименование юридического лица / ФИО пациента (физического лица)]]</f>
        <v>#N/A</v>
      </c>
      <c r="C1830" s="35"/>
      <c r="D1830" s="11"/>
      <c r="E1830" s="16"/>
      <c r="F1830" s="19"/>
      <c r="G1830"/>
      <c r="H1830" s="17">
        <f>IFERROR(VLOOKUP(Таблица1[[#This Row],[Наименование услуги]],#REF!,2),)</f>
        <v>0</v>
      </c>
      <c r="I1830" s="7">
        <f>Таблица1[[#This Row],[Количество услуг]]*Таблица1[[#This Row],[Стоимость за единицу, руб.]]</f>
        <v>0</v>
      </c>
      <c r="K1830" s="8" t="str">
        <f>IFERROR(VLOOKUP($J1830,'Журнал договоров физ.лиц'!$A$2:$H$32,2,0),"")</f>
        <v/>
      </c>
      <c r="L1830" s="18" t="e">
        <f>IF(MATCH(Таблица1[[#This Row],[Номер договора]],Таблица1[Номер договора],)=ROW()-1,1,)+INDEX(Таблица1[[#All],[0]],ROW()-1)</f>
        <v>#N/A</v>
      </c>
      <c r="M1830" s="18" t="str">
        <f>IFERROR(INDEX(Таблица1[Номер договора],MATCH(ROW()-1,Таблица1[0],)),"s\")</f>
        <v>s\</v>
      </c>
    </row>
    <row r="1831" spans="1:13" ht="15.75" x14ac:dyDescent="0.25">
      <c r="A1831" s="9" t="e">
        <f>INDEX('Журнал договоров физ.лиц'!C:C,MATCH('Реестр физические'!J1831,'Журнал договоров физ.лиц'!A:A,))</f>
        <v>#N/A</v>
      </c>
      <c r="B1831" s="9" t="e">
        <f>Таблица1[[#This Row],[Наименование юридического лица / ФИО пациента (физического лица)]]</f>
        <v>#N/A</v>
      </c>
      <c r="C1831" s="35"/>
      <c r="D1831" s="11"/>
      <c r="E1831" s="16"/>
      <c r="F1831" s="19"/>
      <c r="G1831"/>
      <c r="H1831" s="17">
        <f>IFERROR(VLOOKUP(Таблица1[[#This Row],[Наименование услуги]],#REF!,2),)</f>
        <v>0</v>
      </c>
      <c r="I1831" s="7">
        <f>Таблица1[[#This Row],[Количество услуг]]*Таблица1[[#This Row],[Стоимость за единицу, руб.]]</f>
        <v>0</v>
      </c>
      <c r="K1831" s="8" t="str">
        <f>IFERROR(VLOOKUP($J1831,'Журнал договоров физ.лиц'!$A$2:$H$32,2,0),"")</f>
        <v/>
      </c>
      <c r="L1831" s="18" t="e">
        <f>IF(MATCH(Таблица1[[#This Row],[Номер договора]],Таблица1[Номер договора],)=ROW()-1,1,)+INDEX(Таблица1[[#All],[0]],ROW()-1)</f>
        <v>#N/A</v>
      </c>
      <c r="M1831" s="18" t="str">
        <f>IFERROR(INDEX(Таблица1[Номер договора],MATCH(ROW()-1,Таблица1[0],)),"s\")</f>
        <v>s\</v>
      </c>
    </row>
    <row r="1832" spans="1:13" ht="15.75" x14ac:dyDescent="0.25">
      <c r="A1832" s="9" t="e">
        <f>INDEX('Журнал договоров физ.лиц'!C:C,MATCH('Реестр физические'!J1832,'Журнал договоров физ.лиц'!A:A,))</f>
        <v>#N/A</v>
      </c>
      <c r="B1832" s="9" t="e">
        <f>Таблица1[[#This Row],[Наименование юридического лица / ФИО пациента (физического лица)]]</f>
        <v>#N/A</v>
      </c>
      <c r="C1832" s="35"/>
      <c r="D1832" s="11"/>
      <c r="E1832" s="16"/>
      <c r="F1832" s="19"/>
      <c r="G1832"/>
      <c r="H1832" s="17">
        <f>IFERROR(VLOOKUP(Таблица1[[#This Row],[Наименование услуги]],#REF!,2),)</f>
        <v>0</v>
      </c>
      <c r="I1832" s="7">
        <f>Таблица1[[#This Row],[Количество услуг]]*Таблица1[[#This Row],[Стоимость за единицу, руб.]]</f>
        <v>0</v>
      </c>
      <c r="K1832" s="8" t="str">
        <f>IFERROR(VLOOKUP($J1832,'Журнал договоров физ.лиц'!$A$2:$H$32,2,0),"")</f>
        <v/>
      </c>
      <c r="L1832" s="18" t="e">
        <f>IF(MATCH(Таблица1[[#This Row],[Номер договора]],Таблица1[Номер договора],)=ROW()-1,1,)+INDEX(Таблица1[[#All],[0]],ROW()-1)</f>
        <v>#N/A</v>
      </c>
      <c r="M1832" s="18" t="str">
        <f>IFERROR(INDEX(Таблица1[Номер договора],MATCH(ROW()-1,Таблица1[0],)),"s\")</f>
        <v>s\</v>
      </c>
    </row>
    <row r="1833" spans="1:13" ht="15.75" x14ac:dyDescent="0.25">
      <c r="A1833" s="9" t="e">
        <f>INDEX('Журнал договоров физ.лиц'!C:C,MATCH('Реестр физические'!J1833,'Журнал договоров физ.лиц'!A:A,))</f>
        <v>#N/A</v>
      </c>
      <c r="B1833" s="9" t="e">
        <f>Таблица1[[#This Row],[Наименование юридического лица / ФИО пациента (физического лица)]]</f>
        <v>#N/A</v>
      </c>
      <c r="C1833" s="35"/>
      <c r="D1833" s="11"/>
      <c r="E1833" s="16"/>
      <c r="F1833" s="19"/>
      <c r="G1833"/>
      <c r="H1833" s="17">
        <f>IFERROR(VLOOKUP(Таблица1[[#This Row],[Наименование услуги]],#REF!,2),)</f>
        <v>0</v>
      </c>
      <c r="I1833" s="7">
        <f>Таблица1[[#This Row],[Количество услуг]]*Таблица1[[#This Row],[Стоимость за единицу, руб.]]</f>
        <v>0</v>
      </c>
      <c r="K1833" s="8" t="str">
        <f>IFERROR(VLOOKUP($J1833,'Журнал договоров физ.лиц'!$A$2:$H$32,2,0),"")</f>
        <v/>
      </c>
      <c r="L1833" s="18" t="e">
        <f>IF(MATCH(Таблица1[[#This Row],[Номер договора]],Таблица1[Номер договора],)=ROW()-1,1,)+INDEX(Таблица1[[#All],[0]],ROW()-1)</f>
        <v>#N/A</v>
      </c>
      <c r="M1833" s="18" t="str">
        <f>IFERROR(INDEX(Таблица1[Номер договора],MATCH(ROW()-1,Таблица1[0],)),"s\")</f>
        <v>s\</v>
      </c>
    </row>
    <row r="1834" spans="1:13" ht="15.75" x14ac:dyDescent="0.25">
      <c r="A1834" s="9" t="e">
        <f>INDEX('Журнал договоров физ.лиц'!C:C,MATCH('Реестр физические'!J1834,'Журнал договоров физ.лиц'!A:A,))</f>
        <v>#N/A</v>
      </c>
      <c r="B1834" s="9" t="e">
        <f>Таблица1[[#This Row],[Наименование юридического лица / ФИО пациента (физического лица)]]</f>
        <v>#N/A</v>
      </c>
      <c r="C1834" s="35"/>
      <c r="D1834" s="11"/>
      <c r="E1834" s="16"/>
      <c r="F1834" s="19"/>
      <c r="G1834"/>
      <c r="H1834" s="17">
        <f>IFERROR(VLOOKUP(Таблица1[[#This Row],[Наименование услуги]],#REF!,2),)</f>
        <v>0</v>
      </c>
      <c r="I1834" s="7">
        <f>Таблица1[[#This Row],[Количество услуг]]*Таблица1[[#This Row],[Стоимость за единицу, руб.]]</f>
        <v>0</v>
      </c>
      <c r="K1834" s="8" t="str">
        <f>IFERROR(VLOOKUP($J1834,'Журнал договоров физ.лиц'!$A$2:$H$32,2,0),"")</f>
        <v/>
      </c>
      <c r="L1834" s="18" t="e">
        <f>IF(MATCH(Таблица1[[#This Row],[Номер договора]],Таблица1[Номер договора],)=ROW()-1,1,)+INDEX(Таблица1[[#All],[0]],ROW()-1)</f>
        <v>#N/A</v>
      </c>
      <c r="M1834" s="18" t="str">
        <f>IFERROR(INDEX(Таблица1[Номер договора],MATCH(ROW()-1,Таблица1[0],)),"s\")</f>
        <v>s\</v>
      </c>
    </row>
    <row r="1835" spans="1:13" ht="15.75" x14ac:dyDescent="0.25">
      <c r="A1835" s="9" t="e">
        <f>INDEX('Журнал договоров физ.лиц'!C:C,MATCH('Реестр физические'!J1835,'Журнал договоров физ.лиц'!A:A,))</f>
        <v>#N/A</v>
      </c>
      <c r="B1835" s="9" t="e">
        <f>Таблица1[[#This Row],[Наименование юридического лица / ФИО пациента (физического лица)]]</f>
        <v>#N/A</v>
      </c>
      <c r="C1835" s="35"/>
      <c r="D1835" s="11"/>
      <c r="E1835" s="16"/>
      <c r="F1835" s="19"/>
      <c r="G1835"/>
      <c r="H1835" s="17">
        <f>IFERROR(VLOOKUP(Таблица1[[#This Row],[Наименование услуги]],#REF!,2),)</f>
        <v>0</v>
      </c>
      <c r="I1835" s="7">
        <f>Таблица1[[#This Row],[Количество услуг]]*Таблица1[[#This Row],[Стоимость за единицу, руб.]]</f>
        <v>0</v>
      </c>
      <c r="K1835" s="8" t="str">
        <f>IFERROR(VLOOKUP($J1835,'Журнал договоров физ.лиц'!$A$2:$H$32,2,0),"")</f>
        <v/>
      </c>
      <c r="L1835" s="18" t="e">
        <f>IF(MATCH(Таблица1[[#This Row],[Номер договора]],Таблица1[Номер договора],)=ROW()-1,1,)+INDEX(Таблица1[[#All],[0]],ROW()-1)</f>
        <v>#N/A</v>
      </c>
      <c r="M1835" s="18" t="str">
        <f>IFERROR(INDEX(Таблица1[Номер договора],MATCH(ROW()-1,Таблица1[0],)),"s\")</f>
        <v>s\</v>
      </c>
    </row>
    <row r="1836" spans="1:13" ht="15.75" x14ac:dyDescent="0.25">
      <c r="A1836" s="9" t="e">
        <f>INDEX('Журнал договоров физ.лиц'!C:C,MATCH('Реестр физические'!J1836,'Журнал договоров физ.лиц'!A:A,))</f>
        <v>#N/A</v>
      </c>
      <c r="B1836" s="9" t="e">
        <f>Таблица1[[#This Row],[Наименование юридического лица / ФИО пациента (физического лица)]]</f>
        <v>#N/A</v>
      </c>
      <c r="C1836" s="35"/>
      <c r="D1836" s="11"/>
      <c r="E1836" s="16"/>
      <c r="F1836" s="19"/>
      <c r="G1836"/>
      <c r="H1836" s="17">
        <f>IFERROR(VLOOKUP(Таблица1[[#This Row],[Наименование услуги]],#REF!,2),)</f>
        <v>0</v>
      </c>
      <c r="I1836" s="7">
        <f>Таблица1[[#This Row],[Количество услуг]]*Таблица1[[#This Row],[Стоимость за единицу, руб.]]</f>
        <v>0</v>
      </c>
      <c r="K1836" s="8" t="str">
        <f>IFERROR(VLOOKUP($J1836,'Журнал договоров физ.лиц'!$A$2:$H$32,2,0),"")</f>
        <v/>
      </c>
      <c r="L1836" s="18" t="e">
        <f>IF(MATCH(Таблица1[[#This Row],[Номер договора]],Таблица1[Номер договора],)=ROW()-1,1,)+INDEX(Таблица1[[#All],[0]],ROW()-1)</f>
        <v>#N/A</v>
      </c>
      <c r="M1836" s="18" t="str">
        <f>IFERROR(INDEX(Таблица1[Номер договора],MATCH(ROW()-1,Таблица1[0],)),"s\")</f>
        <v>s\</v>
      </c>
    </row>
    <row r="1837" spans="1:13" ht="15.75" x14ac:dyDescent="0.25">
      <c r="A1837" s="9" t="e">
        <f>INDEX('Журнал договоров физ.лиц'!C:C,MATCH('Реестр физические'!J1837,'Журнал договоров физ.лиц'!A:A,))</f>
        <v>#N/A</v>
      </c>
      <c r="B1837" s="9" t="e">
        <f>Таблица1[[#This Row],[Наименование юридического лица / ФИО пациента (физического лица)]]</f>
        <v>#N/A</v>
      </c>
      <c r="C1837" s="35"/>
      <c r="D1837" s="11"/>
      <c r="E1837" s="16"/>
      <c r="F1837" s="19"/>
      <c r="G1837"/>
      <c r="H1837" s="17">
        <f>IFERROR(VLOOKUP(Таблица1[[#This Row],[Наименование услуги]],#REF!,2),)</f>
        <v>0</v>
      </c>
      <c r="I1837" s="7">
        <f>Таблица1[[#This Row],[Количество услуг]]*Таблица1[[#This Row],[Стоимость за единицу, руб.]]</f>
        <v>0</v>
      </c>
      <c r="K1837" s="8" t="str">
        <f>IFERROR(VLOOKUP($J1837,'Журнал договоров физ.лиц'!$A$2:$H$32,2,0),"")</f>
        <v/>
      </c>
      <c r="L1837" s="18" t="e">
        <f>IF(MATCH(Таблица1[[#This Row],[Номер договора]],Таблица1[Номер договора],)=ROW()-1,1,)+INDEX(Таблица1[[#All],[0]],ROW()-1)</f>
        <v>#N/A</v>
      </c>
      <c r="M1837" s="18" t="str">
        <f>IFERROR(INDEX(Таблица1[Номер договора],MATCH(ROW()-1,Таблица1[0],)),"s\")</f>
        <v>s\</v>
      </c>
    </row>
    <row r="1838" spans="1:13" ht="15.75" x14ac:dyDescent="0.25">
      <c r="A1838" s="9" t="e">
        <f>INDEX('Журнал договоров физ.лиц'!C:C,MATCH('Реестр физические'!J1838,'Журнал договоров физ.лиц'!A:A,))</f>
        <v>#N/A</v>
      </c>
      <c r="B1838" s="9" t="e">
        <f>Таблица1[[#This Row],[Наименование юридического лица / ФИО пациента (физического лица)]]</f>
        <v>#N/A</v>
      </c>
      <c r="C1838" s="35"/>
      <c r="D1838" s="11"/>
      <c r="E1838" s="16"/>
      <c r="F1838" s="19"/>
      <c r="G1838"/>
      <c r="H1838" s="17">
        <f>IFERROR(VLOOKUP(Таблица1[[#This Row],[Наименование услуги]],#REF!,2),)</f>
        <v>0</v>
      </c>
      <c r="I1838" s="7">
        <f>Таблица1[[#This Row],[Количество услуг]]*Таблица1[[#This Row],[Стоимость за единицу, руб.]]</f>
        <v>0</v>
      </c>
      <c r="K1838" s="8" t="str">
        <f>IFERROR(VLOOKUP($J1838,'Журнал договоров физ.лиц'!$A$2:$H$32,2,0),"")</f>
        <v/>
      </c>
      <c r="L1838" s="18" t="e">
        <f>IF(MATCH(Таблица1[[#This Row],[Номер договора]],Таблица1[Номер договора],)=ROW()-1,1,)+INDEX(Таблица1[[#All],[0]],ROW()-1)</f>
        <v>#N/A</v>
      </c>
      <c r="M1838" s="18" t="str">
        <f>IFERROR(INDEX(Таблица1[Номер договора],MATCH(ROW()-1,Таблица1[0],)),"s\")</f>
        <v>s\</v>
      </c>
    </row>
    <row r="1839" spans="1:13" ht="15.75" x14ac:dyDescent="0.25">
      <c r="A1839" s="9" t="e">
        <f>INDEX('Журнал договоров физ.лиц'!C:C,MATCH('Реестр физические'!J1839,'Журнал договоров физ.лиц'!A:A,))</f>
        <v>#N/A</v>
      </c>
      <c r="B1839" s="9" t="e">
        <f>Таблица1[[#This Row],[Наименование юридического лица / ФИО пациента (физического лица)]]</f>
        <v>#N/A</v>
      </c>
      <c r="C1839" s="35"/>
      <c r="D1839" s="11"/>
      <c r="E1839" s="16"/>
      <c r="F1839" s="19"/>
      <c r="G1839"/>
      <c r="H1839" s="17">
        <f>IFERROR(VLOOKUP(Таблица1[[#This Row],[Наименование услуги]],#REF!,2),)</f>
        <v>0</v>
      </c>
      <c r="I1839" s="7">
        <f>Таблица1[[#This Row],[Количество услуг]]*Таблица1[[#This Row],[Стоимость за единицу, руб.]]</f>
        <v>0</v>
      </c>
      <c r="K1839" s="8" t="str">
        <f>IFERROR(VLOOKUP($J1839,'Журнал договоров физ.лиц'!$A$2:$H$32,2,0),"")</f>
        <v/>
      </c>
      <c r="L1839" s="18" t="e">
        <f>IF(MATCH(Таблица1[[#This Row],[Номер договора]],Таблица1[Номер договора],)=ROW()-1,1,)+INDEX(Таблица1[[#All],[0]],ROW()-1)</f>
        <v>#N/A</v>
      </c>
      <c r="M1839" s="18" t="str">
        <f>IFERROR(INDEX(Таблица1[Номер договора],MATCH(ROW()-1,Таблица1[0],)),"s\")</f>
        <v>s\</v>
      </c>
    </row>
    <row r="1840" spans="1:13" ht="15.75" x14ac:dyDescent="0.25">
      <c r="A1840" s="9" t="e">
        <f>INDEX('Журнал договоров физ.лиц'!C:C,MATCH('Реестр физические'!J1840,'Журнал договоров физ.лиц'!A:A,))</f>
        <v>#N/A</v>
      </c>
      <c r="B1840" s="9" t="e">
        <f>Таблица1[[#This Row],[Наименование юридического лица / ФИО пациента (физического лица)]]</f>
        <v>#N/A</v>
      </c>
      <c r="C1840" s="35"/>
      <c r="D1840" s="11"/>
      <c r="E1840" s="16"/>
      <c r="F1840" s="19"/>
      <c r="G1840"/>
      <c r="H1840" s="17">
        <f>IFERROR(VLOOKUP(Таблица1[[#This Row],[Наименование услуги]],#REF!,2),)</f>
        <v>0</v>
      </c>
      <c r="I1840" s="7">
        <f>Таблица1[[#This Row],[Количество услуг]]*Таблица1[[#This Row],[Стоимость за единицу, руб.]]</f>
        <v>0</v>
      </c>
      <c r="K1840" s="8" t="str">
        <f>IFERROR(VLOOKUP($J1840,'Журнал договоров физ.лиц'!$A$2:$H$32,2,0),"")</f>
        <v/>
      </c>
      <c r="L1840" s="18" t="e">
        <f>IF(MATCH(Таблица1[[#This Row],[Номер договора]],Таблица1[Номер договора],)=ROW()-1,1,)+INDEX(Таблица1[[#All],[0]],ROW()-1)</f>
        <v>#N/A</v>
      </c>
      <c r="M1840" s="18" t="str">
        <f>IFERROR(INDEX(Таблица1[Номер договора],MATCH(ROW()-1,Таблица1[0],)),"s\")</f>
        <v>s\</v>
      </c>
    </row>
    <row r="1841" spans="1:13" ht="15.75" x14ac:dyDescent="0.25">
      <c r="A1841" s="9" t="e">
        <f>INDEX('Журнал договоров физ.лиц'!C:C,MATCH('Реестр физические'!J1841,'Журнал договоров физ.лиц'!A:A,))</f>
        <v>#N/A</v>
      </c>
      <c r="B1841" s="9" t="e">
        <f>Таблица1[[#This Row],[Наименование юридического лица / ФИО пациента (физического лица)]]</f>
        <v>#N/A</v>
      </c>
      <c r="C1841" s="35"/>
      <c r="D1841" s="11"/>
      <c r="E1841" s="16"/>
      <c r="F1841" s="19"/>
      <c r="G1841"/>
      <c r="H1841" s="17">
        <f>IFERROR(VLOOKUP(Таблица1[[#This Row],[Наименование услуги]],#REF!,2),)</f>
        <v>0</v>
      </c>
      <c r="I1841" s="7">
        <f>Таблица1[[#This Row],[Количество услуг]]*Таблица1[[#This Row],[Стоимость за единицу, руб.]]</f>
        <v>0</v>
      </c>
      <c r="K1841" s="8" t="str">
        <f>IFERROR(VLOOKUP($J1841,'Журнал договоров физ.лиц'!$A$2:$H$32,2,0),"")</f>
        <v/>
      </c>
      <c r="L1841" s="18" t="e">
        <f>IF(MATCH(Таблица1[[#This Row],[Номер договора]],Таблица1[Номер договора],)=ROW()-1,1,)+INDEX(Таблица1[[#All],[0]],ROW()-1)</f>
        <v>#N/A</v>
      </c>
      <c r="M1841" s="18" t="str">
        <f>IFERROR(INDEX(Таблица1[Номер договора],MATCH(ROW()-1,Таблица1[0],)),"s\")</f>
        <v>s\</v>
      </c>
    </row>
    <row r="1842" spans="1:13" ht="15.75" x14ac:dyDescent="0.25">
      <c r="A1842" s="9" t="e">
        <f>INDEX('Журнал договоров физ.лиц'!C:C,MATCH('Реестр физические'!J1842,'Журнал договоров физ.лиц'!A:A,))</f>
        <v>#N/A</v>
      </c>
      <c r="B1842" s="9" t="e">
        <f>Таблица1[[#This Row],[Наименование юридического лица / ФИО пациента (физического лица)]]</f>
        <v>#N/A</v>
      </c>
      <c r="C1842" s="35"/>
      <c r="D1842" s="11"/>
      <c r="E1842" s="16"/>
      <c r="F1842" s="19"/>
      <c r="G1842"/>
      <c r="H1842" s="17">
        <f>IFERROR(VLOOKUP(Таблица1[[#This Row],[Наименование услуги]],#REF!,2),)</f>
        <v>0</v>
      </c>
      <c r="I1842" s="7">
        <f>Таблица1[[#This Row],[Количество услуг]]*Таблица1[[#This Row],[Стоимость за единицу, руб.]]</f>
        <v>0</v>
      </c>
      <c r="K1842" s="8" t="str">
        <f>IFERROR(VLOOKUP($J1842,'Журнал договоров физ.лиц'!$A$2:$H$32,2,0),"")</f>
        <v/>
      </c>
      <c r="L1842" s="18" t="e">
        <f>IF(MATCH(Таблица1[[#This Row],[Номер договора]],Таблица1[Номер договора],)=ROW()-1,1,)+INDEX(Таблица1[[#All],[0]],ROW()-1)</f>
        <v>#N/A</v>
      </c>
      <c r="M1842" s="18" t="str">
        <f>IFERROR(INDEX(Таблица1[Номер договора],MATCH(ROW()-1,Таблица1[0],)),"s\")</f>
        <v>s\</v>
      </c>
    </row>
    <row r="1843" spans="1:13" ht="15.75" x14ac:dyDescent="0.25">
      <c r="A1843" s="9" t="e">
        <f>INDEX('Журнал договоров физ.лиц'!C:C,MATCH('Реестр физические'!J1843,'Журнал договоров физ.лиц'!A:A,))</f>
        <v>#N/A</v>
      </c>
      <c r="B1843" s="9" t="e">
        <f>Таблица1[[#This Row],[Наименование юридического лица / ФИО пациента (физического лица)]]</f>
        <v>#N/A</v>
      </c>
      <c r="C1843" s="35"/>
      <c r="D1843" s="11"/>
      <c r="E1843" s="16"/>
      <c r="F1843" s="19"/>
      <c r="G1843"/>
      <c r="H1843" s="17">
        <f>IFERROR(VLOOKUP(Таблица1[[#This Row],[Наименование услуги]],#REF!,2),)</f>
        <v>0</v>
      </c>
      <c r="I1843" s="7">
        <f>Таблица1[[#This Row],[Количество услуг]]*Таблица1[[#This Row],[Стоимость за единицу, руб.]]</f>
        <v>0</v>
      </c>
      <c r="K1843" s="8" t="str">
        <f>IFERROR(VLOOKUP($J1843,'Журнал договоров физ.лиц'!$A$2:$H$32,2,0),"")</f>
        <v/>
      </c>
      <c r="L1843" s="18" t="e">
        <f>IF(MATCH(Таблица1[[#This Row],[Номер договора]],Таблица1[Номер договора],)=ROW()-1,1,)+INDEX(Таблица1[[#All],[0]],ROW()-1)</f>
        <v>#N/A</v>
      </c>
      <c r="M1843" s="18" t="str">
        <f>IFERROR(INDEX(Таблица1[Номер договора],MATCH(ROW()-1,Таблица1[0],)),"s\")</f>
        <v>s\</v>
      </c>
    </row>
    <row r="1844" spans="1:13" ht="15.75" x14ac:dyDescent="0.25">
      <c r="A1844" s="9" t="e">
        <f>INDEX('Журнал договоров физ.лиц'!C:C,MATCH('Реестр физические'!J1844,'Журнал договоров физ.лиц'!A:A,))</f>
        <v>#N/A</v>
      </c>
      <c r="B1844" s="9" t="e">
        <f>Таблица1[[#This Row],[Наименование юридического лица / ФИО пациента (физического лица)]]</f>
        <v>#N/A</v>
      </c>
      <c r="C1844" s="35"/>
      <c r="D1844" s="11"/>
      <c r="E1844" s="16"/>
      <c r="F1844" s="19"/>
      <c r="G1844"/>
      <c r="H1844" s="17">
        <f>IFERROR(VLOOKUP(Таблица1[[#This Row],[Наименование услуги]],#REF!,2),)</f>
        <v>0</v>
      </c>
      <c r="I1844" s="7">
        <f>Таблица1[[#This Row],[Количество услуг]]*Таблица1[[#This Row],[Стоимость за единицу, руб.]]</f>
        <v>0</v>
      </c>
      <c r="K1844" s="8" t="str">
        <f>IFERROR(VLOOKUP($J1844,'Журнал договоров физ.лиц'!$A$2:$H$32,2,0),"")</f>
        <v/>
      </c>
      <c r="L1844" s="18" t="e">
        <f>IF(MATCH(Таблица1[[#This Row],[Номер договора]],Таблица1[Номер договора],)=ROW()-1,1,)+INDEX(Таблица1[[#All],[0]],ROW()-1)</f>
        <v>#N/A</v>
      </c>
      <c r="M1844" s="18" t="str">
        <f>IFERROR(INDEX(Таблица1[Номер договора],MATCH(ROW()-1,Таблица1[0],)),"s\")</f>
        <v>s\</v>
      </c>
    </row>
    <row r="1845" spans="1:13" ht="15.75" x14ac:dyDescent="0.25">
      <c r="A1845" s="9" t="e">
        <f>INDEX('Журнал договоров физ.лиц'!C:C,MATCH('Реестр физические'!J1845,'Журнал договоров физ.лиц'!A:A,))</f>
        <v>#N/A</v>
      </c>
      <c r="B1845" s="9" t="e">
        <f>Таблица1[[#This Row],[Наименование юридического лица / ФИО пациента (физического лица)]]</f>
        <v>#N/A</v>
      </c>
      <c r="C1845" s="35"/>
      <c r="D1845" s="11"/>
      <c r="E1845" s="16"/>
      <c r="F1845" s="19"/>
      <c r="G1845"/>
      <c r="H1845" s="17">
        <f>IFERROR(VLOOKUP(Таблица1[[#This Row],[Наименование услуги]],#REF!,2),)</f>
        <v>0</v>
      </c>
      <c r="I1845" s="7">
        <f>Таблица1[[#This Row],[Количество услуг]]*Таблица1[[#This Row],[Стоимость за единицу, руб.]]</f>
        <v>0</v>
      </c>
      <c r="K1845" s="8" t="str">
        <f>IFERROR(VLOOKUP($J1845,'Журнал договоров физ.лиц'!$A$2:$H$32,2,0),"")</f>
        <v/>
      </c>
      <c r="L1845" s="18" t="e">
        <f>IF(MATCH(Таблица1[[#This Row],[Номер договора]],Таблица1[Номер договора],)=ROW()-1,1,)+INDEX(Таблица1[[#All],[0]],ROW()-1)</f>
        <v>#N/A</v>
      </c>
      <c r="M1845" s="18" t="str">
        <f>IFERROR(INDEX(Таблица1[Номер договора],MATCH(ROW()-1,Таблица1[0],)),"s\")</f>
        <v>s\</v>
      </c>
    </row>
    <row r="1846" spans="1:13" ht="15.75" x14ac:dyDescent="0.25">
      <c r="A1846" s="9" t="e">
        <f>INDEX('Журнал договоров физ.лиц'!C:C,MATCH('Реестр физические'!J1846,'Журнал договоров физ.лиц'!A:A,))</f>
        <v>#N/A</v>
      </c>
      <c r="B1846" s="9" t="e">
        <f>Таблица1[[#This Row],[Наименование юридического лица / ФИО пациента (физического лица)]]</f>
        <v>#N/A</v>
      </c>
      <c r="C1846" s="35"/>
      <c r="D1846" s="11"/>
      <c r="E1846" s="16"/>
      <c r="F1846" s="19"/>
      <c r="G1846"/>
      <c r="H1846" s="17">
        <f>IFERROR(VLOOKUP(Таблица1[[#This Row],[Наименование услуги]],#REF!,2),)</f>
        <v>0</v>
      </c>
      <c r="I1846" s="7">
        <f>Таблица1[[#This Row],[Количество услуг]]*Таблица1[[#This Row],[Стоимость за единицу, руб.]]</f>
        <v>0</v>
      </c>
      <c r="K1846" s="8" t="str">
        <f>IFERROR(VLOOKUP($J1846,'Журнал договоров физ.лиц'!$A$2:$H$32,2,0),"")</f>
        <v/>
      </c>
      <c r="L1846" s="18" t="e">
        <f>IF(MATCH(Таблица1[[#This Row],[Номер договора]],Таблица1[Номер договора],)=ROW()-1,1,)+INDEX(Таблица1[[#All],[0]],ROW()-1)</f>
        <v>#N/A</v>
      </c>
      <c r="M1846" s="18" t="str">
        <f>IFERROR(INDEX(Таблица1[Номер договора],MATCH(ROW()-1,Таблица1[0],)),"s\")</f>
        <v>s\</v>
      </c>
    </row>
    <row r="1847" spans="1:13" ht="15.75" x14ac:dyDescent="0.25">
      <c r="A1847" s="9" t="e">
        <f>INDEX('Журнал договоров физ.лиц'!C:C,MATCH('Реестр физические'!J1847,'Журнал договоров физ.лиц'!A:A,))</f>
        <v>#N/A</v>
      </c>
      <c r="B1847" s="9" t="e">
        <f>Таблица1[[#This Row],[Наименование юридического лица / ФИО пациента (физического лица)]]</f>
        <v>#N/A</v>
      </c>
      <c r="C1847" s="35"/>
      <c r="D1847" s="11"/>
      <c r="E1847" s="16"/>
      <c r="F1847" s="19"/>
      <c r="G1847"/>
      <c r="H1847" s="17">
        <f>IFERROR(VLOOKUP(Таблица1[[#This Row],[Наименование услуги]],#REF!,2),)</f>
        <v>0</v>
      </c>
      <c r="I1847" s="7">
        <f>Таблица1[[#This Row],[Количество услуг]]*Таблица1[[#This Row],[Стоимость за единицу, руб.]]</f>
        <v>0</v>
      </c>
      <c r="K1847" s="8" t="str">
        <f>IFERROR(VLOOKUP($J1847,'Журнал договоров физ.лиц'!$A$2:$H$32,2,0),"")</f>
        <v/>
      </c>
      <c r="L1847" s="18" t="e">
        <f>IF(MATCH(Таблица1[[#This Row],[Номер договора]],Таблица1[Номер договора],)=ROW()-1,1,)+INDEX(Таблица1[[#All],[0]],ROW()-1)</f>
        <v>#N/A</v>
      </c>
      <c r="M1847" s="18" t="str">
        <f>IFERROR(INDEX(Таблица1[Номер договора],MATCH(ROW()-1,Таблица1[0],)),"s\")</f>
        <v>s\</v>
      </c>
    </row>
    <row r="1848" spans="1:13" ht="15.75" x14ac:dyDescent="0.25">
      <c r="A1848" s="9" t="e">
        <f>INDEX('Журнал договоров физ.лиц'!C:C,MATCH('Реестр физические'!J1848,'Журнал договоров физ.лиц'!A:A,))</f>
        <v>#N/A</v>
      </c>
      <c r="B1848" s="9" t="e">
        <f>Таблица1[[#This Row],[Наименование юридического лица / ФИО пациента (физического лица)]]</f>
        <v>#N/A</v>
      </c>
      <c r="C1848" s="35"/>
      <c r="D1848" s="11"/>
      <c r="E1848" s="16"/>
      <c r="F1848" s="19"/>
      <c r="G1848"/>
      <c r="H1848" s="17">
        <f>IFERROR(VLOOKUP(Таблица1[[#This Row],[Наименование услуги]],#REF!,2),)</f>
        <v>0</v>
      </c>
      <c r="I1848" s="7">
        <f>Таблица1[[#This Row],[Количество услуг]]*Таблица1[[#This Row],[Стоимость за единицу, руб.]]</f>
        <v>0</v>
      </c>
      <c r="K1848" s="8" t="str">
        <f>IFERROR(VLOOKUP($J1848,'Журнал договоров физ.лиц'!$A$2:$H$32,2,0),"")</f>
        <v/>
      </c>
      <c r="L1848" s="18" t="e">
        <f>IF(MATCH(Таблица1[[#This Row],[Номер договора]],Таблица1[Номер договора],)=ROW()-1,1,)+INDEX(Таблица1[[#All],[0]],ROW()-1)</f>
        <v>#N/A</v>
      </c>
      <c r="M1848" s="18" t="str">
        <f>IFERROR(INDEX(Таблица1[Номер договора],MATCH(ROW()-1,Таблица1[0],)),"s\")</f>
        <v>s\</v>
      </c>
    </row>
    <row r="1849" spans="1:13" ht="15.75" x14ac:dyDescent="0.25">
      <c r="A1849" s="9" t="e">
        <f>INDEX('Журнал договоров физ.лиц'!C:C,MATCH('Реестр физические'!J1849,'Журнал договоров физ.лиц'!A:A,))</f>
        <v>#N/A</v>
      </c>
      <c r="B1849" s="9" t="e">
        <f>Таблица1[[#This Row],[Наименование юридического лица / ФИО пациента (физического лица)]]</f>
        <v>#N/A</v>
      </c>
      <c r="C1849" s="35"/>
      <c r="D1849" s="11"/>
      <c r="E1849" s="16"/>
      <c r="F1849" s="19"/>
      <c r="G1849"/>
      <c r="H1849" s="17">
        <f>IFERROR(VLOOKUP(Таблица1[[#This Row],[Наименование услуги]],#REF!,2),)</f>
        <v>0</v>
      </c>
      <c r="I1849" s="7">
        <f>Таблица1[[#This Row],[Количество услуг]]*Таблица1[[#This Row],[Стоимость за единицу, руб.]]</f>
        <v>0</v>
      </c>
      <c r="K1849" s="8" t="str">
        <f>IFERROR(VLOOKUP($J1849,'Журнал договоров физ.лиц'!$A$2:$H$32,2,0),"")</f>
        <v/>
      </c>
      <c r="L1849" s="18" t="e">
        <f>IF(MATCH(Таблица1[[#This Row],[Номер договора]],Таблица1[Номер договора],)=ROW()-1,1,)+INDEX(Таблица1[[#All],[0]],ROW()-1)</f>
        <v>#N/A</v>
      </c>
      <c r="M1849" s="18" t="str">
        <f>IFERROR(INDEX(Таблица1[Номер договора],MATCH(ROW()-1,Таблица1[0],)),"s\")</f>
        <v>s\</v>
      </c>
    </row>
    <row r="1850" spans="1:13" ht="15.75" x14ac:dyDescent="0.25">
      <c r="A1850" s="9" t="e">
        <f>INDEX('Журнал договоров физ.лиц'!C:C,MATCH('Реестр физические'!J1850,'Журнал договоров физ.лиц'!A:A,))</f>
        <v>#N/A</v>
      </c>
      <c r="B1850" s="9" t="e">
        <f>Таблица1[[#This Row],[Наименование юридического лица / ФИО пациента (физического лица)]]</f>
        <v>#N/A</v>
      </c>
      <c r="C1850" s="35"/>
      <c r="D1850" s="11"/>
      <c r="E1850" s="16"/>
      <c r="F1850" s="19"/>
      <c r="G1850"/>
      <c r="H1850" s="17">
        <f>IFERROR(VLOOKUP(Таблица1[[#This Row],[Наименование услуги]],#REF!,2),)</f>
        <v>0</v>
      </c>
      <c r="I1850" s="7">
        <f>Таблица1[[#This Row],[Количество услуг]]*Таблица1[[#This Row],[Стоимость за единицу, руб.]]</f>
        <v>0</v>
      </c>
      <c r="K1850" s="8" t="str">
        <f>IFERROR(VLOOKUP($J1850,'Журнал договоров физ.лиц'!$A$2:$H$32,2,0),"")</f>
        <v/>
      </c>
      <c r="L1850" s="18" t="e">
        <f>IF(MATCH(Таблица1[[#This Row],[Номер договора]],Таблица1[Номер договора],)=ROW()-1,1,)+INDEX(Таблица1[[#All],[0]],ROW()-1)</f>
        <v>#N/A</v>
      </c>
      <c r="M1850" s="18" t="str">
        <f>IFERROR(INDEX(Таблица1[Номер договора],MATCH(ROW()-1,Таблица1[0],)),"s\")</f>
        <v>s\</v>
      </c>
    </row>
    <row r="1851" spans="1:13" ht="15.75" x14ac:dyDescent="0.25">
      <c r="A1851" s="9" t="e">
        <f>INDEX('Журнал договоров физ.лиц'!C:C,MATCH('Реестр физические'!J1851,'Журнал договоров физ.лиц'!A:A,))</f>
        <v>#N/A</v>
      </c>
      <c r="B1851" s="9" t="e">
        <f>Таблица1[[#This Row],[Наименование юридического лица / ФИО пациента (физического лица)]]</f>
        <v>#N/A</v>
      </c>
      <c r="C1851" s="35"/>
      <c r="D1851" s="11"/>
      <c r="E1851" s="16"/>
      <c r="F1851" s="19"/>
      <c r="G1851"/>
      <c r="H1851" s="17">
        <f>IFERROR(VLOOKUP(Таблица1[[#This Row],[Наименование услуги]],#REF!,2),)</f>
        <v>0</v>
      </c>
      <c r="I1851" s="7">
        <f>Таблица1[[#This Row],[Количество услуг]]*Таблица1[[#This Row],[Стоимость за единицу, руб.]]</f>
        <v>0</v>
      </c>
      <c r="K1851" s="8" t="str">
        <f>IFERROR(VLOOKUP($J1851,'Журнал договоров физ.лиц'!$A$2:$H$32,2,0),"")</f>
        <v/>
      </c>
      <c r="L1851" s="18" t="e">
        <f>IF(MATCH(Таблица1[[#This Row],[Номер договора]],Таблица1[Номер договора],)=ROW()-1,1,)+INDEX(Таблица1[[#All],[0]],ROW()-1)</f>
        <v>#N/A</v>
      </c>
      <c r="M1851" s="18" t="str">
        <f>IFERROR(INDEX(Таблица1[Номер договора],MATCH(ROW()-1,Таблица1[0],)),"s\")</f>
        <v>s\</v>
      </c>
    </row>
    <row r="1852" spans="1:13" ht="15.75" x14ac:dyDescent="0.25">
      <c r="A1852" s="9" t="e">
        <f>INDEX('Журнал договоров физ.лиц'!C:C,MATCH('Реестр физические'!J1852,'Журнал договоров физ.лиц'!A:A,))</f>
        <v>#N/A</v>
      </c>
      <c r="B1852" s="9" t="e">
        <f>Таблица1[[#This Row],[Наименование юридического лица / ФИО пациента (физического лица)]]</f>
        <v>#N/A</v>
      </c>
      <c r="C1852" s="35"/>
      <c r="D1852" s="11"/>
      <c r="E1852" s="16"/>
      <c r="F1852" s="19"/>
      <c r="G1852"/>
      <c r="H1852" s="17">
        <f>IFERROR(VLOOKUP(Таблица1[[#This Row],[Наименование услуги]],#REF!,2),)</f>
        <v>0</v>
      </c>
      <c r="I1852" s="7">
        <f>Таблица1[[#This Row],[Количество услуг]]*Таблица1[[#This Row],[Стоимость за единицу, руб.]]</f>
        <v>0</v>
      </c>
      <c r="K1852" s="8" t="str">
        <f>IFERROR(VLOOKUP($J1852,'Журнал договоров физ.лиц'!$A$2:$H$32,2,0),"")</f>
        <v/>
      </c>
      <c r="L1852" s="18" t="e">
        <f>IF(MATCH(Таблица1[[#This Row],[Номер договора]],Таблица1[Номер договора],)=ROW()-1,1,)+INDEX(Таблица1[[#All],[0]],ROW()-1)</f>
        <v>#N/A</v>
      </c>
      <c r="M1852" s="18" t="str">
        <f>IFERROR(INDEX(Таблица1[Номер договора],MATCH(ROW()-1,Таблица1[0],)),"s\")</f>
        <v>s\</v>
      </c>
    </row>
    <row r="1853" spans="1:13" ht="15.75" x14ac:dyDescent="0.25">
      <c r="A1853" s="9" t="e">
        <f>INDEX('Журнал договоров физ.лиц'!C:C,MATCH('Реестр физические'!J1853,'Журнал договоров физ.лиц'!A:A,))</f>
        <v>#N/A</v>
      </c>
      <c r="B1853" s="9" t="e">
        <f>Таблица1[[#This Row],[Наименование юридического лица / ФИО пациента (физического лица)]]</f>
        <v>#N/A</v>
      </c>
      <c r="C1853" s="35"/>
      <c r="D1853" s="11"/>
      <c r="E1853" s="16"/>
      <c r="F1853" s="19"/>
      <c r="G1853"/>
      <c r="H1853" s="17">
        <f>IFERROR(VLOOKUP(Таблица1[[#This Row],[Наименование услуги]],#REF!,2),)</f>
        <v>0</v>
      </c>
      <c r="I1853" s="7">
        <f>Таблица1[[#This Row],[Количество услуг]]*Таблица1[[#This Row],[Стоимость за единицу, руб.]]</f>
        <v>0</v>
      </c>
      <c r="K1853" s="8" t="str">
        <f>IFERROR(VLOOKUP($J1853,'Журнал договоров физ.лиц'!$A$2:$H$32,2,0),"")</f>
        <v/>
      </c>
      <c r="L1853" s="18" t="e">
        <f>IF(MATCH(Таблица1[[#This Row],[Номер договора]],Таблица1[Номер договора],)=ROW()-1,1,)+INDEX(Таблица1[[#All],[0]],ROW()-1)</f>
        <v>#N/A</v>
      </c>
      <c r="M1853" s="18" t="str">
        <f>IFERROR(INDEX(Таблица1[Номер договора],MATCH(ROW()-1,Таблица1[0],)),"s\")</f>
        <v>s\</v>
      </c>
    </row>
    <row r="1854" spans="1:13" ht="15.75" x14ac:dyDescent="0.25">
      <c r="A1854" s="9" t="e">
        <f>INDEX('Журнал договоров физ.лиц'!C:C,MATCH('Реестр физические'!J1854,'Журнал договоров физ.лиц'!A:A,))</f>
        <v>#N/A</v>
      </c>
      <c r="B1854" s="9" t="e">
        <f>Таблица1[[#This Row],[Наименование юридического лица / ФИО пациента (физического лица)]]</f>
        <v>#N/A</v>
      </c>
      <c r="C1854" s="35"/>
      <c r="D1854" s="11"/>
      <c r="E1854" s="16"/>
      <c r="F1854" s="19"/>
      <c r="G1854"/>
      <c r="H1854" s="17">
        <f>IFERROR(VLOOKUP(Таблица1[[#This Row],[Наименование услуги]],#REF!,2),)</f>
        <v>0</v>
      </c>
      <c r="I1854" s="7">
        <f>Таблица1[[#This Row],[Количество услуг]]*Таблица1[[#This Row],[Стоимость за единицу, руб.]]</f>
        <v>0</v>
      </c>
      <c r="K1854" s="8" t="str">
        <f>IFERROR(VLOOKUP($J1854,'Журнал договоров физ.лиц'!$A$2:$H$32,2,0),"")</f>
        <v/>
      </c>
      <c r="L1854" s="18" t="e">
        <f>IF(MATCH(Таблица1[[#This Row],[Номер договора]],Таблица1[Номер договора],)=ROW()-1,1,)+INDEX(Таблица1[[#All],[0]],ROW()-1)</f>
        <v>#N/A</v>
      </c>
      <c r="M1854" s="18" t="str">
        <f>IFERROR(INDEX(Таблица1[Номер договора],MATCH(ROW()-1,Таблица1[0],)),"s\")</f>
        <v>s\</v>
      </c>
    </row>
    <row r="1855" spans="1:13" ht="15.75" x14ac:dyDescent="0.25">
      <c r="A1855" s="9" t="e">
        <f>INDEX('Журнал договоров физ.лиц'!C:C,MATCH('Реестр физические'!J1855,'Журнал договоров физ.лиц'!A:A,))</f>
        <v>#N/A</v>
      </c>
      <c r="B1855" s="9" t="e">
        <f>Таблица1[[#This Row],[Наименование юридического лица / ФИО пациента (физического лица)]]</f>
        <v>#N/A</v>
      </c>
      <c r="C1855" s="35"/>
      <c r="D1855" s="11"/>
      <c r="E1855" s="16"/>
      <c r="F1855" s="19"/>
      <c r="G1855"/>
      <c r="H1855" s="17">
        <f>IFERROR(VLOOKUP(Таблица1[[#This Row],[Наименование услуги]],#REF!,2),)</f>
        <v>0</v>
      </c>
      <c r="I1855" s="7">
        <f>Таблица1[[#This Row],[Количество услуг]]*Таблица1[[#This Row],[Стоимость за единицу, руб.]]</f>
        <v>0</v>
      </c>
      <c r="K1855" s="8" t="str">
        <f>IFERROR(VLOOKUP($J1855,'Журнал договоров физ.лиц'!$A$2:$H$32,2,0),"")</f>
        <v/>
      </c>
      <c r="L1855" s="18" t="e">
        <f>IF(MATCH(Таблица1[[#This Row],[Номер договора]],Таблица1[Номер договора],)=ROW()-1,1,)+INDEX(Таблица1[[#All],[0]],ROW()-1)</f>
        <v>#N/A</v>
      </c>
      <c r="M1855" s="18" t="str">
        <f>IFERROR(INDEX(Таблица1[Номер договора],MATCH(ROW()-1,Таблица1[0],)),"s\")</f>
        <v>s\</v>
      </c>
    </row>
    <row r="1856" spans="1:13" ht="15.75" x14ac:dyDescent="0.25">
      <c r="A1856" s="9" t="e">
        <f>INDEX('Журнал договоров физ.лиц'!C:C,MATCH('Реестр физические'!J1856,'Журнал договоров физ.лиц'!A:A,))</f>
        <v>#N/A</v>
      </c>
      <c r="B1856" s="9" t="e">
        <f>Таблица1[[#This Row],[Наименование юридического лица / ФИО пациента (физического лица)]]</f>
        <v>#N/A</v>
      </c>
      <c r="C1856" s="35"/>
      <c r="D1856" s="11"/>
      <c r="E1856" s="16"/>
      <c r="F1856" s="19"/>
      <c r="G1856"/>
      <c r="H1856" s="17">
        <f>IFERROR(VLOOKUP(Таблица1[[#This Row],[Наименование услуги]],#REF!,2),)</f>
        <v>0</v>
      </c>
      <c r="I1856" s="7">
        <f>Таблица1[[#This Row],[Количество услуг]]*Таблица1[[#This Row],[Стоимость за единицу, руб.]]</f>
        <v>0</v>
      </c>
      <c r="K1856" s="8" t="str">
        <f>IFERROR(VLOOKUP($J1856,'Журнал договоров физ.лиц'!$A$2:$H$32,2,0),"")</f>
        <v/>
      </c>
      <c r="L1856" s="18" t="e">
        <f>IF(MATCH(Таблица1[[#This Row],[Номер договора]],Таблица1[Номер договора],)=ROW()-1,1,)+INDEX(Таблица1[[#All],[0]],ROW()-1)</f>
        <v>#N/A</v>
      </c>
      <c r="M1856" s="18" t="str">
        <f>IFERROR(INDEX(Таблица1[Номер договора],MATCH(ROW()-1,Таблица1[0],)),"s\")</f>
        <v>s\</v>
      </c>
    </row>
    <row r="1857" spans="1:13" ht="15.75" x14ac:dyDescent="0.25">
      <c r="A1857" s="9" t="e">
        <f>INDEX('Журнал договоров физ.лиц'!C:C,MATCH('Реестр физические'!J1857,'Журнал договоров физ.лиц'!A:A,))</f>
        <v>#N/A</v>
      </c>
      <c r="B1857" s="9" t="e">
        <f>Таблица1[[#This Row],[Наименование юридического лица / ФИО пациента (физического лица)]]</f>
        <v>#N/A</v>
      </c>
      <c r="C1857" s="35"/>
      <c r="D1857" s="11"/>
      <c r="E1857" s="16"/>
      <c r="F1857" s="19"/>
      <c r="G1857"/>
      <c r="H1857" s="17">
        <f>IFERROR(VLOOKUP(Таблица1[[#This Row],[Наименование услуги]],#REF!,2),)</f>
        <v>0</v>
      </c>
      <c r="I1857" s="7">
        <f>Таблица1[[#This Row],[Количество услуг]]*Таблица1[[#This Row],[Стоимость за единицу, руб.]]</f>
        <v>0</v>
      </c>
      <c r="K1857" s="8" t="str">
        <f>IFERROR(VLOOKUP($J1857,'Журнал договоров физ.лиц'!$A$2:$H$32,2,0),"")</f>
        <v/>
      </c>
      <c r="L1857" s="18" t="e">
        <f>IF(MATCH(Таблица1[[#This Row],[Номер договора]],Таблица1[Номер договора],)=ROW()-1,1,)+INDEX(Таблица1[[#All],[0]],ROW()-1)</f>
        <v>#N/A</v>
      </c>
      <c r="M1857" s="18" t="str">
        <f>IFERROR(INDEX(Таблица1[Номер договора],MATCH(ROW()-1,Таблица1[0],)),"s\")</f>
        <v>s\</v>
      </c>
    </row>
    <row r="1858" spans="1:13" ht="15.75" x14ac:dyDescent="0.25">
      <c r="A1858" s="9" t="e">
        <f>INDEX('Журнал договоров физ.лиц'!C:C,MATCH('Реестр физические'!J1858,'Журнал договоров физ.лиц'!A:A,))</f>
        <v>#N/A</v>
      </c>
      <c r="B1858" s="9" t="e">
        <f>Таблица1[[#This Row],[Наименование юридического лица / ФИО пациента (физического лица)]]</f>
        <v>#N/A</v>
      </c>
      <c r="C1858" s="35"/>
      <c r="D1858" s="11"/>
      <c r="E1858" s="16"/>
      <c r="F1858" s="19"/>
      <c r="G1858"/>
      <c r="H1858" s="17">
        <f>IFERROR(VLOOKUP(Таблица1[[#This Row],[Наименование услуги]],#REF!,2),)</f>
        <v>0</v>
      </c>
      <c r="I1858" s="7">
        <f>Таблица1[[#This Row],[Количество услуг]]*Таблица1[[#This Row],[Стоимость за единицу, руб.]]</f>
        <v>0</v>
      </c>
      <c r="K1858" s="8" t="str">
        <f>IFERROR(VLOOKUP($J1858,'Журнал договоров физ.лиц'!$A$2:$H$32,2,0),"")</f>
        <v/>
      </c>
      <c r="L1858" s="18" t="e">
        <f>IF(MATCH(Таблица1[[#This Row],[Номер договора]],Таблица1[Номер договора],)=ROW()-1,1,)+INDEX(Таблица1[[#All],[0]],ROW()-1)</f>
        <v>#N/A</v>
      </c>
      <c r="M1858" s="18" t="str">
        <f>IFERROR(INDEX(Таблица1[Номер договора],MATCH(ROW()-1,Таблица1[0],)),"s\")</f>
        <v>s\</v>
      </c>
    </row>
    <row r="1859" spans="1:13" ht="15.75" x14ac:dyDescent="0.25">
      <c r="A1859" s="9" t="e">
        <f>INDEX('Журнал договоров физ.лиц'!C:C,MATCH('Реестр физические'!J1859,'Журнал договоров физ.лиц'!A:A,))</f>
        <v>#N/A</v>
      </c>
      <c r="B1859" s="9" t="e">
        <f>Таблица1[[#This Row],[Наименование юридического лица / ФИО пациента (физического лица)]]</f>
        <v>#N/A</v>
      </c>
      <c r="C1859" s="35"/>
      <c r="D1859" s="11"/>
      <c r="E1859" s="16"/>
      <c r="F1859" s="19"/>
      <c r="G1859"/>
      <c r="H1859" s="17">
        <f>IFERROR(VLOOKUP(Таблица1[[#This Row],[Наименование услуги]],#REF!,2),)</f>
        <v>0</v>
      </c>
      <c r="I1859" s="7">
        <f>Таблица1[[#This Row],[Количество услуг]]*Таблица1[[#This Row],[Стоимость за единицу, руб.]]</f>
        <v>0</v>
      </c>
      <c r="K1859" s="8" t="str">
        <f>IFERROR(VLOOKUP($J1859,'Журнал договоров физ.лиц'!$A$2:$H$32,2,0),"")</f>
        <v/>
      </c>
      <c r="L1859" s="18" t="e">
        <f>IF(MATCH(Таблица1[[#This Row],[Номер договора]],Таблица1[Номер договора],)=ROW()-1,1,)+INDEX(Таблица1[[#All],[0]],ROW()-1)</f>
        <v>#N/A</v>
      </c>
      <c r="M1859" s="18" t="str">
        <f>IFERROR(INDEX(Таблица1[Номер договора],MATCH(ROW()-1,Таблица1[0],)),"s\")</f>
        <v>s\</v>
      </c>
    </row>
    <row r="1860" spans="1:13" ht="15.75" x14ac:dyDescent="0.25">
      <c r="A1860" s="9" t="e">
        <f>INDEX('Журнал договоров физ.лиц'!C:C,MATCH('Реестр физические'!J1860,'Журнал договоров физ.лиц'!A:A,))</f>
        <v>#N/A</v>
      </c>
      <c r="B1860" s="9" t="e">
        <f>Таблица1[[#This Row],[Наименование юридического лица / ФИО пациента (физического лица)]]</f>
        <v>#N/A</v>
      </c>
      <c r="C1860" s="35"/>
      <c r="D1860" s="11"/>
      <c r="E1860" s="16"/>
      <c r="F1860" s="19"/>
      <c r="G1860"/>
      <c r="H1860" s="17">
        <f>IFERROR(VLOOKUP(Таблица1[[#This Row],[Наименование услуги]],#REF!,2),)</f>
        <v>0</v>
      </c>
      <c r="I1860" s="7">
        <f>Таблица1[[#This Row],[Количество услуг]]*Таблица1[[#This Row],[Стоимость за единицу, руб.]]</f>
        <v>0</v>
      </c>
      <c r="K1860" s="8" t="str">
        <f>IFERROR(VLOOKUP($J1860,'Журнал договоров физ.лиц'!$A$2:$H$32,2,0),"")</f>
        <v/>
      </c>
      <c r="L1860" s="18" t="e">
        <f>IF(MATCH(Таблица1[[#This Row],[Номер договора]],Таблица1[Номер договора],)=ROW()-1,1,)+INDEX(Таблица1[[#All],[0]],ROW()-1)</f>
        <v>#N/A</v>
      </c>
      <c r="M1860" s="18" t="str">
        <f>IFERROR(INDEX(Таблица1[Номер договора],MATCH(ROW()-1,Таблица1[0],)),"s\")</f>
        <v>s\</v>
      </c>
    </row>
    <row r="1861" spans="1:13" ht="15.75" x14ac:dyDescent="0.25">
      <c r="A1861" s="9" t="e">
        <f>INDEX('Журнал договоров физ.лиц'!C:C,MATCH('Реестр физические'!J1861,'Журнал договоров физ.лиц'!A:A,))</f>
        <v>#N/A</v>
      </c>
      <c r="B1861" s="9" t="e">
        <f>Таблица1[[#This Row],[Наименование юридического лица / ФИО пациента (физического лица)]]</f>
        <v>#N/A</v>
      </c>
      <c r="C1861" s="35"/>
      <c r="D1861" s="11"/>
      <c r="E1861" s="16"/>
      <c r="F1861" s="19"/>
      <c r="G1861"/>
      <c r="H1861" s="17">
        <f>IFERROR(VLOOKUP(Таблица1[[#This Row],[Наименование услуги]],#REF!,2),)</f>
        <v>0</v>
      </c>
      <c r="I1861" s="7">
        <f>Таблица1[[#This Row],[Количество услуг]]*Таблица1[[#This Row],[Стоимость за единицу, руб.]]</f>
        <v>0</v>
      </c>
      <c r="K1861" s="8" t="str">
        <f>IFERROR(VLOOKUP($J1861,'Журнал договоров физ.лиц'!$A$2:$H$32,2,0),"")</f>
        <v/>
      </c>
      <c r="L1861" s="18" t="e">
        <f>IF(MATCH(Таблица1[[#This Row],[Номер договора]],Таблица1[Номер договора],)=ROW()-1,1,)+INDEX(Таблица1[[#All],[0]],ROW()-1)</f>
        <v>#N/A</v>
      </c>
      <c r="M1861" s="18" t="str">
        <f>IFERROR(INDEX(Таблица1[Номер договора],MATCH(ROW()-1,Таблица1[0],)),"s\")</f>
        <v>s\</v>
      </c>
    </row>
    <row r="1862" spans="1:13" ht="15.75" x14ac:dyDescent="0.25">
      <c r="A1862" s="9" t="e">
        <f>INDEX('Журнал договоров физ.лиц'!C:C,MATCH('Реестр физические'!J1862,'Журнал договоров физ.лиц'!A:A,))</f>
        <v>#N/A</v>
      </c>
      <c r="B1862" s="9" t="e">
        <f>Таблица1[[#This Row],[Наименование юридического лица / ФИО пациента (физического лица)]]</f>
        <v>#N/A</v>
      </c>
      <c r="C1862" s="35"/>
      <c r="D1862" s="11"/>
      <c r="E1862" s="16"/>
      <c r="F1862" s="19"/>
      <c r="G1862"/>
      <c r="H1862" s="17">
        <f>IFERROR(VLOOKUP(Таблица1[[#This Row],[Наименование услуги]],#REF!,2),)</f>
        <v>0</v>
      </c>
      <c r="I1862" s="7">
        <f>Таблица1[[#This Row],[Количество услуг]]*Таблица1[[#This Row],[Стоимость за единицу, руб.]]</f>
        <v>0</v>
      </c>
      <c r="K1862" s="8" t="str">
        <f>IFERROR(VLOOKUP($J1862,'Журнал договоров физ.лиц'!$A$2:$H$32,2,0),"")</f>
        <v/>
      </c>
      <c r="L1862" s="18" t="e">
        <f>IF(MATCH(Таблица1[[#This Row],[Номер договора]],Таблица1[Номер договора],)=ROW()-1,1,)+INDEX(Таблица1[[#All],[0]],ROW()-1)</f>
        <v>#N/A</v>
      </c>
      <c r="M1862" s="18" t="str">
        <f>IFERROR(INDEX(Таблица1[Номер договора],MATCH(ROW()-1,Таблица1[0],)),"s\")</f>
        <v>s\</v>
      </c>
    </row>
    <row r="1863" spans="1:13" ht="15.75" x14ac:dyDescent="0.25">
      <c r="A1863" s="9" t="e">
        <f>INDEX('Журнал договоров физ.лиц'!C:C,MATCH('Реестр физические'!J1863,'Журнал договоров физ.лиц'!A:A,))</f>
        <v>#N/A</v>
      </c>
      <c r="B1863" s="9" t="e">
        <f>Таблица1[[#This Row],[Наименование юридического лица / ФИО пациента (физического лица)]]</f>
        <v>#N/A</v>
      </c>
      <c r="C1863" s="35"/>
      <c r="D1863" s="11"/>
      <c r="E1863" s="16"/>
      <c r="F1863" s="19"/>
      <c r="G1863"/>
      <c r="H1863" s="17">
        <f>IFERROR(VLOOKUP(Таблица1[[#This Row],[Наименование услуги]],#REF!,2),)</f>
        <v>0</v>
      </c>
      <c r="I1863" s="7">
        <f>Таблица1[[#This Row],[Количество услуг]]*Таблица1[[#This Row],[Стоимость за единицу, руб.]]</f>
        <v>0</v>
      </c>
      <c r="K1863" s="8" t="str">
        <f>IFERROR(VLOOKUP($J1863,'Журнал договоров физ.лиц'!$A$2:$H$32,2,0),"")</f>
        <v/>
      </c>
      <c r="L1863" s="18" t="e">
        <f>IF(MATCH(Таблица1[[#This Row],[Номер договора]],Таблица1[Номер договора],)=ROW()-1,1,)+INDEX(Таблица1[[#All],[0]],ROW()-1)</f>
        <v>#N/A</v>
      </c>
      <c r="M1863" s="18" t="str">
        <f>IFERROR(INDEX(Таблица1[Номер договора],MATCH(ROW()-1,Таблица1[0],)),"s\")</f>
        <v>s\</v>
      </c>
    </row>
    <row r="1864" spans="1:13" ht="15.75" x14ac:dyDescent="0.25">
      <c r="A1864" s="9" t="e">
        <f>INDEX('Журнал договоров физ.лиц'!C:C,MATCH('Реестр физические'!J1864,'Журнал договоров физ.лиц'!A:A,))</f>
        <v>#N/A</v>
      </c>
      <c r="B1864" s="9" t="e">
        <f>Таблица1[[#This Row],[Наименование юридического лица / ФИО пациента (физического лица)]]</f>
        <v>#N/A</v>
      </c>
      <c r="C1864" s="35"/>
      <c r="D1864" s="11"/>
      <c r="E1864" s="16"/>
      <c r="F1864" s="19"/>
      <c r="G1864"/>
      <c r="H1864" s="17">
        <f>IFERROR(VLOOKUP(Таблица1[[#This Row],[Наименование услуги]],#REF!,2),)</f>
        <v>0</v>
      </c>
      <c r="I1864" s="7">
        <f>Таблица1[[#This Row],[Количество услуг]]*Таблица1[[#This Row],[Стоимость за единицу, руб.]]</f>
        <v>0</v>
      </c>
      <c r="K1864" s="8" t="str">
        <f>IFERROR(VLOOKUP($J1864,'Журнал договоров физ.лиц'!$A$2:$H$32,2,0),"")</f>
        <v/>
      </c>
      <c r="L1864" s="18" t="e">
        <f>IF(MATCH(Таблица1[[#This Row],[Номер договора]],Таблица1[Номер договора],)=ROW()-1,1,)+INDEX(Таблица1[[#All],[0]],ROW()-1)</f>
        <v>#N/A</v>
      </c>
      <c r="M1864" s="18" t="str">
        <f>IFERROR(INDEX(Таблица1[Номер договора],MATCH(ROW()-1,Таблица1[0],)),"s\")</f>
        <v>s\</v>
      </c>
    </row>
    <row r="1865" spans="1:13" ht="15.75" x14ac:dyDescent="0.25">
      <c r="A1865" s="9" t="e">
        <f>INDEX('Журнал договоров физ.лиц'!C:C,MATCH('Реестр физические'!J1865,'Журнал договоров физ.лиц'!A:A,))</f>
        <v>#N/A</v>
      </c>
      <c r="B1865" s="9" t="e">
        <f>Таблица1[[#This Row],[Наименование юридического лица / ФИО пациента (физического лица)]]</f>
        <v>#N/A</v>
      </c>
      <c r="C1865" s="35"/>
      <c r="D1865" s="11"/>
      <c r="E1865" s="16"/>
      <c r="F1865" s="19"/>
      <c r="G1865"/>
      <c r="H1865" s="17">
        <f>IFERROR(VLOOKUP(Таблица1[[#This Row],[Наименование услуги]],#REF!,2),)</f>
        <v>0</v>
      </c>
      <c r="I1865" s="7">
        <f>Таблица1[[#This Row],[Количество услуг]]*Таблица1[[#This Row],[Стоимость за единицу, руб.]]</f>
        <v>0</v>
      </c>
      <c r="K1865" s="8" t="str">
        <f>IFERROR(VLOOKUP($J1865,'Журнал договоров физ.лиц'!$A$2:$H$32,2,0),"")</f>
        <v/>
      </c>
      <c r="L1865" s="18" t="e">
        <f>IF(MATCH(Таблица1[[#This Row],[Номер договора]],Таблица1[Номер договора],)=ROW()-1,1,)+INDEX(Таблица1[[#All],[0]],ROW()-1)</f>
        <v>#N/A</v>
      </c>
      <c r="M1865" s="18" t="str">
        <f>IFERROR(INDEX(Таблица1[Номер договора],MATCH(ROW()-1,Таблица1[0],)),"s\")</f>
        <v>s\</v>
      </c>
    </row>
    <row r="1866" spans="1:13" ht="15.75" x14ac:dyDescent="0.25">
      <c r="A1866" s="9" t="e">
        <f>INDEX('Журнал договоров физ.лиц'!C:C,MATCH('Реестр физические'!J1866,'Журнал договоров физ.лиц'!A:A,))</f>
        <v>#N/A</v>
      </c>
      <c r="B1866" s="9" t="e">
        <f>Таблица1[[#This Row],[Наименование юридического лица / ФИО пациента (физического лица)]]</f>
        <v>#N/A</v>
      </c>
      <c r="C1866" s="35"/>
      <c r="D1866" s="11"/>
      <c r="E1866" s="16"/>
      <c r="F1866" s="19"/>
      <c r="G1866"/>
      <c r="H1866" s="17">
        <f>IFERROR(VLOOKUP(Таблица1[[#This Row],[Наименование услуги]],#REF!,2),)</f>
        <v>0</v>
      </c>
      <c r="I1866" s="7">
        <f>Таблица1[[#This Row],[Количество услуг]]*Таблица1[[#This Row],[Стоимость за единицу, руб.]]</f>
        <v>0</v>
      </c>
      <c r="K1866" s="8" t="str">
        <f>IFERROR(VLOOKUP($J1866,'Журнал договоров физ.лиц'!$A$2:$H$32,2,0),"")</f>
        <v/>
      </c>
      <c r="L1866" s="18" t="e">
        <f>IF(MATCH(Таблица1[[#This Row],[Номер договора]],Таблица1[Номер договора],)=ROW()-1,1,)+INDEX(Таблица1[[#All],[0]],ROW()-1)</f>
        <v>#N/A</v>
      </c>
      <c r="M1866" s="18" t="str">
        <f>IFERROR(INDEX(Таблица1[Номер договора],MATCH(ROW()-1,Таблица1[0],)),"s\")</f>
        <v>s\</v>
      </c>
    </row>
    <row r="1867" spans="1:13" ht="15.75" x14ac:dyDescent="0.25">
      <c r="A1867" s="9" t="e">
        <f>INDEX('Журнал договоров физ.лиц'!C:C,MATCH('Реестр физические'!J1867,'Журнал договоров физ.лиц'!A:A,))</f>
        <v>#N/A</v>
      </c>
      <c r="B1867" s="9" t="e">
        <f>Таблица1[[#This Row],[Наименование юридического лица / ФИО пациента (физического лица)]]</f>
        <v>#N/A</v>
      </c>
      <c r="C1867" s="35"/>
      <c r="D1867" s="11"/>
      <c r="E1867" s="16"/>
      <c r="F1867" s="19"/>
      <c r="G1867"/>
      <c r="H1867" s="17">
        <f>IFERROR(VLOOKUP(Таблица1[[#This Row],[Наименование услуги]],#REF!,2),)</f>
        <v>0</v>
      </c>
      <c r="I1867" s="7">
        <f>Таблица1[[#This Row],[Количество услуг]]*Таблица1[[#This Row],[Стоимость за единицу, руб.]]</f>
        <v>0</v>
      </c>
      <c r="K1867" s="8" t="str">
        <f>IFERROR(VLOOKUP($J1867,'Журнал договоров физ.лиц'!$A$2:$H$32,2,0),"")</f>
        <v/>
      </c>
      <c r="L1867" s="18" t="e">
        <f>IF(MATCH(Таблица1[[#This Row],[Номер договора]],Таблица1[Номер договора],)=ROW()-1,1,)+INDEX(Таблица1[[#All],[0]],ROW()-1)</f>
        <v>#N/A</v>
      </c>
      <c r="M1867" s="18" t="str">
        <f>IFERROR(INDEX(Таблица1[Номер договора],MATCH(ROW()-1,Таблица1[0],)),"s\")</f>
        <v>s\</v>
      </c>
    </row>
    <row r="1868" spans="1:13" ht="15.75" x14ac:dyDescent="0.25">
      <c r="A1868" s="9" t="e">
        <f>INDEX('Журнал договоров физ.лиц'!C:C,MATCH('Реестр физические'!J1868,'Журнал договоров физ.лиц'!A:A,))</f>
        <v>#N/A</v>
      </c>
      <c r="B1868" s="9" t="e">
        <f>Таблица1[[#This Row],[Наименование юридического лица / ФИО пациента (физического лица)]]</f>
        <v>#N/A</v>
      </c>
      <c r="C1868" s="35"/>
      <c r="D1868" s="11"/>
      <c r="E1868" s="16"/>
      <c r="F1868" s="19"/>
      <c r="G1868"/>
      <c r="H1868" s="17">
        <f>IFERROR(VLOOKUP(Таблица1[[#This Row],[Наименование услуги]],#REF!,2),)</f>
        <v>0</v>
      </c>
      <c r="I1868" s="7">
        <f>Таблица1[[#This Row],[Количество услуг]]*Таблица1[[#This Row],[Стоимость за единицу, руб.]]</f>
        <v>0</v>
      </c>
      <c r="K1868" s="8" t="str">
        <f>IFERROR(VLOOKUP($J1868,'Журнал договоров физ.лиц'!$A$2:$H$32,2,0),"")</f>
        <v/>
      </c>
      <c r="L1868" s="18" t="e">
        <f>IF(MATCH(Таблица1[[#This Row],[Номер договора]],Таблица1[Номер договора],)=ROW()-1,1,)+INDEX(Таблица1[[#All],[0]],ROW()-1)</f>
        <v>#N/A</v>
      </c>
      <c r="M1868" s="18" t="str">
        <f>IFERROR(INDEX(Таблица1[Номер договора],MATCH(ROW()-1,Таблица1[0],)),"s\")</f>
        <v>s\</v>
      </c>
    </row>
    <row r="1869" spans="1:13" ht="15.75" x14ac:dyDescent="0.25">
      <c r="A1869" s="9" t="e">
        <f>INDEX('Журнал договоров физ.лиц'!C:C,MATCH('Реестр физические'!J1869,'Журнал договоров физ.лиц'!A:A,))</f>
        <v>#N/A</v>
      </c>
      <c r="B1869" s="9" t="e">
        <f>Таблица1[[#This Row],[Наименование юридического лица / ФИО пациента (физического лица)]]</f>
        <v>#N/A</v>
      </c>
      <c r="C1869" s="35"/>
      <c r="D1869" s="11"/>
      <c r="E1869" s="16"/>
      <c r="F1869" s="19"/>
      <c r="G1869"/>
      <c r="H1869" s="17">
        <f>IFERROR(VLOOKUP(Таблица1[[#This Row],[Наименование услуги]],#REF!,2),)</f>
        <v>0</v>
      </c>
      <c r="I1869" s="7">
        <f>Таблица1[[#This Row],[Количество услуг]]*Таблица1[[#This Row],[Стоимость за единицу, руб.]]</f>
        <v>0</v>
      </c>
      <c r="K1869" s="8" t="str">
        <f>IFERROR(VLOOKUP($J1869,'Журнал договоров физ.лиц'!$A$2:$H$32,2,0),"")</f>
        <v/>
      </c>
      <c r="L1869" s="18" t="e">
        <f>IF(MATCH(Таблица1[[#This Row],[Номер договора]],Таблица1[Номер договора],)=ROW()-1,1,)+INDEX(Таблица1[[#All],[0]],ROW()-1)</f>
        <v>#N/A</v>
      </c>
      <c r="M1869" s="18" t="str">
        <f>IFERROR(INDEX(Таблица1[Номер договора],MATCH(ROW()-1,Таблица1[0],)),"s\")</f>
        <v>s\</v>
      </c>
    </row>
    <row r="1870" spans="1:13" ht="15.75" x14ac:dyDescent="0.25">
      <c r="A1870" s="9" t="e">
        <f>INDEX('Журнал договоров физ.лиц'!C:C,MATCH('Реестр физические'!J1870,'Журнал договоров физ.лиц'!A:A,))</f>
        <v>#N/A</v>
      </c>
      <c r="B1870" s="9" t="e">
        <f>Таблица1[[#This Row],[Наименование юридического лица / ФИО пациента (физического лица)]]</f>
        <v>#N/A</v>
      </c>
      <c r="C1870" s="35"/>
      <c r="D1870" s="11"/>
      <c r="E1870" s="16"/>
      <c r="F1870" s="19"/>
      <c r="G1870"/>
      <c r="H1870" s="17">
        <f>IFERROR(VLOOKUP(Таблица1[[#This Row],[Наименование услуги]],#REF!,2),)</f>
        <v>0</v>
      </c>
      <c r="I1870" s="7">
        <f>Таблица1[[#This Row],[Количество услуг]]*Таблица1[[#This Row],[Стоимость за единицу, руб.]]</f>
        <v>0</v>
      </c>
      <c r="K1870" s="8" t="str">
        <f>IFERROR(VLOOKUP($J1870,'Журнал договоров физ.лиц'!$A$2:$H$32,2,0),"")</f>
        <v/>
      </c>
      <c r="L1870" s="18" t="e">
        <f>IF(MATCH(Таблица1[[#This Row],[Номер договора]],Таблица1[Номер договора],)=ROW()-1,1,)+INDEX(Таблица1[[#All],[0]],ROW()-1)</f>
        <v>#N/A</v>
      </c>
      <c r="M1870" s="18" t="str">
        <f>IFERROR(INDEX(Таблица1[Номер договора],MATCH(ROW()-1,Таблица1[0],)),"s\")</f>
        <v>s\</v>
      </c>
    </row>
    <row r="1871" spans="1:13" ht="15.75" x14ac:dyDescent="0.25">
      <c r="A1871" s="9" t="e">
        <f>INDEX('Журнал договоров физ.лиц'!C:C,MATCH('Реестр физические'!J1871,'Журнал договоров физ.лиц'!A:A,))</f>
        <v>#N/A</v>
      </c>
      <c r="B1871" s="9" t="e">
        <f>Таблица1[[#This Row],[Наименование юридического лица / ФИО пациента (физического лица)]]</f>
        <v>#N/A</v>
      </c>
      <c r="C1871" s="35"/>
      <c r="D1871" s="11"/>
      <c r="E1871" s="16"/>
      <c r="F1871" s="19"/>
      <c r="G1871"/>
      <c r="H1871" s="17">
        <f>IFERROR(VLOOKUP(Таблица1[[#This Row],[Наименование услуги]],#REF!,2),)</f>
        <v>0</v>
      </c>
      <c r="I1871" s="7">
        <f>Таблица1[[#This Row],[Количество услуг]]*Таблица1[[#This Row],[Стоимость за единицу, руб.]]</f>
        <v>0</v>
      </c>
      <c r="K1871" s="8" t="str">
        <f>IFERROR(VLOOKUP($J1871,'Журнал договоров физ.лиц'!$A$2:$H$32,2,0),"")</f>
        <v/>
      </c>
      <c r="L1871" s="18" t="e">
        <f>IF(MATCH(Таблица1[[#This Row],[Номер договора]],Таблица1[Номер договора],)=ROW()-1,1,)+INDEX(Таблица1[[#All],[0]],ROW()-1)</f>
        <v>#N/A</v>
      </c>
      <c r="M1871" s="18" t="str">
        <f>IFERROR(INDEX(Таблица1[Номер договора],MATCH(ROW()-1,Таблица1[0],)),"s\")</f>
        <v>s\</v>
      </c>
    </row>
    <row r="1872" spans="1:13" ht="15.75" x14ac:dyDescent="0.25">
      <c r="A1872" s="9" t="e">
        <f>INDEX('Журнал договоров физ.лиц'!C:C,MATCH('Реестр физические'!J1872,'Журнал договоров физ.лиц'!A:A,))</f>
        <v>#N/A</v>
      </c>
      <c r="B1872" s="9" t="e">
        <f>Таблица1[[#This Row],[Наименование юридического лица / ФИО пациента (физического лица)]]</f>
        <v>#N/A</v>
      </c>
      <c r="C1872" s="35"/>
      <c r="D1872" s="11"/>
      <c r="E1872" s="16"/>
      <c r="F1872" s="19"/>
      <c r="G1872"/>
      <c r="H1872" s="17">
        <f>IFERROR(VLOOKUP(Таблица1[[#This Row],[Наименование услуги]],#REF!,2),)</f>
        <v>0</v>
      </c>
      <c r="I1872" s="7">
        <f>Таблица1[[#This Row],[Количество услуг]]*Таблица1[[#This Row],[Стоимость за единицу, руб.]]</f>
        <v>0</v>
      </c>
      <c r="K1872" s="8" t="str">
        <f>IFERROR(VLOOKUP($J1872,'Журнал договоров физ.лиц'!$A$2:$H$32,2,0),"")</f>
        <v/>
      </c>
      <c r="L1872" s="18" t="e">
        <f>IF(MATCH(Таблица1[[#This Row],[Номер договора]],Таблица1[Номер договора],)=ROW()-1,1,)+INDEX(Таблица1[[#All],[0]],ROW()-1)</f>
        <v>#N/A</v>
      </c>
      <c r="M1872" s="18" t="str">
        <f>IFERROR(INDEX(Таблица1[Номер договора],MATCH(ROW()-1,Таблица1[0],)),"s\")</f>
        <v>s\</v>
      </c>
    </row>
    <row r="1873" spans="1:13" ht="15.75" x14ac:dyDescent="0.25">
      <c r="A1873" s="9" t="e">
        <f>INDEX('Журнал договоров физ.лиц'!C:C,MATCH('Реестр физические'!J1873,'Журнал договоров физ.лиц'!A:A,))</f>
        <v>#N/A</v>
      </c>
      <c r="B1873" s="9" t="e">
        <f>Таблица1[[#This Row],[Наименование юридического лица / ФИО пациента (физического лица)]]</f>
        <v>#N/A</v>
      </c>
      <c r="C1873" s="35"/>
      <c r="D1873" s="11"/>
      <c r="E1873" s="16"/>
      <c r="F1873" s="19"/>
      <c r="G1873"/>
      <c r="H1873" s="17">
        <f>IFERROR(VLOOKUP(Таблица1[[#This Row],[Наименование услуги]],#REF!,2),)</f>
        <v>0</v>
      </c>
      <c r="I1873" s="7">
        <f>Таблица1[[#This Row],[Количество услуг]]*Таблица1[[#This Row],[Стоимость за единицу, руб.]]</f>
        <v>0</v>
      </c>
      <c r="K1873" s="8" t="str">
        <f>IFERROR(VLOOKUP($J1873,'Журнал договоров физ.лиц'!$A$2:$H$32,2,0),"")</f>
        <v/>
      </c>
      <c r="L1873" s="18" t="e">
        <f>IF(MATCH(Таблица1[[#This Row],[Номер договора]],Таблица1[Номер договора],)=ROW()-1,1,)+INDEX(Таблица1[[#All],[0]],ROW()-1)</f>
        <v>#N/A</v>
      </c>
      <c r="M1873" s="18" t="str">
        <f>IFERROR(INDEX(Таблица1[Номер договора],MATCH(ROW()-1,Таблица1[0],)),"s\")</f>
        <v>s\</v>
      </c>
    </row>
    <row r="1874" spans="1:13" ht="15.75" x14ac:dyDescent="0.25">
      <c r="A1874" s="9" t="e">
        <f>INDEX('Журнал договоров физ.лиц'!C:C,MATCH('Реестр физические'!J1874,'Журнал договоров физ.лиц'!A:A,))</f>
        <v>#N/A</v>
      </c>
      <c r="B1874" s="9" t="e">
        <f>Таблица1[[#This Row],[Наименование юридического лица / ФИО пациента (физического лица)]]</f>
        <v>#N/A</v>
      </c>
      <c r="C1874" s="35"/>
      <c r="D1874" s="11"/>
      <c r="E1874" s="16"/>
      <c r="F1874" s="19"/>
      <c r="G1874"/>
      <c r="H1874" s="17">
        <f>IFERROR(VLOOKUP(Таблица1[[#This Row],[Наименование услуги]],#REF!,2),)</f>
        <v>0</v>
      </c>
      <c r="I1874" s="7">
        <f>Таблица1[[#This Row],[Количество услуг]]*Таблица1[[#This Row],[Стоимость за единицу, руб.]]</f>
        <v>0</v>
      </c>
      <c r="K1874" s="8" t="str">
        <f>IFERROR(VLOOKUP($J1874,'Журнал договоров физ.лиц'!$A$2:$H$32,2,0),"")</f>
        <v/>
      </c>
      <c r="L1874" s="18" t="e">
        <f>IF(MATCH(Таблица1[[#This Row],[Номер договора]],Таблица1[Номер договора],)=ROW()-1,1,)+INDEX(Таблица1[[#All],[0]],ROW()-1)</f>
        <v>#N/A</v>
      </c>
      <c r="M1874" s="18" t="str">
        <f>IFERROR(INDEX(Таблица1[Номер договора],MATCH(ROW()-1,Таблица1[0],)),"s\")</f>
        <v>s\</v>
      </c>
    </row>
    <row r="1875" spans="1:13" ht="15.75" x14ac:dyDescent="0.25">
      <c r="A1875" s="9" t="e">
        <f>INDEX('Журнал договоров физ.лиц'!C:C,MATCH('Реестр физические'!J1875,'Журнал договоров физ.лиц'!A:A,))</f>
        <v>#N/A</v>
      </c>
      <c r="B1875" s="9" t="e">
        <f>Таблица1[[#This Row],[Наименование юридического лица / ФИО пациента (физического лица)]]</f>
        <v>#N/A</v>
      </c>
      <c r="C1875" s="35"/>
      <c r="D1875" s="11"/>
      <c r="E1875" s="16"/>
      <c r="F1875" s="19"/>
      <c r="G1875"/>
      <c r="H1875" s="17">
        <f>IFERROR(VLOOKUP(Таблица1[[#This Row],[Наименование услуги]],#REF!,2),)</f>
        <v>0</v>
      </c>
      <c r="I1875" s="7">
        <f>Таблица1[[#This Row],[Количество услуг]]*Таблица1[[#This Row],[Стоимость за единицу, руб.]]</f>
        <v>0</v>
      </c>
      <c r="K1875" s="8" t="str">
        <f>IFERROR(VLOOKUP($J1875,'Журнал договоров физ.лиц'!$A$2:$H$32,2,0),"")</f>
        <v/>
      </c>
      <c r="L1875" s="18" t="e">
        <f>IF(MATCH(Таблица1[[#This Row],[Номер договора]],Таблица1[Номер договора],)=ROW()-1,1,)+INDEX(Таблица1[[#All],[0]],ROW()-1)</f>
        <v>#N/A</v>
      </c>
      <c r="M1875" s="18" t="str">
        <f>IFERROR(INDEX(Таблица1[Номер договора],MATCH(ROW()-1,Таблица1[0],)),"s\")</f>
        <v>s\</v>
      </c>
    </row>
    <row r="1876" spans="1:13" ht="15.75" x14ac:dyDescent="0.25">
      <c r="A1876" s="9" t="e">
        <f>INDEX('Журнал договоров физ.лиц'!C:C,MATCH('Реестр физические'!J1876,'Журнал договоров физ.лиц'!A:A,))</f>
        <v>#N/A</v>
      </c>
      <c r="B1876" s="9" t="e">
        <f>Таблица1[[#This Row],[Наименование юридического лица / ФИО пациента (физического лица)]]</f>
        <v>#N/A</v>
      </c>
      <c r="C1876" s="35"/>
      <c r="D1876" s="11"/>
      <c r="E1876" s="16"/>
      <c r="F1876" s="19"/>
      <c r="G1876"/>
      <c r="H1876" s="17">
        <f>IFERROR(VLOOKUP(Таблица1[[#This Row],[Наименование услуги]],#REF!,2),)</f>
        <v>0</v>
      </c>
      <c r="I1876" s="7">
        <f>Таблица1[[#This Row],[Количество услуг]]*Таблица1[[#This Row],[Стоимость за единицу, руб.]]</f>
        <v>0</v>
      </c>
      <c r="K1876" s="8" t="str">
        <f>IFERROR(VLOOKUP($J1876,'Журнал договоров физ.лиц'!$A$2:$H$32,2,0),"")</f>
        <v/>
      </c>
      <c r="L1876" s="18" t="e">
        <f>IF(MATCH(Таблица1[[#This Row],[Номер договора]],Таблица1[Номер договора],)=ROW()-1,1,)+INDEX(Таблица1[[#All],[0]],ROW()-1)</f>
        <v>#N/A</v>
      </c>
      <c r="M1876" s="18" t="str">
        <f>IFERROR(INDEX(Таблица1[Номер договора],MATCH(ROW()-1,Таблица1[0],)),"s\")</f>
        <v>s\</v>
      </c>
    </row>
    <row r="1877" spans="1:13" ht="15.75" x14ac:dyDescent="0.25">
      <c r="A1877" s="9" t="e">
        <f>INDEX('Журнал договоров физ.лиц'!C:C,MATCH('Реестр физические'!J1877,'Журнал договоров физ.лиц'!A:A,))</f>
        <v>#N/A</v>
      </c>
      <c r="B1877" s="9" t="e">
        <f>Таблица1[[#This Row],[Наименование юридического лица / ФИО пациента (физического лица)]]</f>
        <v>#N/A</v>
      </c>
      <c r="C1877" s="35"/>
      <c r="D1877" s="11"/>
      <c r="E1877" s="16"/>
      <c r="F1877" s="19"/>
      <c r="G1877"/>
      <c r="H1877" s="17">
        <f>IFERROR(VLOOKUP(Таблица1[[#This Row],[Наименование услуги]],#REF!,2),)</f>
        <v>0</v>
      </c>
      <c r="I1877" s="7">
        <f>Таблица1[[#This Row],[Количество услуг]]*Таблица1[[#This Row],[Стоимость за единицу, руб.]]</f>
        <v>0</v>
      </c>
      <c r="K1877" s="8" t="str">
        <f>IFERROR(VLOOKUP($J1877,'Журнал договоров физ.лиц'!$A$2:$H$32,2,0),"")</f>
        <v/>
      </c>
      <c r="L1877" s="18" t="e">
        <f>IF(MATCH(Таблица1[[#This Row],[Номер договора]],Таблица1[Номер договора],)=ROW()-1,1,)+INDEX(Таблица1[[#All],[0]],ROW()-1)</f>
        <v>#N/A</v>
      </c>
      <c r="M1877" s="18" t="str">
        <f>IFERROR(INDEX(Таблица1[Номер договора],MATCH(ROW()-1,Таблица1[0],)),"s\")</f>
        <v>s\</v>
      </c>
    </row>
    <row r="1878" spans="1:13" ht="15.75" x14ac:dyDescent="0.25">
      <c r="A1878" s="9" t="e">
        <f>INDEX('Журнал договоров физ.лиц'!C:C,MATCH('Реестр физические'!J1878,'Журнал договоров физ.лиц'!A:A,))</f>
        <v>#N/A</v>
      </c>
      <c r="B1878" s="9" t="e">
        <f>Таблица1[[#This Row],[Наименование юридического лица / ФИО пациента (физического лица)]]</f>
        <v>#N/A</v>
      </c>
      <c r="C1878" s="35"/>
      <c r="D1878" s="11"/>
      <c r="E1878" s="16"/>
      <c r="F1878" s="19"/>
      <c r="G1878"/>
      <c r="H1878" s="17">
        <f>IFERROR(VLOOKUP(Таблица1[[#This Row],[Наименование услуги]],#REF!,2),)</f>
        <v>0</v>
      </c>
      <c r="I1878" s="7">
        <f>Таблица1[[#This Row],[Количество услуг]]*Таблица1[[#This Row],[Стоимость за единицу, руб.]]</f>
        <v>0</v>
      </c>
      <c r="K1878" s="8" t="str">
        <f>IFERROR(VLOOKUP($J1878,'Журнал договоров физ.лиц'!$A$2:$H$32,2,0),"")</f>
        <v/>
      </c>
      <c r="L1878" s="18" t="e">
        <f>IF(MATCH(Таблица1[[#This Row],[Номер договора]],Таблица1[Номер договора],)=ROW()-1,1,)+INDEX(Таблица1[[#All],[0]],ROW()-1)</f>
        <v>#N/A</v>
      </c>
      <c r="M1878" s="18" t="str">
        <f>IFERROR(INDEX(Таблица1[Номер договора],MATCH(ROW()-1,Таблица1[0],)),"s\")</f>
        <v>s\</v>
      </c>
    </row>
    <row r="1879" spans="1:13" ht="15.75" x14ac:dyDescent="0.25">
      <c r="A1879" s="9" t="e">
        <f>INDEX('Журнал договоров физ.лиц'!C:C,MATCH('Реестр физические'!J1879,'Журнал договоров физ.лиц'!A:A,))</f>
        <v>#N/A</v>
      </c>
      <c r="B1879" s="9" t="e">
        <f>Таблица1[[#This Row],[Наименование юридического лица / ФИО пациента (физического лица)]]</f>
        <v>#N/A</v>
      </c>
      <c r="C1879" s="35"/>
      <c r="D1879" s="11"/>
      <c r="E1879" s="16"/>
      <c r="F1879" s="19"/>
      <c r="G1879"/>
      <c r="H1879" s="17">
        <f>IFERROR(VLOOKUP(Таблица1[[#This Row],[Наименование услуги]],#REF!,2),)</f>
        <v>0</v>
      </c>
      <c r="I1879" s="7">
        <f>Таблица1[[#This Row],[Количество услуг]]*Таблица1[[#This Row],[Стоимость за единицу, руб.]]</f>
        <v>0</v>
      </c>
      <c r="K1879" s="8" t="str">
        <f>IFERROR(VLOOKUP($J1879,'Журнал договоров физ.лиц'!$A$2:$H$32,2,0),"")</f>
        <v/>
      </c>
      <c r="L1879" s="18" t="e">
        <f>IF(MATCH(Таблица1[[#This Row],[Номер договора]],Таблица1[Номер договора],)=ROW()-1,1,)+INDEX(Таблица1[[#All],[0]],ROW()-1)</f>
        <v>#N/A</v>
      </c>
      <c r="M1879" s="18" t="str">
        <f>IFERROR(INDEX(Таблица1[Номер договора],MATCH(ROW()-1,Таблица1[0],)),"s\")</f>
        <v>s\</v>
      </c>
    </row>
    <row r="1880" spans="1:13" ht="15.75" x14ac:dyDescent="0.25">
      <c r="A1880" s="9" t="e">
        <f>INDEX('Журнал договоров физ.лиц'!C:C,MATCH('Реестр физические'!J1880,'Журнал договоров физ.лиц'!A:A,))</f>
        <v>#N/A</v>
      </c>
      <c r="B1880" s="9" t="e">
        <f>Таблица1[[#This Row],[Наименование юридического лица / ФИО пациента (физического лица)]]</f>
        <v>#N/A</v>
      </c>
      <c r="C1880" s="35"/>
      <c r="D1880" s="11"/>
      <c r="E1880" s="16"/>
      <c r="F1880" s="19"/>
      <c r="G1880"/>
      <c r="H1880" s="17">
        <f>IFERROR(VLOOKUP(Таблица1[[#This Row],[Наименование услуги]],#REF!,2),)</f>
        <v>0</v>
      </c>
      <c r="I1880" s="7">
        <f>Таблица1[[#This Row],[Количество услуг]]*Таблица1[[#This Row],[Стоимость за единицу, руб.]]</f>
        <v>0</v>
      </c>
      <c r="K1880" s="8" t="str">
        <f>IFERROR(VLOOKUP($J1880,'Журнал договоров физ.лиц'!$A$2:$H$32,2,0),"")</f>
        <v/>
      </c>
      <c r="L1880" s="18" t="e">
        <f>IF(MATCH(Таблица1[[#This Row],[Номер договора]],Таблица1[Номер договора],)=ROW()-1,1,)+INDEX(Таблица1[[#All],[0]],ROW()-1)</f>
        <v>#N/A</v>
      </c>
      <c r="M1880" s="18" t="str">
        <f>IFERROR(INDEX(Таблица1[Номер договора],MATCH(ROW()-1,Таблица1[0],)),"s\")</f>
        <v>s\</v>
      </c>
    </row>
    <row r="1881" spans="1:13" ht="15.75" x14ac:dyDescent="0.25">
      <c r="A1881" s="9" t="e">
        <f>INDEX('Журнал договоров физ.лиц'!C:C,MATCH('Реестр физические'!J1881,'Журнал договоров физ.лиц'!A:A,))</f>
        <v>#N/A</v>
      </c>
      <c r="B1881" s="9" t="e">
        <f>Таблица1[[#This Row],[Наименование юридического лица / ФИО пациента (физического лица)]]</f>
        <v>#N/A</v>
      </c>
      <c r="C1881" s="35"/>
      <c r="D1881" s="11"/>
      <c r="E1881" s="16"/>
      <c r="F1881" s="19"/>
      <c r="G1881"/>
      <c r="H1881" s="17">
        <f>IFERROR(VLOOKUP(Таблица1[[#This Row],[Наименование услуги]],#REF!,2),)</f>
        <v>0</v>
      </c>
      <c r="I1881" s="7">
        <f>Таблица1[[#This Row],[Количество услуг]]*Таблица1[[#This Row],[Стоимость за единицу, руб.]]</f>
        <v>0</v>
      </c>
      <c r="K1881" s="8" t="str">
        <f>IFERROR(VLOOKUP($J1881,'Журнал договоров физ.лиц'!$A$2:$H$32,2,0),"")</f>
        <v/>
      </c>
      <c r="L1881" s="18" t="e">
        <f>IF(MATCH(Таблица1[[#This Row],[Номер договора]],Таблица1[Номер договора],)=ROW()-1,1,)+INDEX(Таблица1[[#All],[0]],ROW()-1)</f>
        <v>#N/A</v>
      </c>
      <c r="M1881" s="18" t="str">
        <f>IFERROR(INDEX(Таблица1[Номер договора],MATCH(ROW()-1,Таблица1[0],)),"s\")</f>
        <v>s\</v>
      </c>
    </row>
    <row r="1882" spans="1:13" ht="15.75" x14ac:dyDescent="0.25">
      <c r="A1882" s="9" t="e">
        <f>INDEX('Журнал договоров физ.лиц'!C:C,MATCH('Реестр физические'!J1882,'Журнал договоров физ.лиц'!A:A,))</f>
        <v>#N/A</v>
      </c>
      <c r="B1882" s="9" t="e">
        <f>Таблица1[[#This Row],[Наименование юридического лица / ФИО пациента (физического лица)]]</f>
        <v>#N/A</v>
      </c>
      <c r="C1882" s="35"/>
      <c r="D1882" s="11"/>
      <c r="E1882" s="16"/>
      <c r="F1882" s="19"/>
      <c r="G1882"/>
      <c r="H1882" s="17">
        <f>IFERROR(VLOOKUP(Таблица1[[#This Row],[Наименование услуги]],#REF!,2),)</f>
        <v>0</v>
      </c>
      <c r="I1882" s="7">
        <f>Таблица1[[#This Row],[Количество услуг]]*Таблица1[[#This Row],[Стоимость за единицу, руб.]]</f>
        <v>0</v>
      </c>
      <c r="K1882" s="8" t="str">
        <f>IFERROR(VLOOKUP($J1882,'Журнал договоров физ.лиц'!$A$2:$H$32,2,0),"")</f>
        <v/>
      </c>
      <c r="L1882" s="18" t="e">
        <f>IF(MATCH(Таблица1[[#This Row],[Номер договора]],Таблица1[Номер договора],)=ROW()-1,1,)+INDEX(Таблица1[[#All],[0]],ROW()-1)</f>
        <v>#N/A</v>
      </c>
      <c r="M1882" s="18" t="str">
        <f>IFERROR(INDEX(Таблица1[Номер договора],MATCH(ROW()-1,Таблица1[0],)),"s\")</f>
        <v>s\</v>
      </c>
    </row>
    <row r="1883" spans="1:13" ht="15.75" x14ac:dyDescent="0.25">
      <c r="A1883" s="9" t="e">
        <f>INDEX('Журнал договоров физ.лиц'!C:C,MATCH('Реестр физические'!J1883,'Журнал договоров физ.лиц'!A:A,))</f>
        <v>#N/A</v>
      </c>
      <c r="B1883" s="9" t="e">
        <f>Таблица1[[#This Row],[Наименование юридического лица / ФИО пациента (физического лица)]]</f>
        <v>#N/A</v>
      </c>
      <c r="C1883" s="35"/>
      <c r="D1883" s="11"/>
      <c r="E1883" s="16"/>
      <c r="F1883" s="19"/>
      <c r="G1883"/>
      <c r="H1883" s="17">
        <f>IFERROR(VLOOKUP(Таблица1[[#This Row],[Наименование услуги]],#REF!,2),)</f>
        <v>0</v>
      </c>
      <c r="I1883" s="7">
        <f>Таблица1[[#This Row],[Количество услуг]]*Таблица1[[#This Row],[Стоимость за единицу, руб.]]</f>
        <v>0</v>
      </c>
      <c r="K1883" s="8" t="str">
        <f>IFERROR(VLOOKUP($J1883,'Журнал договоров физ.лиц'!$A$2:$H$32,2,0),"")</f>
        <v/>
      </c>
      <c r="L1883" s="18" t="e">
        <f>IF(MATCH(Таблица1[[#This Row],[Номер договора]],Таблица1[Номер договора],)=ROW()-1,1,)+INDEX(Таблица1[[#All],[0]],ROW()-1)</f>
        <v>#N/A</v>
      </c>
      <c r="M1883" s="18" t="str">
        <f>IFERROR(INDEX(Таблица1[Номер договора],MATCH(ROW()-1,Таблица1[0],)),"s\")</f>
        <v>s\</v>
      </c>
    </row>
    <row r="1884" spans="1:13" ht="15.75" x14ac:dyDescent="0.25">
      <c r="A1884" s="9" t="e">
        <f>INDEX('Журнал договоров физ.лиц'!C:C,MATCH('Реестр физические'!J1884,'Журнал договоров физ.лиц'!A:A,))</f>
        <v>#N/A</v>
      </c>
      <c r="B1884" s="9" t="e">
        <f>Таблица1[[#This Row],[Наименование юридического лица / ФИО пациента (физического лица)]]</f>
        <v>#N/A</v>
      </c>
      <c r="C1884" s="35"/>
      <c r="D1884" s="11"/>
      <c r="E1884" s="16"/>
      <c r="F1884" s="19"/>
      <c r="G1884"/>
      <c r="H1884" s="17">
        <f>IFERROR(VLOOKUP(Таблица1[[#This Row],[Наименование услуги]],#REF!,2),)</f>
        <v>0</v>
      </c>
      <c r="I1884" s="7">
        <f>Таблица1[[#This Row],[Количество услуг]]*Таблица1[[#This Row],[Стоимость за единицу, руб.]]</f>
        <v>0</v>
      </c>
      <c r="K1884" s="8" t="str">
        <f>IFERROR(VLOOKUP($J1884,'Журнал договоров физ.лиц'!$A$2:$H$32,2,0),"")</f>
        <v/>
      </c>
      <c r="L1884" s="18" t="e">
        <f>IF(MATCH(Таблица1[[#This Row],[Номер договора]],Таблица1[Номер договора],)=ROW()-1,1,)+INDEX(Таблица1[[#All],[0]],ROW()-1)</f>
        <v>#N/A</v>
      </c>
      <c r="M1884" s="18" t="str">
        <f>IFERROR(INDEX(Таблица1[Номер договора],MATCH(ROW()-1,Таблица1[0],)),"s\")</f>
        <v>s\</v>
      </c>
    </row>
    <row r="1885" spans="1:13" ht="15.75" x14ac:dyDescent="0.25">
      <c r="A1885" s="9" t="e">
        <f>INDEX('Журнал договоров физ.лиц'!C:C,MATCH('Реестр физические'!J1885,'Журнал договоров физ.лиц'!A:A,))</f>
        <v>#N/A</v>
      </c>
      <c r="B1885" s="9" t="e">
        <f>Таблица1[[#This Row],[Наименование юридического лица / ФИО пациента (физического лица)]]</f>
        <v>#N/A</v>
      </c>
      <c r="C1885" s="35"/>
      <c r="D1885" s="11"/>
      <c r="E1885" s="16"/>
      <c r="F1885" s="19"/>
      <c r="G1885"/>
      <c r="H1885" s="17">
        <f>IFERROR(VLOOKUP(Таблица1[[#This Row],[Наименование услуги]],#REF!,2),)</f>
        <v>0</v>
      </c>
      <c r="I1885" s="7">
        <f>Таблица1[[#This Row],[Количество услуг]]*Таблица1[[#This Row],[Стоимость за единицу, руб.]]</f>
        <v>0</v>
      </c>
      <c r="K1885" s="8" t="str">
        <f>IFERROR(VLOOKUP($J1885,'Журнал договоров физ.лиц'!$A$2:$H$32,2,0),"")</f>
        <v/>
      </c>
      <c r="L1885" s="18" t="e">
        <f>IF(MATCH(Таблица1[[#This Row],[Номер договора]],Таблица1[Номер договора],)=ROW()-1,1,)+INDEX(Таблица1[[#All],[0]],ROW()-1)</f>
        <v>#N/A</v>
      </c>
      <c r="M1885" s="18" t="str">
        <f>IFERROR(INDEX(Таблица1[Номер договора],MATCH(ROW()-1,Таблица1[0],)),"s\")</f>
        <v>s\</v>
      </c>
    </row>
    <row r="1886" spans="1:13" ht="15.75" x14ac:dyDescent="0.25">
      <c r="A1886" s="9" t="e">
        <f>INDEX('Журнал договоров физ.лиц'!C:C,MATCH('Реестр физические'!J1886,'Журнал договоров физ.лиц'!A:A,))</f>
        <v>#N/A</v>
      </c>
      <c r="B1886" s="9" t="e">
        <f>Таблица1[[#This Row],[Наименование юридического лица / ФИО пациента (физического лица)]]</f>
        <v>#N/A</v>
      </c>
      <c r="C1886" s="35"/>
      <c r="D1886" s="11"/>
      <c r="E1886" s="16"/>
      <c r="F1886" s="19"/>
      <c r="G1886"/>
      <c r="H1886" s="17">
        <f>IFERROR(VLOOKUP(Таблица1[[#This Row],[Наименование услуги]],#REF!,2),)</f>
        <v>0</v>
      </c>
      <c r="I1886" s="7">
        <f>Таблица1[[#This Row],[Количество услуг]]*Таблица1[[#This Row],[Стоимость за единицу, руб.]]</f>
        <v>0</v>
      </c>
      <c r="K1886" s="8" t="str">
        <f>IFERROR(VLOOKUP($J1886,'Журнал договоров физ.лиц'!$A$2:$H$32,2,0),"")</f>
        <v/>
      </c>
      <c r="L1886" s="18" t="e">
        <f>IF(MATCH(Таблица1[[#This Row],[Номер договора]],Таблица1[Номер договора],)=ROW()-1,1,)+INDEX(Таблица1[[#All],[0]],ROW()-1)</f>
        <v>#N/A</v>
      </c>
      <c r="M1886" s="18" t="str">
        <f>IFERROR(INDEX(Таблица1[Номер договора],MATCH(ROW()-1,Таблица1[0],)),"s\")</f>
        <v>s\</v>
      </c>
    </row>
    <row r="1887" spans="1:13" ht="15.75" x14ac:dyDescent="0.25">
      <c r="A1887" s="9" t="e">
        <f>INDEX('Журнал договоров физ.лиц'!C:C,MATCH('Реестр физические'!J1887,'Журнал договоров физ.лиц'!A:A,))</f>
        <v>#N/A</v>
      </c>
      <c r="B1887" s="9" t="e">
        <f>Таблица1[[#This Row],[Наименование юридического лица / ФИО пациента (физического лица)]]</f>
        <v>#N/A</v>
      </c>
      <c r="C1887" s="35"/>
      <c r="D1887" s="11"/>
      <c r="E1887" s="16"/>
      <c r="F1887" s="19"/>
      <c r="G1887"/>
      <c r="H1887" s="17">
        <f>IFERROR(VLOOKUP(Таблица1[[#This Row],[Наименование услуги]],#REF!,2),)</f>
        <v>0</v>
      </c>
      <c r="I1887" s="7">
        <f>Таблица1[[#This Row],[Количество услуг]]*Таблица1[[#This Row],[Стоимость за единицу, руб.]]</f>
        <v>0</v>
      </c>
      <c r="K1887" s="8" t="str">
        <f>IFERROR(VLOOKUP($J1887,'Журнал договоров физ.лиц'!$A$2:$H$32,2,0),"")</f>
        <v/>
      </c>
      <c r="L1887" s="18" t="e">
        <f>IF(MATCH(Таблица1[[#This Row],[Номер договора]],Таблица1[Номер договора],)=ROW()-1,1,)+INDEX(Таблица1[[#All],[0]],ROW()-1)</f>
        <v>#N/A</v>
      </c>
      <c r="M1887" s="18" t="str">
        <f>IFERROR(INDEX(Таблица1[Номер договора],MATCH(ROW()-1,Таблица1[0],)),"s\")</f>
        <v>s\</v>
      </c>
    </row>
    <row r="1888" spans="1:13" ht="15.75" x14ac:dyDescent="0.25">
      <c r="A1888" s="9" t="e">
        <f>INDEX('Журнал договоров физ.лиц'!C:C,MATCH('Реестр физические'!J1888,'Журнал договоров физ.лиц'!A:A,))</f>
        <v>#N/A</v>
      </c>
      <c r="B1888" s="9" t="e">
        <f>Таблица1[[#This Row],[Наименование юридического лица / ФИО пациента (физического лица)]]</f>
        <v>#N/A</v>
      </c>
      <c r="C1888" s="35"/>
      <c r="D1888" s="11"/>
      <c r="E1888" s="16"/>
      <c r="F1888" s="19"/>
      <c r="G1888"/>
      <c r="H1888" s="17">
        <f>IFERROR(VLOOKUP(Таблица1[[#This Row],[Наименование услуги]],#REF!,2),)</f>
        <v>0</v>
      </c>
      <c r="I1888" s="7">
        <f>Таблица1[[#This Row],[Количество услуг]]*Таблица1[[#This Row],[Стоимость за единицу, руб.]]</f>
        <v>0</v>
      </c>
      <c r="K1888" s="8" t="str">
        <f>IFERROR(VLOOKUP($J1888,'Журнал договоров физ.лиц'!$A$2:$H$32,2,0),"")</f>
        <v/>
      </c>
      <c r="L1888" s="18" t="e">
        <f>IF(MATCH(Таблица1[[#This Row],[Номер договора]],Таблица1[Номер договора],)=ROW()-1,1,)+INDEX(Таблица1[[#All],[0]],ROW()-1)</f>
        <v>#N/A</v>
      </c>
      <c r="M1888" s="18" t="str">
        <f>IFERROR(INDEX(Таблица1[Номер договора],MATCH(ROW()-1,Таблица1[0],)),"s\")</f>
        <v>s\</v>
      </c>
    </row>
    <row r="1889" spans="1:13" ht="15.75" x14ac:dyDescent="0.25">
      <c r="A1889" s="9" t="e">
        <f>INDEX('Журнал договоров физ.лиц'!C:C,MATCH('Реестр физические'!J1889,'Журнал договоров физ.лиц'!A:A,))</f>
        <v>#N/A</v>
      </c>
      <c r="B1889" s="9" t="e">
        <f>Таблица1[[#This Row],[Наименование юридического лица / ФИО пациента (физического лица)]]</f>
        <v>#N/A</v>
      </c>
      <c r="C1889" s="35"/>
      <c r="D1889" s="11"/>
      <c r="E1889" s="16"/>
      <c r="F1889" s="19"/>
      <c r="G1889"/>
      <c r="H1889" s="17">
        <f>IFERROR(VLOOKUP(Таблица1[[#This Row],[Наименование услуги]],#REF!,2),)</f>
        <v>0</v>
      </c>
      <c r="I1889" s="7">
        <f>Таблица1[[#This Row],[Количество услуг]]*Таблица1[[#This Row],[Стоимость за единицу, руб.]]</f>
        <v>0</v>
      </c>
      <c r="K1889" s="8" t="str">
        <f>IFERROR(VLOOKUP($J1889,'Журнал договоров физ.лиц'!$A$2:$H$32,2,0),"")</f>
        <v/>
      </c>
      <c r="L1889" s="18" t="e">
        <f>IF(MATCH(Таблица1[[#This Row],[Номер договора]],Таблица1[Номер договора],)=ROW()-1,1,)+INDEX(Таблица1[[#All],[0]],ROW()-1)</f>
        <v>#N/A</v>
      </c>
      <c r="M1889" s="18" t="str">
        <f>IFERROR(INDEX(Таблица1[Номер договора],MATCH(ROW()-1,Таблица1[0],)),"s\")</f>
        <v>s\</v>
      </c>
    </row>
    <row r="1890" spans="1:13" ht="15.75" x14ac:dyDescent="0.25">
      <c r="A1890" s="9" t="e">
        <f>INDEX('Журнал договоров физ.лиц'!C:C,MATCH('Реестр физические'!J1890,'Журнал договоров физ.лиц'!A:A,))</f>
        <v>#N/A</v>
      </c>
      <c r="B1890" s="9" t="e">
        <f>Таблица1[[#This Row],[Наименование юридического лица / ФИО пациента (физического лица)]]</f>
        <v>#N/A</v>
      </c>
      <c r="C1890" s="35"/>
      <c r="D1890" s="11"/>
      <c r="E1890" s="16"/>
      <c r="F1890" s="19"/>
      <c r="G1890"/>
      <c r="H1890" s="17">
        <f>IFERROR(VLOOKUP(Таблица1[[#This Row],[Наименование услуги]],#REF!,2),)</f>
        <v>0</v>
      </c>
      <c r="I1890" s="7">
        <f>Таблица1[[#This Row],[Количество услуг]]*Таблица1[[#This Row],[Стоимость за единицу, руб.]]</f>
        <v>0</v>
      </c>
      <c r="K1890" s="8" t="str">
        <f>IFERROR(VLOOKUP($J1890,'Журнал договоров физ.лиц'!$A$2:$H$32,2,0),"")</f>
        <v/>
      </c>
      <c r="L1890" s="18" t="e">
        <f>IF(MATCH(Таблица1[[#This Row],[Номер договора]],Таблица1[Номер договора],)=ROW()-1,1,)+INDEX(Таблица1[[#All],[0]],ROW()-1)</f>
        <v>#N/A</v>
      </c>
      <c r="M1890" s="18" t="str">
        <f>IFERROR(INDEX(Таблица1[Номер договора],MATCH(ROW()-1,Таблица1[0],)),"s\")</f>
        <v>s\</v>
      </c>
    </row>
    <row r="1891" spans="1:13" ht="15.75" x14ac:dyDescent="0.25">
      <c r="A1891" s="9" t="e">
        <f>INDEX('Журнал договоров физ.лиц'!C:C,MATCH('Реестр физические'!J1891,'Журнал договоров физ.лиц'!A:A,))</f>
        <v>#N/A</v>
      </c>
      <c r="B1891" s="9" t="e">
        <f>Таблица1[[#This Row],[Наименование юридического лица / ФИО пациента (физического лица)]]</f>
        <v>#N/A</v>
      </c>
      <c r="C1891" s="35"/>
      <c r="D1891" s="11"/>
      <c r="E1891" s="16"/>
      <c r="F1891" s="19"/>
      <c r="G1891"/>
      <c r="H1891" s="17">
        <f>IFERROR(VLOOKUP(Таблица1[[#This Row],[Наименование услуги]],#REF!,2),)</f>
        <v>0</v>
      </c>
      <c r="I1891" s="7">
        <f>Таблица1[[#This Row],[Количество услуг]]*Таблица1[[#This Row],[Стоимость за единицу, руб.]]</f>
        <v>0</v>
      </c>
      <c r="K1891" s="8" t="str">
        <f>IFERROR(VLOOKUP($J1891,'Журнал договоров физ.лиц'!$A$2:$H$32,2,0),"")</f>
        <v/>
      </c>
      <c r="L1891" s="18" t="e">
        <f>IF(MATCH(Таблица1[[#This Row],[Номер договора]],Таблица1[Номер договора],)=ROW()-1,1,)+INDEX(Таблица1[[#All],[0]],ROW()-1)</f>
        <v>#N/A</v>
      </c>
      <c r="M1891" s="18" t="str">
        <f>IFERROR(INDEX(Таблица1[Номер договора],MATCH(ROW()-1,Таблица1[0],)),"s\")</f>
        <v>s\</v>
      </c>
    </row>
    <row r="1892" spans="1:13" ht="15.75" x14ac:dyDescent="0.25">
      <c r="A1892" s="9" t="e">
        <f>INDEX('Журнал договоров физ.лиц'!C:C,MATCH('Реестр физические'!J1892,'Журнал договоров физ.лиц'!A:A,))</f>
        <v>#N/A</v>
      </c>
      <c r="B1892" s="9" t="e">
        <f>Таблица1[[#This Row],[Наименование юридического лица / ФИО пациента (физического лица)]]</f>
        <v>#N/A</v>
      </c>
      <c r="C1892" s="35"/>
      <c r="D1892" s="11"/>
      <c r="E1892" s="16"/>
      <c r="F1892" s="19"/>
      <c r="G1892"/>
      <c r="H1892" s="17">
        <f>IFERROR(VLOOKUP(Таблица1[[#This Row],[Наименование услуги]],#REF!,2),)</f>
        <v>0</v>
      </c>
      <c r="I1892" s="7">
        <f>Таблица1[[#This Row],[Количество услуг]]*Таблица1[[#This Row],[Стоимость за единицу, руб.]]</f>
        <v>0</v>
      </c>
      <c r="K1892" s="8" t="str">
        <f>IFERROR(VLOOKUP($J1892,'Журнал договоров физ.лиц'!$A$2:$H$32,2,0),"")</f>
        <v/>
      </c>
      <c r="L1892" s="18" t="e">
        <f>IF(MATCH(Таблица1[[#This Row],[Номер договора]],Таблица1[Номер договора],)=ROW()-1,1,)+INDEX(Таблица1[[#All],[0]],ROW()-1)</f>
        <v>#N/A</v>
      </c>
      <c r="M1892" s="18" t="str">
        <f>IFERROR(INDEX(Таблица1[Номер договора],MATCH(ROW()-1,Таблица1[0],)),"s\")</f>
        <v>s\</v>
      </c>
    </row>
    <row r="1893" spans="1:13" ht="15.75" x14ac:dyDescent="0.25">
      <c r="A1893" s="9" t="e">
        <f>INDEX('Журнал договоров физ.лиц'!C:C,MATCH('Реестр физические'!J1893,'Журнал договоров физ.лиц'!A:A,))</f>
        <v>#N/A</v>
      </c>
      <c r="B1893" s="9" t="e">
        <f>Таблица1[[#This Row],[Наименование юридического лица / ФИО пациента (физического лица)]]</f>
        <v>#N/A</v>
      </c>
      <c r="C1893" s="35"/>
      <c r="D1893" s="11"/>
      <c r="E1893" s="16"/>
      <c r="F1893" s="19"/>
      <c r="G1893"/>
      <c r="H1893" s="17">
        <f>IFERROR(VLOOKUP(Таблица1[[#This Row],[Наименование услуги]],#REF!,2),)</f>
        <v>0</v>
      </c>
      <c r="I1893" s="7">
        <f>Таблица1[[#This Row],[Количество услуг]]*Таблица1[[#This Row],[Стоимость за единицу, руб.]]</f>
        <v>0</v>
      </c>
      <c r="K1893" s="8" t="str">
        <f>IFERROR(VLOOKUP($J1893,'Журнал договоров физ.лиц'!$A$2:$H$32,2,0),"")</f>
        <v/>
      </c>
      <c r="L1893" s="18" t="e">
        <f>IF(MATCH(Таблица1[[#This Row],[Номер договора]],Таблица1[Номер договора],)=ROW()-1,1,)+INDEX(Таблица1[[#All],[0]],ROW()-1)</f>
        <v>#N/A</v>
      </c>
      <c r="M1893" s="18" t="str">
        <f>IFERROR(INDEX(Таблица1[Номер договора],MATCH(ROW()-1,Таблица1[0],)),"s\")</f>
        <v>s\</v>
      </c>
    </row>
    <row r="1894" spans="1:13" ht="15.75" x14ac:dyDescent="0.25">
      <c r="A1894" s="9" t="e">
        <f>INDEX('Журнал договоров физ.лиц'!C:C,MATCH('Реестр физические'!J1894,'Журнал договоров физ.лиц'!A:A,))</f>
        <v>#N/A</v>
      </c>
      <c r="B1894" s="9" t="e">
        <f>Таблица1[[#This Row],[Наименование юридического лица / ФИО пациента (физического лица)]]</f>
        <v>#N/A</v>
      </c>
      <c r="C1894" s="35"/>
      <c r="D1894" s="11"/>
      <c r="E1894" s="16"/>
      <c r="F1894" s="19"/>
      <c r="G1894"/>
      <c r="H1894" s="17">
        <f>IFERROR(VLOOKUP(Таблица1[[#This Row],[Наименование услуги]],#REF!,2),)</f>
        <v>0</v>
      </c>
      <c r="I1894" s="7">
        <f>Таблица1[[#This Row],[Количество услуг]]*Таблица1[[#This Row],[Стоимость за единицу, руб.]]</f>
        <v>0</v>
      </c>
      <c r="K1894" s="8" t="str">
        <f>IFERROR(VLOOKUP($J1894,'Журнал договоров физ.лиц'!$A$2:$H$32,2,0),"")</f>
        <v/>
      </c>
      <c r="L1894" s="18" t="e">
        <f>IF(MATCH(Таблица1[[#This Row],[Номер договора]],Таблица1[Номер договора],)=ROW()-1,1,)+INDEX(Таблица1[[#All],[0]],ROW()-1)</f>
        <v>#N/A</v>
      </c>
      <c r="M1894" s="18" t="str">
        <f>IFERROR(INDEX(Таблица1[Номер договора],MATCH(ROW()-1,Таблица1[0],)),"s\")</f>
        <v>s\</v>
      </c>
    </row>
    <row r="1895" spans="1:13" ht="15.75" x14ac:dyDescent="0.25">
      <c r="A1895" s="9" t="e">
        <f>INDEX('Журнал договоров физ.лиц'!C:C,MATCH('Реестр физические'!J1895,'Журнал договоров физ.лиц'!A:A,))</f>
        <v>#N/A</v>
      </c>
      <c r="B1895" s="9" t="e">
        <f>Таблица1[[#This Row],[Наименование юридического лица / ФИО пациента (физического лица)]]</f>
        <v>#N/A</v>
      </c>
      <c r="C1895" s="35"/>
      <c r="D1895" s="11"/>
      <c r="E1895" s="16"/>
      <c r="F1895" s="19"/>
      <c r="G1895"/>
      <c r="H1895" s="17">
        <f>IFERROR(VLOOKUP(Таблица1[[#This Row],[Наименование услуги]],#REF!,2),)</f>
        <v>0</v>
      </c>
      <c r="I1895" s="7">
        <f>Таблица1[[#This Row],[Количество услуг]]*Таблица1[[#This Row],[Стоимость за единицу, руб.]]</f>
        <v>0</v>
      </c>
      <c r="K1895" s="8" t="str">
        <f>IFERROR(VLOOKUP($J1895,'Журнал договоров физ.лиц'!$A$2:$H$32,2,0),"")</f>
        <v/>
      </c>
      <c r="L1895" s="18" t="e">
        <f>IF(MATCH(Таблица1[[#This Row],[Номер договора]],Таблица1[Номер договора],)=ROW()-1,1,)+INDEX(Таблица1[[#All],[0]],ROW()-1)</f>
        <v>#N/A</v>
      </c>
      <c r="M1895" s="18" t="str">
        <f>IFERROR(INDEX(Таблица1[Номер договора],MATCH(ROW()-1,Таблица1[0],)),"s\")</f>
        <v>s\</v>
      </c>
    </row>
    <row r="1896" spans="1:13" ht="15.75" x14ac:dyDescent="0.25">
      <c r="A1896" s="9" t="e">
        <f>INDEX('Журнал договоров физ.лиц'!C:C,MATCH('Реестр физические'!J1896,'Журнал договоров физ.лиц'!A:A,))</f>
        <v>#N/A</v>
      </c>
      <c r="B1896" s="9" t="e">
        <f>Таблица1[[#This Row],[Наименование юридического лица / ФИО пациента (физического лица)]]</f>
        <v>#N/A</v>
      </c>
      <c r="C1896" s="35"/>
      <c r="D1896" s="11"/>
      <c r="E1896" s="16"/>
      <c r="F1896" s="19"/>
      <c r="G1896"/>
      <c r="H1896" s="17">
        <f>IFERROR(VLOOKUP(Таблица1[[#This Row],[Наименование услуги]],#REF!,2),)</f>
        <v>0</v>
      </c>
      <c r="I1896" s="7">
        <f>Таблица1[[#This Row],[Количество услуг]]*Таблица1[[#This Row],[Стоимость за единицу, руб.]]</f>
        <v>0</v>
      </c>
      <c r="K1896" s="8" t="str">
        <f>IFERROR(VLOOKUP($J1896,'Журнал договоров физ.лиц'!$A$2:$H$32,2,0),"")</f>
        <v/>
      </c>
      <c r="L1896" s="18" t="e">
        <f>IF(MATCH(Таблица1[[#This Row],[Номер договора]],Таблица1[Номер договора],)=ROW()-1,1,)+INDEX(Таблица1[[#All],[0]],ROW()-1)</f>
        <v>#N/A</v>
      </c>
      <c r="M1896" s="18" t="str">
        <f>IFERROR(INDEX(Таблица1[Номер договора],MATCH(ROW()-1,Таблица1[0],)),"s\")</f>
        <v>s\</v>
      </c>
    </row>
    <row r="1897" spans="1:13" ht="15.75" x14ac:dyDescent="0.25">
      <c r="A1897" s="9" t="e">
        <f>INDEX('Журнал договоров физ.лиц'!C:C,MATCH('Реестр физические'!J1897,'Журнал договоров физ.лиц'!A:A,))</f>
        <v>#N/A</v>
      </c>
      <c r="B1897" s="9" t="e">
        <f>Таблица1[[#This Row],[Наименование юридического лица / ФИО пациента (физического лица)]]</f>
        <v>#N/A</v>
      </c>
      <c r="C1897" s="35"/>
      <c r="D1897" s="11"/>
      <c r="E1897" s="16"/>
      <c r="F1897" s="19"/>
      <c r="G1897"/>
      <c r="H1897" s="17">
        <f>IFERROR(VLOOKUP(Таблица1[[#This Row],[Наименование услуги]],#REF!,2),)</f>
        <v>0</v>
      </c>
      <c r="I1897" s="7">
        <f>Таблица1[[#This Row],[Количество услуг]]*Таблица1[[#This Row],[Стоимость за единицу, руб.]]</f>
        <v>0</v>
      </c>
      <c r="K1897" s="8" t="str">
        <f>IFERROR(VLOOKUP($J1897,'Журнал договоров физ.лиц'!$A$2:$H$32,2,0),"")</f>
        <v/>
      </c>
      <c r="L1897" s="18" t="e">
        <f>IF(MATCH(Таблица1[[#This Row],[Номер договора]],Таблица1[Номер договора],)=ROW()-1,1,)+INDEX(Таблица1[[#All],[0]],ROW()-1)</f>
        <v>#N/A</v>
      </c>
      <c r="M1897" s="18" t="str">
        <f>IFERROR(INDEX(Таблица1[Номер договора],MATCH(ROW()-1,Таблица1[0],)),"s\")</f>
        <v>s\</v>
      </c>
    </row>
    <row r="1898" spans="1:13" ht="15.75" x14ac:dyDescent="0.25">
      <c r="A1898" s="9" t="e">
        <f>INDEX('Журнал договоров физ.лиц'!C:C,MATCH('Реестр физические'!J1898,'Журнал договоров физ.лиц'!A:A,))</f>
        <v>#N/A</v>
      </c>
      <c r="B1898" s="9" t="e">
        <f>Таблица1[[#This Row],[Наименование юридического лица / ФИО пациента (физического лица)]]</f>
        <v>#N/A</v>
      </c>
      <c r="C1898" s="35"/>
      <c r="D1898" s="11"/>
      <c r="E1898" s="16"/>
      <c r="F1898" s="19"/>
      <c r="G1898"/>
      <c r="H1898" s="17">
        <f>IFERROR(VLOOKUP(Таблица1[[#This Row],[Наименование услуги]],#REF!,2),)</f>
        <v>0</v>
      </c>
      <c r="I1898" s="7">
        <f>Таблица1[[#This Row],[Количество услуг]]*Таблица1[[#This Row],[Стоимость за единицу, руб.]]</f>
        <v>0</v>
      </c>
      <c r="K1898" s="8" t="str">
        <f>IFERROR(VLOOKUP($J1898,'Журнал договоров физ.лиц'!$A$2:$H$32,2,0),"")</f>
        <v/>
      </c>
      <c r="L1898" s="18" t="e">
        <f>IF(MATCH(Таблица1[[#This Row],[Номер договора]],Таблица1[Номер договора],)=ROW()-1,1,)+INDEX(Таблица1[[#All],[0]],ROW()-1)</f>
        <v>#N/A</v>
      </c>
      <c r="M1898" s="18" t="str">
        <f>IFERROR(INDEX(Таблица1[Номер договора],MATCH(ROW()-1,Таблица1[0],)),"s\")</f>
        <v>s\</v>
      </c>
    </row>
    <row r="1899" spans="1:13" ht="15.75" x14ac:dyDescent="0.25">
      <c r="A1899" s="9" t="e">
        <f>INDEX('Журнал договоров физ.лиц'!C:C,MATCH('Реестр физические'!J1899,'Журнал договоров физ.лиц'!A:A,))</f>
        <v>#N/A</v>
      </c>
      <c r="B1899" s="9" t="e">
        <f>Таблица1[[#This Row],[Наименование юридического лица / ФИО пациента (физического лица)]]</f>
        <v>#N/A</v>
      </c>
      <c r="C1899" s="35"/>
      <c r="D1899" s="11"/>
      <c r="E1899" s="16"/>
      <c r="F1899" s="19"/>
      <c r="G1899"/>
      <c r="H1899" s="17">
        <f>IFERROR(VLOOKUP(Таблица1[[#This Row],[Наименование услуги]],#REF!,2),)</f>
        <v>0</v>
      </c>
      <c r="I1899" s="7">
        <f>Таблица1[[#This Row],[Количество услуг]]*Таблица1[[#This Row],[Стоимость за единицу, руб.]]</f>
        <v>0</v>
      </c>
      <c r="K1899" s="8" t="str">
        <f>IFERROR(VLOOKUP($J1899,'Журнал договоров физ.лиц'!$A$2:$H$32,2,0),"")</f>
        <v/>
      </c>
      <c r="L1899" s="18" t="e">
        <f>IF(MATCH(Таблица1[[#This Row],[Номер договора]],Таблица1[Номер договора],)=ROW()-1,1,)+INDEX(Таблица1[[#All],[0]],ROW()-1)</f>
        <v>#N/A</v>
      </c>
      <c r="M1899" s="18" t="str">
        <f>IFERROR(INDEX(Таблица1[Номер договора],MATCH(ROW()-1,Таблица1[0],)),"s\")</f>
        <v>s\</v>
      </c>
    </row>
    <row r="1900" spans="1:13" ht="15.75" x14ac:dyDescent="0.25">
      <c r="A1900" s="9" t="e">
        <f>INDEX('Журнал договоров физ.лиц'!C:C,MATCH('Реестр физические'!J1900,'Журнал договоров физ.лиц'!A:A,))</f>
        <v>#N/A</v>
      </c>
      <c r="B1900" s="9" t="e">
        <f>Таблица1[[#This Row],[Наименование юридического лица / ФИО пациента (физического лица)]]</f>
        <v>#N/A</v>
      </c>
      <c r="C1900" s="35"/>
      <c r="D1900" s="11"/>
      <c r="E1900" s="16"/>
      <c r="F1900" s="19"/>
      <c r="G1900"/>
      <c r="H1900" s="17">
        <f>IFERROR(VLOOKUP(Таблица1[[#This Row],[Наименование услуги]],#REF!,2),)</f>
        <v>0</v>
      </c>
      <c r="I1900" s="7">
        <f>Таблица1[[#This Row],[Количество услуг]]*Таблица1[[#This Row],[Стоимость за единицу, руб.]]</f>
        <v>0</v>
      </c>
      <c r="K1900" s="8" t="str">
        <f>IFERROR(VLOOKUP($J1900,'Журнал договоров физ.лиц'!$A$2:$H$32,2,0),"")</f>
        <v/>
      </c>
      <c r="L1900" s="18" t="e">
        <f>IF(MATCH(Таблица1[[#This Row],[Номер договора]],Таблица1[Номер договора],)=ROW()-1,1,)+INDEX(Таблица1[[#All],[0]],ROW()-1)</f>
        <v>#N/A</v>
      </c>
      <c r="M1900" s="18" t="str">
        <f>IFERROR(INDEX(Таблица1[Номер договора],MATCH(ROW()-1,Таблица1[0],)),"s\")</f>
        <v>s\</v>
      </c>
    </row>
    <row r="1901" spans="1:13" ht="15.75" x14ac:dyDescent="0.25">
      <c r="A1901" s="9" t="e">
        <f>INDEX('Журнал договоров физ.лиц'!C:C,MATCH('Реестр физические'!J1901,'Журнал договоров физ.лиц'!A:A,))</f>
        <v>#N/A</v>
      </c>
      <c r="B1901" s="9" t="e">
        <f>Таблица1[[#This Row],[Наименование юридического лица / ФИО пациента (физического лица)]]</f>
        <v>#N/A</v>
      </c>
      <c r="C1901" s="35"/>
      <c r="D1901" s="11"/>
      <c r="E1901" s="16"/>
      <c r="F1901" s="19"/>
      <c r="G1901"/>
      <c r="H1901" s="17">
        <f>IFERROR(VLOOKUP(Таблица1[[#This Row],[Наименование услуги]],#REF!,2),)</f>
        <v>0</v>
      </c>
      <c r="I1901" s="7">
        <f>Таблица1[[#This Row],[Количество услуг]]*Таблица1[[#This Row],[Стоимость за единицу, руб.]]</f>
        <v>0</v>
      </c>
      <c r="K1901" s="8" t="str">
        <f>IFERROR(VLOOKUP($J1901,'Журнал договоров физ.лиц'!$A$2:$H$32,2,0),"")</f>
        <v/>
      </c>
      <c r="L1901" s="18" t="e">
        <f>IF(MATCH(Таблица1[[#This Row],[Номер договора]],Таблица1[Номер договора],)=ROW()-1,1,)+INDEX(Таблица1[[#All],[0]],ROW()-1)</f>
        <v>#N/A</v>
      </c>
      <c r="M1901" s="18" t="str">
        <f>IFERROR(INDEX(Таблица1[Номер договора],MATCH(ROW()-1,Таблица1[0],)),"s\")</f>
        <v>s\</v>
      </c>
    </row>
    <row r="1902" spans="1:13" ht="15.75" x14ac:dyDescent="0.25">
      <c r="A1902" s="9" t="e">
        <f>INDEX('Журнал договоров физ.лиц'!C:C,MATCH('Реестр физические'!J1902,'Журнал договоров физ.лиц'!A:A,))</f>
        <v>#N/A</v>
      </c>
      <c r="B1902" s="9" t="e">
        <f>Таблица1[[#This Row],[Наименование юридического лица / ФИО пациента (физического лица)]]</f>
        <v>#N/A</v>
      </c>
      <c r="C1902" s="35"/>
      <c r="D1902" s="11"/>
      <c r="E1902" s="16"/>
      <c r="F1902" s="19"/>
      <c r="G1902"/>
      <c r="H1902" s="17">
        <f>IFERROR(VLOOKUP(Таблица1[[#This Row],[Наименование услуги]],#REF!,2),)</f>
        <v>0</v>
      </c>
      <c r="I1902" s="7">
        <f>Таблица1[[#This Row],[Количество услуг]]*Таблица1[[#This Row],[Стоимость за единицу, руб.]]</f>
        <v>0</v>
      </c>
      <c r="K1902" s="8" t="str">
        <f>IFERROR(VLOOKUP($J1902,'Журнал договоров физ.лиц'!$A$2:$H$32,2,0),"")</f>
        <v/>
      </c>
      <c r="L1902" s="18" t="e">
        <f>IF(MATCH(Таблица1[[#This Row],[Номер договора]],Таблица1[Номер договора],)=ROW()-1,1,)+INDEX(Таблица1[[#All],[0]],ROW()-1)</f>
        <v>#N/A</v>
      </c>
      <c r="M1902" s="18" t="str">
        <f>IFERROR(INDEX(Таблица1[Номер договора],MATCH(ROW()-1,Таблица1[0],)),"s\")</f>
        <v>s\</v>
      </c>
    </row>
    <row r="1903" spans="1:13" ht="15.75" x14ac:dyDescent="0.25">
      <c r="A1903" s="9" t="e">
        <f>INDEX('Журнал договоров физ.лиц'!C:C,MATCH('Реестр физические'!J1903,'Журнал договоров физ.лиц'!A:A,))</f>
        <v>#N/A</v>
      </c>
      <c r="B1903" s="9" t="e">
        <f>Таблица1[[#This Row],[Наименование юридического лица / ФИО пациента (физического лица)]]</f>
        <v>#N/A</v>
      </c>
      <c r="C1903" s="35"/>
      <c r="D1903" s="11"/>
      <c r="E1903" s="16"/>
      <c r="F1903" s="19"/>
      <c r="G1903"/>
      <c r="H1903" s="17">
        <f>IFERROR(VLOOKUP(Таблица1[[#This Row],[Наименование услуги]],#REF!,2),)</f>
        <v>0</v>
      </c>
      <c r="I1903" s="7">
        <f>Таблица1[[#This Row],[Количество услуг]]*Таблица1[[#This Row],[Стоимость за единицу, руб.]]</f>
        <v>0</v>
      </c>
      <c r="K1903" s="8" t="str">
        <f>IFERROR(VLOOKUP($J1903,'Журнал договоров физ.лиц'!$A$2:$H$32,2,0),"")</f>
        <v/>
      </c>
      <c r="L1903" s="18" t="e">
        <f>IF(MATCH(Таблица1[[#This Row],[Номер договора]],Таблица1[Номер договора],)=ROW()-1,1,)+INDEX(Таблица1[[#All],[0]],ROW()-1)</f>
        <v>#N/A</v>
      </c>
      <c r="M1903" s="18" t="str">
        <f>IFERROR(INDEX(Таблица1[Номер договора],MATCH(ROW()-1,Таблица1[0],)),"s\")</f>
        <v>s\</v>
      </c>
    </row>
    <row r="1904" spans="1:13" ht="15.75" x14ac:dyDescent="0.25">
      <c r="A1904" s="9" t="e">
        <f>INDEX('Журнал договоров физ.лиц'!C:C,MATCH('Реестр физические'!J1904,'Журнал договоров физ.лиц'!A:A,))</f>
        <v>#N/A</v>
      </c>
      <c r="B1904" s="9" t="e">
        <f>Таблица1[[#This Row],[Наименование юридического лица / ФИО пациента (физического лица)]]</f>
        <v>#N/A</v>
      </c>
      <c r="C1904" s="35"/>
      <c r="D1904" s="11"/>
      <c r="E1904" s="16"/>
      <c r="F1904" s="19"/>
      <c r="G1904"/>
      <c r="H1904" s="17">
        <f>IFERROR(VLOOKUP(Таблица1[[#This Row],[Наименование услуги]],#REF!,2),)</f>
        <v>0</v>
      </c>
      <c r="I1904" s="7">
        <f>Таблица1[[#This Row],[Количество услуг]]*Таблица1[[#This Row],[Стоимость за единицу, руб.]]</f>
        <v>0</v>
      </c>
      <c r="K1904" s="8" t="str">
        <f>IFERROR(VLOOKUP($J1904,'Журнал договоров физ.лиц'!$A$2:$H$32,2,0),"")</f>
        <v/>
      </c>
      <c r="L1904" s="18" t="e">
        <f>IF(MATCH(Таблица1[[#This Row],[Номер договора]],Таблица1[Номер договора],)=ROW()-1,1,)+INDEX(Таблица1[[#All],[0]],ROW()-1)</f>
        <v>#N/A</v>
      </c>
      <c r="M1904" s="18" t="str">
        <f>IFERROR(INDEX(Таблица1[Номер договора],MATCH(ROW()-1,Таблица1[0],)),"s\")</f>
        <v>s\</v>
      </c>
    </row>
    <row r="1905" spans="1:13" ht="15.75" x14ac:dyDescent="0.25">
      <c r="A1905" s="9" t="e">
        <f>INDEX('Журнал договоров физ.лиц'!C:C,MATCH('Реестр физические'!J1905,'Журнал договоров физ.лиц'!A:A,))</f>
        <v>#N/A</v>
      </c>
      <c r="B1905" s="9" t="e">
        <f>Таблица1[[#This Row],[Наименование юридического лица / ФИО пациента (физического лица)]]</f>
        <v>#N/A</v>
      </c>
      <c r="C1905" s="35"/>
      <c r="D1905" s="11"/>
      <c r="E1905" s="16"/>
      <c r="F1905" s="19"/>
      <c r="G1905"/>
      <c r="H1905" s="17">
        <f>IFERROR(VLOOKUP(Таблица1[[#This Row],[Наименование услуги]],#REF!,2),)</f>
        <v>0</v>
      </c>
      <c r="I1905" s="7">
        <f>Таблица1[[#This Row],[Количество услуг]]*Таблица1[[#This Row],[Стоимость за единицу, руб.]]</f>
        <v>0</v>
      </c>
      <c r="K1905" s="8" t="str">
        <f>IFERROR(VLOOKUP($J1905,'Журнал договоров физ.лиц'!$A$2:$H$32,2,0),"")</f>
        <v/>
      </c>
      <c r="L1905" s="18" t="e">
        <f>IF(MATCH(Таблица1[[#This Row],[Номер договора]],Таблица1[Номер договора],)=ROW()-1,1,)+INDEX(Таблица1[[#All],[0]],ROW()-1)</f>
        <v>#N/A</v>
      </c>
      <c r="M1905" s="18" t="str">
        <f>IFERROR(INDEX(Таблица1[Номер договора],MATCH(ROW()-1,Таблица1[0],)),"s\")</f>
        <v>s\</v>
      </c>
    </row>
    <row r="1906" spans="1:13" ht="15.75" x14ac:dyDescent="0.25">
      <c r="A1906" s="9" t="e">
        <f>INDEX('Журнал договоров физ.лиц'!C:C,MATCH('Реестр физические'!J1906,'Журнал договоров физ.лиц'!A:A,))</f>
        <v>#N/A</v>
      </c>
      <c r="B1906" s="9" t="e">
        <f>Таблица1[[#This Row],[Наименование юридического лица / ФИО пациента (физического лица)]]</f>
        <v>#N/A</v>
      </c>
      <c r="C1906" s="35"/>
      <c r="D1906" s="11"/>
      <c r="E1906" s="16"/>
      <c r="F1906" s="19"/>
      <c r="G1906"/>
      <c r="H1906" s="17">
        <f>IFERROR(VLOOKUP(Таблица1[[#This Row],[Наименование услуги]],#REF!,2),)</f>
        <v>0</v>
      </c>
      <c r="I1906" s="7">
        <f>Таблица1[[#This Row],[Количество услуг]]*Таблица1[[#This Row],[Стоимость за единицу, руб.]]</f>
        <v>0</v>
      </c>
      <c r="K1906" s="8" t="str">
        <f>IFERROR(VLOOKUP($J1906,'Журнал договоров физ.лиц'!$A$2:$H$32,2,0),"")</f>
        <v/>
      </c>
      <c r="L1906" s="18" t="e">
        <f>IF(MATCH(Таблица1[[#This Row],[Номер договора]],Таблица1[Номер договора],)=ROW()-1,1,)+INDEX(Таблица1[[#All],[0]],ROW()-1)</f>
        <v>#N/A</v>
      </c>
      <c r="M1906" s="18" t="str">
        <f>IFERROR(INDEX(Таблица1[Номер договора],MATCH(ROW()-1,Таблица1[0],)),"s\")</f>
        <v>s\</v>
      </c>
    </row>
    <row r="1907" spans="1:13" ht="15.75" x14ac:dyDescent="0.25">
      <c r="A1907" s="9" t="e">
        <f>INDEX('Журнал договоров физ.лиц'!C:C,MATCH('Реестр физические'!J1907,'Журнал договоров физ.лиц'!A:A,))</f>
        <v>#N/A</v>
      </c>
      <c r="B1907" s="9" t="e">
        <f>Таблица1[[#This Row],[Наименование юридического лица / ФИО пациента (физического лица)]]</f>
        <v>#N/A</v>
      </c>
      <c r="C1907" s="35"/>
      <c r="D1907" s="11"/>
      <c r="E1907" s="16"/>
      <c r="F1907" s="19"/>
      <c r="G1907"/>
      <c r="H1907" s="17">
        <f>IFERROR(VLOOKUP(Таблица1[[#This Row],[Наименование услуги]],#REF!,2),)</f>
        <v>0</v>
      </c>
      <c r="I1907" s="7">
        <f>Таблица1[[#This Row],[Количество услуг]]*Таблица1[[#This Row],[Стоимость за единицу, руб.]]</f>
        <v>0</v>
      </c>
      <c r="K1907" s="8" t="str">
        <f>IFERROR(VLOOKUP($J1907,'Журнал договоров физ.лиц'!$A$2:$H$32,2,0),"")</f>
        <v/>
      </c>
      <c r="L1907" s="18" t="e">
        <f>IF(MATCH(Таблица1[[#This Row],[Номер договора]],Таблица1[Номер договора],)=ROW()-1,1,)+INDEX(Таблица1[[#All],[0]],ROW()-1)</f>
        <v>#N/A</v>
      </c>
      <c r="M1907" s="18" t="str">
        <f>IFERROR(INDEX(Таблица1[Номер договора],MATCH(ROW()-1,Таблица1[0],)),"s\")</f>
        <v>s\</v>
      </c>
    </row>
    <row r="1908" spans="1:13" ht="15.75" x14ac:dyDescent="0.25">
      <c r="A1908" s="9" t="e">
        <f>INDEX('Журнал договоров физ.лиц'!C:C,MATCH('Реестр физические'!J1908,'Журнал договоров физ.лиц'!A:A,))</f>
        <v>#N/A</v>
      </c>
      <c r="B1908" s="9" t="e">
        <f>Таблица1[[#This Row],[Наименование юридического лица / ФИО пациента (физического лица)]]</f>
        <v>#N/A</v>
      </c>
      <c r="C1908" s="35"/>
      <c r="D1908" s="11"/>
      <c r="E1908" s="16"/>
      <c r="F1908" s="19"/>
      <c r="G1908"/>
      <c r="H1908" s="17">
        <f>IFERROR(VLOOKUP(Таблица1[[#This Row],[Наименование услуги]],#REF!,2),)</f>
        <v>0</v>
      </c>
      <c r="I1908" s="7">
        <f>Таблица1[[#This Row],[Количество услуг]]*Таблица1[[#This Row],[Стоимость за единицу, руб.]]</f>
        <v>0</v>
      </c>
      <c r="K1908" s="8" t="str">
        <f>IFERROR(VLOOKUP($J1908,'Журнал договоров физ.лиц'!$A$2:$H$32,2,0),"")</f>
        <v/>
      </c>
      <c r="L1908" s="18" t="e">
        <f>IF(MATCH(Таблица1[[#This Row],[Номер договора]],Таблица1[Номер договора],)=ROW()-1,1,)+INDEX(Таблица1[[#All],[0]],ROW()-1)</f>
        <v>#N/A</v>
      </c>
      <c r="M1908" s="18" t="str">
        <f>IFERROR(INDEX(Таблица1[Номер договора],MATCH(ROW()-1,Таблица1[0],)),"s\")</f>
        <v>s\</v>
      </c>
    </row>
    <row r="1909" spans="1:13" ht="15.75" x14ac:dyDescent="0.25">
      <c r="A1909" s="9" t="e">
        <f>INDEX('Журнал договоров физ.лиц'!C:C,MATCH('Реестр физические'!J1909,'Журнал договоров физ.лиц'!A:A,))</f>
        <v>#N/A</v>
      </c>
      <c r="B1909" s="9" t="e">
        <f>Таблица1[[#This Row],[Наименование юридического лица / ФИО пациента (физического лица)]]</f>
        <v>#N/A</v>
      </c>
      <c r="C1909" s="35"/>
      <c r="D1909" s="11"/>
      <c r="E1909" s="16"/>
      <c r="F1909" s="19"/>
      <c r="G1909"/>
      <c r="H1909" s="17">
        <f>IFERROR(VLOOKUP(Таблица1[[#This Row],[Наименование услуги]],#REF!,2),)</f>
        <v>0</v>
      </c>
      <c r="I1909" s="7">
        <f>Таблица1[[#This Row],[Количество услуг]]*Таблица1[[#This Row],[Стоимость за единицу, руб.]]</f>
        <v>0</v>
      </c>
      <c r="K1909" s="8" t="str">
        <f>IFERROR(VLOOKUP($J1909,'Журнал договоров физ.лиц'!$A$2:$H$32,2,0),"")</f>
        <v/>
      </c>
      <c r="L1909" s="18" t="e">
        <f>IF(MATCH(Таблица1[[#This Row],[Номер договора]],Таблица1[Номер договора],)=ROW()-1,1,)+INDEX(Таблица1[[#All],[0]],ROW()-1)</f>
        <v>#N/A</v>
      </c>
      <c r="M1909" s="18" t="str">
        <f>IFERROR(INDEX(Таблица1[Номер договора],MATCH(ROW()-1,Таблица1[0],)),"s\")</f>
        <v>s\</v>
      </c>
    </row>
    <row r="1910" spans="1:13" ht="15.75" x14ac:dyDescent="0.25">
      <c r="A1910" s="9" t="e">
        <f>INDEX('Журнал договоров физ.лиц'!C:C,MATCH('Реестр физические'!J1910,'Журнал договоров физ.лиц'!A:A,))</f>
        <v>#N/A</v>
      </c>
      <c r="B1910" s="9" t="e">
        <f>Таблица1[[#This Row],[Наименование юридического лица / ФИО пациента (физического лица)]]</f>
        <v>#N/A</v>
      </c>
      <c r="C1910" s="35"/>
      <c r="D1910" s="11"/>
      <c r="E1910" s="16"/>
      <c r="F1910" s="19"/>
      <c r="G1910"/>
      <c r="H1910" s="17">
        <f>IFERROR(VLOOKUP(Таблица1[[#This Row],[Наименование услуги]],#REF!,2),)</f>
        <v>0</v>
      </c>
      <c r="I1910" s="7">
        <f>Таблица1[[#This Row],[Количество услуг]]*Таблица1[[#This Row],[Стоимость за единицу, руб.]]</f>
        <v>0</v>
      </c>
      <c r="K1910" s="8" t="str">
        <f>IFERROR(VLOOKUP($J1910,'Журнал договоров физ.лиц'!$A$2:$H$32,2,0),"")</f>
        <v/>
      </c>
      <c r="L1910" s="18" t="e">
        <f>IF(MATCH(Таблица1[[#This Row],[Номер договора]],Таблица1[Номер договора],)=ROW()-1,1,)+INDEX(Таблица1[[#All],[0]],ROW()-1)</f>
        <v>#N/A</v>
      </c>
      <c r="M1910" s="18" t="str">
        <f>IFERROR(INDEX(Таблица1[Номер договора],MATCH(ROW()-1,Таблица1[0],)),"s\")</f>
        <v>s\</v>
      </c>
    </row>
    <row r="1911" spans="1:13" ht="15.75" x14ac:dyDescent="0.25">
      <c r="A1911" s="9" t="e">
        <f>INDEX('Журнал договоров физ.лиц'!C:C,MATCH('Реестр физические'!J1911,'Журнал договоров физ.лиц'!A:A,))</f>
        <v>#N/A</v>
      </c>
      <c r="B1911" s="9" t="e">
        <f>Таблица1[[#This Row],[Наименование юридического лица / ФИО пациента (физического лица)]]</f>
        <v>#N/A</v>
      </c>
      <c r="C1911" s="35"/>
      <c r="D1911" s="11"/>
      <c r="E1911" s="16"/>
      <c r="F1911" s="19"/>
      <c r="G1911"/>
      <c r="H1911" s="17">
        <f>IFERROR(VLOOKUP(Таблица1[[#This Row],[Наименование услуги]],#REF!,2),)</f>
        <v>0</v>
      </c>
      <c r="I1911" s="7">
        <f>Таблица1[[#This Row],[Количество услуг]]*Таблица1[[#This Row],[Стоимость за единицу, руб.]]</f>
        <v>0</v>
      </c>
      <c r="K1911" s="8" t="str">
        <f>IFERROR(VLOOKUP($J1911,'Журнал договоров физ.лиц'!$A$2:$H$32,2,0),"")</f>
        <v/>
      </c>
      <c r="L1911" s="18" t="e">
        <f>IF(MATCH(Таблица1[[#This Row],[Номер договора]],Таблица1[Номер договора],)=ROW()-1,1,)+INDEX(Таблица1[[#All],[0]],ROW()-1)</f>
        <v>#N/A</v>
      </c>
      <c r="M1911" s="18" t="str">
        <f>IFERROR(INDEX(Таблица1[Номер договора],MATCH(ROW()-1,Таблица1[0],)),"s\")</f>
        <v>s\</v>
      </c>
    </row>
    <row r="1912" spans="1:13" ht="15.75" x14ac:dyDescent="0.25">
      <c r="A1912" s="9" t="e">
        <f>INDEX('Журнал договоров физ.лиц'!C:C,MATCH('Реестр физические'!J1912,'Журнал договоров физ.лиц'!A:A,))</f>
        <v>#N/A</v>
      </c>
      <c r="B1912" s="9" t="e">
        <f>Таблица1[[#This Row],[Наименование юридического лица / ФИО пациента (физического лица)]]</f>
        <v>#N/A</v>
      </c>
      <c r="C1912" s="35"/>
      <c r="D1912" s="11"/>
      <c r="E1912" s="16"/>
      <c r="F1912" s="19"/>
      <c r="G1912"/>
      <c r="H1912" s="17">
        <f>IFERROR(VLOOKUP(Таблица1[[#This Row],[Наименование услуги]],#REF!,2),)</f>
        <v>0</v>
      </c>
      <c r="I1912" s="7">
        <f>Таблица1[[#This Row],[Количество услуг]]*Таблица1[[#This Row],[Стоимость за единицу, руб.]]</f>
        <v>0</v>
      </c>
      <c r="K1912" s="8" t="str">
        <f>IFERROR(VLOOKUP($J1912,'Журнал договоров физ.лиц'!$A$2:$H$32,2,0),"")</f>
        <v/>
      </c>
      <c r="L1912" s="18" t="e">
        <f>IF(MATCH(Таблица1[[#This Row],[Номер договора]],Таблица1[Номер договора],)=ROW()-1,1,)+INDEX(Таблица1[[#All],[0]],ROW()-1)</f>
        <v>#N/A</v>
      </c>
      <c r="M1912" s="18" t="str">
        <f>IFERROR(INDEX(Таблица1[Номер договора],MATCH(ROW()-1,Таблица1[0],)),"s\")</f>
        <v>s\</v>
      </c>
    </row>
    <row r="1913" spans="1:13" ht="15.75" x14ac:dyDescent="0.25">
      <c r="A1913" s="9" t="e">
        <f>INDEX('Журнал договоров физ.лиц'!C:C,MATCH('Реестр физические'!J1913,'Журнал договоров физ.лиц'!A:A,))</f>
        <v>#N/A</v>
      </c>
      <c r="B1913" s="9" t="e">
        <f>Таблица1[[#This Row],[Наименование юридического лица / ФИО пациента (физического лица)]]</f>
        <v>#N/A</v>
      </c>
      <c r="C1913" s="35"/>
      <c r="D1913" s="11"/>
      <c r="E1913" s="16"/>
      <c r="F1913" s="19"/>
      <c r="G1913"/>
      <c r="H1913" s="17">
        <f>IFERROR(VLOOKUP(Таблица1[[#This Row],[Наименование услуги]],#REF!,2),)</f>
        <v>0</v>
      </c>
      <c r="I1913" s="7">
        <f>Таблица1[[#This Row],[Количество услуг]]*Таблица1[[#This Row],[Стоимость за единицу, руб.]]</f>
        <v>0</v>
      </c>
      <c r="K1913" s="8" t="str">
        <f>IFERROR(VLOOKUP($J1913,'Журнал договоров физ.лиц'!$A$2:$H$32,2,0),"")</f>
        <v/>
      </c>
      <c r="L1913" s="18" t="e">
        <f>IF(MATCH(Таблица1[[#This Row],[Номер договора]],Таблица1[Номер договора],)=ROW()-1,1,)+INDEX(Таблица1[[#All],[0]],ROW()-1)</f>
        <v>#N/A</v>
      </c>
      <c r="M1913" s="18" t="str">
        <f>IFERROR(INDEX(Таблица1[Номер договора],MATCH(ROW()-1,Таблица1[0],)),"s\")</f>
        <v>s\</v>
      </c>
    </row>
    <row r="1914" spans="1:13" ht="15.75" x14ac:dyDescent="0.25">
      <c r="A1914" s="9" t="e">
        <f>INDEX('Журнал договоров физ.лиц'!C:C,MATCH('Реестр физические'!J1914,'Журнал договоров физ.лиц'!A:A,))</f>
        <v>#N/A</v>
      </c>
      <c r="B1914" s="9" t="e">
        <f>Таблица1[[#This Row],[Наименование юридического лица / ФИО пациента (физического лица)]]</f>
        <v>#N/A</v>
      </c>
      <c r="C1914" s="35"/>
      <c r="D1914" s="11"/>
      <c r="E1914" s="16"/>
      <c r="F1914" s="19"/>
      <c r="G1914"/>
      <c r="H1914" s="17">
        <f>IFERROR(VLOOKUP(Таблица1[[#This Row],[Наименование услуги]],#REF!,2),)</f>
        <v>0</v>
      </c>
      <c r="I1914" s="7">
        <f>Таблица1[[#This Row],[Количество услуг]]*Таблица1[[#This Row],[Стоимость за единицу, руб.]]</f>
        <v>0</v>
      </c>
      <c r="K1914" s="8" t="str">
        <f>IFERROR(VLOOKUP($J1914,'Журнал договоров физ.лиц'!$A$2:$H$32,2,0),"")</f>
        <v/>
      </c>
      <c r="L1914" s="18" t="e">
        <f>IF(MATCH(Таблица1[[#This Row],[Номер договора]],Таблица1[Номер договора],)=ROW()-1,1,)+INDEX(Таблица1[[#All],[0]],ROW()-1)</f>
        <v>#N/A</v>
      </c>
      <c r="M1914" s="18" t="str">
        <f>IFERROR(INDEX(Таблица1[Номер договора],MATCH(ROW()-1,Таблица1[0],)),"s\")</f>
        <v>s\</v>
      </c>
    </row>
    <row r="1915" spans="1:13" ht="15.75" x14ac:dyDescent="0.25">
      <c r="A1915" s="9" t="e">
        <f>INDEX('Журнал договоров физ.лиц'!C:C,MATCH('Реестр физические'!J1915,'Журнал договоров физ.лиц'!A:A,))</f>
        <v>#N/A</v>
      </c>
      <c r="B1915" s="9" t="e">
        <f>Таблица1[[#This Row],[Наименование юридического лица / ФИО пациента (физического лица)]]</f>
        <v>#N/A</v>
      </c>
      <c r="C1915" s="35"/>
      <c r="D1915" s="11"/>
      <c r="E1915" s="16"/>
      <c r="F1915" s="19"/>
      <c r="G1915"/>
      <c r="H1915" s="17">
        <f>IFERROR(VLOOKUP(Таблица1[[#This Row],[Наименование услуги]],#REF!,2),)</f>
        <v>0</v>
      </c>
      <c r="I1915" s="7">
        <f>Таблица1[[#This Row],[Количество услуг]]*Таблица1[[#This Row],[Стоимость за единицу, руб.]]</f>
        <v>0</v>
      </c>
      <c r="K1915" s="8" t="str">
        <f>IFERROR(VLOOKUP($J1915,'Журнал договоров физ.лиц'!$A$2:$H$32,2,0),"")</f>
        <v/>
      </c>
      <c r="L1915" s="18" t="e">
        <f>IF(MATCH(Таблица1[[#This Row],[Номер договора]],Таблица1[Номер договора],)=ROW()-1,1,)+INDEX(Таблица1[[#All],[0]],ROW()-1)</f>
        <v>#N/A</v>
      </c>
      <c r="M1915" s="18" t="str">
        <f>IFERROR(INDEX(Таблица1[Номер договора],MATCH(ROW()-1,Таблица1[0],)),"s\")</f>
        <v>s\</v>
      </c>
    </row>
    <row r="1916" spans="1:13" ht="15.75" x14ac:dyDescent="0.25">
      <c r="A1916" s="9" t="e">
        <f>INDEX('Журнал договоров физ.лиц'!C:C,MATCH('Реестр физические'!J1916,'Журнал договоров физ.лиц'!A:A,))</f>
        <v>#N/A</v>
      </c>
      <c r="B1916" s="9" t="e">
        <f>Таблица1[[#This Row],[Наименование юридического лица / ФИО пациента (физического лица)]]</f>
        <v>#N/A</v>
      </c>
      <c r="C1916" s="35"/>
      <c r="D1916" s="11"/>
      <c r="E1916" s="16"/>
      <c r="F1916" s="19"/>
      <c r="G1916"/>
      <c r="H1916" s="17">
        <f>IFERROR(VLOOKUP(Таблица1[[#This Row],[Наименование услуги]],#REF!,2),)</f>
        <v>0</v>
      </c>
      <c r="I1916" s="7">
        <f>Таблица1[[#This Row],[Количество услуг]]*Таблица1[[#This Row],[Стоимость за единицу, руб.]]</f>
        <v>0</v>
      </c>
      <c r="K1916" s="8" t="str">
        <f>IFERROR(VLOOKUP($J1916,'Журнал договоров физ.лиц'!$A$2:$H$32,2,0),"")</f>
        <v/>
      </c>
      <c r="L1916" s="18" t="e">
        <f>IF(MATCH(Таблица1[[#This Row],[Номер договора]],Таблица1[Номер договора],)=ROW()-1,1,)+INDEX(Таблица1[[#All],[0]],ROW()-1)</f>
        <v>#N/A</v>
      </c>
      <c r="M1916" s="18" t="str">
        <f>IFERROR(INDEX(Таблица1[Номер договора],MATCH(ROW()-1,Таблица1[0],)),"s\")</f>
        <v>s\</v>
      </c>
    </row>
    <row r="1917" spans="1:13" ht="15.75" x14ac:dyDescent="0.25">
      <c r="A1917" s="9" t="e">
        <f>INDEX('Журнал договоров физ.лиц'!C:C,MATCH('Реестр физические'!J1917,'Журнал договоров физ.лиц'!A:A,))</f>
        <v>#N/A</v>
      </c>
      <c r="B1917" s="9" t="e">
        <f>Таблица1[[#This Row],[Наименование юридического лица / ФИО пациента (физического лица)]]</f>
        <v>#N/A</v>
      </c>
      <c r="C1917" s="35"/>
      <c r="D1917" s="11"/>
      <c r="E1917" s="16"/>
      <c r="F1917" s="19"/>
      <c r="G1917"/>
      <c r="H1917" s="17">
        <f>IFERROR(VLOOKUP(Таблица1[[#This Row],[Наименование услуги]],#REF!,2),)</f>
        <v>0</v>
      </c>
      <c r="I1917" s="7">
        <f>Таблица1[[#This Row],[Количество услуг]]*Таблица1[[#This Row],[Стоимость за единицу, руб.]]</f>
        <v>0</v>
      </c>
      <c r="K1917" s="8" t="str">
        <f>IFERROR(VLOOKUP($J1917,'Журнал договоров физ.лиц'!$A$2:$H$32,2,0),"")</f>
        <v/>
      </c>
      <c r="L1917" s="18" t="e">
        <f>IF(MATCH(Таблица1[[#This Row],[Номер договора]],Таблица1[Номер договора],)=ROW()-1,1,)+INDEX(Таблица1[[#All],[0]],ROW()-1)</f>
        <v>#N/A</v>
      </c>
      <c r="M1917" s="18" t="str">
        <f>IFERROR(INDEX(Таблица1[Номер договора],MATCH(ROW()-1,Таблица1[0],)),"s\")</f>
        <v>s\</v>
      </c>
    </row>
    <row r="1918" spans="1:13" ht="15.75" x14ac:dyDescent="0.25">
      <c r="A1918" s="9" t="e">
        <f>INDEX('Журнал договоров физ.лиц'!C:C,MATCH('Реестр физические'!J1918,'Журнал договоров физ.лиц'!A:A,))</f>
        <v>#N/A</v>
      </c>
      <c r="B1918" s="9" t="e">
        <f>Таблица1[[#This Row],[Наименование юридического лица / ФИО пациента (физического лица)]]</f>
        <v>#N/A</v>
      </c>
      <c r="C1918" s="35"/>
      <c r="D1918" s="11"/>
      <c r="E1918" s="16"/>
      <c r="F1918" s="19"/>
      <c r="G1918"/>
      <c r="H1918" s="17">
        <f>IFERROR(VLOOKUP(Таблица1[[#This Row],[Наименование услуги]],#REF!,2),)</f>
        <v>0</v>
      </c>
      <c r="I1918" s="7">
        <f>Таблица1[[#This Row],[Количество услуг]]*Таблица1[[#This Row],[Стоимость за единицу, руб.]]</f>
        <v>0</v>
      </c>
      <c r="K1918" s="8" t="str">
        <f>IFERROR(VLOOKUP($J1918,'Журнал договоров физ.лиц'!$A$2:$H$32,2,0),"")</f>
        <v/>
      </c>
      <c r="L1918" s="18" t="e">
        <f>IF(MATCH(Таблица1[[#This Row],[Номер договора]],Таблица1[Номер договора],)=ROW()-1,1,)+INDEX(Таблица1[[#All],[0]],ROW()-1)</f>
        <v>#N/A</v>
      </c>
      <c r="M1918" s="18" t="str">
        <f>IFERROR(INDEX(Таблица1[Номер договора],MATCH(ROW()-1,Таблица1[0],)),"s\")</f>
        <v>s\</v>
      </c>
    </row>
    <row r="1919" spans="1:13" ht="15.75" x14ac:dyDescent="0.25">
      <c r="A1919" s="9" t="e">
        <f>INDEX('Журнал договоров физ.лиц'!C:C,MATCH('Реестр физические'!J1919,'Журнал договоров физ.лиц'!A:A,))</f>
        <v>#N/A</v>
      </c>
      <c r="B1919" s="9" t="e">
        <f>Таблица1[[#This Row],[Наименование юридического лица / ФИО пациента (физического лица)]]</f>
        <v>#N/A</v>
      </c>
      <c r="C1919" s="35"/>
      <c r="D1919" s="11"/>
      <c r="E1919" s="16"/>
      <c r="F1919" s="19"/>
      <c r="G1919"/>
      <c r="H1919" s="17">
        <f>IFERROR(VLOOKUP(Таблица1[[#This Row],[Наименование услуги]],#REF!,2),)</f>
        <v>0</v>
      </c>
      <c r="I1919" s="7">
        <f>Таблица1[[#This Row],[Количество услуг]]*Таблица1[[#This Row],[Стоимость за единицу, руб.]]</f>
        <v>0</v>
      </c>
      <c r="K1919" s="8" t="str">
        <f>IFERROR(VLOOKUP($J1919,'Журнал договоров физ.лиц'!$A$2:$H$32,2,0),"")</f>
        <v/>
      </c>
      <c r="L1919" s="18" t="e">
        <f>IF(MATCH(Таблица1[[#This Row],[Номер договора]],Таблица1[Номер договора],)=ROW()-1,1,)+INDEX(Таблица1[[#All],[0]],ROW()-1)</f>
        <v>#N/A</v>
      </c>
      <c r="M1919" s="18" t="str">
        <f>IFERROR(INDEX(Таблица1[Номер договора],MATCH(ROW()-1,Таблица1[0],)),"s\")</f>
        <v>s\</v>
      </c>
    </row>
    <row r="1920" spans="1:13" ht="15.75" x14ac:dyDescent="0.25">
      <c r="A1920" s="9" t="e">
        <f>INDEX('Журнал договоров физ.лиц'!C:C,MATCH('Реестр физические'!J1920,'Журнал договоров физ.лиц'!A:A,))</f>
        <v>#N/A</v>
      </c>
      <c r="B1920" s="9" t="e">
        <f>Таблица1[[#This Row],[Наименование юридического лица / ФИО пациента (физического лица)]]</f>
        <v>#N/A</v>
      </c>
      <c r="C1920" s="35"/>
      <c r="D1920" s="11"/>
      <c r="E1920" s="16"/>
      <c r="F1920" s="19"/>
      <c r="G1920"/>
      <c r="H1920" s="17">
        <f>IFERROR(VLOOKUP(Таблица1[[#This Row],[Наименование услуги]],#REF!,2),)</f>
        <v>0</v>
      </c>
      <c r="I1920" s="7">
        <f>Таблица1[[#This Row],[Количество услуг]]*Таблица1[[#This Row],[Стоимость за единицу, руб.]]</f>
        <v>0</v>
      </c>
      <c r="K1920" s="8" t="str">
        <f>IFERROR(VLOOKUP($J1920,'Журнал договоров физ.лиц'!$A$2:$H$32,2,0),"")</f>
        <v/>
      </c>
      <c r="L1920" s="18" t="e">
        <f>IF(MATCH(Таблица1[[#This Row],[Номер договора]],Таблица1[Номер договора],)=ROW()-1,1,)+INDEX(Таблица1[[#All],[0]],ROW()-1)</f>
        <v>#N/A</v>
      </c>
      <c r="M1920" s="18" t="str">
        <f>IFERROR(INDEX(Таблица1[Номер договора],MATCH(ROW()-1,Таблица1[0],)),"s\")</f>
        <v>s\</v>
      </c>
    </row>
    <row r="1921" spans="1:13" ht="15.75" x14ac:dyDescent="0.25">
      <c r="A1921" s="9" t="e">
        <f>INDEX('Журнал договоров физ.лиц'!C:C,MATCH('Реестр физические'!J1921,'Журнал договоров физ.лиц'!A:A,))</f>
        <v>#N/A</v>
      </c>
      <c r="B1921" s="9" t="e">
        <f>Таблица1[[#This Row],[Наименование юридического лица / ФИО пациента (физического лица)]]</f>
        <v>#N/A</v>
      </c>
      <c r="C1921" s="35"/>
      <c r="D1921" s="11"/>
      <c r="E1921" s="16"/>
      <c r="F1921" s="19"/>
      <c r="G1921"/>
      <c r="H1921" s="17">
        <f>IFERROR(VLOOKUP(Таблица1[[#This Row],[Наименование услуги]],#REF!,2),)</f>
        <v>0</v>
      </c>
      <c r="I1921" s="7">
        <f>Таблица1[[#This Row],[Количество услуг]]*Таблица1[[#This Row],[Стоимость за единицу, руб.]]</f>
        <v>0</v>
      </c>
      <c r="K1921" s="8" t="str">
        <f>IFERROR(VLOOKUP($J1921,'Журнал договоров физ.лиц'!$A$2:$H$32,2,0),"")</f>
        <v/>
      </c>
      <c r="L1921" s="18" t="e">
        <f>IF(MATCH(Таблица1[[#This Row],[Номер договора]],Таблица1[Номер договора],)=ROW()-1,1,)+INDEX(Таблица1[[#All],[0]],ROW()-1)</f>
        <v>#N/A</v>
      </c>
      <c r="M1921" s="18" t="str">
        <f>IFERROR(INDEX(Таблица1[Номер договора],MATCH(ROW()-1,Таблица1[0],)),"s\")</f>
        <v>s\</v>
      </c>
    </row>
    <row r="1922" spans="1:13" ht="15.75" x14ac:dyDescent="0.25">
      <c r="A1922" s="9" t="e">
        <f>INDEX('Журнал договоров физ.лиц'!C:C,MATCH('Реестр физические'!J1922,'Журнал договоров физ.лиц'!A:A,))</f>
        <v>#N/A</v>
      </c>
      <c r="B1922" s="9" t="e">
        <f>Таблица1[[#This Row],[Наименование юридического лица / ФИО пациента (физического лица)]]</f>
        <v>#N/A</v>
      </c>
      <c r="C1922" s="35"/>
      <c r="D1922" s="11"/>
      <c r="E1922" s="16"/>
      <c r="F1922" s="19"/>
      <c r="G1922"/>
      <c r="H1922" s="17">
        <f>IFERROR(VLOOKUP(Таблица1[[#This Row],[Наименование услуги]],#REF!,2),)</f>
        <v>0</v>
      </c>
      <c r="I1922" s="7">
        <f>Таблица1[[#This Row],[Количество услуг]]*Таблица1[[#This Row],[Стоимость за единицу, руб.]]</f>
        <v>0</v>
      </c>
      <c r="K1922" s="8" t="str">
        <f>IFERROR(VLOOKUP($J1922,'Журнал договоров физ.лиц'!$A$2:$H$32,2,0),"")</f>
        <v/>
      </c>
      <c r="L1922" s="18" t="e">
        <f>IF(MATCH(Таблица1[[#This Row],[Номер договора]],Таблица1[Номер договора],)=ROW()-1,1,)+INDEX(Таблица1[[#All],[0]],ROW()-1)</f>
        <v>#N/A</v>
      </c>
      <c r="M1922" s="18" t="str">
        <f>IFERROR(INDEX(Таблица1[Номер договора],MATCH(ROW()-1,Таблица1[0],)),"s\")</f>
        <v>s\</v>
      </c>
    </row>
    <row r="1923" spans="1:13" ht="15.75" x14ac:dyDescent="0.25">
      <c r="A1923" s="9" t="e">
        <f>INDEX('Журнал договоров физ.лиц'!C:C,MATCH('Реестр физические'!J1923,'Журнал договоров физ.лиц'!A:A,))</f>
        <v>#N/A</v>
      </c>
      <c r="B1923" s="9" t="e">
        <f>Таблица1[[#This Row],[Наименование юридического лица / ФИО пациента (физического лица)]]</f>
        <v>#N/A</v>
      </c>
      <c r="C1923" s="35"/>
      <c r="D1923" s="11"/>
      <c r="E1923" s="16"/>
      <c r="F1923" s="19"/>
      <c r="G1923"/>
      <c r="H1923" s="17">
        <f>IFERROR(VLOOKUP(Таблица1[[#This Row],[Наименование услуги]],#REF!,2),)</f>
        <v>0</v>
      </c>
      <c r="I1923" s="7">
        <f>Таблица1[[#This Row],[Количество услуг]]*Таблица1[[#This Row],[Стоимость за единицу, руб.]]</f>
        <v>0</v>
      </c>
      <c r="K1923" s="8" t="str">
        <f>IFERROR(VLOOKUP($J1923,'Журнал договоров физ.лиц'!$A$2:$H$32,2,0),"")</f>
        <v/>
      </c>
      <c r="L1923" s="18" t="e">
        <f>IF(MATCH(Таблица1[[#This Row],[Номер договора]],Таблица1[Номер договора],)=ROW()-1,1,)+INDEX(Таблица1[[#All],[0]],ROW()-1)</f>
        <v>#N/A</v>
      </c>
      <c r="M1923" s="18" t="str">
        <f>IFERROR(INDEX(Таблица1[Номер договора],MATCH(ROW()-1,Таблица1[0],)),"s\")</f>
        <v>s\</v>
      </c>
    </row>
    <row r="1924" spans="1:13" ht="15.75" x14ac:dyDescent="0.25">
      <c r="A1924" s="9" t="e">
        <f>INDEX('Журнал договоров физ.лиц'!C:C,MATCH('Реестр физические'!J1924,'Журнал договоров физ.лиц'!A:A,))</f>
        <v>#N/A</v>
      </c>
      <c r="B1924" s="9" t="e">
        <f>Таблица1[[#This Row],[Наименование юридического лица / ФИО пациента (физического лица)]]</f>
        <v>#N/A</v>
      </c>
      <c r="C1924" s="35"/>
      <c r="D1924" s="11"/>
      <c r="E1924" s="16"/>
      <c r="F1924" s="19"/>
      <c r="G1924"/>
      <c r="H1924" s="17">
        <f>IFERROR(VLOOKUP(Таблица1[[#This Row],[Наименование услуги]],#REF!,2),)</f>
        <v>0</v>
      </c>
      <c r="I1924" s="7">
        <f>Таблица1[[#This Row],[Количество услуг]]*Таблица1[[#This Row],[Стоимость за единицу, руб.]]</f>
        <v>0</v>
      </c>
      <c r="K1924" s="8" t="str">
        <f>IFERROR(VLOOKUP($J1924,'Журнал договоров физ.лиц'!$A$2:$H$32,2,0),"")</f>
        <v/>
      </c>
      <c r="L1924" s="18" t="e">
        <f>IF(MATCH(Таблица1[[#This Row],[Номер договора]],Таблица1[Номер договора],)=ROW()-1,1,)+INDEX(Таблица1[[#All],[0]],ROW()-1)</f>
        <v>#N/A</v>
      </c>
      <c r="M1924" s="18" t="str">
        <f>IFERROR(INDEX(Таблица1[Номер договора],MATCH(ROW()-1,Таблица1[0],)),"s\")</f>
        <v>s\</v>
      </c>
    </row>
    <row r="1925" spans="1:13" ht="15.75" x14ac:dyDescent="0.25">
      <c r="A1925" s="9" t="e">
        <f>INDEX('Журнал договоров физ.лиц'!C:C,MATCH('Реестр физические'!J1925,'Журнал договоров физ.лиц'!A:A,))</f>
        <v>#N/A</v>
      </c>
      <c r="B1925" s="9" t="e">
        <f>Таблица1[[#This Row],[Наименование юридического лица / ФИО пациента (физического лица)]]</f>
        <v>#N/A</v>
      </c>
      <c r="C1925" s="35"/>
      <c r="D1925" s="11"/>
      <c r="E1925" s="16"/>
      <c r="F1925" s="19"/>
      <c r="G1925"/>
      <c r="H1925" s="17">
        <f>IFERROR(VLOOKUP(Таблица1[[#This Row],[Наименование услуги]],#REF!,2),)</f>
        <v>0</v>
      </c>
      <c r="I1925" s="7">
        <f>Таблица1[[#This Row],[Количество услуг]]*Таблица1[[#This Row],[Стоимость за единицу, руб.]]</f>
        <v>0</v>
      </c>
      <c r="K1925" s="8" t="str">
        <f>IFERROR(VLOOKUP($J1925,'Журнал договоров физ.лиц'!$A$2:$H$32,2,0),"")</f>
        <v/>
      </c>
      <c r="L1925" s="18" t="e">
        <f>IF(MATCH(Таблица1[[#This Row],[Номер договора]],Таблица1[Номер договора],)=ROW()-1,1,)+INDEX(Таблица1[[#All],[0]],ROW()-1)</f>
        <v>#N/A</v>
      </c>
      <c r="M1925" s="18" t="str">
        <f>IFERROR(INDEX(Таблица1[Номер договора],MATCH(ROW()-1,Таблица1[0],)),"s\")</f>
        <v>s\</v>
      </c>
    </row>
    <row r="1926" spans="1:13" ht="15.75" x14ac:dyDescent="0.25">
      <c r="A1926" s="9" t="e">
        <f>INDEX('Журнал договоров физ.лиц'!C:C,MATCH('Реестр физические'!J1926,'Журнал договоров физ.лиц'!A:A,))</f>
        <v>#N/A</v>
      </c>
      <c r="B1926" s="9" t="e">
        <f>Таблица1[[#This Row],[Наименование юридического лица / ФИО пациента (физического лица)]]</f>
        <v>#N/A</v>
      </c>
      <c r="C1926" s="35"/>
      <c r="D1926" s="11"/>
      <c r="E1926" s="16"/>
      <c r="F1926" s="19"/>
      <c r="G1926"/>
      <c r="H1926" s="17">
        <f>IFERROR(VLOOKUP(Таблица1[[#This Row],[Наименование услуги]],#REF!,2),)</f>
        <v>0</v>
      </c>
      <c r="I1926" s="7">
        <f>Таблица1[[#This Row],[Количество услуг]]*Таблица1[[#This Row],[Стоимость за единицу, руб.]]</f>
        <v>0</v>
      </c>
      <c r="K1926" s="8" t="str">
        <f>IFERROR(VLOOKUP($J1926,'Журнал договоров физ.лиц'!$A$2:$H$32,2,0),"")</f>
        <v/>
      </c>
      <c r="L1926" s="18" t="e">
        <f>IF(MATCH(Таблица1[[#This Row],[Номер договора]],Таблица1[Номер договора],)=ROW()-1,1,)+INDEX(Таблица1[[#All],[0]],ROW()-1)</f>
        <v>#N/A</v>
      </c>
      <c r="M1926" s="18" t="str">
        <f>IFERROR(INDEX(Таблица1[Номер договора],MATCH(ROW()-1,Таблица1[0],)),"s\")</f>
        <v>s\</v>
      </c>
    </row>
    <row r="1927" spans="1:13" ht="15.75" x14ac:dyDescent="0.25">
      <c r="A1927" s="9" t="e">
        <f>INDEX('Журнал договоров физ.лиц'!C:C,MATCH('Реестр физические'!J1927,'Журнал договоров физ.лиц'!A:A,))</f>
        <v>#N/A</v>
      </c>
      <c r="B1927" s="9" t="e">
        <f>Таблица1[[#This Row],[Наименование юридического лица / ФИО пациента (физического лица)]]</f>
        <v>#N/A</v>
      </c>
      <c r="C1927" s="35"/>
      <c r="D1927" s="11"/>
      <c r="E1927" s="16"/>
      <c r="F1927" s="19"/>
      <c r="G1927"/>
      <c r="H1927" s="17">
        <f>IFERROR(VLOOKUP(Таблица1[[#This Row],[Наименование услуги]],#REF!,2),)</f>
        <v>0</v>
      </c>
      <c r="I1927" s="7">
        <f>Таблица1[[#This Row],[Количество услуг]]*Таблица1[[#This Row],[Стоимость за единицу, руб.]]</f>
        <v>0</v>
      </c>
      <c r="K1927" s="8" t="str">
        <f>IFERROR(VLOOKUP($J1927,'Журнал договоров физ.лиц'!$A$2:$H$32,2,0),"")</f>
        <v/>
      </c>
      <c r="L1927" s="18" t="e">
        <f>IF(MATCH(Таблица1[[#This Row],[Номер договора]],Таблица1[Номер договора],)=ROW()-1,1,)+INDEX(Таблица1[[#All],[0]],ROW()-1)</f>
        <v>#N/A</v>
      </c>
      <c r="M1927" s="18" t="str">
        <f>IFERROR(INDEX(Таблица1[Номер договора],MATCH(ROW()-1,Таблица1[0],)),"s\")</f>
        <v>s\</v>
      </c>
    </row>
    <row r="1928" spans="1:13" ht="15.75" x14ac:dyDescent="0.25">
      <c r="A1928" s="9" t="e">
        <f>INDEX('Журнал договоров физ.лиц'!C:C,MATCH('Реестр физические'!J1928,'Журнал договоров физ.лиц'!A:A,))</f>
        <v>#N/A</v>
      </c>
      <c r="B1928" s="9" t="e">
        <f>Таблица1[[#This Row],[Наименование юридического лица / ФИО пациента (физического лица)]]</f>
        <v>#N/A</v>
      </c>
      <c r="C1928" s="35"/>
      <c r="D1928" s="11"/>
      <c r="E1928" s="16"/>
      <c r="F1928" s="19"/>
      <c r="G1928"/>
      <c r="H1928" s="17">
        <f>IFERROR(VLOOKUP(Таблица1[[#This Row],[Наименование услуги]],#REF!,2),)</f>
        <v>0</v>
      </c>
      <c r="I1928" s="7">
        <f>Таблица1[[#This Row],[Количество услуг]]*Таблица1[[#This Row],[Стоимость за единицу, руб.]]</f>
        <v>0</v>
      </c>
      <c r="K1928" s="8" t="str">
        <f>IFERROR(VLOOKUP($J1928,'Журнал договоров физ.лиц'!$A$2:$H$32,2,0),"")</f>
        <v/>
      </c>
      <c r="L1928" s="18" t="e">
        <f>IF(MATCH(Таблица1[[#This Row],[Номер договора]],Таблица1[Номер договора],)=ROW()-1,1,)+INDEX(Таблица1[[#All],[0]],ROW()-1)</f>
        <v>#N/A</v>
      </c>
      <c r="M1928" s="18" t="str">
        <f>IFERROR(INDEX(Таблица1[Номер договора],MATCH(ROW()-1,Таблица1[0],)),"s\")</f>
        <v>s\</v>
      </c>
    </row>
    <row r="1929" spans="1:13" ht="15.75" x14ac:dyDescent="0.25">
      <c r="A1929" s="9" t="e">
        <f>INDEX('Журнал договоров физ.лиц'!C:C,MATCH('Реестр физические'!J1929,'Журнал договоров физ.лиц'!A:A,))</f>
        <v>#N/A</v>
      </c>
      <c r="B1929" s="9" t="e">
        <f>Таблица1[[#This Row],[Наименование юридического лица / ФИО пациента (физического лица)]]</f>
        <v>#N/A</v>
      </c>
      <c r="C1929" s="35"/>
      <c r="D1929" s="11"/>
      <c r="E1929" s="16"/>
      <c r="F1929" s="19"/>
      <c r="G1929"/>
      <c r="H1929" s="17">
        <f>IFERROR(VLOOKUP(Таблица1[[#This Row],[Наименование услуги]],#REF!,2),)</f>
        <v>0</v>
      </c>
      <c r="I1929" s="7">
        <f>Таблица1[[#This Row],[Количество услуг]]*Таблица1[[#This Row],[Стоимость за единицу, руб.]]</f>
        <v>0</v>
      </c>
      <c r="K1929" s="8" t="str">
        <f>IFERROR(VLOOKUP($J1929,'Журнал договоров физ.лиц'!$A$2:$H$32,2,0),"")</f>
        <v/>
      </c>
      <c r="L1929" s="18" t="e">
        <f>IF(MATCH(Таблица1[[#This Row],[Номер договора]],Таблица1[Номер договора],)=ROW()-1,1,)+INDEX(Таблица1[[#All],[0]],ROW()-1)</f>
        <v>#N/A</v>
      </c>
      <c r="M1929" s="18" t="str">
        <f>IFERROR(INDEX(Таблица1[Номер договора],MATCH(ROW()-1,Таблица1[0],)),"s\")</f>
        <v>s\</v>
      </c>
    </row>
    <row r="1930" spans="1:13" ht="15.75" x14ac:dyDescent="0.25">
      <c r="A1930" s="9" t="e">
        <f>INDEX('Журнал договоров физ.лиц'!C:C,MATCH('Реестр физические'!J1930,'Журнал договоров физ.лиц'!A:A,))</f>
        <v>#N/A</v>
      </c>
      <c r="B1930" s="9" t="e">
        <f>Таблица1[[#This Row],[Наименование юридического лица / ФИО пациента (физического лица)]]</f>
        <v>#N/A</v>
      </c>
      <c r="C1930" s="35"/>
      <c r="D1930" s="11"/>
      <c r="E1930" s="16"/>
      <c r="F1930" s="19"/>
      <c r="G1930"/>
      <c r="H1930" s="17">
        <f>IFERROR(VLOOKUP(Таблица1[[#This Row],[Наименование услуги]],#REF!,2),)</f>
        <v>0</v>
      </c>
      <c r="I1930" s="7">
        <f>Таблица1[[#This Row],[Количество услуг]]*Таблица1[[#This Row],[Стоимость за единицу, руб.]]</f>
        <v>0</v>
      </c>
      <c r="K1930" s="8" t="str">
        <f>IFERROR(VLOOKUP($J1930,'Журнал договоров физ.лиц'!$A$2:$H$32,2,0),"")</f>
        <v/>
      </c>
      <c r="L1930" s="18" t="e">
        <f>IF(MATCH(Таблица1[[#This Row],[Номер договора]],Таблица1[Номер договора],)=ROW()-1,1,)+INDEX(Таблица1[[#All],[0]],ROW()-1)</f>
        <v>#N/A</v>
      </c>
      <c r="M1930" s="18" t="str">
        <f>IFERROR(INDEX(Таблица1[Номер договора],MATCH(ROW()-1,Таблица1[0],)),"s\")</f>
        <v>s\</v>
      </c>
    </row>
    <row r="1931" spans="1:13" ht="15.75" x14ac:dyDescent="0.25">
      <c r="A1931" s="9" t="e">
        <f>INDEX('Журнал договоров физ.лиц'!C:C,MATCH('Реестр физические'!J1931,'Журнал договоров физ.лиц'!A:A,))</f>
        <v>#N/A</v>
      </c>
      <c r="B1931" s="9" t="e">
        <f>Таблица1[[#This Row],[Наименование юридического лица / ФИО пациента (физического лица)]]</f>
        <v>#N/A</v>
      </c>
      <c r="C1931" s="35"/>
      <c r="D1931" s="11"/>
      <c r="E1931" s="16"/>
      <c r="F1931" s="19"/>
      <c r="G1931"/>
      <c r="H1931" s="17">
        <f>IFERROR(VLOOKUP(Таблица1[[#This Row],[Наименование услуги]],#REF!,2),)</f>
        <v>0</v>
      </c>
      <c r="I1931" s="7">
        <f>Таблица1[[#This Row],[Количество услуг]]*Таблица1[[#This Row],[Стоимость за единицу, руб.]]</f>
        <v>0</v>
      </c>
      <c r="K1931" s="8" t="str">
        <f>IFERROR(VLOOKUP($J1931,'Журнал договоров физ.лиц'!$A$2:$H$32,2,0),"")</f>
        <v/>
      </c>
      <c r="L1931" s="18" t="e">
        <f>IF(MATCH(Таблица1[[#This Row],[Номер договора]],Таблица1[Номер договора],)=ROW()-1,1,)+INDEX(Таблица1[[#All],[0]],ROW()-1)</f>
        <v>#N/A</v>
      </c>
      <c r="M1931" s="18" t="str">
        <f>IFERROR(INDEX(Таблица1[Номер договора],MATCH(ROW()-1,Таблица1[0],)),"s\")</f>
        <v>s\</v>
      </c>
    </row>
    <row r="1932" spans="1:13" ht="15.75" x14ac:dyDescent="0.25">
      <c r="A1932" s="9" t="e">
        <f>INDEX('Журнал договоров физ.лиц'!C:C,MATCH('Реестр физические'!J1932,'Журнал договоров физ.лиц'!A:A,))</f>
        <v>#N/A</v>
      </c>
      <c r="B1932" s="9" t="e">
        <f>Таблица1[[#This Row],[Наименование юридического лица / ФИО пациента (физического лица)]]</f>
        <v>#N/A</v>
      </c>
      <c r="C1932" s="35"/>
      <c r="D1932" s="11"/>
      <c r="E1932" s="16"/>
      <c r="F1932" s="19"/>
      <c r="G1932"/>
      <c r="H1932" s="17">
        <f>IFERROR(VLOOKUP(Таблица1[[#This Row],[Наименование услуги]],#REF!,2),)</f>
        <v>0</v>
      </c>
      <c r="I1932" s="7">
        <f>Таблица1[[#This Row],[Количество услуг]]*Таблица1[[#This Row],[Стоимость за единицу, руб.]]</f>
        <v>0</v>
      </c>
      <c r="K1932" s="8" t="str">
        <f>IFERROR(VLOOKUP($J1932,'Журнал договоров физ.лиц'!$A$2:$H$32,2,0),"")</f>
        <v/>
      </c>
      <c r="L1932" s="18" t="e">
        <f>IF(MATCH(Таблица1[[#This Row],[Номер договора]],Таблица1[Номер договора],)=ROW()-1,1,)+INDEX(Таблица1[[#All],[0]],ROW()-1)</f>
        <v>#N/A</v>
      </c>
      <c r="M1932" s="18" t="str">
        <f>IFERROR(INDEX(Таблица1[Номер договора],MATCH(ROW()-1,Таблица1[0],)),"s\")</f>
        <v>s\</v>
      </c>
    </row>
    <row r="1933" spans="1:13" ht="15.75" x14ac:dyDescent="0.25">
      <c r="A1933" s="9" t="e">
        <f>INDEX('Журнал договоров физ.лиц'!C:C,MATCH('Реестр физические'!J1933,'Журнал договоров физ.лиц'!A:A,))</f>
        <v>#N/A</v>
      </c>
      <c r="B1933" s="9" t="e">
        <f>Таблица1[[#This Row],[Наименование юридического лица / ФИО пациента (физического лица)]]</f>
        <v>#N/A</v>
      </c>
      <c r="C1933" s="35"/>
      <c r="D1933" s="11"/>
      <c r="E1933" s="16"/>
      <c r="F1933" s="19"/>
      <c r="G1933"/>
      <c r="H1933" s="17">
        <f>IFERROR(VLOOKUP(Таблица1[[#This Row],[Наименование услуги]],#REF!,2),)</f>
        <v>0</v>
      </c>
      <c r="I1933" s="7">
        <f>Таблица1[[#This Row],[Количество услуг]]*Таблица1[[#This Row],[Стоимость за единицу, руб.]]</f>
        <v>0</v>
      </c>
      <c r="K1933" s="8" t="str">
        <f>IFERROR(VLOOKUP($J1933,'Журнал договоров физ.лиц'!$A$2:$H$32,2,0),"")</f>
        <v/>
      </c>
      <c r="L1933" s="18" t="e">
        <f>IF(MATCH(Таблица1[[#This Row],[Номер договора]],Таблица1[Номер договора],)=ROW()-1,1,)+INDEX(Таблица1[[#All],[0]],ROW()-1)</f>
        <v>#N/A</v>
      </c>
      <c r="M1933" s="18" t="str">
        <f>IFERROR(INDEX(Таблица1[Номер договора],MATCH(ROW()-1,Таблица1[0],)),"s\")</f>
        <v>s\</v>
      </c>
    </row>
    <row r="1934" spans="1:13" ht="15.75" x14ac:dyDescent="0.25">
      <c r="A1934" s="9" t="e">
        <f>INDEX('Журнал договоров физ.лиц'!C:C,MATCH('Реестр физические'!J1934,'Журнал договоров физ.лиц'!A:A,))</f>
        <v>#N/A</v>
      </c>
      <c r="B1934" s="9" t="e">
        <f>Таблица1[[#This Row],[Наименование юридического лица / ФИО пациента (физического лица)]]</f>
        <v>#N/A</v>
      </c>
      <c r="C1934" s="35"/>
      <c r="D1934" s="11"/>
      <c r="E1934" s="16"/>
      <c r="F1934" s="19"/>
      <c r="G1934"/>
      <c r="H1934" s="17">
        <f>IFERROR(VLOOKUP(Таблица1[[#This Row],[Наименование услуги]],#REF!,2),)</f>
        <v>0</v>
      </c>
      <c r="I1934" s="7">
        <f>Таблица1[[#This Row],[Количество услуг]]*Таблица1[[#This Row],[Стоимость за единицу, руб.]]</f>
        <v>0</v>
      </c>
      <c r="K1934" s="8" t="str">
        <f>IFERROR(VLOOKUP($J1934,'Журнал договоров физ.лиц'!$A$2:$H$32,2,0),"")</f>
        <v/>
      </c>
      <c r="L1934" s="18" t="e">
        <f>IF(MATCH(Таблица1[[#This Row],[Номер договора]],Таблица1[Номер договора],)=ROW()-1,1,)+INDEX(Таблица1[[#All],[0]],ROW()-1)</f>
        <v>#N/A</v>
      </c>
      <c r="M1934" s="18" t="str">
        <f>IFERROR(INDEX(Таблица1[Номер договора],MATCH(ROW()-1,Таблица1[0],)),"s\")</f>
        <v>s\</v>
      </c>
    </row>
    <row r="1935" spans="1:13" ht="15.75" x14ac:dyDescent="0.25">
      <c r="A1935" s="9" t="e">
        <f>INDEX('Журнал договоров физ.лиц'!C:C,MATCH('Реестр физические'!J1935,'Журнал договоров физ.лиц'!A:A,))</f>
        <v>#N/A</v>
      </c>
      <c r="B1935" s="9" t="e">
        <f>Таблица1[[#This Row],[Наименование юридического лица / ФИО пациента (физического лица)]]</f>
        <v>#N/A</v>
      </c>
      <c r="C1935" s="35"/>
      <c r="D1935" s="11"/>
      <c r="E1935" s="16"/>
      <c r="F1935" s="19"/>
      <c r="G1935"/>
      <c r="H1935" s="17">
        <f>IFERROR(VLOOKUP(Таблица1[[#This Row],[Наименование услуги]],#REF!,2),)</f>
        <v>0</v>
      </c>
      <c r="I1935" s="7">
        <f>Таблица1[[#This Row],[Количество услуг]]*Таблица1[[#This Row],[Стоимость за единицу, руб.]]</f>
        <v>0</v>
      </c>
      <c r="K1935" s="8" t="str">
        <f>IFERROR(VLOOKUP($J1935,'Журнал договоров физ.лиц'!$A$2:$H$32,2,0),"")</f>
        <v/>
      </c>
      <c r="L1935" s="18" t="e">
        <f>IF(MATCH(Таблица1[[#This Row],[Номер договора]],Таблица1[Номер договора],)=ROW()-1,1,)+INDEX(Таблица1[[#All],[0]],ROW()-1)</f>
        <v>#N/A</v>
      </c>
      <c r="M1935" s="18" t="str">
        <f>IFERROR(INDEX(Таблица1[Номер договора],MATCH(ROW()-1,Таблица1[0],)),"s\")</f>
        <v>s\</v>
      </c>
    </row>
    <row r="1936" spans="1:13" ht="15.75" x14ac:dyDescent="0.25">
      <c r="A1936" s="9" t="e">
        <f>INDEX('Журнал договоров физ.лиц'!C:C,MATCH('Реестр физические'!J1936,'Журнал договоров физ.лиц'!A:A,))</f>
        <v>#N/A</v>
      </c>
      <c r="B1936" s="9" t="e">
        <f>Таблица1[[#This Row],[Наименование юридического лица / ФИО пациента (физического лица)]]</f>
        <v>#N/A</v>
      </c>
      <c r="C1936" s="35"/>
      <c r="D1936" s="11"/>
      <c r="E1936" s="16"/>
      <c r="F1936" s="19"/>
      <c r="G1936"/>
      <c r="H1936" s="17">
        <f>IFERROR(VLOOKUP(Таблица1[[#This Row],[Наименование услуги]],#REF!,2),)</f>
        <v>0</v>
      </c>
      <c r="I1936" s="7">
        <f>Таблица1[[#This Row],[Количество услуг]]*Таблица1[[#This Row],[Стоимость за единицу, руб.]]</f>
        <v>0</v>
      </c>
      <c r="K1936" s="8" t="str">
        <f>IFERROR(VLOOKUP($J1936,'Журнал договоров физ.лиц'!$A$2:$H$32,2,0),"")</f>
        <v/>
      </c>
      <c r="L1936" s="18" t="e">
        <f>IF(MATCH(Таблица1[[#This Row],[Номер договора]],Таблица1[Номер договора],)=ROW()-1,1,)+INDEX(Таблица1[[#All],[0]],ROW()-1)</f>
        <v>#N/A</v>
      </c>
      <c r="M1936" s="18" t="str">
        <f>IFERROR(INDEX(Таблица1[Номер договора],MATCH(ROW()-1,Таблица1[0],)),"s\")</f>
        <v>s\</v>
      </c>
    </row>
    <row r="1937" spans="1:13" ht="15.75" x14ac:dyDescent="0.25">
      <c r="A1937" s="9" t="e">
        <f>INDEX('Журнал договоров физ.лиц'!C:C,MATCH('Реестр физические'!J1937,'Журнал договоров физ.лиц'!A:A,))</f>
        <v>#N/A</v>
      </c>
      <c r="B1937" s="9" t="e">
        <f>Таблица1[[#This Row],[Наименование юридического лица / ФИО пациента (физического лица)]]</f>
        <v>#N/A</v>
      </c>
      <c r="C1937" s="35"/>
      <c r="D1937" s="11"/>
      <c r="E1937" s="16"/>
      <c r="F1937" s="19"/>
      <c r="G1937"/>
      <c r="H1937" s="17">
        <f>IFERROR(VLOOKUP(Таблица1[[#This Row],[Наименование услуги]],#REF!,2),)</f>
        <v>0</v>
      </c>
      <c r="I1937" s="7">
        <f>Таблица1[[#This Row],[Количество услуг]]*Таблица1[[#This Row],[Стоимость за единицу, руб.]]</f>
        <v>0</v>
      </c>
      <c r="K1937" s="8" t="str">
        <f>IFERROR(VLOOKUP($J1937,'Журнал договоров физ.лиц'!$A$2:$H$32,2,0),"")</f>
        <v/>
      </c>
      <c r="L1937" s="18" t="e">
        <f>IF(MATCH(Таблица1[[#This Row],[Номер договора]],Таблица1[Номер договора],)=ROW()-1,1,)+INDEX(Таблица1[[#All],[0]],ROW()-1)</f>
        <v>#N/A</v>
      </c>
      <c r="M1937" s="18" t="str">
        <f>IFERROR(INDEX(Таблица1[Номер договора],MATCH(ROW()-1,Таблица1[0],)),"s\")</f>
        <v>s\</v>
      </c>
    </row>
    <row r="1938" spans="1:13" ht="15.75" x14ac:dyDescent="0.25">
      <c r="A1938" s="9" t="e">
        <f>INDEX('Журнал договоров физ.лиц'!C:C,MATCH('Реестр физические'!J1938,'Журнал договоров физ.лиц'!A:A,))</f>
        <v>#N/A</v>
      </c>
      <c r="B1938" s="9" t="e">
        <f>Таблица1[[#This Row],[Наименование юридического лица / ФИО пациента (физического лица)]]</f>
        <v>#N/A</v>
      </c>
      <c r="C1938" s="35"/>
      <c r="D1938" s="11"/>
      <c r="E1938" s="16"/>
      <c r="F1938" s="19"/>
      <c r="G1938"/>
      <c r="H1938" s="17">
        <f>IFERROR(VLOOKUP(Таблица1[[#This Row],[Наименование услуги]],#REF!,2),)</f>
        <v>0</v>
      </c>
      <c r="I1938" s="7">
        <f>Таблица1[[#This Row],[Количество услуг]]*Таблица1[[#This Row],[Стоимость за единицу, руб.]]</f>
        <v>0</v>
      </c>
      <c r="K1938" s="8" t="str">
        <f>IFERROR(VLOOKUP($J1938,'Журнал договоров физ.лиц'!$A$2:$H$32,2,0),"")</f>
        <v/>
      </c>
      <c r="L1938" s="18" t="e">
        <f>IF(MATCH(Таблица1[[#This Row],[Номер договора]],Таблица1[Номер договора],)=ROW()-1,1,)+INDEX(Таблица1[[#All],[0]],ROW()-1)</f>
        <v>#N/A</v>
      </c>
      <c r="M1938" s="18" t="str">
        <f>IFERROR(INDEX(Таблица1[Номер договора],MATCH(ROW()-1,Таблица1[0],)),"s\")</f>
        <v>s\</v>
      </c>
    </row>
    <row r="1939" spans="1:13" ht="15.75" x14ac:dyDescent="0.25">
      <c r="A1939" s="9" t="e">
        <f>INDEX('Журнал договоров физ.лиц'!C:C,MATCH('Реестр физические'!J1939,'Журнал договоров физ.лиц'!A:A,))</f>
        <v>#N/A</v>
      </c>
      <c r="B1939" s="9" t="e">
        <f>Таблица1[[#This Row],[Наименование юридического лица / ФИО пациента (физического лица)]]</f>
        <v>#N/A</v>
      </c>
      <c r="C1939" s="35"/>
      <c r="D1939" s="11"/>
      <c r="E1939" s="16"/>
      <c r="F1939" s="19"/>
      <c r="G1939"/>
      <c r="H1939" s="17">
        <f>IFERROR(VLOOKUP(Таблица1[[#This Row],[Наименование услуги]],#REF!,2),)</f>
        <v>0</v>
      </c>
      <c r="I1939" s="7">
        <f>Таблица1[[#This Row],[Количество услуг]]*Таблица1[[#This Row],[Стоимость за единицу, руб.]]</f>
        <v>0</v>
      </c>
      <c r="K1939" s="8" t="str">
        <f>IFERROR(VLOOKUP($J1939,'Журнал договоров физ.лиц'!$A$2:$H$32,2,0),"")</f>
        <v/>
      </c>
      <c r="L1939" s="18" t="e">
        <f>IF(MATCH(Таблица1[[#This Row],[Номер договора]],Таблица1[Номер договора],)=ROW()-1,1,)+INDEX(Таблица1[[#All],[0]],ROW()-1)</f>
        <v>#N/A</v>
      </c>
      <c r="M1939" s="18" t="str">
        <f>IFERROR(INDEX(Таблица1[Номер договора],MATCH(ROW()-1,Таблица1[0],)),"s\")</f>
        <v>s\</v>
      </c>
    </row>
    <row r="1940" spans="1:13" ht="15.75" x14ac:dyDescent="0.25">
      <c r="A1940" s="9" t="e">
        <f>INDEX('Журнал договоров физ.лиц'!C:C,MATCH('Реестр физические'!J1940,'Журнал договоров физ.лиц'!A:A,))</f>
        <v>#N/A</v>
      </c>
      <c r="B1940" s="9" t="e">
        <f>Таблица1[[#This Row],[Наименование юридического лица / ФИО пациента (физического лица)]]</f>
        <v>#N/A</v>
      </c>
      <c r="C1940" s="35"/>
      <c r="D1940" s="11"/>
      <c r="E1940" s="16"/>
      <c r="F1940" s="19"/>
      <c r="G1940"/>
      <c r="H1940" s="17">
        <f>IFERROR(VLOOKUP(Таблица1[[#This Row],[Наименование услуги]],#REF!,2),)</f>
        <v>0</v>
      </c>
      <c r="I1940" s="7">
        <f>Таблица1[[#This Row],[Количество услуг]]*Таблица1[[#This Row],[Стоимость за единицу, руб.]]</f>
        <v>0</v>
      </c>
      <c r="K1940" s="8" t="str">
        <f>IFERROR(VLOOKUP($J1940,'Журнал договоров физ.лиц'!$A$2:$H$32,2,0),"")</f>
        <v/>
      </c>
      <c r="L1940" s="18" t="e">
        <f>IF(MATCH(Таблица1[[#This Row],[Номер договора]],Таблица1[Номер договора],)=ROW()-1,1,)+INDEX(Таблица1[[#All],[0]],ROW()-1)</f>
        <v>#N/A</v>
      </c>
      <c r="M1940" s="18" t="str">
        <f>IFERROR(INDEX(Таблица1[Номер договора],MATCH(ROW()-1,Таблица1[0],)),"s\")</f>
        <v>s\</v>
      </c>
    </row>
    <row r="1941" spans="1:13" ht="15.75" x14ac:dyDescent="0.25">
      <c r="A1941" s="9" t="e">
        <f>INDEX('Журнал договоров физ.лиц'!C:C,MATCH('Реестр физические'!J1941,'Журнал договоров физ.лиц'!A:A,))</f>
        <v>#N/A</v>
      </c>
      <c r="B1941" s="9" t="e">
        <f>Таблица1[[#This Row],[Наименование юридического лица / ФИО пациента (физического лица)]]</f>
        <v>#N/A</v>
      </c>
      <c r="C1941" s="35"/>
      <c r="D1941" s="11"/>
      <c r="E1941" s="16"/>
      <c r="F1941" s="19"/>
      <c r="G1941"/>
      <c r="H1941" s="17">
        <f>IFERROR(VLOOKUP(Таблица1[[#This Row],[Наименование услуги]],#REF!,2),)</f>
        <v>0</v>
      </c>
      <c r="I1941" s="7">
        <f>Таблица1[[#This Row],[Количество услуг]]*Таблица1[[#This Row],[Стоимость за единицу, руб.]]</f>
        <v>0</v>
      </c>
      <c r="K1941" s="8" t="str">
        <f>IFERROR(VLOOKUP($J1941,'Журнал договоров физ.лиц'!$A$2:$H$32,2,0),"")</f>
        <v/>
      </c>
      <c r="L1941" s="18" t="e">
        <f>IF(MATCH(Таблица1[[#This Row],[Номер договора]],Таблица1[Номер договора],)=ROW()-1,1,)+INDEX(Таблица1[[#All],[0]],ROW()-1)</f>
        <v>#N/A</v>
      </c>
      <c r="M1941" s="18" t="str">
        <f>IFERROR(INDEX(Таблица1[Номер договора],MATCH(ROW()-1,Таблица1[0],)),"s\")</f>
        <v>s\</v>
      </c>
    </row>
    <row r="1942" spans="1:13" ht="15.75" x14ac:dyDescent="0.25">
      <c r="A1942" s="9" t="e">
        <f>INDEX('Журнал договоров физ.лиц'!C:C,MATCH('Реестр физические'!J1942,'Журнал договоров физ.лиц'!A:A,))</f>
        <v>#N/A</v>
      </c>
      <c r="B1942" s="9" t="e">
        <f>Таблица1[[#This Row],[Наименование юридического лица / ФИО пациента (физического лица)]]</f>
        <v>#N/A</v>
      </c>
      <c r="C1942" s="35"/>
      <c r="D1942" s="11"/>
      <c r="E1942" s="16"/>
      <c r="F1942" s="19"/>
      <c r="G1942"/>
      <c r="H1942" s="17">
        <f>IFERROR(VLOOKUP(Таблица1[[#This Row],[Наименование услуги]],#REF!,2),)</f>
        <v>0</v>
      </c>
      <c r="I1942" s="7">
        <f>Таблица1[[#This Row],[Количество услуг]]*Таблица1[[#This Row],[Стоимость за единицу, руб.]]</f>
        <v>0</v>
      </c>
      <c r="K1942" s="8" t="str">
        <f>IFERROR(VLOOKUP($J1942,'Журнал договоров физ.лиц'!$A$2:$H$32,2,0),"")</f>
        <v/>
      </c>
      <c r="L1942" s="18" t="e">
        <f>IF(MATCH(Таблица1[[#This Row],[Номер договора]],Таблица1[Номер договора],)=ROW()-1,1,)+INDEX(Таблица1[[#All],[0]],ROW()-1)</f>
        <v>#N/A</v>
      </c>
      <c r="M1942" s="18" t="str">
        <f>IFERROR(INDEX(Таблица1[Номер договора],MATCH(ROW()-1,Таблица1[0],)),"s\")</f>
        <v>s\</v>
      </c>
    </row>
    <row r="1943" spans="1:13" ht="15.75" x14ac:dyDescent="0.25">
      <c r="A1943" s="9" t="e">
        <f>INDEX('Журнал договоров физ.лиц'!C:C,MATCH('Реестр физические'!J1943,'Журнал договоров физ.лиц'!A:A,))</f>
        <v>#N/A</v>
      </c>
      <c r="B1943" s="9" t="e">
        <f>Таблица1[[#This Row],[Наименование юридического лица / ФИО пациента (физического лица)]]</f>
        <v>#N/A</v>
      </c>
      <c r="C1943" s="35"/>
      <c r="D1943" s="11"/>
      <c r="E1943" s="16"/>
      <c r="F1943" s="19"/>
      <c r="G1943"/>
      <c r="H1943" s="17">
        <f>IFERROR(VLOOKUP(Таблица1[[#This Row],[Наименование услуги]],#REF!,2),)</f>
        <v>0</v>
      </c>
      <c r="I1943" s="7">
        <f>Таблица1[[#This Row],[Количество услуг]]*Таблица1[[#This Row],[Стоимость за единицу, руб.]]</f>
        <v>0</v>
      </c>
      <c r="K1943" s="8" t="str">
        <f>IFERROR(VLOOKUP($J1943,'Журнал договоров физ.лиц'!$A$2:$H$32,2,0),"")</f>
        <v/>
      </c>
      <c r="L1943" s="18" t="e">
        <f>IF(MATCH(Таблица1[[#This Row],[Номер договора]],Таблица1[Номер договора],)=ROW()-1,1,)+INDEX(Таблица1[[#All],[0]],ROW()-1)</f>
        <v>#N/A</v>
      </c>
      <c r="M1943" s="18" t="str">
        <f>IFERROR(INDEX(Таблица1[Номер договора],MATCH(ROW()-1,Таблица1[0],)),"s\")</f>
        <v>s\</v>
      </c>
    </row>
    <row r="1944" spans="1:13" ht="15.75" x14ac:dyDescent="0.25">
      <c r="A1944" s="9" t="e">
        <f>INDEX('Журнал договоров физ.лиц'!C:C,MATCH('Реестр физические'!J1944,'Журнал договоров физ.лиц'!A:A,))</f>
        <v>#N/A</v>
      </c>
      <c r="B1944" s="9" t="e">
        <f>Таблица1[[#This Row],[Наименование юридического лица / ФИО пациента (физического лица)]]</f>
        <v>#N/A</v>
      </c>
      <c r="C1944" s="35"/>
      <c r="D1944" s="11"/>
      <c r="E1944" s="16"/>
      <c r="F1944" s="19"/>
      <c r="G1944"/>
      <c r="H1944" s="17">
        <f>IFERROR(VLOOKUP(Таблица1[[#This Row],[Наименование услуги]],#REF!,2),)</f>
        <v>0</v>
      </c>
      <c r="I1944" s="7">
        <f>Таблица1[[#This Row],[Количество услуг]]*Таблица1[[#This Row],[Стоимость за единицу, руб.]]</f>
        <v>0</v>
      </c>
      <c r="K1944" s="8" t="str">
        <f>IFERROR(VLOOKUP($J1944,'Журнал договоров физ.лиц'!$A$2:$H$32,2,0),"")</f>
        <v/>
      </c>
      <c r="L1944" s="18" t="e">
        <f>IF(MATCH(Таблица1[[#This Row],[Номер договора]],Таблица1[Номер договора],)=ROW()-1,1,)+INDEX(Таблица1[[#All],[0]],ROW()-1)</f>
        <v>#N/A</v>
      </c>
      <c r="M1944" s="18" t="str">
        <f>IFERROR(INDEX(Таблица1[Номер договора],MATCH(ROW()-1,Таблица1[0],)),"s\")</f>
        <v>s\</v>
      </c>
    </row>
    <row r="1945" spans="1:13" ht="15.75" x14ac:dyDescent="0.25">
      <c r="A1945" s="9" t="e">
        <f>INDEX('Журнал договоров физ.лиц'!C:C,MATCH('Реестр физические'!J1945,'Журнал договоров физ.лиц'!A:A,))</f>
        <v>#N/A</v>
      </c>
      <c r="B1945" s="9" t="e">
        <f>Таблица1[[#This Row],[Наименование юридического лица / ФИО пациента (физического лица)]]</f>
        <v>#N/A</v>
      </c>
      <c r="C1945" s="35"/>
      <c r="D1945" s="11"/>
      <c r="E1945" s="16"/>
      <c r="F1945" s="19"/>
      <c r="G1945"/>
      <c r="H1945" s="17">
        <f>IFERROR(VLOOKUP(Таблица1[[#This Row],[Наименование услуги]],#REF!,2),)</f>
        <v>0</v>
      </c>
      <c r="I1945" s="7">
        <f>Таблица1[[#This Row],[Количество услуг]]*Таблица1[[#This Row],[Стоимость за единицу, руб.]]</f>
        <v>0</v>
      </c>
      <c r="K1945" s="8" t="str">
        <f>IFERROR(VLOOKUP($J1945,'Журнал договоров физ.лиц'!$A$2:$H$32,2,0),"")</f>
        <v/>
      </c>
      <c r="L1945" s="18" t="e">
        <f>IF(MATCH(Таблица1[[#This Row],[Номер договора]],Таблица1[Номер договора],)=ROW()-1,1,)+INDEX(Таблица1[[#All],[0]],ROW()-1)</f>
        <v>#N/A</v>
      </c>
      <c r="M1945" s="18" t="str">
        <f>IFERROR(INDEX(Таблица1[Номер договора],MATCH(ROW()-1,Таблица1[0],)),"s\")</f>
        <v>s\</v>
      </c>
    </row>
    <row r="1946" spans="1:13" ht="15.75" x14ac:dyDescent="0.25">
      <c r="A1946" s="9" t="e">
        <f>INDEX('Журнал договоров физ.лиц'!C:C,MATCH('Реестр физические'!J1946,'Журнал договоров физ.лиц'!A:A,))</f>
        <v>#N/A</v>
      </c>
      <c r="B1946" s="9" t="e">
        <f>Таблица1[[#This Row],[Наименование юридического лица / ФИО пациента (физического лица)]]</f>
        <v>#N/A</v>
      </c>
      <c r="C1946" s="35"/>
      <c r="D1946" s="11"/>
      <c r="E1946" s="16"/>
      <c r="F1946" s="19"/>
      <c r="G1946"/>
      <c r="H1946" s="17">
        <f>IFERROR(VLOOKUP(Таблица1[[#This Row],[Наименование услуги]],#REF!,2),)</f>
        <v>0</v>
      </c>
      <c r="I1946" s="7">
        <f>Таблица1[[#This Row],[Количество услуг]]*Таблица1[[#This Row],[Стоимость за единицу, руб.]]</f>
        <v>0</v>
      </c>
      <c r="K1946" s="8" t="str">
        <f>IFERROR(VLOOKUP($J1946,'Журнал договоров физ.лиц'!$A$2:$H$32,2,0),"")</f>
        <v/>
      </c>
      <c r="L1946" s="18" t="e">
        <f>IF(MATCH(Таблица1[[#This Row],[Номер договора]],Таблица1[Номер договора],)=ROW()-1,1,)+INDEX(Таблица1[[#All],[0]],ROW()-1)</f>
        <v>#N/A</v>
      </c>
      <c r="M1946" s="18" t="str">
        <f>IFERROR(INDEX(Таблица1[Номер договора],MATCH(ROW()-1,Таблица1[0],)),"s\")</f>
        <v>s\</v>
      </c>
    </row>
    <row r="1947" spans="1:13" ht="15.75" x14ac:dyDescent="0.25">
      <c r="A1947" s="9" t="e">
        <f>INDEX('Журнал договоров физ.лиц'!C:C,MATCH('Реестр физические'!J1947,'Журнал договоров физ.лиц'!A:A,))</f>
        <v>#N/A</v>
      </c>
      <c r="B1947" s="9" t="e">
        <f>Таблица1[[#This Row],[Наименование юридического лица / ФИО пациента (физического лица)]]</f>
        <v>#N/A</v>
      </c>
      <c r="C1947" s="35"/>
      <c r="D1947" s="11"/>
      <c r="E1947" s="16"/>
      <c r="F1947" s="19"/>
      <c r="G1947"/>
      <c r="H1947" s="17">
        <f>IFERROR(VLOOKUP(Таблица1[[#This Row],[Наименование услуги]],#REF!,2),)</f>
        <v>0</v>
      </c>
      <c r="I1947" s="7">
        <f>Таблица1[[#This Row],[Количество услуг]]*Таблица1[[#This Row],[Стоимость за единицу, руб.]]</f>
        <v>0</v>
      </c>
      <c r="K1947" s="8" t="str">
        <f>IFERROR(VLOOKUP($J1947,'Журнал договоров физ.лиц'!$A$2:$H$32,2,0),"")</f>
        <v/>
      </c>
      <c r="L1947" s="18" t="e">
        <f>IF(MATCH(Таблица1[[#This Row],[Номер договора]],Таблица1[Номер договора],)=ROW()-1,1,)+INDEX(Таблица1[[#All],[0]],ROW()-1)</f>
        <v>#N/A</v>
      </c>
      <c r="M1947" s="18" t="str">
        <f>IFERROR(INDEX(Таблица1[Номер договора],MATCH(ROW()-1,Таблица1[0],)),"s\")</f>
        <v>s\</v>
      </c>
    </row>
    <row r="1948" spans="1:13" ht="15.75" x14ac:dyDescent="0.25">
      <c r="A1948" s="9" t="e">
        <f>INDEX('Журнал договоров физ.лиц'!C:C,MATCH('Реестр физические'!J1948,'Журнал договоров физ.лиц'!A:A,))</f>
        <v>#N/A</v>
      </c>
      <c r="B1948" s="9" t="e">
        <f>Таблица1[[#This Row],[Наименование юридического лица / ФИО пациента (физического лица)]]</f>
        <v>#N/A</v>
      </c>
      <c r="C1948" s="35"/>
      <c r="D1948" s="11"/>
      <c r="E1948" s="16"/>
      <c r="F1948" s="19"/>
      <c r="G1948"/>
      <c r="H1948" s="17">
        <f>IFERROR(VLOOKUP(Таблица1[[#This Row],[Наименование услуги]],#REF!,2),)</f>
        <v>0</v>
      </c>
      <c r="I1948" s="7">
        <f>Таблица1[[#This Row],[Количество услуг]]*Таблица1[[#This Row],[Стоимость за единицу, руб.]]</f>
        <v>0</v>
      </c>
      <c r="K1948" s="8" t="str">
        <f>IFERROR(VLOOKUP($J1948,'Журнал договоров физ.лиц'!$A$2:$H$32,2,0),"")</f>
        <v/>
      </c>
      <c r="L1948" s="18" t="e">
        <f>IF(MATCH(Таблица1[[#This Row],[Номер договора]],Таблица1[Номер договора],)=ROW()-1,1,)+INDEX(Таблица1[[#All],[0]],ROW()-1)</f>
        <v>#N/A</v>
      </c>
      <c r="M1948" s="18" t="str">
        <f>IFERROR(INDEX(Таблица1[Номер договора],MATCH(ROW()-1,Таблица1[0],)),"s\")</f>
        <v>s\</v>
      </c>
    </row>
    <row r="1949" spans="1:13" ht="15.75" x14ac:dyDescent="0.25">
      <c r="A1949" s="9" t="e">
        <f>INDEX('Журнал договоров физ.лиц'!C:C,MATCH('Реестр физические'!J1949,'Журнал договоров физ.лиц'!A:A,))</f>
        <v>#N/A</v>
      </c>
      <c r="B1949" s="9" t="e">
        <f>Таблица1[[#This Row],[Наименование юридического лица / ФИО пациента (физического лица)]]</f>
        <v>#N/A</v>
      </c>
      <c r="C1949" s="35"/>
      <c r="D1949" s="11"/>
      <c r="E1949" s="16"/>
      <c r="F1949" s="19"/>
      <c r="G1949"/>
      <c r="H1949" s="17">
        <f>IFERROR(VLOOKUP(Таблица1[[#This Row],[Наименование услуги]],#REF!,2),)</f>
        <v>0</v>
      </c>
      <c r="I1949" s="7">
        <f>Таблица1[[#This Row],[Количество услуг]]*Таблица1[[#This Row],[Стоимость за единицу, руб.]]</f>
        <v>0</v>
      </c>
      <c r="K1949" s="8" t="str">
        <f>IFERROR(VLOOKUP($J1949,'Журнал договоров физ.лиц'!$A$2:$H$32,2,0),"")</f>
        <v/>
      </c>
      <c r="L1949" s="18" t="e">
        <f>IF(MATCH(Таблица1[[#This Row],[Номер договора]],Таблица1[Номер договора],)=ROW()-1,1,)+INDEX(Таблица1[[#All],[0]],ROW()-1)</f>
        <v>#N/A</v>
      </c>
      <c r="M1949" s="18" t="str">
        <f>IFERROR(INDEX(Таблица1[Номер договора],MATCH(ROW()-1,Таблица1[0],)),"s\")</f>
        <v>s\</v>
      </c>
    </row>
    <row r="1950" spans="1:13" ht="15.75" x14ac:dyDescent="0.25">
      <c r="A1950" s="9" t="e">
        <f>INDEX('Журнал договоров физ.лиц'!C:C,MATCH('Реестр физические'!J1950,'Журнал договоров физ.лиц'!A:A,))</f>
        <v>#N/A</v>
      </c>
      <c r="B1950" s="9" t="e">
        <f>Таблица1[[#This Row],[Наименование юридического лица / ФИО пациента (физического лица)]]</f>
        <v>#N/A</v>
      </c>
      <c r="C1950" s="35"/>
      <c r="D1950" s="11"/>
      <c r="E1950" s="16"/>
      <c r="F1950" s="19"/>
      <c r="G1950"/>
      <c r="H1950" s="17">
        <f>IFERROR(VLOOKUP(Таблица1[[#This Row],[Наименование услуги]],#REF!,2),)</f>
        <v>0</v>
      </c>
      <c r="I1950" s="7">
        <f>Таблица1[[#This Row],[Количество услуг]]*Таблица1[[#This Row],[Стоимость за единицу, руб.]]</f>
        <v>0</v>
      </c>
      <c r="K1950" s="8" t="str">
        <f>IFERROR(VLOOKUP($J1950,'Журнал договоров физ.лиц'!$A$2:$H$32,2,0),"")</f>
        <v/>
      </c>
      <c r="L1950" s="18" t="e">
        <f>IF(MATCH(Таблица1[[#This Row],[Номер договора]],Таблица1[Номер договора],)=ROW()-1,1,)+INDEX(Таблица1[[#All],[0]],ROW()-1)</f>
        <v>#N/A</v>
      </c>
      <c r="M1950" s="18" t="str">
        <f>IFERROR(INDEX(Таблица1[Номер договора],MATCH(ROW()-1,Таблица1[0],)),"s\")</f>
        <v>s\</v>
      </c>
    </row>
    <row r="1951" spans="1:13" ht="15.75" x14ac:dyDescent="0.25">
      <c r="A1951" s="9" t="e">
        <f>INDEX('Журнал договоров физ.лиц'!C:C,MATCH('Реестр физические'!J1951,'Журнал договоров физ.лиц'!A:A,))</f>
        <v>#N/A</v>
      </c>
      <c r="B1951" s="9" t="e">
        <f>Таблица1[[#This Row],[Наименование юридического лица / ФИО пациента (физического лица)]]</f>
        <v>#N/A</v>
      </c>
      <c r="C1951" s="35"/>
      <c r="D1951" s="11"/>
      <c r="E1951" s="16"/>
      <c r="F1951" s="19"/>
      <c r="G1951"/>
      <c r="H1951" s="17">
        <f>IFERROR(VLOOKUP(Таблица1[[#This Row],[Наименование услуги]],#REF!,2),)</f>
        <v>0</v>
      </c>
      <c r="I1951" s="7">
        <f>Таблица1[[#This Row],[Количество услуг]]*Таблица1[[#This Row],[Стоимость за единицу, руб.]]</f>
        <v>0</v>
      </c>
      <c r="K1951" s="8" t="str">
        <f>IFERROR(VLOOKUP($J1951,'Журнал договоров физ.лиц'!$A$2:$H$32,2,0),"")</f>
        <v/>
      </c>
      <c r="L1951" s="18" t="e">
        <f>IF(MATCH(Таблица1[[#This Row],[Номер договора]],Таблица1[Номер договора],)=ROW()-1,1,)+INDEX(Таблица1[[#All],[0]],ROW()-1)</f>
        <v>#N/A</v>
      </c>
      <c r="M1951" s="18" t="str">
        <f>IFERROR(INDEX(Таблица1[Номер договора],MATCH(ROW()-1,Таблица1[0],)),"s\")</f>
        <v>s\</v>
      </c>
    </row>
    <row r="1952" spans="1:13" ht="15.75" x14ac:dyDescent="0.25">
      <c r="A1952" s="9" t="e">
        <f>INDEX('Журнал договоров физ.лиц'!C:C,MATCH('Реестр физические'!J1952,'Журнал договоров физ.лиц'!A:A,))</f>
        <v>#N/A</v>
      </c>
      <c r="B1952" s="9" t="e">
        <f>Таблица1[[#This Row],[Наименование юридического лица / ФИО пациента (физического лица)]]</f>
        <v>#N/A</v>
      </c>
      <c r="C1952" s="35"/>
      <c r="D1952" s="11"/>
      <c r="E1952" s="16"/>
      <c r="F1952" s="19"/>
      <c r="G1952"/>
      <c r="H1952" s="17">
        <f>IFERROR(VLOOKUP(Таблица1[[#This Row],[Наименование услуги]],#REF!,2),)</f>
        <v>0</v>
      </c>
      <c r="I1952" s="7">
        <f>Таблица1[[#This Row],[Количество услуг]]*Таблица1[[#This Row],[Стоимость за единицу, руб.]]</f>
        <v>0</v>
      </c>
      <c r="K1952" s="8" t="str">
        <f>IFERROR(VLOOKUP($J1952,'Журнал договоров физ.лиц'!$A$2:$H$32,2,0),"")</f>
        <v/>
      </c>
      <c r="L1952" s="18" t="e">
        <f>IF(MATCH(Таблица1[[#This Row],[Номер договора]],Таблица1[Номер договора],)=ROW()-1,1,)+INDEX(Таблица1[[#All],[0]],ROW()-1)</f>
        <v>#N/A</v>
      </c>
      <c r="M1952" s="18" t="str">
        <f>IFERROR(INDEX(Таблица1[Номер договора],MATCH(ROW()-1,Таблица1[0],)),"s\")</f>
        <v>s\</v>
      </c>
    </row>
    <row r="1953" spans="1:13" ht="15.75" x14ac:dyDescent="0.25">
      <c r="A1953" s="9" t="e">
        <f>INDEX('Журнал договоров физ.лиц'!C:C,MATCH('Реестр физические'!J1953,'Журнал договоров физ.лиц'!A:A,))</f>
        <v>#N/A</v>
      </c>
      <c r="B1953" s="9" t="e">
        <f>Таблица1[[#This Row],[Наименование юридического лица / ФИО пациента (физического лица)]]</f>
        <v>#N/A</v>
      </c>
      <c r="C1953" s="35"/>
      <c r="D1953" s="11"/>
      <c r="E1953" s="16"/>
      <c r="F1953" s="19"/>
      <c r="G1953"/>
      <c r="H1953" s="17">
        <f>IFERROR(VLOOKUP(Таблица1[[#This Row],[Наименование услуги]],#REF!,2),)</f>
        <v>0</v>
      </c>
      <c r="I1953" s="7">
        <f>Таблица1[[#This Row],[Количество услуг]]*Таблица1[[#This Row],[Стоимость за единицу, руб.]]</f>
        <v>0</v>
      </c>
      <c r="K1953" s="8" t="str">
        <f>IFERROR(VLOOKUP($J1953,'Журнал договоров физ.лиц'!$A$2:$H$32,2,0),"")</f>
        <v/>
      </c>
      <c r="L1953" s="18" t="e">
        <f>IF(MATCH(Таблица1[[#This Row],[Номер договора]],Таблица1[Номер договора],)=ROW()-1,1,)+INDEX(Таблица1[[#All],[0]],ROW()-1)</f>
        <v>#N/A</v>
      </c>
      <c r="M1953" s="18" t="str">
        <f>IFERROR(INDEX(Таблица1[Номер договора],MATCH(ROW()-1,Таблица1[0],)),"s\")</f>
        <v>s\</v>
      </c>
    </row>
    <row r="1954" spans="1:13" ht="15.75" x14ac:dyDescent="0.25">
      <c r="A1954" s="9" t="e">
        <f>INDEX('Журнал договоров физ.лиц'!C:C,MATCH('Реестр физические'!J1954,'Журнал договоров физ.лиц'!A:A,))</f>
        <v>#N/A</v>
      </c>
      <c r="B1954" s="9" t="e">
        <f>Таблица1[[#This Row],[Наименование юридического лица / ФИО пациента (физического лица)]]</f>
        <v>#N/A</v>
      </c>
      <c r="C1954" s="35"/>
      <c r="D1954" s="11"/>
      <c r="E1954" s="16"/>
      <c r="F1954" s="19"/>
      <c r="G1954"/>
      <c r="H1954" s="17">
        <f>IFERROR(VLOOKUP(Таблица1[[#This Row],[Наименование услуги]],#REF!,2),)</f>
        <v>0</v>
      </c>
      <c r="I1954" s="7">
        <f>Таблица1[[#This Row],[Количество услуг]]*Таблица1[[#This Row],[Стоимость за единицу, руб.]]</f>
        <v>0</v>
      </c>
      <c r="K1954" s="8" t="str">
        <f>IFERROR(VLOOKUP($J1954,'Журнал договоров физ.лиц'!$A$2:$H$32,2,0),"")</f>
        <v/>
      </c>
      <c r="L1954" s="18" t="e">
        <f>IF(MATCH(Таблица1[[#This Row],[Номер договора]],Таблица1[Номер договора],)=ROW()-1,1,)+INDEX(Таблица1[[#All],[0]],ROW()-1)</f>
        <v>#N/A</v>
      </c>
      <c r="M1954" s="18" t="str">
        <f>IFERROR(INDEX(Таблица1[Номер договора],MATCH(ROW()-1,Таблица1[0],)),"s\")</f>
        <v>s\</v>
      </c>
    </row>
    <row r="1955" spans="1:13" ht="15.75" x14ac:dyDescent="0.25">
      <c r="A1955" s="9" t="e">
        <f>INDEX('Журнал договоров физ.лиц'!C:C,MATCH('Реестр физические'!J1955,'Журнал договоров физ.лиц'!A:A,))</f>
        <v>#N/A</v>
      </c>
      <c r="B1955" s="9" t="e">
        <f>Таблица1[[#This Row],[Наименование юридического лица / ФИО пациента (физического лица)]]</f>
        <v>#N/A</v>
      </c>
      <c r="C1955" s="35"/>
      <c r="D1955" s="11"/>
      <c r="E1955" s="16"/>
      <c r="F1955" s="19"/>
      <c r="G1955"/>
      <c r="H1955" s="17">
        <f>IFERROR(VLOOKUP(Таблица1[[#This Row],[Наименование услуги]],#REF!,2),)</f>
        <v>0</v>
      </c>
      <c r="I1955" s="7">
        <f>Таблица1[[#This Row],[Количество услуг]]*Таблица1[[#This Row],[Стоимость за единицу, руб.]]</f>
        <v>0</v>
      </c>
      <c r="K1955" s="8" t="str">
        <f>IFERROR(VLOOKUP($J1955,'Журнал договоров физ.лиц'!$A$2:$H$32,2,0),"")</f>
        <v/>
      </c>
      <c r="L1955" s="18" t="e">
        <f>IF(MATCH(Таблица1[[#This Row],[Номер договора]],Таблица1[Номер договора],)=ROW()-1,1,)+INDEX(Таблица1[[#All],[0]],ROW()-1)</f>
        <v>#N/A</v>
      </c>
      <c r="M1955" s="18" t="str">
        <f>IFERROR(INDEX(Таблица1[Номер договора],MATCH(ROW()-1,Таблица1[0],)),"s\")</f>
        <v>s\</v>
      </c>
    </row>
    <row r="1956" spans="1:13" ht="15.75" x14ac:dyDescent="0.25">
      <c r="A1956" s="9" t="e">
        <f>INDEX('Журнал договоров физ.лиц'!C:C,MATCH('Реестр физические'!J1956,'Журнал договоров физ.лиц'!A:A,))</f>
        <v>#N/A</v>
      </c>
      <c r="B1956" s="9" t="e">
        <f>Таблица1[[#This Row],[Наименование юридического лица / ФИО пациента (физического лица)]]</f>
        <v>#N/A</v>
      </c>
      <c r="C1956" s="35"/>
      <c r="D1956" s="11"/>
      <c r="E1956" s="16"/>
      <c r="F1956" s="19"/>
      <c r="G1956"/>
      <c r="H1956" s="17">
        <f>IFERROR(VLOOKUP(Таблица1[[#This Row],[Наименование услуги]],#REF!,2),)</f>
        <v>0</v>
      </c>
      <c r="I1956" s="7">
        <f>Таблица1[[#This Row],[Количество услуг]]*Таблица1[[#This Row],[Стоимость за единицу, руб.]]</f>
        <v>0</v>
      </c>
      <c r="K1956" s="8" t="str">
        <f>IFERROR(VLOOKUP($J1956,'Журнал договоров физ.лиц'!$A$2:$H$32,2,0),"")</f>
        <v/>
      </c>
      <c r="L1956" s="18" t="e">
        <f>IF(MATCH(Таблица1[[#This Row],[Номер договора]],Таблица1[Номер договора],)=ROW()-1,1,)+INDEX(Таблица1[[#All],[0]],ROW()-1)</f>
        <v>#N/A</v>
      </c>
      <c r="M1956" s="18" t="str">
        <f>IFERROR(INDEX(Таблица1[Номер договора],MATCH(ROW()-1,Таблица1[0],)),"s\")</f>
        <v>s\</v>
      </c>
    </row>
    <row r="1957" spans="1:13" ht="15.75" x14ac:dyDescent="0.25">
      <c r="A1957" s="9" t="e">
        <f>INDEX('Журнал договоров физ.лиц'!C:C,MATCH('Реестр физические'!J1957,'Журнал договоров физ.лиц'!A:A,))</f>
        <v>#N/A</v>
      </c>
      <c r="B1957" s="9" t="e">
        <f>Таблица1[[#This Row],[Наименование юридического лица / ФИО пациента (физического лица)]]</f>
        <v>#N/A</v>
      </c>
      <c r="C1957" s="35"/>
      <c r="D1957" s="11"/>
      <c r="E1957" s="16"/>
      <c r="F1957" s="19"/>
      <c r="G1957"/>
      <c r="H1957" s="17">
        <f>IFERROR(VLOOKUP(Таблица1[[#This Row],[Наименование услуги]],#REF!,2),)</f>
        <v>0</v>
      </c>
      <c r="I1957" s="7">
        <f>Таблица1[[#This Row],[Количество услуг]]*Таблица1[[#This Row],[Стоимость за единицу, руб.]]</f>
        <v>0</v>
      </c>
      <c r="K1957" s="8" t="str">
        <f>IFERROR(VLOOKUP($J1957,'Журнал договоров физ.лиц'!$A$2:$H$32,2,0),"")</f>
        <v/>
      </c>
      <c r="L1957" s="18" t="e">
        <f>IF(MATCH(Таблица1[[#This Row],[Номер договора]],Таблица1[Номер договора],)=ROW()-1,1,)+INDEX(Таблица1[[#All],[0]],ROW()-1)</f>
        <v>#N/A</v>
      </c>
      <c r="M1957" s="18" t="str">
        <f>IFERROR(INDEX(Таблица1[Номер договора],MATCH(ROW()-1,Таблица1[0],)),"s\")</f>
        <v>s\</v>
      </c>
    </row>
    <row r="1958" spans="1:13" ht="15.75" x14ac:dyDescent="0.25">
      <c r="A1958" s="9" t="e">
        <f>INDEX('Журнал договоров физ.лиц'!C:C,MATCH('Реестр физические'!J1958,'Журнал договоров физ.лиц'!A:A,))</f>
        <v>#N/A</v>
      </c>
      <c r="B1958" s="9" t="e">
        <f>Таблица1[[#This Row],[Наименование юридического лица / ФИО пациента (физического лица)]]</f>
        <v>#N/A</v>
      </c>
      <c r="C1958" s="35"/>
      <c r="D1958" s="11"/>
      <c r="E1958" s="16"/>
      <c r="F1958" s="19"/>
      <c r="G1958"/>
      <c r="H1958" s="17">
        <f>IFERROR(VLOOKUP(Таблица1[[#This Row],[Наименование услуги]],#REF!,2),)</f>
        <v>0</v>
      </c>
      <c r="I1958" s="7">
        <f>Таблица1[[#This Row],[Количество услуг]]*Таблица1[[#This Row],[Стоимость за единицу, руб.]]</f>
        <v>0</v>
      </c>
      <c r="K1958" s="8" t="str">
        <f>IFERROR(VLOOKUP($J1958,'Журнал договоров физ.лиц'!$A$2:$H$32,2,0),"")</f>
        <v/>
      </c>
      <c r="L1958" s="18" t="e">
        <f>IF(MATCH(Таблица1[[#This Row],[Номер договора]],Таблица1[Номер договора],)=ROW()-1,1,)+INDEX(Таблица1[[#All],[0]],ROW()-1)</f>
        <v>#N/A</v>
      </c>
      <c r="M1958" s="18" t="str">
        <f>IFERROR(INDEX(Таблица1[Номер договора],MATCH(ROW()-1,Таблица1[0],)),"s\")</f>
        <v>s\</v>
      </c>
    </row>
    <row r="1959" spans="1:13" ht="15.75" x14ac:dyDescent="0.25">
      <c r="A1959" s="9" t="e">
        <f>INDEX('Журнал договоров физ.лиц'!C:C,MATCH('Реестр физические'!J1959,'Журнал договоров физ.лиц'!A:A,))</f>
        <v>#N/A</v>
      </c>
      <c r="B1959" s="9" t="e">
        <f>Таблица1[[#This Row],[Наименование юридического лица / ФИО пациента (физического лица)]]</f>
        <v>#N/A</v>
      </c>
      <c r="C1959" s="35"/>
      <c r="D1959" s="11"/>
      <c r="E1959" s="16"/>
      <c r="F1959" s="19"/>
      <c r="G1959"/>
      <c r="H1959" s="17">
        <f>IFERROR(VLOOKUP(Таблица1[[#This Row],[Наименование услуги]],#REF!,2),)</f>
        <v>0</v>
      </c>
      <c r="I1959" s="7">
        <f>Таблица1[[#This Row],[Количество услуг]]*Таблица1[[#This Row],[Стоимость за единицу, руб.]]</f>
        <v>0</v>
      </c>
      <c r="K1959" s="8" t="str">
        <f>IFERROR(VLOOKUP($J1959,'Журнал договоров физ.лиц'!$A$2:$H$32,2,0),"")</f>
        <v/>
      </c>
      <c r="L1959" s="18" t="e">
        <f>IF(MATCH(Таблица1[[#This Row],[Номер договора]],Таблица1[Номер договора],)=ROW()-1,1,)+INDEX(Таблица1[[#All],[0]],ROW()-1)</f>
        <v>#N/A</v>
      </c>
      <c r="M1959" s="18" t="str">
        <f>IFERROR(INDEX(Таблица1[Номер договора],MATCH(ROW()-1,Таблица1[0],)),"s\")</f>
        <v>s\</v>
      </c>
    </row>
    <row r="1960" spans="1:13" ht="15.75" x14ac:dyDescent="0.25">
      <c r="A1960" s="9" t="e">
        <f>INDEX('Журнал договоров физ.лиц'!C:C,MATCH('Реестр физические'!J1960,'Журнал договоров физ.лиц'!A:A,))</f>
        <v>#N/A</v>
      </c>
      <c r="B1960" s="9" t="e">
        <f>Таблица1[[#This Row],[Наименование юридического лица / ФИО пациента (физического лица)]]</f>
        <v>#N/A</v>
      </c>
      <c r="C1960" s="35"/>
      <c r="D1960" s="11"/>
      <c r="E1960" s="16"/>
      <c r="F1960" s="19"/>
      <c r="G1960"/>
      <c r="H1960" s="17">
        <f>IFERROR(VLOOKUP(Таблица1[[#This Row],[Наименование услуги]],#REF!,2),)</f>
        <v>0</v>
      </c>
      <c r="I1960" s="7">
        <f>Таблица1[[#This Row],[Количество услуг]]*Таблица1[[#This Row],[Стоимость за единицу, руб.]]</f>
        <v>0</v>
      </c>
      <c r="K1960" s="8" t="str">
        <f>IFERROR(VLOOKUP($J1960,'Журнал договоров физ.лиц'!$A$2:$H$32,2,0),"")</f>
        <v/>
      </c>
      <c r="L1960" s="18" t="e">
        <f>IF(MATCH(Таблица1[[#This Row],[Номер договора]],Таблица1[Номер договора],)=ROW()-1,1,)+INDEX(Таблица1[[#All],[0]],ROW()-1)</f>
        <v>#N/A</v>
      </c>
      <c r="M1960" s="18" t="str">
        <f>IFERROR(INDEX(Таблица1[Номер договора],MATCH(ROW()-1,Таблица1[0],)),"s\")</f>
        <v>s\</v>
      </c>
    </row>
    <row r="1961" spans="1:13" ht="15.75" x14ac:dyDescent="0.25">
      <c r="A1961" s="9" t="e">
        <f>INDEX('Журнал договоров физ.лиц'!C:C,MATCH('Реестр физические'!J1961,'Журнал договоров физ.лиц'!A:A,))</f>
        <v>#N/A</v>
      </c>
      <c r="B1961" s="9" t="e">
        <f>Таблица1[[#This Row],[Наименование юридического лица / ФИО пациента (физического лица)]]</f>
        <v>#N/A</v>
      </c>
      <c r="C1961" s="35"/>
      <c r="D1961" s="11"/>
      <c r="E1961" s="16"/>
      <c r="F1961" s="19"/>
      <c r="G1961"/>
      <c r="H1961" s="17">
        <f>IFERROR(VLOOKUP(Таблица1[[#This Row],[Наименование услуги]],#REF!,2),)</f>
        <v>0</v>
      </c>
      <c r="I1961" s="7">
        <f>Таблица1[[#This Row],[Количество услуг]]*Таблица1[[#This Row],[Стоимость за единицу, руб.]]</f>
        <v>0</v>
      </c>
      <c r="K1961" s="8" t="str">
        <f>IFERROR(VLOOKUP($J1961,'Журнал договоров физ.лиц'!$A$2:$H$32,2,0),"")</f>
        <v/>
      </c>
      <c r="L1961" s="18" t="e">
        <f>IF(MATCH(Таблица1[[#This Row],[Номер договора]],Таблица1[Номер договора],)=ROW()-1,1,)+INDEX(Таблица1[[#All],[0]],ROW()-1)</f>
        <v>#N/A</v>
      </c>
      <c r="M1961" s="18" t="str">
        <f>IFERROR(INDEX(Таблица1[Номер договора],MATCH(ROW()-1,Таблица1[0],)),"s\")</f>
        <v>s\</v>
      </c>
    </row>
    <row r="1962" spans="1:13" ht="15.75" x14ac:dyDescent="0.25">
      <c r="A1962" s="9" t="e">
        <f>INDEX('Журнал договоров физ.лиц'!C:C,MATCH('Реестр физические'!J1962,'Журнал договоров физ.лиц'!A:A,))</f>
        <v>#N/A</v>
      </c>
      <c r="B1962" s="9" t="e">
        <f>Таблица1[[#This Row],[Наименование юридического лица / ФИО пациента (физического лица)]]</f>
        <v>#N/A</v>
      </c>
      <c r="C1962" s="35"/>
      <c r="D1962" s="11"/>
      <c r="E1962" s="16"/>
      <c r="F1962" s="19"/>
      <c r="G1962"/>
      <c r="H1962" s="17">
        <f>IFERROR(VLOOKUP(Таблица1[[#This Row],[Наименование услуги]],#REF!,2),)</f>
        <v>0</v>
      </c>
      <c r="I1962" s="7">
        <f>Таблица1[[#This Row],[Количество услуг]]*Таблица1[[#This Row],[Стоимость за единицу, руб.]]</f>
        <v>0</v>
      </c>
      <c r="K1962" s="8" t="str">
        <f>IFERROR(VLOOKUP($J1962,'Журнал договоров физ.лиц'!$A$2:$H$32,2,0),"")</f>
        <v/>
      </c>
      <c r="L1962" s="18" t="e">
        <f>IF(MATCH(Таблица1[[#This Row],[Номер договора]],Таблица1[Номер договора],)=ROW()-1,1,)+INDEX(Таблица1[[#All],[0]],ROW()-1)</f>
        <v>#N/A</v>
      </c>
      <c r="M1962" s="18" t="str">
        <f>IFERROR(INDEX(Таблица1[Номер договора],MATCH(ROW()-1,Таблица1[0],)),"s\")</f>
        <v>s\</v>
      </c>
    </row>
    <row r="1963" spans="1:13" ht="15.75" x14ac:dyDescent="0.25">
      <c r="A1963" s="9" t="e">
        <f>INDEX('Журнал договоров физ.лиц'!C:C,MATCH('Реестр физические'!J1963,'Журнал договоров физ.лиц'!A:A,))</f>
        <v>#N/A</v>
      </c>
      <c r="B1963" s="9" t="e">
        <f>Таблица1[[#This Row],[Наименование юридического лица / ФИО пациента (физического лица)]]</f>
        <v>#N/A</v>
      </c>
      <c r="C1963" s="35"/>
      <c r="D1963" s="11"/>
      <c r="E1963" s="16"/>
      <c r="F1963" s="19"/>
      <c r="G1963"/>
      <c r="H1963" s="17">
        <f>IFERROR(VLOOKUP(Таблица1[[#This Row],[Наименование услуги]],#REF!,2),)</f>
        <v>0</v>
      </c>
      <c r="I1963" s="7">
        <f>Таблица1[[#This Row],[Количество услуг]]*Таблица1[[#This Row],[Стоимость за единицу, руб.]]</f>
        <v>0</v>
      </c>
      <c r="K1963" s="8" t="str">
        <f>IFERROR(VLOOKUP($J1963,'Журнал договоров физ.лиц'!$A$2:$H$32,2,0),"")</f>
        <v/>
      </c>
      <c r="L1963" s="18" t="e">
        <f>IF(MATCH(Таблица1[[#This Row],[Номер договора]],Таблица1[Номер договора],)=ROW()-1,1,)+INDEX(Таблица1[[#All],[0]],ROW()-1)</f>
        <v>#N/A</v>
      </c>
      <c r="M1963" s="18" t="str">
        <f>IFERROR(INDEX(Таблица1[Номер договора],MATCH(ROW()-1,Таблица1[0],)),"s\")</f>
        <v>s\</v>
      </c>
    </row>
    <row r="1964" spans="1:13" ht="15.75" x14ac:dyDescent="0.25">
      <c r="A1964" s="9" t="e">
        <f>INDEX('Журнал договоров физ.лиц'!C:C,MATCH('Реестр физические'!J1964,'Журнал договоров физ.лиц'!A:A,))</f>
        <v>#N/A</v>
      </c>
      <c r="B1964" s="9" t="e">
        <f>Таблица1[[#This Row],[Наименование юридического лица / ФИО пациента (физического лица)]]</f>
        <v>#N/A</v>
      </c>
      <c r="C1964" s="35"/>
      <c r="D1964" s="11"/>
      <c r="E1964" s="16"/>
      <c r="F1964" s="19"/>
      <c r="G1964"/>
      <c r="H1964" s="17">
        <f>IFERROR(VLOOKUP(Таблица1[[#This Row],[Наименование услуги]],#REF!,2),)</f>
        <v>0</v>
      </c>
      <c r="I1964" s="7">
        <f>Таблица1[[#This Row],[Количество услуг]]*Таблица1[[#This Row],[Стоимость за единицу, руб.]]</f>
        <v>0</v>
      </c>
      <c r="K1964" s="8" t="str">
        <f>IFERROR(VLOOKUP($J1964,'Журнал договоров физ.лиц'!$A$2:$H$32,2,0),"")</f>
        <v/>
      </c>
      <c r="L1964" s="18" t="e">
        <f>IF(MATCH(Таблица1[[#This Row],[Номер договора]],Таблица1[Номер договора],)=ROW()-1,1,)+INDEX(Таблица1[[#All],[0]],ROW()-1)</f>
        <v>#N/A</v>
      </c>
      <c r="M1964" s="18" t="str">
        <f>IFERROR(INDEX(Таблица1[Номер договора],MATCH(ROW()-1,Таблица1[0],)),"s\")</f>
        <v>s\</v>
      </c>
    </row>
    <row r="1965" spans="1:13" ht="15.75" x14ac:dyDescent="0.25">
      <c r="A1965" s="9" t="e">
        <f>INDEX('Журнал договоров физ.лиц'!C:C,MATCH('Реестр физические'!J1965,'Журнал договоров физ.лиц'!A:A,))</f>
        <v>#N/A</v>
      </c>
      <c r="B1965" s="9" t="e">
        <f>Таблица1[[#This Row],[Наименование юридического лица / ФИО пациента (физического лица)]]</f>
        <v>#N/A</v>
      </c>
      <c r="C1965" s="35"/>
      <c r="D1965" s="11"/>
      <c r="E1965" s="16"/>
      <c r="F1965" s="19"/>
      <c r="G1965"/>
      <c r="H1965" s="17">
        <f>IFERROR(VLOOKUP(Таблица1[[#This Row],[Наименование услуги]],#REF!,2),)</f>
        <v>0</v>
      </c>
      <c r="I1965" s="7">
        <f>Таблица1[[#This Row],[Количество услуг]]*Таблица1[[#This Row],[Стоимость за единицу, руб.]]</f>
        <v>0</v>
      </c>
      <c r="K1965" s="8" t="str">
        <f>IFERROR(VLOOKUP($J1965,'Журнал договоров физ.лиц'!$A$2:$H$32,2,0),"")</f>
        <v/>
      </c>
      <c r="L1965" s="18" t="e">
        <f>IF(MATCH(Таблица1[[#This Row],[Номер договора]],Таблица1[Номер договора],)=ROW()-1,1,)+INDEX(Таблица1[[#All],[0]],ROW()-1)</f>
        <v>#N/A</v>
      </c>
      <c r="M1965" s="18" t="str">
        <f>IFERROR(INDEX(Таблица1[Номер договора],MATCH(ROW()-1,Таблица1[0],)),"s\")</f>
        <v>s\</v>
      </c>
    </row>
    <row r="1966" spans="1:13" ht="15.75" x14ac:dyDescent="0.25">
      <c r="A1966" s="9" t="e">
        <f>INDEX('Журнал договоров физ.лиц'!C:C,MATCH('Реестр физические'!J1966,'Журнал договоров физ.лиц'!A:A,))</f>
        <v>#N/A</v>
      </c>
      <c r="B1966" s="9" t="e">
        <f>Таблица1[[#This Row],[Наименование юридического лица / ФИО пациента (физического лица)]]</f>
        <v>#N/A</v>
      </c>
      <c r="C1966" s="35"/>
      <c r="D1966" s="11"/>
      <c r="E1966" s="16"/>
      <c r="F1966" s="19"/>
      <c r="G1966"/>
      <c r="H1966" s="17">
        <f>IFERROR(VLOOKUP(Таблица1[[#This Row],[Наименование услуги]],#REF!,2),)</f>
        <v>0</v>
      </c>
      <c r="I1966" s="7">
        <f>Таблица1[[#This Row],[Количество услуг]]*Таблица1[[#This Row],[Стоимость за единицу, руб.]]</f>
        <v>0</v>
      </c>
      <c r="K1966" s="8" t="str">
        <f>IFERROR(VLOOKUP($J1966,'Журнал договоров физ.лиц'!$A$2:$H$32,2,0),"")</f>
        <v/>
      </c>
      <c r="L1966" s="18" t="e">
        <f>IF(MATCH(Таблица1[[#This Row],[Номер договора]],Таблица1[Номер договора],)=ROW()-1,1,)+INDEX(Таблица1[[#All],[0]],ROW()-1)</f>
        <v>#N/A</v>
      </c>
      <c r="M1966" s="18" t="str">
        <f>IFERROR(INDEX(Таблица1[Номер договора],MATCH(ROW()-1,Таблица1[0],)),"s\")</f>
        <v>s\</v>
      </c>
    </row>
    <row r="1967" spans="1:13" ht="15.75" x14ac:dyDescent="0.25">
      <c r="A1967" s="9" t="e">
        <f>INDEX('Журнал договоров физ.лиц'!C:C,MATCH('Реестр физические'!J1967,'Журнал договоров физ.лиц'!A:A,))</f>
        <v>#N/A</v>
      </c>
      <c r="B1967" s="9" t="e">
        <f>Таблица1[[#This Row],[Наименование юридического лица / ФИО пациента (физического лица)]]</f>
        <v>#N/A</v>
      </c>
      <c r="C1967" s="35"/>
      <c r="D1967" s="11"/>
      <c r="E1967" s="16"/>
      <c r="F1967" s="19"/>
      <c r="G1967"/>
      <c r="H1967" s="17">
        <f>IFERROR(VLOOKUP(Таблица1[[#This Row],[Наименование услуги]],#REF!,2),)</f>
        <v>0</v>
      </c>
      <c r="I1967" s="7">
        <f>Таблица1[[#This Row],[Количество услуг]]*Таблица1[[#This Row],[Стоимость за единицу, руб.]]</f>
        <v>0</v>
      </c>
      <c r="K1967" s="8" t="str">
        <f>IFERROR(VLOOKUP($J1967,'Журнал договоров физ.лиц'!$A$2:$H$32,2,0),"")</f>
        <v/>
      </c>
      <c r="L1967" s="18" t="e">
        <f>IF(MATCH(Таблица1[[#This Row],[Номер договора]],Таблица1[Номер договора],)=ROW()-1,1,)+INDEX(Таблица1[[#All],[0]],ROW()-1)</f>
        <v>#N/A</v>
      </c>
      <c r="M1967" s="18" t="str">
        <f>IFERROR(INDEX(Таблица1[Номер договора],MATCH(ROW()-1,Таблица1[0],)),"s\")</f>
        <v>s\</v>
      </c>
    </row>
    <row r="1968" spans="1:13" ht="15.75" x14ac:dyDescent="0.25">
      <c r="A1968" s="9" t="e">
        <f>INDEX('Журнал договоров физ.лиц'!C:C,MATCH('Реестр физические'!J1968,'Журнал договоров физ.лиц'!A:A,))</f>
        <v>#N/A</v>
      </c>
      <c r="B1968" s="9" t="e">
        <f>Таблица1[[#This Row],[Наименование юридического лица / ФИО пациента (физического лица)]]</f>
        <v>#N/A</v>
      </c>
      <c r="C1968" s="35"/>
      <c r="D1968" s="11"/>
      <c r="E1968" s="16"/>
      <c r="F1968" s="19"/>
      <c r="G1968"/>
      <c r="H1968" s="17">
        <f>IFERROR(VLOOKUP(Таблица1[[#This Row],[Наименование услуги]],#REF!,2),)</f>
        <v>0</v>
      </c>
      <c r="I1968" s="7">
        <f>Таблица1[[#This Row],[Количество услуг]]*Таблица1[[#This Row],[Стоимость за единицу, руб.]]</f>
        <v>0</v>
      </c>
      <c r="K1968" s="8" t="str">
        <f>IFERROR(VLOOKUP($J1968,'Журнал договоров физ.лиц'!$A$2:$H$32,2,0),"")</f>
        <v/>
      </c>
      <c r="L1968" s="18" t="e">
        <f>IF(MATCH(Таблица1[[#This Row],[Номер договора]],Таблица1[Номер договора],)=ROW()-1,1,)+INDEX(Таблица1[[#All],[0]],ROW()-1)</f>
        <v>#N/A</v>
      </c>
      <c r="M1968" s="18" t="str">
        <f>IFERROR(INDEX(Таблица1[Номер договора],MATCH(ROW()-1,Таблица1[0],)),"s\")</f>
        <v>s\</v>
      </c>
    </row>
    <row r="1969" spans="1:13" ht="15.75" x14ac:dyDescent="0.25">
      <c r="A1969" s="9" t="e">
        <f>INDEX('Журнал договоров физ.лиц'!C:C,MATCH('Реестр физические'!J1969,'Журнал договоров физ.лиц'!A:A,))</f>
        <v>#N/A</v>
      </c>
      <c r="B1969" s="9" t="e">
        <f>Таблица1[[#This Row],[Наименование юридического лица / ФИО пациента (физического лица)]]</f>
        <v>#N/A</v>
      </c>
      <c r="C1969" s="35"/>
      <c r="D1969" s="11"/>
      <c r="E1969" s="16"/>
      <c r="F1969" s="19"/>
      <c r="G1969"/>
      <c r="H1969" s="17">
        <f>IFERROR(VLOOKUP(Таблица1[[#This Row],[Наименование услуги]],#REF!,2),)</f>
        <v>0</v>
      </c>
      <c r="I1969" s="7">
        <f>Таблица1[[#This Row],[Количество услуг]]*Таблица1[[#This Row],[Стоимость за единицу, руб.]]</f>
        <v>0</v>
      </c>
      <c r="K1969" s="8" t="str">
        <f>IFERROR(VLOOKUP($J1969,'Журнал договоров физ.лиц'!$A$2:$H$32,2,0),"")</f>
        <v/>
      </c>
      <c r="L1969" s="18" t="e">
        <f>IF(MATCH(Таблица1[[#This Row],[Номер договора]],Таблица1[Номер договора],)=ROW()-1,1,)+INDEX(Таблица1[[#All],[0]],ROW()-1)</f>
        <v>#N/A</v>
      </c>
      <c r="M1969" s="18" t="str">
        <f>IFERROR(INDEX(Таблица1[Номер договора],MATCH(ROW()-1,Таблица1[0],)),"s\")</f>
        <v>s\</v>
      </c>
    </row>
    <row r="1970" spans="1:13" ht="15.75" x14ac:dyDescent="0.25">
      <c r="A1970" s="9" t="e">
        <f>INDEX('Журнал договоров физ.лиц'!C:C,MATCH('Реестр физические'!J1970,'Журнал договоров физ.лиц'!A:A,))</f>
        <v>#N/A</v>
      </c>
      <c r="B1970" s="9" t="e">
        <f>Таблица1[[#This Row],[Наименование юридического лица / ФИО пациента (физического лица)]]</f>
        <v>#N/A</v>
      </c>
      <c r="C1970" s="35"/>
      <c r="D1970" s="11"/>
      <c r="E1970" s="16"/>
      <c r="F1970" s="19"/>
      <c r="G1970"/>
      <c r="H1970" s="17">
        <f>IFERROR(VLOOKUP(Таблица1[[#This Row],[Наименование услуги]],#REF!,2),)</f>
        <v>0</v>
      </c>
      <c r="I1970" s="7">
        <f>Таблица1[[#This Row],[Количество услуг]]*Таблица1[[#This Row],[Стоимость за единицу, руб.]]</f>
        <v>0</v>
      </c>
      <c r="K1970" s="8" t="str">
        <f>IFERROR(VLOOKUP($J1970,'Журнал договоров физ.лиц'!$A$2:$H$32,2,0),"")</f>
        <v/>
      </c>
      <c r="L1970" s="18" t="e">
        <f>IF(MATCH(Таблица1[[#This Row],[Номер договора]],Таблица1[Номер договора],)=ROW()-1,1,)+INDEX(Таблица1[[#All],[0]],ROW()-1)</f>
        <v>#N/A</v>
      </c>
      <c r="M1970" s="18" t="str">
        <f>IFERROR(INDEX(Таблица1[Номер договора],MATCH(ROW()-1,Таблица1[0],)),"s\")</f>
        <v>s\</v>
      </c>
    </row>
    <row r="1971" spans="1:13" ht="15.75" x14ac:dyDescent="0.25">
      <c r="A1971" s="9" t="e">
        <f>INDEX('Журнал договоров физ.лиц'!C:C,MATCH('Реестр физические'!J1971,'Журнал договоров физ.лиц'!A:A,))</f>
        <v>#N/A</v>
      </c>
      <c r="B1971" s="9" t="e">
        <f>Таблица1[[#This Row],[Наименование юридического лица / ФИО пациента (физического лица)]]</f>
        <v>#N/A</v>
      </c>
      <c r="C1971" s="35"/>
      <c r="D1971" s="11"/>
      <c r="E1971" s="16"/>
      <c r="F1971" s="19"/>
      <c r="G1971"/>
      <c r="H1971" s="17">
        <f>IFERROR(VLOOKUP(Таблица1[[#This Row],[Наименование услуги]],#REF!,2),)</f>
        <v>0</v>
      </c>
      <c r="I1971" s="7">
        <f>Таблица1[[#This Row],[Количество услуг]]*Таблица1[[#This Row],[Стоимость за единицу, руб.]]</f>
        <v>0</v>
      </c>
      <c r="K1971" s="8" t="str">
        <f>IFERROR(VLOOKUP($J1971,'Журнал договоров физ.лиц'!$A$2:$H$32,2,0),"")</f>
        <v/>
      </c>
      <c r="L1971" s="18" t="e">
        <f>IF(MATCH(Таблица1[[#This Row],[Номер договора]],Таблица1[Номер договора],)=ROW()-1,1,)+INDEX(Таблица1[[#All],[0]],ROW()-1)</f>
        <v>#N/A</v>
      </c>
      <c r="M1971" s="18" t="str">
        <f>IFERROR(INDEX(Таблица1[Номер договора],MATCH(ROW()-1,Таблица1[0],)),"s\")</f>
        <v>s\</v>
      </c>
    </row>
    <row r="1972" spans="1:13" ht="15.75" x14ac:dyDescent="0.25">
      <c r="A1972" s="9" t="e">
        <f>INDEX('Журнал договоров физ.лиц'!C:C,MATCH('Реестр физические'!J1972,'Журнал договоров физ.лиц'!A:A,))</f>
        <v>#N/A</v>
      </c>
      <c r="B1972" s="9" t="e">
        <f>Таблица1[[#This Row],[Наименование юридического лица / ФИО пациента (физического лица)]]</f>
        <v>#N/A</v>
      </c>
      <c r="C1972" s="35"/>
      <c r="D1972" s="11"/>
      <c r="E1972" s="16"/>
      <c r="F1972" s="19"/>
      <c r="G1972"/>
      <c r="H1972" s="17">
        <f>IFERROR(VLOOKUP(Таблица1[[#This Row],[Наименование услуги]],#REF!,2),)</f>
        <v>0</v>
      </c>
      <c r="I1972" s="7">
        <f>Таблица1[[#This Row],[Количество услуг]]*Таблица1[[#This Row],[Стоимость за единицу, руб.]]</f>
        <v>0</v>
      </c>
      <c r="K1972" s="8" t="str">
        <f>IFERROR(VLOOKUP($J1972,'Журнал договоров физ.лиц'!$A$2:$H$32,2,0),"")</f>
        <v/>
      </c>
      <c r="L1972" s="18" t="e">
        <f>IF(MATCH(Таблица1[[#This Row],[Номер договора]],Таблица1[Номер договора],)=ROW()-1,1,)+INDEX(Таблица1[[#All],[0]],ROW()-1)</f>
        <v>#N/A</v>
      </c>
      <c r="M1972" s="18" t="str">
        <f>IFERROR(INDEX(Таблица1[Номер договора],MATCH(ROW()-1,Таблица1[0],)),"s\")</f>
        <v>s\</v>
      </c>
    </row>
    <row r="1973" spans="1:13" ht="15.75" x14ac:dyDescent="0.25">
      <c r="A1973" s="9" t="e">
        <f>INDEX('Журнал договоров физ.лиц'!C:C,MATCH('Реестр физические'!J1973,'Журнал договоров физ.лиц'!A:A,))</f>
        <v>#N/A</v>
      </c>
      <c r="B1973" s="9" t="e">
        <f>Таблица1[[#This Row],[Наименование юридического лица / ФИО пациента (физического лица)]]</f>
        <v>#N/A</v>
      </c>
      <c r="C1973" s="35"/>
      <c r="D1973" s="11"/>
      <c r="E1973" s="16"/>
      <c r="F1973" s="19"/>
      <c r="G1973"/>
      <c r="H1973" s="17">
        <f>IFERROR(VLOOKUP(Таблица1[[#This Row],[Наименование услуги]],#REF!,2),)</f>
        <v>0</v>
      </c>
      <c r="I1973" s="7">
        <f>Таблица1[[#This Row],[Количество услуг]]*Таблица1[[#This Row],[Стоимость за единицу, руб.]]</f>
        <v>0</v>
      </c>
      <c r="K1973" s="8" t="str">
        <f>IFERROR(VLOOKUP($J1973,'Журнал договоров физ.лиц'!$A$2:$H$32,2,0),"")</f>
        <v/>
      </c>
      <c r="L1973" s="18" t="e">
        <f>IF(MATCH(Таблица1[[#This Row],[Номер договора]],Таблица1[Номер договора],)=ROW()-1,1,)+INDEX(Таблица1[[#All],[0]],ROW()-1)</f>
        <v>#N/A</v>
      </c>
      <c r="M1973" s="18" t="str">
        <f>IFERROR(INDEX(Таблица1[Номер договора],MATCH(ROW()-1,Таблица1[0],)),"s\")</f>
        <v>s\</v>
      </c>
    </row>
    <row r="1974" spans="1:13" ht="15.75" x14ac:dyDescent="0.25">
      <c r="A1974" s="9" t="e">
        <f>INDEX('Журнал договоров физ.лиц'!C:C,MATCH('Реестр физические'!J1974,'Журнал договоров физ.лиц'!A:A,))</f>
        <v>#N/A</v>
      </c>
      <c r="B1974" s="9" t="e">
        <f>Таблица1[[#This Row],[Наименование юридического лица / ФИО пациента (физического лица)]]</f>
        <v>#N/A</v>
      </c>
      <c r="C1974" s="35"/>
      <c r="D1974" s="11"/>
      <c r="E1974" s="16"/>
      <c r="F1974" s="19"/>
      <c r="G1974"/>
      <c r="H1974" s="17">
        <f>IFERROR(VLOOKUP(Таблица1[[#This Row],[Наименование услуги]],#REF!,2),)</f>
        <v>0</v>
      </c>
      <c r="I1974" s="7">
        <f>Таблица1[[#This Row],[Количество услуг]]*Таблица1[[#This Row],[Стоимость за единицу, руб.]]</f>
        <v>0</v>
      </c>
      <c r="K1974" s="8" t="str">
        <f>IFERROR(VLOOKUP($J1974,'Журнал договоров физ.лиц'!$A$2:$H$32,2,0),"")</f>
        <v/>
      </c>
      <c r="L1974" s="18" t="e">
        <f>IF(MATCH(Таблица1[[#This Row],[Номер договора]],Таблица1[Номер договора],)=ROW()-1,1,)+INDEX(Таблица1[[#All],[0]],ROW()-1)</f>
        <v>#N/A</v>
      </c>
      <c r="M1974" s="18" t="str">
        <f>IFERROR(INDEX(Таблица1[Номер договора],MATCH(ROW()-1,Таблица1[0],)),"s\")</f>
        <v>s\</v>
      </c>
    </row>
    <row r="1975" spans="1:13" ht="15.75" x14ac:dyDescent="0.25">
      <c r="A1975" s="9" t="e">
        <f>INDEX('Журнал договоров физ.лиц'!C:C,MATCH('Реестр физические'!J1975,'Журнал договоров физ.лиц'!A:A,))</f>
        <v>#N/A</v>
      </c>
      <c r="B1975" s="9" t="e">
        <f>Таблица1[[#This Row],[Наименование юридического лица / ФИО пациента (физического лица)]]</f>
        <v>#N/A</v>
      </c>
      <c r="C1975" s="35"/>
      <c r="D1975" s="11"/>
      <c r="E1975" s="16"/>
      <c r="F1975" s="19"/>
      <c r="G1975"/>
      <c r="H1975" s="17">
        <f>IFERROR(VLOOKUP(Таблица1[[#This Row],[Наименование услуги]],#REF!,2),)</f>
        <v>0</v>
      </c>
      <c r="I1975" s="7">
        <f>Таблица1[[#This Row],[Количество услуг]]*Таблица1[[#This Row],[Стоимость за единицу, руб.]]</f>
        <v>0</v>
      </c>
      <c r="K1975" s="8" t="str">
        <f>IFERROR(VLOOKUP($J1975,'Журнал договоров физ.лиц'!$A$2:$H$32,2,0),"")</f>
        <v/>
      </c>
      <c r="L1975" s="18" t="e">
        <f>IF(MATCH(Таблица1[[#This Row],[Номер договора]],Таблица1[Номер договора],)=ROW()-1,1,)+INDEX(Таблица1[[#All],[0]],ROW()-1)</f>
        <v>#N/A</v>
      </c>
      <c r="M1975" s="18" t="str">
        <f>IFERROR(INDEX(Таблица1[Номер договора],MATCH(ROW()-1,Таблица1[0],)),"s\")</f>
        <v>s\</v>
      </c>
    </row>
    <row r="1976" spans="1:13" ht="15.75" x14ac:dyDescent="0.25">
      <c r="A1976" s="9" t="e">
        <f>INDEX('Журнал договоров физ.лиц'!C:C,MATCH('Реестр физические'!J1976,'Журнал договоров физ.лиц'!A:A,))</f>
        <v>#N/A</v>
      </c>
      <c r="B1976" s="9" t="e">
        <f>Таблица1[[#This Row],[Наименование юридического лица / ФИО пациента (физического лица)]]</f>
        <v>#N/A</v>
      </c>
      <c r="C1976" s="35"/>
      <c r="D1976" s="11"/>
      <c r="E1976" s="16"/>
      <c r="F1976" s="19"/>
      <c r="G1976"/>
      <c r="H1976" s="17">
        <f>IFERROR(VLOOKUP(Таблица1[[#This Row],[Наименование услуги]],#REF!,2),)</f>
        <v>0</v>
      </c>
      <c r="I1976" s="7">
        <f>Таблица1[[#This Row],[Количество услуг]]*Таблица1[[#This Row],[Стоимость за единицу, руб.]]</f>
        <v>0</v>
      </c>
      <c r="K1976" s="8" t="str">
        <f>IFERROR(VLOOKUP($J1976,'Журнал договоров физ.лиц'!$A$2:$H$32,2,0),"")</f>
        <v/>
      </c>
      <c r="L1976" s="18" t="e">
        <f>IF(MATCH(Таблица1[[#This Row],[Номер договора]],Таблица1[Номер договора],)=ROW()-1,1,)+INDEX(Таблица1[[#All],[0]],ROW()-1)</f>
        <v>#N/A</v>
      </c>
      <c r="M1976" s="18" t="str">
        <f>IFERROR(INDEX(Таблица1[Номер договора],MATCH(ROW()-1,Таблица1[0],)),"s\")</f>
        <v>s\</v>
      </c>
    </row>
    <row r="1977" spans="1:13" ht="15.75" x14ac:dyDescent="0.25">
      <c r="A1977" s="9" t="e">
        <f>INDEX('Журнал договоров физ.лиц'!C:C,MATCH('Реестр физические'!J1977,'Журнал договоров физ.лиц'!A:A,))</f>
        <v>#N/A</v>
      </c>
      <c r="B1977" s="9" t="e">
        <f>Таблица1[[#This Row],[Наименование юридического лица / ФИО пациента (физического лица)]]</f>
        <v>#N/A</v>
      </c>
      <c r="C1977" s="35"/>
      <c r="D1977" s="11"/>
      <c r="E1977" s="16"/>
      <c r="F1977" s="19"/>
      <c r="G1977"/>
      <c r="H1977" s="17">
        <f>IFERROR(VLOOKUP(Таблица1[[#This Row],[Наименование услуги]],#REF!,2),)</f>
        <v>0</v>
      </c>
      <c r="I1977" s="7">
        <f>Таблица1[[#This Row],[Количество услуг]]*Таблица1[[#This Row],[Стоимость за единицу, руб.]]</f>
        <v>0</v>
      </c>
      <c r="K1977" s="8" t="str">
        <f>IFERROR(VLOOKUP($J1977,'Журнал договоров физ.лиц'!$A$2:$H$32,2,0),"")</f>
        <v/>
      </c>
      <c r="L1977" s="18" t="e">
        <f>IF(MATCH(Таблица1[[#This Row],[Номер договора]],Таблица1[Номер договора],)=ROW()-1,1,)+INDEX(Таблица1[[#All],[0]],ROW()-1)</f>
        <v>#N/A</v>
      </c>
      <c r="M1977" s="18" t="str">
        <f>IFERROR(INDEX(Таблица1[Номер договора],MATCH(ROW()-1,Таблица1[0],)),"s\")</f>
        <v>s\</v>
      </c>
    </row>
    <row r="1978" spans="1:13" ht="15.75" x14ac:dyDescent="0.25">
      <c r="A1978" s="9" t="e">
        <f>INDEX('Журнал договоров физ.лиц'!C:C,MATCH('Реестр физические'!J1978,'Журнал договоров физ.лиц'!A:A,))</f>
        <v>#N/A</v>
      </c>
      <c r="B1978" s="9" t="e">
        <f>Таблица1[[#This Row],[Наименование юридического лица / ФИО пациента (физического лица)]]</f>
        <v>#N/A</v>
      </c>
      <c r="C1978" s="35"/>
      <c r="D1978" s="11"/>
      <c r="E1978" s="16"/>
      <c r="F1978" s="19"/>
      <c r="G1978"/>
      <c r="H1978" s="17">
        <f>IFERROR(VLOOKUP(Таблица1[[#This Row],[Наименование услуги]],#REF!,2),)</f>
        <v>0</v>
      </c>
      <c r="I1978" s="7">
        <f>Таблица1[[#This Row],[Количество услуг]]*Таблица1[[#This Row],[Стоимость за единицу, руб.]]</f>
        <v>0</v>
      </c>
      <c r="K1978" s="8" t="str">
        <f>IFERROR(VLOOKUP($J1978,'Журнал договоров физ.лиц'!$A$2:$H$32,2,0),"")</f>
        <v/>
      </c>
      <c r="L1978" s="18" t="e">
        <f>IF(MATCH(Таблица1[[#This Row],[Номер договора]],Таблица1[Номер договора],)=ROW()-1,1,)+INDEX(Таблица1[[#All],[0]],ROW()-1)</f>
        <v>#N/A</v>
      </c>
      <c r="M1978" s="18" t="str">
        <f>IFERROR(INDEX(Таблица1[Номер договора],MATCH(ROW()-1,Таблица1[0],)),"s\")</f>
        <v>s\</v>
      </c>
    </row>
    <row r="1979" spans="1:13" ht="15.75" x14ac:dyDescent="0.25">
      <c r="A1979" s="9" t="e">
        <f>INDEX('Журнал договоров физ.лиц'!C:C,MATCH('Реестр физические'!J1979,'Журнал договоров физ.лиц'!A:A,))</f>
        <v>#N/A</v>
      </c>
      <c r="B1979" s="9" t="e">
        <f>Таблица1[[#This Row],[Наименование юридического лица / ФИО пациента (физического лица)]]</f>
        <v>#N/A</v>
      </c>
      <c r="C1979" s="35"/>
      <c r="D1979" s="11"/>
      <c r="E1979" s="16"/>
      <c r="F1979" s="19"/>
      <c r="G1979"/>
      <c r="H1979" s="17">
        <f>IFERROR(VLOOKUP(Таблица1[[#This Row],[Наименование услуги]],#REF!,2),)</f>
        <v>0</v>
      </c>
      <c r="I1979" s="7">
        <f>Таблица1[[#This Row],[Количество услуг]]*Таблица1[[#This Row],[Стоимость за единицу, руб.]]</f>
        <v>0</v>
      </c>
      <c r="K1979" s="8" t="str">
        <f>IFERROR(VLOOKUP($J1979,'Журнал договоров физ.лиц'!$A$2:$H$32,2,0),"")</f>
        <v/>
      </c>
      <c r="L1979" s="18" t="e">
        <f>IF(MATCH(Таблица1[[#This Row],[Номер договора]],Таблица1[Номер договора],)=ROW()-1,1,)+INDEX(Таблица1[[#All],[0]],ROW()-1)</f>
        <v>#N/A</v>
      </c>
      <c r="M1979" s="18" t="str">
        <f>IFERROR(INDEX(Таблица1[Номер договора],MATCH(ROW()-1,Таблица1[0],)),"s\")</f>
        <v>s\</v>
      </c>
    </row>
    <row r="1980" spans="1:13" ht="15.75" x14ac:dyDescent="0.25">
      <c r="A1980" s="9" t="e">
        <f>INDEX('Журнал договоров физ.лиц'!C:C,MATCH('Реестр физические'!J1980,'Журнал договоров физ.лиц'!A:A,))</f>
        <v>#N/A</v>
      </c>
      <c r="B1980" s="9" t="e">
        <f>Таблица1[[#This Row],[Наименование юридического лица / ФИО пациента (физического лица)]]</f>
        <v>#N/A</v>
      </c>
      <c r="C1980" s="35"/>
      <c r="D1980" s="11"/>
      <c r="E1980" s="16"/>
      <c r="F1980" s="19"/>
      <c r="G1980"/>
      <c r="H1980" s="17">
        <f>IFERROR(VLOOKUP(Таблица1[[#This Row],[Наименование услуги]],#REF!,2),)</f>
        <v>0</v>
      </c>
      <c r="I1980" s="7">
        <f>Таблица1[[#This Row],[Количество услуг]]*Таблица1[[#This Row],[Стоимость за единицу, руб.]]</f>
        <v>0</v>
      </c>
      <c r="K1980" s="8" t="str">
        <f>IFERROR(VLOOKUP($J1980,'Журнал договоров физ.лиц'!$A$2:$H$32,2,0),"")</f>
        <v/>
      </c>
      <c r="L1980" s="18" t="e">
        <f>IF(MATCH(Таблица1[[#This Row],[Номер договора]],Таблица1[Номер договора],)=ROW()-1,1,)+INDEX(Таблица1[[#All],[0]],ROW()-1)</f>
        <v>#N/A</v>
      </c>
      <c r="M1980" s="18" t="str">
        <f>IFERROR(INDEX(Таблица1[Номер договора],MATCH(ROW()-1,Таблица1[0],)),"s\")</f>
        <v>s\</v>
      </c>
    </row>
    <row r="1981" spans="1:13" ht="15.75" x14ac:dyDescent="0.25">
      <c r="A1981" s="9" t="e">
        <f>INDEX('Журнал договоров физ.лиц'!C:C,MATCH('Реестр физические'!J1981,'Журнал договоров физ.лиц'!A:A,))</f>
        <v>#N/A</v>
      </c>
      <c r="B1981" s="9" t="e">
        <f>Таблица1[[#This Row],[Наименование юридического лица / ФИО пациента (физического лица)]]</f>
        <v>#N/A</v>
      </c>
      <c r="C1981" s="35"/>
      <c r="D1981" s="11"/>
      <c r="E1981" s="16"/>
      <c r="F1981" s="19"/>
      <c r="G1981"/>
      <c r="H1981" s="17">
        <f>IFERROR(VLOOKUP(Таблица1[[#This Row],[Наименование услуги]],#REF!,2),)</f>
        <v>0</v>
      </c>
      <c r="I1981" s="7">
        <f>Таблица1[[#This Row],[Количество услуг]]*Таблица1[[#This Row],[Стоимость за единицу, руб.]]</f>
        <v>0</v>
      </c>
      <c r="K1981" s="8" t="str">
        <f>IFERROR(VLOOKUP($J1981,'Журнал договоров физ.лиц'!$A$2:$H$32,2,0),"")</f>
        <v/>
      </c>
      <c r="L1981" s="18" t="e">
        <f>IF(MATCH(Таблица1[[#This Row],[Номер договора]],Таблица1[Номер договора],)=ROW()-1,1,)+INDEX(Таблица1[[#All],[0]],ROW()-1)</f>
        <v>#N/A</v>
      </c>
      <c r="M1981" s="18" t="str">
        <f>IFERROR(INDEX(Таблица1[Номер договора],MATCH(ROW()-1,Таблица1[0],)),"s\")</f>
        <v>s\</v>
      </c>
    </row>
    <row r="1982" spans="1:13" ht="15.75" x14ac:dyDescent="0.25">
      <c r="A1982" s="9" t="e">
        <f>INDEX('Журнал договоров физ.лиц'!C:C,MATCH('Реестр физические'!J1982,'Журнал договоров физ.лиц'!A:A,))</f>
        <v>#N/A</v>
      </c>
      <c r="B1982" s="9" t="e">
        <f>Таблица1[[#This Row],[Наименование юридического лица / ФИО пациента (физического лица)]]</f>
        <v>#N/A</v>
      </c>
      <c r="C1982" s="35"/>
      <c r="D1982" s="11"/>
      <c r="E1982" s="16"/>
      <c r="F1982" s="19"/>
      <c r="G1982"/>
      <c r="H1982" s="17">
        <f>IFERROR(VLOOKUP(Таблица1[[#This Row],[Наименование услуги]],#REF!,2),)</f>
        <v>0</v>
      </c>
      <c r="I1982" s="7">
        <f>Таблица1[[#This Row],[Количество услуг]]*Таблица1[[#This Row],[Стоимость за единицу, руб.]]</f>
        <v>0</v>
      </c>
      <c r="K1982" s="8" t="str">
        <f>IFERROR(VLOOKUP($J1982,'Журнал договоров физ.лиц'!$A$2:$H$32,2,0),"")</f>
        <v/>
      </c>
      <c r="L1982" s="18" t="e">
        <f>IF(MATCH(Таблица1[[#This Row],[Номер договора]],Таблица1[Номер договора],)=ROW()-1,1,)+INDEX(Таблица1[[#All],[0]],ROW()-1)</f>
        <v>#N/A</v>
      </c>
      <c r="M1982" s="18" t="str">
        <f>IFERROR(INDEX(Таблица1[Номер договора],MATCH(ROW()-1,Таблица1[0],)),"s\")</f>
        <v>s\</v>
      </c>
    </row>
    <row r="1983" spans="1:13" ht="15.75" x14ac:dyDescent="0.25">
      <c r="A1983" s="9" t="e">
        <f>INDEX('Журнал договоров физ.лиц'!C:C,MATCH('Реестр физические'!J1983,'Журнал договоров физ.лиц'!A:A,))</f>
        <v>#N/A</v>
      </c>
      <c r="B1983" s="9" t="e">
        <f>Таблица1[[#This Row],[Наименование юридического лица / ФИО пациента (физического лица)]]</f>
        <v>#N/A</v>
      </c>
      <c r="C1983" s="35"/>
      <c r="D1983" s="11"/>
      <c r="E1983" s="16"/>
      <c r="F1983" s="19"/>
      <c r="G1983"/>
      <c r="H1983" s="17">
        <f>IFERROR(VLOOKUP(Таблица1[[#This Row],[Наименование услуги]],#REF!,2),)</f>
        <v>0</v>
      </c>
      <c r="I1983" s="7">
        <f>Таблица1[[#This Row],[Количество услуг]]*Таблица1[[#This Row],[Стоимость за единицу, руб.]]</f>
        <v>0</v>
      </c>
      <c r="K1983" s="8" t="str">
        <f>IFERROR(VLOOKUP($J1983,'Журнал договоров физ.лиц'!$A$2:$H$32,2,0),"")</f>
        <v/>
      </c>
      <c r="L1983" s="18" t="e">
        <f>IF(MATCH(Таблица1[[#This Row],[Номер договора]],Таблица1[Номер договора],)=ROW()-1,1,)+INDEX(Таблица1[[#All],[0]],ROW()-1)</f>
        <v>#N/A</v>
      </c>
      <c r="M1983" s="18" t="str">
        <f>IFERROR(INDEX(Таблица1[Номер договора],MATCH(ROW()-1,Таблица1[0],)),"s\")</f>
        <v>s\</v>
      </c>
    </row>
    <row r="1984" spans="1:13" ht="15.75" x14ac:dyDescent="0.25">
      <c r="A1984" s="9" t="e">
        <f>INDEX('Журнал договоров физ.лиц'!C:C,MATCH('Реестр физические'!J1984,'Журнал договоров физ.лиц'!A:A,))</f>
        <v>#N/A</v>
      </c>
      <c r="B1984" s="9" t="e">
        <f>Таблица1[[#This Row],[Наименование юридического лица / ФИО пациента (физического лица)]]</f>
        <v>#N/A</v>
      </c>
      <c r="C1984" s="35"/>
      <c r="D1984" s="11"/>
      <c r="E1984" s="16"/>
      <c r="F1984" s="19"/>
      <c r="G1984"/>
      <c r="H1984" s="17">
        <f>IFERROR(VLOOKUP(Таблица1[[#This Row],[Наименование услуги]],#REF!,2),)</f>
        <v>0</v>
      </c>
      <c r="I1984" s="7">
        <f>Таблица1[[#This Row],[Количество услуг]]*Таблица1[[#This Row],[Стоимость за единицу, руб.]]</f>
        <v>0</v>
      </c>
      <c r="K1984" s="8" t="str">
        <f>IFERROR(VLOOKUP($J1984,'Журнал договоров физ.лиц'!$A$2:$H$32,2,0),"")</f>
        <v/>
      </c>
      <c r="L1984" s="18" t="e">
        <f>IF(MATCH(Таблица1[[#This Row],[Номер договора]],Таблица1[Номер договора],)=ROW()-1,1,)+INDEX(Таблица1[[#All],[0]],ROW()-1)</f>
        <v>#N/A</v>
      </c>
      <c r="M1984" s="18" t="str">
        <f>IFERROR(INDEX(Таблица1[Номер договора],MATCH(ROW()-1,Таблица1[0],)),"s\")</f>
        <v>s\</v>
      </c>
    </row>
    <row r="1985" spans="1:13" ht="15.75" x14ac:dyDescent="0.25">
      <c r="A1985" s="9" t="e">
        <f>INDEX('Журнал договоров физ.лиц'!C:C,MATCH('Реестр физические'!J1985,'Журнал договоров физ.лиц'!A:A,))</f>
        <v>#N/A</v>
      </c>
      <c r="B1985" s="9" t="e">
        <f>Таблица1[[#This Row],[Наименование юридического лица / ФИО пациента (физического лица)]]</f>
        <v>#N/A</v>
      </c>
      <c r="C1985" s="35"/>
      <c r="D1985" s="11"/>
      <c r="E1985" s="16"/>
      <c r="F1985" s="19"/>
      <c r="G1985"/>
      <c r="H1985" s="17">
        <f>IFERROR(VLOOKUP(Таблица1[[#This Row],[Наименование услуги]],#REF!,2),)</f>
        <v>0</v>
      </c>
      <c r="I1985" s="7">
        <f>Таблица1[[#This Row],[Количество услуг]]*Таблица1[[#This Row],[Стоимость за единицу, руб.]]</f>
        <v>0</v>
      </c>
      <c r="K1985" s="8" t="str">
        <f>IFERROR(VLOOKUP($J1985,'Журнал договоров физ.лиц'!$A$2:$H$32,2,0),"")</f>
        <v/>
      </c>
      <c r="L1985" s="18" t="e">
        <f>IF(MATCH(Таблица1[[#This Row],[Номер договора]],Таблица1[Номер договора],)=ROW()-1,1,)+INDEX(Таблица1[[#All],[0]],ROW()-1)</f>
        <v>#N/A</v>
      </c>
      <c r="M1985" s="18" t="str">
        <f>IFERROR(INDEX(Таблица1[Номер договора],MATCH(ROW()-1,Таблица1[0],)),"s\")</f>
        <v>s\</v>
      </c>
    </row>
    <row r="1986" spans="1:13" ht="15.75" x14ac:dyDescent="0.25">
      <c r="A1986" s="9" t="e">
        <f>INDEX('Журнал договоров физ.лиц'!C:C,MATCH('Реестр физические'!J1986,'Журнал договоров физ.лиц'!A:A,))</f>
        <v>#N/A</v>
      </c>
      <c r="B1986" s="9" t="e">
        <f>Таблица1[[#This Row],[Наименование юридического лица / ФИО пациента (физического лица)]]</f>
        <v>#N/A</v>
      </c>
      <c r="C1986" s="35"/>
      <c r="D1986" s="11"/>
      <c r="E1986" s="16"/>
      <c r="F1986" s="19"/>
      <c r="G1986"/>
      <c r="H1986" s="17">
        <f>IFERROR(VLOOKUP(Таблица1[[#This Row],[Наименование услуги]],#REF!,2),)</f>
        <v>0</v>
      </c>
      <c r="I1986" s="7">
        <f>Таблица1[[#This Row],[Количество услуг]]*Таблица1[[#This Row],[Стоимость за единицу, руб.]]</f>
        <v>0</v>
      </c>
      <c r="K1986" s="8" t="str">
        <f>IFERROR(VLOOKUP($J1986,'Журнал договоров физ.лиц'!$A$2:$H$32,2,0),"")</f>
        <v/>
      </c>
      <c r="L1986" s="18" t="e">
        <f>IF(MATCH(Таблица1[[#This Row],[Номер договора]],Таблица1[Номер договора],)=ROW()-1,1,)+INDEX(Таблица1[[#All],[0]],ROW()-1)</f>
        <v>#N/A</v>
      </c>
      <c r="M1986" s="18" t="str">
        <f>IFERROR(INDEX(Таблица1[Номер договора],MATCH(ROW()-1,Таблица1[0],)),"s\")</f>
        <v>s\</v>
      </c>
    </row>
    <row r="1987" spans="1:13" ht="15.75" x14ac:dyDescent="0.25">
      <c r="A1987" s="9" t="e">
        <f>INDEX('Журнал договоров физ.лиц'!C:C,MATCH('Реестр физические'!J1987,'Журнал договоров физ.лиц'!A:A,))</f>
        <v>#N/A</v>
      </c>
      <c r="B1987" s="9" t="e">
        <f>Таблица1[[#This Row],[Наименование юридического лица / ФИО пациента (физического лица)]]</f>
        <v>#N/A</v>
      </c>
      <c r="C1987" s="35"/>
      <c r="D1987" s="11"/>
      <c r="E1987" s="16"/>
      <c r="F1987" s="19"/>
      <c r="G1987"/>
      <c r="H1987" s="17">
        <f>IFERROR(VLOOKUP(Таблица1[[#This Row],[Наименование услуги]],#REF!,2),)</f>
        <v>0</v>
      </c>
      <c r="I1987" s="7">
        <f>Таблица1[[#This Row],[Количество услуг]]*Таблица1[[#This Row],[Стоимость за единицу, руб.]]</f>
        <v>0</v>
      </c>
      <c r="K1987" s="8" t="str">
        <f>IFERROR(VLOOKUP($J1987,'Журнал договоров физ.лиц'!$A$2:$H$32,2,0),"")</f>
        <v/>
      </c>
      <c r="L1987" s="18" t="e">
        <f>IF(MATCH(Таблица1[[#This Row],[Номер договора]],Таблица1[Номер договора],)=ROW()-1,1,)+INDEX(Таблица1[[#All],[0]],ROW()-1)</f>
        <v>#N/A</v>
      </c>
      <c r="M1987" s="18" t="str">
        <f>IFERROR(INDEX(Таблица1[Номер договора],MATCH(ROW()-1,Таблица1[0],)),"s\")</f>
        <v>s\</v>
      </c>
    </row>
    <row r="1988" spans="1:13" ht="15.75" x14ac:dyDescent="0.25">
      <c r="A1988" s="9" t="e">
        <f>INDEX('Журнал договоров физ.лиц'!C:C,MATCH('Реестр физические'!J1988,'Журнал договоров физ.лиц'!A:A,))</f>
        <v>#N/A</v>
      </c>
      <c r="B1988" s="9" t="e">
        <f>Таблица1[[#This Row],[Наименование юридического лица / ФИО пациента (физического лица)]]</f>
        <v>#N/A</v>
      </c>
      <c r="C1988" s="35"/>
      <c r="D1988" s="11"/>
      <c r="E1988" s="16"/>
      <c r="F1988" s="19"/>
      <c r="G1988"/>
      <c r="H1988" s="17">
        <f>IFERROR(VLOOKUP(Таблица1[[#This Row],[Наименование услуги]],#REF!,2),)</f>
        <v>0</v>
      </c>
      <c r="I1988" s="7">
        <f>Таблица1[[#This Row],[Количество услуг]]*Таблица1[[#This Row],[Стоимость за единицу, руб.]]</f>
        <v>0</v>
      </c>
      <c r="K1988" s="8" t="str">
        <f>IFERROR(VLOOKUP($J1988,'Журнал договоров физ.лиц'!$A$2:$H$32,2,0),"")</f>
        <v/>
      </c>
      <c r="L1988" s="18" t="e">
        <f>IF(MATCH(Таблица1[[#This Row],[Номер договора]],Таблица1[Номер договора],)=ROW()-1,1,)+INDEX(Таблица1[[#All],[0]],ROW()-1)</f>
        <v>#N/A</v>
      </c>
      <c r="M1988" s="18" t="str">
        <f>IFERROR(INDEX(Таблица1[Номер договора],MATCH(ROW()-1,Таблица1[0],)),"s\")</f>
        <v>s\</v>
      </c>
    </row>
    <row r="1989" spans="1:13" ht="15.75" x14ac:dyDescent="0.25">
      <c r="A1989" s="9" t="e">
        <f>INDEX('Журнал договоров физ.лиц'!C:C,MATCH('Реестр физические'!J1989,'Журнал договоров физ.лиц'!A:A,))</f>
        <v>#N/A</v>
      </c>
      <c r="B1989" s="9" t="e">
        <f>Таблица1[[#This Row],[Наименование юридического лица / ФИО пациента (физического лица)]]</f>
        <v>#N/A</v>
      </c>
      <c r="C1989" s="35"/>
      <c r="D1989" s="11"/>
      <c r="E1989" s="16"/>
      <c r="F1989" s="19"/>
      <c r="G1989"/>
      <c r="H1989" s="17">
        <f>IFERROR(VLOOKUP(Таблица1[[#This Row],[Наименование услуги]],#REF!,2),)</f>
        <v>0</v>
      </c>
      <c r="I1989" s="7">
        <f>Таблица1[[#This Row],[Количество услуг]]*Таблица1[[#This Row],[Стоимость за единицу, руб.]]</f>
        <v>0</v>
      </c>
      <c r="K1989" s="8" t="str">
        <f>IFERROR(VLOOKUP($J1989,'Журнал договоров физ.лиц'!$A$2:$H$32,2,0),"")</f>
        <v/>
      </c>
      <c r="L1989" s="18" t="e">
        <f>IF(MATCH(Таблица1[[#This Row],[Номер договора]],Таблица1[Номер договора],)=ROW()-1,1,)+INDEX(Таблица1[[#All],[0]],ROW()-1)</f>
        <v>#N/A</v>
      </c>
      <c r="M1989" s="18" t="str">
        <f>IFERROR(INDEX(Таблица1[Номер договора],MATCH(ROW()-1,Таблица1[0],)),"s\")</f>
        <v>s\</v>
      </c>
    </row>
    <row r="1990" spans="1:13" ht="15.75" x14ac:dyDescent="0.25">
      <c r="A1990" s="9" t="e">
        <f>INDEX('Журнал договоров физ.лиц'!C:C,MATCH('Реестр физические'!J1990,'Журнал договоров физ.лиц'!A:A,))</f>
        <v>#N/A</v>
      </c>
      <c r="B1990" s="9" t="e">
        <f>Таблица1[[#This Row],[Наименование юридического лица / ФИО пациента (физического лица)]]</f>
        <v>#N/A</v>
      </c>
      <c r="C1990" s="35"/>
      <c r="D1990" s="11"/>
      <c r="E1990" s="16"/>
      <c r="F1990" s="19"/>
      <c r="G1990"/>
      <c r="H1990" s="17">
        <f>IFERROR(VLOOKUP(Таблица1[[#This Row],[Наименование услуги]],#REF!,2),)</f>
        <v>0</v>
      </c>
      <c r="I1990" s="7">
        <f>Таблица1[[#This Row],[Количество услуг]]*Таблица1[[#This Row],[Стоимость за единицу, руб.]]</f>
        <v>0</v>
      </c>
      <c r="K1990" s="8" t="str">
        <f>IFERROR(VLOOKUP($J1990,'Журнал договоров физ.лиц'!$A$2:$H$32,2,0),"")</f>
        <v/>
      </c>
      <c r="L1990" s="18" t="e">
        <f>IF(MATCH(Таблица1[[#This Row],[Номер договора]],Таблица1[Номер договора],)=ROW()-1,1,)+INDEX(Таблица1[[#All],[0]],ROW()-1)</f>
        <v>#N/A</v>
      </c>
      <c r="M1990" s="18" t="str">
        <f>IFERROR(INDEX(Таблица1[Номер договора],MATCH(ROW()-1,Таблица1[0],)),"s\")</f>
        <v>s\</v>
      </c>
    </row>
    <row r="1991" spans="1:13" ht="15.75" x14ac:dyDescent="0.25">
      <c r="A1991" s="9" t="e">
        <f>INDEX('Журнал договоров физ.лиц'!C:C,MATCH('Реестр физические'!J1991,'Журнал договоров физ.лиц'!A:A,))</f>
        <v>#N/A</v>
      </c>
      <c r="B1991" s="9" t="e">
        <f>Таблица1[[#This Row],[Наименование юридического лица / ФИО пациента (физического лица)]]</f>
        <v>#N/A</v>
      </c>
      <c r="C1991" s="35"/>
      <c r="D1991" s="11"/>
      <c r="E1991" s="16"/>
      <c r="F1991" s="19"/>
      <c r="G1991"/>
      <c r="H1991" s="17">
        <f>IFERROR(VLOOKUP(Таблица1[[#This Row],[Наименование услуги]],#REF!,2),)</f>
        <v>0</v>
      </c>
      <c r="I1991" s="7">
        <f>Таблица1[[#This Row],[Количество услуг]]*Таблица1[[#This Row],[Стоимость за единицу, руб.]]</f>
        <v>0</v>
      </c>
      <c r="K1991" s="8" t="str">
        <f>IFERROR(VLOOKUP($J1991,'Журнал договоров физ.лиц'!$A$2:$H$32,2,0),"")</f>
        <v/>
      </c>
      <c r="L1991" s="18" t="e">
        <f>IF(MATCH(Таблица1[[#This Row],[Номер договора]],Таблица1[Номер договора],)=ROW()-1,1,)+INDEX(Таблица1[[#All],[0]],ROW()-1)</f>
        <v>#N/A</v>
      </c>
      <c r="M1991" s="18" t="str">
        <f>IFERROR(INDEX(Таблица1[Номер договора],MATCH(ROW()-1,Таблица1[0],)),"s\")</f>
        <v>s\</v>
      </c>
    </row>
    <row r="1992" spans="1:13" ht="15.75" x14ac:dyDescent="0.25">
      <c r="A1992" s="9" t="e">
        <f>INDEX('Журнал договоров физ.лиц'!C:C,MATCH('Реестр физические'!J1992,'Журнал договоров физ.лиц'!A:A,))</f>
        <v>#N/A</v>
      </c>
      <c r="B1992" s="9" t="e">
        <f>Таблица1[[#This Row],[Наименование юридического лица / ФИО пациента (физического лица)]]</f>
        <v>#N/A</v>
      </c>
      <c r="C1992" s="35"/>
      <c r="D1992" s="11"/>
      <c r="E1992" s="16"/>
      <c r="F1992" s="19"/>
      <c r="G1992"/>
      <c r="H1992" s="17">
        <f>IFERROR(VLOOKUP(Таблица1[[#This Row],[Наименование услуги]],#REF!,2),)</f>
        <v>0</v>
      </c>
      <c r="I1992" s="7">
        <f>Таблица1[[#This Row],[Количество услуг]]*Таблица1[[#This Row],[Стоимость за единицу, руб.]]</f>
        <v>0</v>
      </c>
      <c r="K1992" s="8" t="str">
        <f>IFERROR(VLOOKUP($J1992,'Журнал договоров физ.лиц'!$A$2:$H$32,2,0),"")</f>
        <v/>
      </c>
      <c r="L1992" s="18" t="e">
        <f>IF(MATCH(Таблица1[[#This Row],[Номер договора]],Таблица1[Номер договора],)=ROW()-1,1,)+INDEX(Таблица1[[#All],[0]],ROW()-1)</f>
        <v>#N/A</v>
      </c>
      <c r="M1992" s="18" t="str">
        <f>IFERROR(INDEX(Таблица1[Номер договора],MATCH(ROW()-1,Таблица1[0],)),"s\")</f>
        <v>s\</v>
      </c>
    </row>
    <row r="1993" spans="1:13" ht="15.75" x14ac:dyDescent="0.25">
      <c r="A1993" s="9" t="e">
        <f>INDEX('Журнал договоров физ.лиц'!C:C,MATCH('Реестр физические'!J1993,'Журнал договоров физ.лиц'!A:A,))</f>
        <v>#N/A</v>
      </c>
      <c r="B1993" s="9" t="e">
        <f>Таблица1[[#This Row],[Наименование юридического лица / ФИО пациента (физического лица)]]</f>
        <v>#N/A</v>
      </c>
      <c r="C1993" s="35"/>
      <c r="D1993" s="11"/>
      <c r="E1993" s="16"/>
      <c r="F1993" s="19"/>
      <c r="G1993"/>
      <c r="H1993" s="17">
        <f>IFERROR(VLOOKUP(Таблица1[[#This Row],[Наименование услуги]],#REF!,2),)</f>
        <v>0</v>
      </c>
      <c r="I1993" s="7">
        <f>Таблица1[[#This Row],[Количество услуг]]*Таблица1[[#This Row],[Стоимость за единицу, руб.]]</f>
        <v>0</v>
      </c>
      <c r="K1993" s="8" t="str">
        <f>IFERROR(VLOOKUP($J1993,'Журнал договоров физ.лиц'!$A$2:$H$32,2,0),"")</f>
        <v/>
      </c>
      <c r="L1993" s="18" t="e">
        <f>IF(MATCH(Таблица1[[#This Row],[Номер договора]],Таблица1[Номер договора],)=ROW()-1,1,)+INDEX(Таблица1[[#All],[0]],ROW()-1)</f>
        <v>#N/A</v>
      </c>
      <c r="M1993" s="18" t="str">
        <f>IFERROR(INDEX(Таблица1[Номер договора],MATCH(ROW()-1,Таблица1[0],)),"s\")</f>
        <v>s\</v>
      </c>
    </row>
    <row r="1994" spans="1:13" ht="15.75" x14ac:dyDescent="0.25">
      <c r="A1994" s="9" t="e">
        <f>INDEX('Журнал договоров физ.лиц'!C:C,MATCH('Реестр физические'!J1994,'Журнал договоров физ.лиц'!A:A,))</f>
        <v>#N/A</v>
      </c>
      <c r="B1994" s="9" t="e">
        <f>Таблица1[[#This Row],[Наименование юридического лица / ФИО пациента (физического лица)]]</f>
        <v>#N/A</v>
      </c>
      <c r="C1994" s="35"/>
      <c r="D1994" s="11"/>
      <c r="E1994" s="16"/>
      <c r="F1994" s="19"/>
      <c r="G1994"/>
      <c r="H1994" s="17">
        <f>IFERROR(VLOOKUP(Таблица1[[#This Row],[Наименование услуги]],#REF!,2),)</f>
        <v>0</v>
      </c>
      <c r="I1994" s="7">
        <f>Таблица1[[#This Row],[Количество услуг]]*Таблица1[[#This Row],[Стоимость за единицу, руб.]]</f>
        <v>0</v>
      </c>
      <c r="K1994" s="8" t="str">
        <f>IFERROR(VLOOKUP($J1994,'Журнал договоров физ.лиц'!$A$2:$H$32,2,0),"")</f>
        <v/>
      </c>
      <c r="L1994" s="18" t="e">
        <f>IF(MATCH(Таблица1[[#This Row],[Номер договора]],Таблица1[Номер договора],)=ROW()-1,1,)+INDEX(Таблица1[[#All],[0]],ROW()-1)</f>
        <v>#N/A</v>
      </c>
      <c r="M1994" s="18" t="str">
        <f>IFERROR(INDEX(Таблица1[Номер договора],MATCH(ROW()-1,Таблица1[0],)),"s\")</f>
        <v>s\</v>
      </c>
    </row>
    <row r="1995" spans="1:13" ht="15.75" x14ac:dyDescent="0.25">
      <c r="A1995" s="9" t="e">
        <f>INDEX('Журнал договоров физ.лиц'!C:C,MATCH('Реестр физические'!J1995,'Журнал договоров физ.лиц'!A:A,))</f>
        <v>#N/A</v>
      </c>
      <c r="B1995" s="9" t="e">
        <f>Таблица1[[#This Row],[Наименование юридического лица / ФИО пациента (физического лица)]]</f>
        <v>#N/A</v>
      </c>
      <c r="C1995" s="35"/>
      <c r="D1995" s="11"/>
      <c r="E1995" s="16"/>
      <c r="F1995" s="19"/>
      <c r="G1995"/>
      <c r="H1995" s="17">
        <f>IFERROR(VLOOKUP(Таблица1[[#This Row],[Наименование услуги]],#REF!,2),)</f>
        <v>0</v>
      </c>
      <c r="I1995" s="7">
        <f>Таблица1[[#This Row],[Количество услуг]]*Таблица1[[#This Row],[Стоимость за единицу, руб.]]</f>
        <v>0</v>
      </c>
      <c r="K1995" s="8" t="str">
        <f>IFERROR(VLOOKUP($J1995,'Журнал договоров физ.лиц'!$A$2:$H$32,2,0),"")</f>
        <v/>
      </c>
      <c r="L1995" s="18" t="e">
        <f>IF(MATCH(Таблица1[[#This Row],[Номер договора]],Таблица1[Номер договора],)=ROW()-1,1,)+INDEX(Таблица1[[#All],[0]],ROW()-1)</f>
        <v>#N/A</v>
      </c>
      <c r="M1995" s="18" t="str">
        <f>IFERROR(INDEX(Таблица1[Номер договора],MATCH(ROW()-1,Таблица1[0],)),"s\")</f>
        <v>s\</v>
      </c>
    </row>
    <row r="1996" spans="1:13" ht="15.75" x14ac:dyDescent="0.25">
      <c r="A1996" s="9" t="e">
        <f>INDEX('Журнал договоров физ.лиц'!C:C,MATCH('Реестр физические'!J1996,'Журнал договоров физ.лиц'!A:A,))</f>
        <v>#N/A</v>
      </c>
      <c r="B1996" s="9" t="e">
        <f>Таблица1[[#This Row],[Наименование юридического лица / ФИО пациента (физического лица)]]</f>
        <v>#N/A</v>
      </c>
      <c r="C1996" s="35"/>
      <c r="D1996" s="11"/>
      <c r="E1996" s="16"/>
      <c r="F1996" s="19"/>
      <c r="G1996"/>
      <c r="H1996" s="17">
        <f>IFERROR(VLOOKUP(Таблица1[[#This Row],[Наименование услуги]],#REF!,2),)</f>
        <v>0</v>
      </c>
      <c r="I1996" s="7">
        <f>Таблица1[[#This Row],[Количество услуг]]*Таблица1[[#This Row],[Стоимость за единицу, руб.]]</f>
        <v>0</v>
      </c>
      <c r="K1996" s="8" t="str">
        <f>IFERROR(VLOOKUP($J1996,'Журнал договоров физ.лиц'!$A$2:$H$32,2,0),"")</f>
        <v/>
      </c>
      <c r="L1996" s="18" t="e">
        <f>IF(MATCH(Таблица1[[#This Row],[Номер договора]],Таблица1[Номер договора],)=ROW()-1,1,)+INDEX(Таблица1[[#All],[0]],ROW()-1)</f>
        <v>#N/A</v>
      </c>
      <c r="M1996" s="18" t="str">
        <f>IFERROR(INDEX(Таблица1[Номер договора],MATCH(ROW()-1,Таблица1[0],)),"s\")</f>
        <v>s\</v>
      </c>
    </row>
    <row r="1997" spans="1:13" ht="15.75" x14ac:dyDescent="0.25">
      <c r="A1997" s="9" t="e">
        <f>INDEX('Журнал договоров физ.лиц'!C:C,MATCH('Реестр физические'!J1997,'Журнал договоров физ.лиц'!A:A,))</f>
        <v>#N/A</v>
      </c>
      <c r="B1997" s="9" t="e">
        <f>Таблица1[[#This Row],[Наименование юридического лица / ФИО пациента (физического лица)]]</f>
        <v>#N/A</v>
      </c>
      <c r="C1997" s="35"/>
      <c r="D1997" s="11"/>
      <c r="E1997" s="16"/>
      <c r="F1997" s="19"/>
      <c r="G1997"/>
      <c r="H1997" s="17">
        <f>IFERROR(VLOOKUP(Таблица1[[#This Row],[Наименование услуги]],#REF!,2),)</f>
        <v>0</v>
      </c>
      <c r="I1997" s="7">
        <f>Таблица1[[#This Row],[Количество услуг]]*Таблица1[[#This Row],[Стоимость за единицу, руб.]]</f>
        <v>0</v>
      </c>
      <c r="K1997" s="8" t="str">
        <f>IFERROR(VLOOKUP($J1997,'Журнал договоров физ.лиц'!$A$2:$H$32,2,0),"")</f>
        <v/>
      </c>
      <c r="L1997" s="18" t="e">
        <f>IF(MATCH(Таблица1[[#This Row],[Номер договора]],Таблица1[Номер договора],)=ROW()-1,1,)+INDEX(Таблица1[[#All],[0]],ROW()-1)</f>
        <v>#N/A</v>
      </c>
      <c r="M1997" s="18" t="str">
        <f>IFERROR(INDEX(Таблица1[Номер договора],MATCH(ROW()-1,Таблица1[0],)),"s\")</f>
        <v>s\</v>
      </c>
    </row>
    <row r="1998" spans="1:13" ht="15.75" x14ac:dyDescent="0.25">
      <c r="A1998" s="9" t="e">
        <f>INDEX('Журнал договоров физ.лиц'!C:C,MATCH('Реестр физические'!J1998,'Журнал договоров физ.лиц'!A:A,))</f>
        <v>#N/A</v>
      </c>
      <c r="B1998" s="9" t="e">
        <f>Таблица1[[#This Row],[Наименование юридического лица / ФИО пациента (физического лица)]]</f>
        <v>#N/A</v>
      </c>
      <c r="C1998" s="35"/>
      <c r="D1998" s="11"/>
      <c r="E1998" s="16"/>
      <c r="F1998" s="19"/>
      <c r="G1998"/>
      <c r="H1998" s="17">
        <f>IFERROR(VLOOKUP(Таблица1[[#This Row],[Наименование услуги]],#REF!,2),)</f>
        <v>0</v>
      </c>
      <c r="I1998" s="7">
        <f>Таблица1[[#This Row],[Количество услуг]]*Таблица1[[#This Row],[Стоимость за единицу, руб.]]</f>
        <v>0</v>
      </c>
      <c r="K1998" s="8" t="str">
        <f>IFERROR(VLOOKUP($J1998,'Журнал договоров физ.лиц'!$A$2:$H$32,2,0),"")</f>
        <v/>
      </c>
      <c r="L1998" s="18" t="e">
        <f>IF(MATCH(Таблица1[[#This Row],[Номер договора]],Таблица1[Номер договора],)=ROW()-1,1,)+INDEX(Таблица1[[#All],[0]],ROW()-1)</f>
        <v>#N/A</v>
      </c>
      <c r="M1998" s="18" t="str">
        <f>IFERROR(INDEX(Таблица1[Номер договора],MATCH(ROW()-1,Таблица1[0],)),"s\")</f>
        <v>s\</v>
      </c>
    </row>
    <row r="1999" spans="1:13" ht="15.75" x14ac:dyDescent="0.25">
      <c r="A1999" s="9" t="e">
        <f>INDEX('Журнал договоров физ.лиц'!C:C,MATCH('Реестр физические'!J1999,'Журнал договоров физ.лиц'!A:A,))</f>
        <v>#N/A</v>
      </c>
      <c r="B1999" s="9" t="e">
        <f>Таблица1[[#This Row],[Наименование юридического лица / ФИО пациента (физического лица)]]</f>
        <v>#N/A</v>
      </c>
      <c r="C1999" s="35"/>
      <c r="D1999" s="11"/>
      <c r="E1999" s="16"/>
      <c r="F1999" s="19"/>
      <c r="G1999"/>
      <c r="H1999" s="17">
        <f>IFERROR(VLOOKUP(Таблица1[[#This Row],[Наименование услуги]],#REF!,2),)</f>
        <v>0</v>
      </c>
      <c r="I1999" s="7">
        <f>Таблица1[[#This Row],[Количество услуг]]*Таблица1[[#This Row],[Стоимость за единицу, руб.]]</f>
        <v>0</v>
      </c>
      <c r="K1999" s="8" t="str">
        <f>IFERROR(VLOOKUP($J1999,'Журнал договоров физ.лиц'!$A$2:$H$32,2,0),"")</f>
        <v/>
      </c>
      <c r="L1999" s="18" t="e">
        <f>IF(MATCH(Таблица1[[#This Row],[Номер договора]],Таблица1[Номер договора],)=ROW()-1,1,)+INDEX(Таблица1[[#All],[0]],ROW()-1)</f>
        <v>#N/A</v>
      </c>
      <c r="M1999" s="18" t="str">
        <f>IFERROR(INDEX(Таблица1[Номер договора],MATCH(ROW()-1,Таблица1[0],)),"s\")</f>
        <v>s\</v>
      </c>
    </row>
    <row r="2000" spans="1:13" ht="15.75" x14ac:dyDescent="0.25">
      <c r="A2000" s="9" t="e">
        <f>INDEX('Журнал договоров физ.лиц'!C:C,MATCH('Реестр физические'!J2000,'Журнал договоров физ.лиц'!A:A,))</f>
        <v>#N/A</v>
      </c>
      <c r="B2000" s="9" t="e">
        <f>Таблица1[[#This Row],[Наименование юридического лица / ФИО пациента (физического лица)]]</f>
        <v>#N/A</v>
      </c>
      <c r="C2000" s="35"/>
      <c r="D2000" s="11"/>
      <c r="E2000" s="16"/>
      <c r="F2000" s="19"/>
      <c r="G2000"/>
      <c r="H2000" s="17">
        <f>IFERROR(VLOOKUP(Таблица1[[#This Row],[Наименование услуги]],#REF!,2),)</f>
        <v>0</v>
      </c>
      <c r="I2000" s="7">
        <f>Таблица1[[#This Row],[Количество услуг]]*Таблица1[[#This Row],[Стоимость за единицу, руб.]]</f>
        <v>0</v>
      </c>
      <c r="K2000" s="8" t="str">
        <f>IFERROR(VLOOKUP($J2000,'Журнал договоров физ.лиц'!$A$2:$H$32,2,0),"")</f>
        <v/>
      </c>
      <c r="L2000" s="18" t="e">
        <f>IF(MATCH(Таблица1[[#This Row],[Номер договора]],Таблица1[Номер договора],)=ROW()-1,1,)+INDEX(Таблица1[[#All],[0]],ROW()-1)</f>
        <v>#N/A</v>
      </c>
      <c r="M2000" s="18" t="str">
        <f>IFERROR(INDEX(Таблица1[Номер договора],MATCH(ROW()-1,Таблица1[0],)),"s\")</f>
        <v>s\</v>
      </c>
    </row>
    <row r="2001" spans="1:13" ht="15.75" x14ac:dyDescent="0.25">
      <c r="A2001" s="9" t="e">
        <f>INDEX('Журнал договоров физ.лиц'!C2000:C3998,MATCH('Реестр физические'!J2001,'Журнал договоров физ.лиц'!A2000:A3998,))</f>
        <v>#N/A</v>
      </c>
      <c r="B2001" s="9" t="e">
        <f>INDEX('Журнал договоров физ.лиц'!C:C,MATCH('Журнал договоров физ.лиц'!A:A,'Реестр физические'!J:J,))</f>
        <v>#N/A</v>
      </c>
      <c r="C2001" s="35"/>
      <c r="D2001" s="11"/>
      <c r="E2001" s="16"/>
      <c r="F2001" s="19"/>
      <c r="G2001"/>
      <c r="H2001" s="17">
        <f>IFERROR(VLOOKUP(Таблица1[[#This Row],[Наименование услуги]],#REF!,2),)</f>
        <v>0</v>
      </c>
      <c r="I2001" s="7">
        <f>Таблица1[[#This Row],[Количество услуг]]*Таблица1[[#This Row],[Стоимость за единицу, руб.]]</f>
        <v>0</v>
      </c>
      <c r="K2001" s="8" t="str">
        <f>IFERROR(VLOOKUP($J2001,'Журнал договоров физ.лиц'!$A$2:$H$32,2,0),"")</f>
        <v/>
      </c>
      <c r="L2001" s="18" t="e">
        <f>IF(MATCH(Таблица1[[#This Row],[Номер договора]],Таблица1[Номер договора],)=ROW()-1,1,)+INDEX(Таблица1[[#All],[0]],ROW()-1)</f>
        <v>#N/A</v>
      </c>
      <c r="M2001" s="18" t="str">
        <f>IFERROR(INDEX(Таблица1[Номер договора],MATCH(ROW()-1,Таблица1[0],)),"s\")</f>
        <v>s\</v>
      </c>
    </row>
    <row r="2002" spans="1:13" ht="15.75" x14ac:dyDescent="0.25">
      <c r="A2002" s="9" t="e">
        <f>INDEX('Журнал договоров физ.лиц'!C2000:C3998,MATCH('Реестр физические'!J2002,'Журнал договоров физ.лиц'!A2000:A3998,))</f>
        <v>#N/A</v>
      </c>
      <c r="B2002" s="9" t="e">
        <f>INDEX('Журнал договоров физ.лиц'!C:C,MATCH('Журнал договоров физ.лиц'!A:A,'Реестр физические'!J:J,))</f>
        <v>#N/A</v>
      </c>
      <c r="C2002" s="35"/>
      <c r="D2002" s="11"/>
      <c r="E2002" s="16"/>
      <c r="F2002" s="19"/>
      <c r="G2002"/>
      <c r="H2002" s="17">
        <f>IFERROR(VLOOKUP(Таблица1[[#This Row],[Наименование услуги]],#REF!,2),)</f>
        <v>0</v>
      </c>
      <c r="I2002" s="7">
        <f>Таблица1[[#This Row],[Количество услуг]]*Таблица1[[#This Row],[Стоимость за единицу, руб.]]</f>
        <v>0</v>
      </c>
      <c r="K2002" s="8" t="str">
        <f>IFERROR(VLOOKUP($J2002,'Журнал договоров физ.лиц'!$A$2:$H$32,2,0),"")</f>
        <v/>
      </c>
      <c r="L2002" s="18" t="e">
        <f>IF(MATCH(Таблица1[[#This Row],[Номер договора]],Таблица1[Номер договора],)=ROW()-1,1,)+INDEX(Таблица1[[#All],[0]],ROW()-1)</f>
        <v>#N/A</v>
      </c>
      <c r="M2002" s="18" t="str">
        <f>IFERROR(INDEX(Таблица1[Номер договора],MATCH(ROW()-1,Таблица1[0],)),"s\")</f>
        <v>s\</v>
      </c>
    </row>
    <row r="2003" spans="1:13" ht="15.75" x14ac:dyDescent="0.25">
      <c r="A2003" s="9" t="e">
        <f>INDEX('Журнал договоров физ.лиц'!C2003:C4001,MATCH('Реестр физические'!J2003,'Журнал договоров физ.лиц'!A2003:A4001,))</f>
        <v>#N/A</v>
      </c>
      <c r="B2003" s="9" t="e">
        <f>INDEX('Журнал договоров физ.лиц'!C:C,MATCH('Журнал договоров физ.лиц'!A:A,'Реестр физические'!J:J,))</f>
        <v>#N/A</v>
      </c>
      <c r="C2003" s="35"/>
      <c r="D2003" s="11"/>
      <c r="E2003" s="16"/>
      <c r="F2003" s="19"/>
      <c r="G2003"/>
      <c r="H2003" s="17">
        <f>IFERROR(VLOOKUP(Таблица1[[#This Row],[Наименование услуги]],#REF!,2),)</f>
        <v>0</v>
      </c>
      <c r="I2003" s="7">
        <f>Таблица1[[#This Row],[Количество услуг]]*Таблица1[[#This Row],[Стоимость за единицу, руб.]]</f>
        <v>0</v>
      </c>
      <c r="K2003" s="8" t="str">
        <f>IFERROR(VLOOKUP($J2003,'Журнал договоров физ.лиц'!$A$2:$H$32,2,0),"")</f>
        <v/>
      </c>
      <c r="L2003" s="18" t="e">
        <f>IF(MATCH(Таблица1[[#This Row],[Номер договора]],Таблица1[Номер договора],)=ROW()-1,1,)+INDEX(Таблица1[[#All],[0]],ROW()-1)</f>
        <v>#N/A</v>
      </c>
      <c r="M2003" s="18" t="str">
        <f>IFERROR(INDEX(Таблица1[Номер договора],MATCH(ROW()-1,Таблица1[0],)),"s\")</f>
        <v>s\</v>
      </c>
    </row>
    <row r="2004" spans="1:13" ht="15.75" x14ac:dyDescent="0.25">
      <c r="A2004" s="9" t="e">
        <f>INDEX('Журнал договоров физ.лиц'!C2003:C4001,MATCH('Реестр физические'!J2004,'Журнал договоров физ.лиц'!A2003:A4001,))</f>
        <v>#N/A</v>
      </c>
      <c r="B2004" s="9" t="e">
        <f>INDEX('Журнал договоров физ.лиц'!C:C,MATCH('Журнал договоров физ.лиц'!A:A,'Реестр физические'!J:J,))</f>
        <v>#N/A</v>
      </c>
      <c r="C2004" s="35"/>
      <c r="D2004" s="11"/>
      <c r="E2004" s="16"/>
      <c r="F2004" s="19"/>
      <c r="G2004"/>
      <c r="H2004" s="17">
        <f>IFERROR(VLOOKUP(Таблица1[[#This Row],[Наименование услуги]],#REF!,2),)</f>
        <v>0</v>
      </c>
      <c r="I2004" s="7">
        <f>Таблица1[[#This Row],[Количество услуг]]*Таблица1[[#This Row],[Стоимость за единицу, руб.]]</f>
        <v>0</v>
      </c>
      <c r="K2004" s="8" t="str">
        <f>IFERROR(VLOOKUP($J2004,'Журнал договоров физ.лиц'!$A$2:$H$32,2,0),"")</f>
        <v/>
      </c>
      <c r="L2004" s="18" t="e">
        <f>IF(MATCH(Таблица1[[#This Row],[Номер договора]],Таблица1[Номер договора],)=ROW()-1,1,)+INDEX(Таблица1[[#All],[0]],ROW()-1)</f>
        <v>#N/A</v>
      </c>
      <c r="M2004" s="18" t="str">
        <f>IFERROR(INDEX(Таблица1[Номер договора],MATCH(ROW()-1,Таблица1[0],)),"s\")</f>
        <v>s\</v>
      </c>
    </row>
    <row r="2005" spans="1:13" ht="15.75" x14ac:dyDescent="0.25">
      <c r="A2005" s="9" t="e">
        <f>INDEX('Журнал договоров физ.лиц'!C2003:C4001,MATCH('Реестр физические'!J2005,'Журнал договоров физ.лиц'!A2003:A4001,))</f>
        <v>#N/A</v>
      </c>
      <c r="B2005" s="9" t="e">
        <f>INDEX('Журнал договоров физ.лиц'!C:C,MATCH('Журнал договоров физ.лиц'!A:A,'Реестр физические'!J:J,))</f>
        <v>#N/A</v>
      </c>
      <c r="C2005" s="35"/>
      <c r="D2005" s="11"/>
      <c r="E2005" s="16"/>
      <c r="F2005" s="19"/>
      <c r="G2005"/>
      <c r="H2005" s="17">
        <f>IFERROR(VLOOKUP(Таблица1[[#This Row],[Наименование услуги]],#REF!,2),)</f>
        <v>0</v>
      </c>
      <c r="I2005" s="7">
        <f>Таблица1[[#This Row],[Количество услуг]]*Таблица1[[#This Row],[Стоимость за единицу, руб.]]</f>
        <v>0</v>
      </c>
      <c r="K2005" s="8" t="str">
        <f>IFERROR(VLOOKUP($J2005,'Журнал договоров физ.лиц'!$A$2:$H$32,2,0),"")</f>
        <v/>
      </c>
      <c r="L2005" s="18" t="e">
        <f>IF(MATCH(Таблица1[[#This Row],[Номер договора]],Таблица1[Номер договора],)=ROW()-1,1,)+INDEX(Таблица1[[#All],[0]],ROW()-1)</f>
        <v>#N/A</v>
      </c>
      <c r="M2005" s="18" t="str">
        <f>IFERROR(INDEX(Таблица1[Номер договора],MATCH(ROW()-1,Таблица1[0],)),"s\")</f>
        <v>s\</v>
      </c>
    </row>
    <row r="2006" spans="1:13" ht="15.75" x14ac:dyDescent="0.25">
      <c r="A2006" s="9" t="e">
        <f>INDEX('Журнал договоров физ.лиц'!C2006:C4004,MATCH('Реестр физические'!J2006,'Журнал договоров физ.лиц'!A2006:A4004,))</f>
        <v>#N/A</v>
      </c>
      <c r="B2006" s="9" t="e">
        <f>INDEX('Журнал договоров физ.лиц'!C:C,MATCH('Журнал договоров физ.лиц'!A:A,'Реестр физические'!J:J,))</f>
        <v>#N/A</v>
      </c>
      <c r="C2006" s="35"/>
      <c r="D2006" s="11"/>
      <c r="E2006" s="16"/>
      <c r="F2006" s="19"/>
      <c r="G2006"/>
      <c r="H2006" s="17">
        <f>IFERROR(VLOOKUP(Таблица1[[#This Row],[Наименование услуги]],#REF!,2),)</f>
        <v>0</v>
      </c>
      <c r="I2006" s="7">
        <f>Таблица1[[#This Row],[Количество услуг]]*Таблица1[[#This Row],[Стоимость за единицу, руб.]]</f>
        <v>0</v>
      </c>
      <c r="K2006" s="8" t="str">
        <f>IFERROR(VLOOKUP($J2006,'Журнал договоров физ.лиц'!$A$2:$H$32,2,0),"")</f>
        <v/>
      </c>
      <c r="L2006" s="18" t="e">
        <f>IF(MATCH(Таблица1[[#This Row],[Номер договора]],Таблица1[Номер договора],)=ROW()-1,1,)+INDEX(Таблица1[[#All],[0]],ROW()-1)</f>
        <v>#N/A</v>
      </c>
      <c r="M2006" s="18" t="str">
        <f>IFERROR(INDEX(Таблица1[Номер договора],MATCH(ROW()-1,Таблица1[0],)),"s\")</f>
        <v>s\</v>
      </c>
    </row>
    <row r="2007" spans="1:13" ht="15.75" x14ac:dyDescent="0.25">
      <c r="A2007" s="9" t="e">
        <f>INDEX('Журнал договоров физ.лиц'!C2006:C4004,MATCH('Реестр физические'!J2007,'Журнал договоров физ.лиц'!A2006:A4004,))</f>
        <v>#N/A</v>
      </c>
      <c r="B2007" s="9" t="e">
        <f>INDEX('Журнал договоров физ.лиц'!C:C,MATCH('Журнал договоров физ.лиц'!A:A,'Реестр физические'!J:J,))</f>
        <v>#N/A</v>
      </c>
      <c r="C2007" s="35"/>
      <c r="D2007" s="11"/>
      <c r="E2007" s="16"/>
      <c r="F2007" s="19"/>
      <c r="G2007"/>
      <c r="H2007" s="17">
        <f>IFERROR(VLOOKUP(Таблица1[[#This Row],[Наименование услуги]],#REF!,2),)</f>
        <v>0</v>
      </c>
      <c r="I2007" s="7">
        <f>Таблица1[[#This Row],[Количество услуг]]*Таблица1[[#This Row],[Стоимость за единицу, руб.]]</f>
        <v>0</v>
      </c>
      <c r="K2007" s="8" t="str">
        <f>IFERROR(VLOOKUP($J2007,'Журнал договоров физ.лиц'!$A$2:$H$32,2,0),"")</f>
        <v/>
      </c>
      <c r="L2007" s="18" t="e">
        <f>IF(MATCH(Таблица1[[#This Row],[Номер договора]],Таблица1[Номер договора],)=ROW()-1,1,)+INDEX(Таблица1[[#All],[0]],ROW()-1)</f>
        <v>#N/A</v>
      </c>
      <c r="M2007" s="18" t="str">
        <f>IFERROR(INDEX(Таблица1[Номер договора],MATCH(ROW()-1,Таблица1[0],)),"s\")</f>
        <v>s\</v>
      </c>
    </row>
    <row r="2008" spans="1:13" ht="15.75" x14ac:dyDescent="0.25">
      <c r="A2008" s="9" t="e">
        <f>INDEX('Журнал договоров физ.лиц'!C2006:C4004,MATCH('Реестр физические'!J2008,'Журнал договоров физ.лиц'!A2006:A4004,))</f>
        <v>#N/A</v>
      </c>
      <c r="B2008" s="9" t="e">
        <f>INDEX('Журнал договоров физ.лиц'!C:C,MATCH('Журнал договоров физ.лиц'!A:A,'Реестр физические'!J:J,))</f>
        <v>#N/A</v>
      </c>
      <c r="C2008" s="35"/>
      <c r="D2008" s="11"/>
      <c r="E2008" s="16"/>
      <c r="F2008" s="19"/>
      <c r="G2008"/>
      <c r="H2008" s="17">
        <f>IFERROR(VLOOKUP(Таблица1[[#This Row],[Наименование услуги]],#REF!,2),)</f>
        <v>0</v>
      </c>
      <c r="I2008" s="7">
        <f>Таблица1[[#This Row],[Количество услуг]]*Таблица1[[#This Row],[Стоимость за единицу, руб.]]</f>
        <v>0</v>
      </c>
      <c r="K2008" s="8" t="str">
        <f>IFERROR(VLOOKUP($J2008,'Журнал договоров физ.лиц'!$A$2:$H$32,2,0),"")</f>
        <v/>
      </c>
      <c r="L2008" s="18" t="e">
        <f>IF(MATCH(Таблица1[[#This Row],[Номер договора]],Таблица1[Номер договора],)=ROW()-1,1,)+INDEX(Таблица1[[#All],[0]],ROW()-1)</f>
        <v>#N/A</v>
      </c>
      <c r="M2008" s="18" t="str">
        <f>IFERROR(INDEX(Таблица1[Номер договора],MATCH(ROW()-1,Таблица1[0],)),"s\")</f>
        <v>s\</v>
      </c>
    </row>
    <row r="2009" spans="1:13" ht="15.75" x14ac:dyDescent="0.25">
      <c r="A2009" s="9" t="e">
        <f>INDEX('Журнал договоров физ.лиц'!C2009:C4007,MATCH('Реестр физические'!J2009,'Журнал договоров физ.лиц'!A2009:A4007,))</f>
        <v>#N/A</v>
      </c>
      <c r="B2009" s="9" t="e">
        <f>INDEX('Журнал договоров физ.лиц'!C:C,MATCH('Журнал договоров физ.лиц'!A:A,'Реестр физические'!J:J,))</f>
        <v>#N/A</v>
      </c>
      <c r="C2009" s="35"/>
      <c r="D2009" s="11"/>
      <c r="E2009" s="16"/>
      <c r="F2009" s="19"/>
      <c r="G2009"/>
      <c r="H2009" s="17">
        <f>IFERROR(VLOOKUP(Таблица1[[#This Row],[Наименование услуги]],#REF!,2),)</f>
        <v>0</v>
      </c>
      <c r="I2009" s="7">
        <f>Таблица1[[#This Row],[Количество услуг]]*Таблица1[[#This Row],[Стоимость за единицу, руб.]]</f>
        <v>0</v>
      </c>
      <c r="K2009" s="8" t="str">
        <f>IFERROR(VLOOKUP($J2009,'Журнал договоров физ.лиц'!$A$2:$H$32,2,0),"")</f>
        <v/>
      </c>
      <c r="L2009" s="18" t="e">
        <f>IF(MATCH(Таблица1[[#This Row],[Номер договора]],Таблица1[Номер договора],)=ROW()-1,1,)+INDEX(Таблица1[[#All],[0]],ROW()-1)</f>
        <v>#N/A</v>
      </c>
      <c r="M2009" s="18" t="str">
        <f>IFERROR(INDEX(Таблица1[Номер договора],MATCH(ROW()-1,Таблица1[0],)),"s\")</f>
        <v>s\</v>
      </c>
    </row>
    <row r="2010" spans="1:13" ht="15.75" x14ac:dyDescent="0.25">
      <c r="A2010" s="9" t="e">
        <f>INDEX('Журнал договоров физ.лиц'!C2009:C4007,MATCH('Реестр физические'!J2010,'Журнал договоров физ.лиц'!A2009:A4007,))</f>
        <v>#N/A</v>
      </c>
      <c r="B2010" s="9" t="e">
        <f>INDEX('Журнал договоров физ.лиц'!C:C,MATCH('Журнал договоров физ.лиц'!A:A,'Реестр физические'!J:J,))</f>
        <v>#N/A</v>
      </c>
      <c r="C2010" s="35"/>
      <c r="D2010" s="11"/>
      <c r="E2010" s="16"/>
      <c r="F2010" s="19"/>
      <c r="G2010"/>
      <c r="H2010" s="17">
        <f>IFERROR(VLOOKUP(Таблица1[[#This Row],[Наименование услуги]],#REF!,2),)</f>
        <v>0</v>
      </c>
      <c r="I2010" s="7">
        <f>Таблица1[[#This Row],[Количество услуг]]*Таблица1[[#This Row],[Стоимость за единицу, руб.]]</f>
        <v>0</v>
      </c>
      <c r="K2010" s="8" t="str">
        <f>IFERROR(VLOOKUP($J2010,'Журнал договоров физ.лиц'!$A$2:$H$32,2,0),"")</f>
        <v/>
      </c>
      <c r="L2010" s="18" t="e">
        <f>IF(MATCH(Таблица1[[#This Row],[Номер договора]],Таблица1[Номер договора],)=ROW()-1,1,)+INDEX(Таблица1[[#All],[0]],ROW()-1)</f>
        <v>#N/A</v>
      </c>
      <c r="M2010" s="18" t="str">
        <f>IFERROR(INDEX(Таблица1[Номер договора],MATCH(ROW()-1,Таблица1[0],)),"s\")</f>
        <v>s\</v>
      </c>
    </row>
    <row r="2011" spans="1:13" ht="15.75" x14ac:dyDescent="0.25">
      <c r="A2011" s="9" t="e">
        <f>INDEX('Журнал договоров физ.лиц'!C2009:C4007,MATCH('Реестр физические'!J2011,'Журнал договоров физ.лиц'!A2009:A4007,))</f>
        <v>#N/A</v>
      </c>
      <c r="B2011" s="9" t="e">
        <f>INDEX('Журнал договоров физ.лиц'!C:C,MATCH('Журнал договоров физ.лиц'!A:A,'Реестр физические'!J:J,))</f>
        <v>#N/A</v>
      </c>
      <c r="C2011" s="35"/>
      <c r="D2011" s="11"/>
      <c r="E2011" s="16"/>
      <c r="F2011" s="19"/>
      <c r="G2011"/>
      <c r="H2011" s="17">
        <f>IFERROR(VLOOKUP(Таблица1[[#This Row],[Наименование услуги]],#REF!,2),)</f>
        <v>0</v>
      </c>
      <c r="I2011" s="7">
        <f>Таблица1[[#This Row],[Количество услуг]]*Таблица1[[#This Row],[Стоимость за единицу, руб.]]</f>
        <v>0</v>
      </c>
      <c r="K2011" s="8" t="str">
        <f>IFERROR(VLOOKUP($J2011,'Журнал договоров физ.лиц'!$A$2:$H$32,2,0),"")</f>
        <v/>
      </c>
      <c r="L2011" s="18" t="e">
        <f>IF(MATCH(Таблица1[[#This Row],[Номер договора]],Таблица1[Номер договора],)=ROW()-1,1,)+INDEX(Таблица1[[#All],[0]],ROW()-1)</f>
        <v>#N/A</v>
      </c>
      <c r="M2011" s="18" t="str">
        <f>IFERROR(INDEX(Таблица1[Номер договора],MATCH(ROW()-1,Таблица1[0],)),"s\")</f>
        <v>s\</v>
      </c>
    </row>
    <row r="2012" spans="1:13" ht="15.75" x14ac:dyDescent="0.25">
      <c r="A2012" s="9" t="e">
        <f>INDEX('Журнал договоров физ.лиц'!C2012:C4010,MATCH('Реестр физические'!J2012,'Журнал договоров физ.лиц'!A2012:A4010,))</f>
        <v>#N/A</v>
      </c>
      <c r="B2012" s="9" t="e">
        <f>INDEX('Журнал договоров физ.лиц'!C:C,MATCH('Журнал договоров физ.лиц'!A:A,'Реестр физические'!J:J,))</f>
        <v>#N/A</v>
      </c>
      <c r="C2012" s="35"/>
      <c r="D2012" s="11"/>
      <c r="E2012" s="16"/>
      <c r="F2012" s="19"/>
      <c r="G2012"/>
      <c r="H2012" s="17">
        <f>IFERROR(VLOOKUP(Таблица1[[#This Row],[Наименование услуги]],#REF!,2),)</f>
        <v>0</v>
      </c>
      <c r="I2012" s="7">
        <f>Таблица1[[#This Row],[Количество услуг]]*Таблица1[[#This Row],[Стоимость за единицу, руб.]]</f>
        <v>0</v>
      </c>
      <c r="K2012" s="8" t="str">
        <f>IFERROR(VLOOKUP($J2012,'Журнал договоров физ.лиц'!$A$2:$H$32,2,0),"")</f>
        <v/>
      </c>
      <c r="L2012" s="18" t="e">
        <f>IF(MATCH(Таблица1[[#This Row],[Номер договора]],Таблица1[Номер договора],)=ROW()-1,1,)+INDEX(Таблица1[[#All],[0]],ROW()-1)</f>
        <v>#N/A</v>
      </c>
      <c r="M2012" s="18" t="str">
        <f>IFERROR(INDEX(Таблица1[Номер договора],MATCH(ROW()-1,Таблица1[0],)),"s\")</f>
        <v>s\</v>
      </c>
    </row>
    <row r="2013" spans="1:13" ht="15.75" x14ac:dyDescent="0.25">
      <c r="A2013" s="9" t="e">
        <f>INDEX('Журнал договоров физ.лиц'!C2012:C4010,MATCH('Реестр физические'!J2013,'Журнал договоров физ.лиц'!A2012:A4010,))</f>
        <v>#N/A</v>
      </c>
      <c r="B2013" s="9" t="e">
        <f>INDEX('Журнал договоров физ.лиц'!C:C,MATCH('Журнал договоров физ.лиц'!A:A,'Реестр физические'!J:J,))</f>
        <v>#N/A</v>
      </c>
      <c r="C2013" s="35"/>
      <c r="D2013" s="11"/>
      <c r="E2013" s="16"/>
      <c r="F2013" s="19"/>
      <c r="G2013"/>
      <c r="H2013" s="17">
        <f>IFERROR(VLOOKUP(Таблица1[[#This Row],[Наименование услуги]],#REF!,2),)</f>
        <v>0</v>
      </c>
      <c r="I2013" s="7">
        <f>Таблица1[[#This Row],[Количество услуг]]*Таблица1[[#This Row],[Стоимость за единицу, руб.]]</f>
        <v>0</v>
      </c>
      <c r="K2013" s="8" t="str">
        <f>IFERROR(VLOOKUP($J2013,'Журнал договоров физ.лиц'!$A$2:$H$32,2,0),"")</f>
        <v/>
      </c>
      <c r="L2013" s="18" t="e">
        <f>IF(MATCH(Таблица1[[#This Row],[Номер договора]],Таблица1[Номер договора],)=ROW()-1,1,)+INDEX(Таблица1[[#All],[0]],ROW()-1)</f>
        <v>#N/A</v>
      </c>
      <c r="M2013" s="18" t="str">
        <f>IFERROR(INDEX(Таблица1[Номер договора],MATCH(ROW()-1,Таблица1[0],)),"s\")</f>
        <v>s\</v>
      </c>
    </row>
    <row r="2014" spans="1:13" ht="15.75" x14ac:dyDescent="0.25">
      <c r="A2014" s="9" t="e">
        <f>INDEX('Журнал договоров физ.лиц'!C2012:C4010,MATCH('Реестр физические'!J2014,'Журнал договоров физ.лиц'!A2012:A4010,))</f>
        <v>#N/A</v>
      </c>
      <c r="B2014" s="9" t="e">
        <f>INDEX('Журнал договоров физ.лиц'!C:C,MATCH('Журнал договоров физ.лиц'!A:A,'Реестр физические'!J:J,))</f>
        <v>#N/A</v>
      </c>
      <c r="C2014" s="35"/>
      <c r="D2014" s="11"/>
      <c r="E2014" s="16"/>
      <c r="F2014" s="19"/>
      <c r="G2014"/>
      <c r="H2014" s="17">
        <f>IFERROR(VLOOKUP(Таблица1[[#This Row],[Наименование услуги]],#REF!,2),)</f>
        <v>0</v>
      </c>
      <c r="I2014" s="7">
        <f>Таблица1[[#This Row],[Количество услуг]]*Таблица1[[#This Row],[Стоимость за единицу, руб.]]</f>
        <v>0</v>
      </c>
      <c r="K2014" s="8" t="str">
        <f>IFERROR(VLOOKUP($J2014,'Журнал договоров физ.лиц'!$A$2:$H$32,2,0),"")</f>
        <v/>
      </c>
      <c r="L2014" s="18" t="e">
        <f>IF(MATCH(Таблица1[[#This Row],[Номер договора]],Таблица1[Номер договора],)=ROW()-1,1,)+INDEX(Таблица1[[#All],[0]],ROW()-1)</f>
        <v>#N/A</v>
      </c>
      <c r="M2014" s="18" t="str">
        <f>IFERROR(INDEX(Таблица1[Номер договора],MATCH(ROW()-1,Таблица1[0],)),"s\")</f>
        <v>s\</v>
      </c>
    </row>
    <row r="2015" spans="1:13" ht="15.75" x14ac:dyDescent="0.25">
      <c r="A2015" s="9" t="e">
        <f>INDEX('Журнал договоров физ.лиц'!C2015:C4013,MATCH('Реестр физические'!J2015,'Журнал договоров физ.лиц'!A2015:A4013,))</f>
        <v>#N/A</v>
      </c>
      <c r="B2015" s="9" t="e">
        <f>INDEX('Журнал договоров физ.лиц'!C:C,MATCH('Журнал договоров физ.лиц'!A:A,'Реестр физические'!J:J,))</f>
        <v>#N/A</v>
      </c>
      <c r="C2015" s="35"/>
      <c r="D2015" s="11"/>
      <c r="E2015" s="16"/>
      <c r="F2015" s="19"/>
      <c r="G2015"/>
      <c r="H2015" s="17">
        <f>IFERROR(VLOOKUP(Таблица1[[#This Row],[Наименование услуги]],#REF!,2),)</f>
        <v>0</v>
      </c>
      <c r="I2015" s="7">
        <f>Таблица1[[#This Row],[Количество услуг]]*Таблица1[[#This Row],[Стоимость за единицу, руб.]]</f>
        <v>0</v>
      </c>
      <c r="K2015" s="8" t="str">
        <f>IFERROR(VLOOKUP($J2015,'Журнал договоров физ.лиц'!$A$2:$H$32,2,0),"")</f>
        <v/>
      </c>
      <c r="L2015" s="18" t="e">
        <f>IF(MATCH(Таблица1[[#This Row],[Номер договора]],Таблица1[Номер договора],)=ROW()-1,1,)+INDEX(Таблица1[[#All],[0]],ROW()-1)</f>
        <v>#N/A</v>
      </c>
      <c r="M2015" s="18" t="str">
        <f>IFERROR(INDEX(Таблица1[Номер договора],MATCH(ROW()-1,Таблица1[0],)),"s\")</f>
        <v>s\</v>
      </c>
    </row>
    <row r="2016" spans="1:13" ht="15.75" x14ac:dyDescent="0.25">
      <c r="A2016" s="9" t="e">
        <f>INDEX('Журнал договоров физ.лиц'!C2015:C4013,MATCH('Реестр физические'!J2016,'Журнал договоров физ.лиц'!A2015:A4013,))</f>
        <v>#N/A</v>
      </c>
      <c r="B2016" s="9" t="e">
        <f>INDEX('Журнал договоров физ.лиц'!C:C,MATCH('Журнал договоров физ.лиц'!A:A,'Реестр физические'!J:J,))</f>
        <v>#N/A</v>
      </c>
      <c r="C2016" s="35"/>
      <c r="D2016" s="11"/>
      <c r="E2016" s="16"/>
      <c r="F2016" s="19"/>
      <c r="G2016"/>
      <c r="H2016" s="17">
        <f>IFERROR(VLOOKUP(Таблица1[[#This Row],[Наименование услуги]],#REF!,2),)</f>
        <v>0</v>
      </c>
      <c r="I2016" s="7">
        <f>Таблица1[[#This Row],[Количество услуг]]*Таблица1[[#This Row],[Стоимость за единицу, руб.]]</f>
        <v>0</v>
      </c>
      <c r="K2016" s="8" t="str">
        <f>IFERROR(VLOOKUP($J2016,'Журнал договоров физ.лиц'!$A$2:$H$32,2,0),"")</f>
        <v/>
      </c>
      <c r="L2016" s="18" t="e">
        <f>IF(MATCH(Таблица1[[#This Row],[Номер договора]],Таблица1[Номер договора],)=ROW()-1,1,)+INDEX(Таблица1[[#All],[0]],ROW()-1)</f>
        <v>#N/A</v>
      </c>
      <c r="M2016" s="18" t="str">
        <f>IFERROR(INDEX(Таблица1[Номер договора],MATCH(ROW()-1,Таблица1[0],)),"s\")</f>
        <v>s\</v>
      </c>
    </row>
    <row r="2017" spans="1:13" ht="15.75" x14ac:dyDescent="0.25">
      <c r="A2017" s="9" t="e">
        <f>INDEX('Журнал договоров физ.лиц'!C2015:C4013,MATCH('Реестр физические'!J2017,'Журнал договоров физ.лиц'!A2015:A4013,))</f>
        <v>#N/A</v>
      </c>
      <c r="B2017" s="9" t="e">
        <f>INDEX('Журнал договоров физ.лиц'!C:C,MATCH('Журнал договоров физ.лиц'!A:A,'Реестр физические'!J:J,))</f>
        <v>#N/A</v>
      </c>
      <c r="C2017" s="35"/>
      <c r="D2017" s="11"/>
      <c r="E2017" s="16"/>
      <c r="F2017" s="19"/>
      <c r="G2017"/>
      <c r="H2017" s="17">
        <f>IFERROR(VLOOKUP(Таблица1[[#This Row],[Наименование услуги]],#REF!,2),)</f>
        <v>0</v>
      </c>
      <c r="I2017" s="7">
        <f>Таблица1[[#This Row],[Количество услуг]]*Таблица1[[#This Row],[Стоимость за единицу, руб.]]</f>
        <v>0</v>
      </c>
      <c r="K2017" s="8" t="str">
        <f>IFERROR(VLOOKUP($J2017,'Журнал договоров физ.лиц'!$A$2:$H$32,2,0),"")</f>
        <v/>
      </c>
      <c r="L2017" s="18" t="e">
        <f>IF(MATCH(Таблица1[[#This Row],[Номер договора]],Таблица1[Номер договора],)=ROW()-1,1,)+INDEX(Таблица1[[#All],[0]],ROW()-1)</f>
        <v>#N/A</v>
      </c>
      <c r="M2017" s="18" t="str">
        <f>IFERROR(INDEX(Таблица1[Номер договора],MATCH(ROW()-1,Таблица1[0],)),"s\")</f>
        <v>s\</v>
      </c>
    </row>
    <row r="2018" spans="1:13" ht="15.75" x14ac:dyDescent="0.25">
      <c r="A2018" s="9" t="e">
        <f>INDEX('Журнал договоров физ.лиц'!C2018:C4016,MATCH('Реестр физические'!J2018,'Журнал договоров физ.лиц'!A2018:A4016,))</f>
        <v>#N/A</v>
      </c>
      <c r="B2018" s="9" t="e">
        <f>INDEX('Журнал договоров физ.лиц'!C:C,MATCH('Журнал договоров физ.лиц'!A:A,'Реестр физические'!J:J,))</f>
        <v>#N/A</v>
      </c>
      <c r="C2018" s="35"/>
      <c r="D2018" s="11"/>
      <c r="E2018" s="16"/>
      <c r="F2018" s="19"/>
      <c r="G2018"/>
      <c r="H2018" s="17">
        <f>IFERROR(VLOOKUP(Таблица1[[#This Row],[Наименование услуги]],#REF!,2),)</f>
        <v>0</v>
      </c>
      <c r="I2018" s="7">
        <f>Таблица1[[#This Row],[Количество услуг]]*Таблица1[[#This Row],[Стоимость за единицу, руб.]]</f>
        <v>0</v>
      </c>
      <c r="K2018" s="8" t="str">
        <f>IFERROR(VLOOKUP($J2018,'Журнал договоров физ.лиц'!$A$2:$H$32,2,0),"")</f>
        <v/>
      </c>
      <c r="L2018" s="18" t="e">
        <f>IF(MATCH(Таблица1[[#This Row],[Номер договора]],Таблица1[Номер договора],)=ROW()-1,1,)+INDEX(Таблица1[[#All],[0]],ROW()-1)</f>
        <v>#N/A</v>
      </c>
      <c r="M2018" s="18" t="str">
        <f>IFERROR(INDEX(Таблица1[Номер договора],MATCH(ROW()-1,Таблица1[0],)),"s\")</f>
        <v>s\</v>
      </c>
    </row>
    <row r="2019" spans="1:13" ht="15.75" x14ac:dyDescent="0.25">
      <c r="A2019" s="9" t="e">
        <f>INDEX('Журнал договоров физ.лиц'!C2018:C4016,MATCH('Реестр физические'!J2019,'Журнал договоров физ.лиц'!A2018:A4016,))</f>
        <v>#N/A</v>
      </c>
      <c r="B2019" s="9" t="e">
        <f>INDEX('Журнал договоров физ.лиц'!C:C,MATCH('Журнал договоров физ.лиц'!A:A,'Реестр физические'!J:J,))</f>
        <v>#N/A</v>
      </c>
      <c r="C2019" s="35"/>
      <c r="D2019" s="11"/>
      <c r="E2019" s="16"/>
      <c r="F2019" s="19"/>
      <c r="G2019"/>
      <c r="H2019" s="17">
        <f>IFERROR(VLOOKUP(Таблица1[[#This Row],[Наименование услуги]],#REF!,2),)</f>
        <v>0</v>
      </c>
      <c r="I2019" s="7">
        <f>Таблица1[[#This Row],[Количество услуг]]*Таблица1[[#This Row],[Стоимость за единицу, руб.]]</f>
        <v>0</v>
      </c>
      <c r="K2019" s="8" t="str">
        <f>IFERROR(VLOOKUP($J2019,'Журнал договоров физ.лиц'!$A$2:$H$32,2,0),"")</f>
        <v/>
      </c>
      <c r="L2019" s="18" t="e">
        <f>IF(MATCH(Таблица1[[#This Row],[Номер договора]],Таблица1[Номер договора],)=ROW()-1,1,)+INDEX(Таблица1[[#All],[0]],ROW()-1)</f>
        <v>#N/A</v>
      </c>
      <c r="M2019" s="18" t="str">
        <f>IFERROR(INDEX(Таблица1[Номер договора],MATCH(ROW()-1,Таблица1[0],)),"s\")</f>
        <v>s\</v>
      </c>
    </row>
    <row r="2020" spans="1:13" ht="15.75" x14ac:dyDescent="0.25">
      <c r="A2020" s="9" t="e">
        <f>INDEX('Журнал договоров физ.лиц'!C2018:C4016,MATCH('Реестр физические'!J2020,'Журнал договоров физ.лиц'!A2018:A4016,))</f>
        <v>#N/A</v>
      </c>
      <c r="B2020" s="9" t="e">
        <f>INDEX('Журнал договоров физ.лиц'!C:C,MATCH('Журнал договоров физ.лиц'!A:A,'Реестр физические'!J:J,))</f>
        <v>#N/A</v>
      </c>
      <c r="C2020" s="35"/>
      <c r="D2020" s="11"/>
      <c r="E2020" s="16"/>
      <c r="F2020" s="19"/>
      <c r="G2020"/>
      <c r="H2020" s="17">
        <f>IFERROR(VLOOKUP(Таблица1[[#This Row],[Наименование услуги]],#REF!,2),)</f>
        <v>0</v>
      </c>
      <c r="I2020" s="7">
        <f>Таблица1[[#This Row],[Количество услуг]]*Таблица1[[#This Row],[Стоимость за единицу, руб.]]</f>
        <v>0</v>
      </c>
      <c r="K2020" s="8" t="str">
        <f>IFERROR(VLOOKUP($J2020,'Журнал договоров физ.лиц'!$A$2:$H$32,2,0),"")</f>
        <v/>
      </c>
      <c r="L2020" s="18" t="e">
        <f>IF(MATCH(Таблица1[[#This Row],[Номер договора]],Таблица1[Номер договора],)=ROW()-1,1,)+INDEX(Таблица1[[#All],[0]],ROW()-1)</f>
        <v>#N/A</v>
      </c>
      <c r="M2020" s="18" t="str">
        <f>IFERROR(INDEX(Таблица1[Номер договора],MATCH(ROW()-1,Таблица1[0],)),"s\")</f>
        <v>s\</v>
      </c>
    </row>
    <row r="2021" spans="1:13" ht="15.75" x14ac:dyDescent="0.25">
      <c r="A2021" s="9" t="e">
        <f>INDEX('Журнал договоров физ.лиц'!C2021:C4019,MATCH('Реестр физические'!J2021,'Журнал договоров физ.лиц'!A2021:A4019,))</f>
        <v>#N/A</v>
      </c>
      <c r="B2021" s="9" t="e">
        <f>INDEX('Журнал договоров физ.лиц'!C:C,MATCH('Журнал договоров физ.лиц'!A:A,'Реестр физические'!J:J,))</f>
        <v>#N/A</v>
      </c>
      <c r="C2021" s="35"/>
      <c r="D2021" s="11"/>
      <c r="E2021" s="16"/>
      <c r="F2021" s="19"/>
      <c r="G2021"/>
      <c r="H2021" s="17">
        <f>IFERROR(VLOOKUP(Таблица1[[#This Row],[Наименование услуги]],#REF!,2),)</f>
        <v>0</v>
      </c>
      <c r="I2021" s="7">
        <f>Таблица1[[#This Row],[Количество услуг]]*Таблица1[[#This Row],[Стоимость за единицу, руб.]]</f>
        <v>0</v>
      </c>
      <c r="K2021" s="8" t="str">
        <f>IFERROR(VLOOKUP($J2021,'Журнал договоров физ.лиц'!$A$2:$H$32,2,0),"")</f>
        <v/>
      </c>
      <c r="L2021" s="18" t="e">
        <f>IF(MATCH(Таблица1[[#This Row],[Номер договора]],Таблица1[Номер договора],)=ROW()-1,1,)+INDEX(Таблица1[[#All],[0]],ROW()-1)</f>
        <v>#N/A</v>
      </c>
      <c r="M2021" s="18" t="str">
        <f>IFERROR(INDEX(Таблица1[Номер договора],MATCH(ROW()-1,Таблица1[0],)),"s\")</f>
        <v>s\</v>
      </c>
    </row>
    <row r="2022" spans="1:13" ht="15.75" x14ac:dyDescent="0.25">
      <c r="A2022" s="9" t="e">
        <f>INDEX('Журнал договоров физ.лиц'!C2021:C4019,MATCH('Реестр физические'!J2022,'Журнал договоров физ.лиц'!A2021:A4019,))</f>
        <v>#N/A</v>
      </c>
      <c r="B2022" s="9" t="e">
        <f>INDEX('Журнал договоров физ.лиц'!C:C,MATCH('Журнал договоров физ.лиц'!A:A,'Реестр физические'!J:J,))</f>
        <v>#N/A</v>
      </c>
      <c r="C2022" s="35"/>
      <c r="D2022" s="11"/>
      <c r="E2022" s="16"/>
      <c r="F2022" s="19"/>
      <c r="G2022"/>
      <c r="H2022" s="17">
        <f>IFERROR(VLOOKUP(Таблица1[[#This Row],[Наименование услуги]],#REF!,2),)</f>
        <v>0</v>
      </c>
      <c r="I2022" s="7">
        <f>Таблица1[[#This Row],[Количество услуг]]*Таблица1[[#This Row],[Стоимость за единицу, руб.]]</f>
        <v>0</v>
      </c>
      <c r="K2022" s="8" t="str">
        <f>IFERROR(VLOOKUP($J2022,'Журнал договоров физ.лиц'!$A$2:$H$32,2,0),"")</f>
        <v/>
      </c>
      <c r="L2022" s="18" t="e">
        <f>IF(MATCH(Таблица1[[#This Row],[Номер договора]],Таблица1[Номер договора],)=ROW()-1,1,)+INDEX(Таблица1[[#All],[0]],ROW()-1)</f>
        <v>#N/A</v>
      </c>
      <c r="M2022" s="18" t="str">
        <f>IFERROR(INDEX(Таблица1[Номер договора],MATCH(ROW()-1,Таблица1[0],)),"s\")</f>
        <v>s\</v>
      </c>
    </row>
    <row r="2023" spans="1:13" ht="15.75" x14ac:dyDescent="0.25">
      <c r="A2023" s="9" t="e">
        <f>INDEX('Журнал договоров физ.лиц'!C2021:C4019,MATCH('Реестр физические'!J2023,'Журнал договоров физ.лиц'!A2021:A4019,))</f>
        <v>#N/A</v>
      </c>
      <c r="B2023" s="9" t="e">
        <f>INDEX('Журнал договоров физ.лиц'!C:C,MATCH('Журнал договоров физ.лиц'!A:A,'Реестр физические'!J:J,))</f>
        <v>#N/A</v>
      </c>
      <c r="C2023" s="35"/>
      <c r="D2023" s="11"/>
      <c r="E2023" s="16"/>
      <c r="F2023" s="19"/>
      <c r="G2023"/>
      <c r="H2023" s="17">
        <f>IFERROR(VLOOKUP(Таблица1[[#This Row],[Наименование услуги]],#REF!,2),)</f>
        <v>0</v>
      </c>
      <c r="I2023" s="7">
        <f>Таблица1[[#This Row],[Количество услуг]]*Таблица1[[#This Row],[Стоимость за единицу, руб.]]</f>
        <v>0</v>
      </c>
      <c r="K2023" s="8" t="str">
        <f>IFERROR(VLOOKUP($J2023,'Журнал договоров физ.лиц'!$A$2:$H$32,2,0),"")</f>
        <v/>
      </c>
      <c r="L2023" s="18" t="e">
        <f>IF(MATCH(Таблица1[[#This Row],[Номер договора]],Таблица1[Номер договора],)=ROW()-1,1,)+INDEX(Таблица1[[#All],[0]],ROW()-1)</f>
        <v>#N/A</v>
      </c>
      <c r="M2023" s="18" t="str">
        <f>IFERROR(INDEX(Таблица1[Номер договора],MATCH(ROW()-1,Таблица1[0],)),"s\")</f>
        <v>s\</v>
      </c>
    </row>
    <row r="2024" spans="1:13" ht="15.75" x14ac:dyDescent="0.25">
      <c r="A2024" s="9" t="e">
        <f>INDEX('Журнал договоров физ.лиц'!C2024:C4022,MATCH('Реестр физические'!J2024,'Журнал договоров физ.лиц'!A2024:A4022,))</f>
        <v>#N/A</v>
      </c>
      <c r="B2024" s="9" t="e">
        <f>INDEX('Журнал договоров физ.лиц'!C:C,MATCH('Журнал договоров физ.лиц'!A:A,'Реестр физические'!J:J,))</f>
        <v>#N/A</v>
      </c>
      <c r="C2024" s="35"/>
      <c r="D2024" s="11"/>
      <c r="E2024" s="16"/>
      <c r="F2024" s="19"/>
      <c r="G2024"/>
      <c r="H2024" s="17">
        <f>IFERROR(VLOOKUP(Таблица1[[#This Row],[Наименование услуги]],#REF!,2),)</f>
        <v>0</v>
      </c>
      <c r="I2024" s="7">
        <f>Таблица1[[#This Row],[Количество услуг]]*Таблица1[[#This Row],[Стоимость за единицу, руб.]]</f>
        <v>0</v>
      </c>
      <c r="K2024" s="8" t="str">
        <f>IFERROR(VLOOKUP($J2024,'Журнал договоров физ.лиц'!$A$2:$H$32,2,0),"")</f>
        <v/>
      </c>
      <c r="L2024" s="18" t="e">
        <f>IF(MATCH(Таблица1[[#This Row],[Номер договора]],Таблица1[Номер договора],)=ROW()-1,1,)+INDEX(Таблица1[[#All],[0]],ROW()-1)</f>
        <v>#N/A</v>
      </c>
      <c r="M2024" s="18" t="str">
        <f>IFERROR(INDEX(Таблица1[Номер договора],MATCH(ROW()-1,Таблица1[0],)),"s\")</f>
        <v>s\</v>
      </c>
    </row>
    <row r="2025" spans="1:13" ht="15.75" x14ac:dyDescent="0.25">
      <c r="A2025" s="9" t="e">
        <f>INDEX('Журнал договоров физ.лиц'!C2024:C4022,MATCH('Реестр физические'!J2025,'Журнал договоров физ.лиц'!A2024:A4022,))</f>
        <v>#N/A</v>
      </c>
      <c r="B2025" s="9" t="e">
        <f>INDEX('Журнал договоров физ.лиц'!C:C,MATCH('Журнал договоров физ.лиц'!A:A,'Реестр физические'!J:J,))</f>
        <v>#N/A</v>
      </c>
      <c r="C2025" s="35"/>
      <c r="D2025" s="11"/>
      <c r="E2025" s="16"/>
      <c r="F2025" s="19"/>
      <c r="G2025"/>
      <c r="H2025" s="17">
        <f>IFERROR(VLOOKUP(Таблица1[[#This Row],[Наименование услуги]],#REF!,2),)</f>
        <v>0</v>
      </c>
      <c r="I2025" s="7">
        <f>Таблица1[[#This Row],[Количество услуг]]*Таблица1[[#This Row],[Стоимость за единицу, руб.]]</f>
        <v>0</v>
      </c>
      <c r="K2025" s="8" t="str">
        <f>IFERROR(VLOOKUP($J2025,'Журнал договоров физ.лиц'!$A$2:$H$32,2,0),"")</f>
        <v/>
      </c>
      <c r="L2025" s="18" t="e">
        <f>IF(MATCH(Таблица1[[#This Row],[Номер договора]],Таблица1[Номер договора],)=ROW()-1,1,)+INDEX(Таблица1[[#All],[0]],ROW()-1)</f>
        <v>#N/A</v>
      </c>
      <c r="M2025" s="18" t="str">
        <f>IFERROR(INDEX(Таблица1[Номер договора],MATCH(ROW()-1,Таблица1[0],)),"s\")</f>
        <v>s\</v>
      </c>
    </row>
    <row r="2026" spans="1:13" ht="15.75" x14ac:dyDescent="0.25">
      <c r="A2026" s="9" t="e">
        <f>INDEX('Журнал договоров физ.лиц'!C2024:C4022,MATCH('Реестр физические'!J2026,'Журнал договоров физ.лиц'!A2024:A4022,))</f>
        <v>#N/A</v>
      </c>
      <c r="B2026" s="9" t="e">
        <f>INDEX('Журнал договоров физ.лиц'!C:C,MATCH('Журнал договоров физ.лиц'!A:A,'Реестр физические'!J:J,))</f>
        <v>#N/A</v>
      </c>
      <c r="C2026" s="35"/>
      <c r="D2026" s="11"/>
      <c r="E2026" s="16"/>
      <c r="F2026" s="19"/>
      <c r="G2026"/>
      <c r="H2026" s="17">
        <f>IFERROR(VLOOKUP(Таблица1[[#This Row],[Наименование услуги]],#REF!,2),)</f>
        <v>0</v>
      </c>
      <c r="I2026" s="7">
        <f>Таблица1[[#This Row],[Количество услуг]]*Таблица1[[#This Row],[Стоимость за единицу, руб.]]</f>
        <v>0</v>
      </c>
      <c r="K2026" s="8" t="str">
        <f>IFERROR(VLOOKUP($J2026,'Журнал договоров физ.лиц'!$A$2:$H$32,2,0),"")</f>
        <v/>
      </c>
      <c r="L2026" s="18" t="e">
        <f>IF(MATCH(Таблица1[[#This Row],[Номер договора]],Таблица1[Номер договора],)=ROW()-1,1,)+INDEX(Таблица1[[#All],[0]],ROW()-1)</f>
        <v>#N/A</v>
      </c>
      <c r="M2026" s="18" t="str">
        <f>IFERROR(INDEX(Таблица1[Номер договора],MATCH(ROW()-1,Таблица1[0],)),"s\")</f>
        <v>s\</v>
      </c>
    </row>
    <row r="2027" spans="1:13" ht="15.75" x14ac:dyDescent="0.25">
      <c r="A2027" s="9" t="e">
        <f>INDEX('Журнал договоров физ.лиц'!C2027:C4025,MATCH('Реестр физические'!J2027,'Журнал договоров физ.лиц'!A2027:A4025,))</f>
        <v>#N/A</v>
      </c>
      <c r="B2027" s="9" t="e">
        <f>INDEX('Журнал договоров физ.лиц'!C:C,MATCH('Журнал договоров физ.лиц'!A:A,'Реестр физические'!J:J,))</f>
        <v>#N/A</v>
      </c>
      <c r="C2027" s="35"/>
      <c r="D2027" s="11"/>
      <c r="E2027" s="16"/>
      <c r="F2027" s="19"/>
      <c r="G2027"/>
      <c r="H2027" s="17">
        <f>IFERROR(VLOOKUP(Таблица1[[#This Row],[Наименование услуги]],#REF!,2),)</f>
        <v>0</v>
      </c>
      <c r="I2027" s="7">
        <f>Таблица1[[#This Row],[Количество услуг]]*Таблица1[[#This Row],[Стоимость за единицу, руб.]]</f>
        <v>0</v>
      </c>
      <c r="K2027" s="8" t="str">
        <f>IFERROR(VLOOKUP($J2027,'Журнал договоров физ.лиц'!$A$2:$H$32,2,0),"")</f>
        <v/>
      </c>
      <c r="L2027" s="18" t="e">
        <f>IF(MATCH(Таблица1[[#This Row],[Номер договора]],Таблица1[Номер договора],)=ROW()-1,1,)+INDEX(Таблица1[[#All],[0]],ROW()-1)</f>
        <v>#N/A</v>
      </c>
      <c r="M2027" s="18" t="str">
        <f>IFERROR(INDEX(Таблица1[Номер договора],MATCH(ROW()-1,Таблица1[0],)),"s\")</f>
        <v>s\</v>
      </c>
    </row>
    <row r="2028" spans="1:13" ht="15.75" x14ac:dyDescent="0.25">
      <c r="A2028" s="9" t="e">
        <f>INDEX('Журнал договоров физ.лиц'!C2027:C4025,MATCH('Реестр физические'!J2028,'Журнал договоров физ.лиц'!A2027:A4025,))</f>
        <v>#N/A</v>
      </c>
      <c r="B2028" s="9" t="e">
        <f>INDEX('Журнал договоров физ.лиц'!C:C,MATCH('Журнал договоров физ.лиц'!A:A,'Реестр физические'!J:J,))</f>
        <v>#N/A</v>
      </c>
      <c r="C2028" s="35"/>
      <c r="D2028" s="11"/>
      <c r="E2028" s="16"/>
      <c r="F2028" s="19"/>
      <c r="G2028"/>
      <c r="H2028" s="17">
        <f>IFERROR(VLOOKUP(Таблица1[[#This Row],[Наименование услуги]],#REF!,2),)</f>
        <v>0</v>
      </c>
      <c r="I2028" s="7">
        <f>Таблица1[[#This Row],[Количество услуг]]*Таблица1[[#This Row],[Стоимость за единицу, руб.]]</f>
        <v>0</v>
      </c>
      <c r="K2028" s="8" t="str">
        <f>IFERROR(VLOOKUP($J2028,'Журнал договоров физ.лиц'!$A$2:$H$32,2,0),"")</f>
        <v/>
      </c>
      <c r="L2028" s="18" t="e">
        <f>IF(MATCH(Таблица1[[#This Row],[Номер договора]],Таблица1[Номер договора],)=ROW()-1,1,)+INDEX(Таблица1[[#All],[0]],ROW()-1)</f>
        <v>#N/A</v>
      </c>
      <c r="M2028" s="18" t="str">
        <f>IFERROR(INDEX(Таблица1[Номер договора],MATCH(ROW()-1,Таблица1[0],)),"s\")</f>
        <v>s\</v>
      </c>
    </row>
    <row r="2029" spans="1:13" ht="15.75" x14ac:dyDescent="0.25">
      <c r="A2029" s="9" t="e">
        <f>INDEX('Журнал договоров физ.лиц'!C2027:C4025,MATCH('Реестр физические'!J2029,'Журнал договоров физ.лиц'!A2027:A4025,))</f>
        <v>#N/A</v>
      </c>
      <c r="B2029" s="9" t="e">
        <f>INDEX('Журнал договоров физ.лиц'!C:C,MATCH('Журнал договоров физ.лиц'!A:A,'Реестр физические'!J:J,))</f>
        <v>#N/A</v>
      </c>
      <c r="C2029" s="35"/>
      <c r="D2029" s="11"/>
      <c r="E2029" s="16"/>
      <c r="F2029" s="19"/>
      <c r="G2029"/>
      <c r="H2029" s="17">
        <f>IFERROR(VLOOKUP(Таблица1[[#This Row],[Наименование услуги]],#REF!,2),)</f>
        <v>0</v>
      </c>
      <c r="I2029" s="7">
        <f>Таблица1[[#This Row],[Количество услуг]]*Таблица1[[#This Row],[Стоимость за единицу, руб.]]</f>
        <v>0</v>
      </c>
      <c r="K2029" s="8" t="str">
        <f>IFERROR(VLOOKUP($J2029,'Журнал договоров физ.лиц'!$A$2:$H$32,2,0),"")</f>
        <v/>
      </c>
      <c r="L2029" s="18" t="e">
        <f>IF(MATCH(Таблица1[[#This Row],[Номер договора]],Таблица1[Номер договора],)=ROW()-1,1,)+INDEX(Таблица1[[#All],[0]],ROW()-1)</f>
        <v>#N/A</v>
      </c>
      <c r="M2029" s="18" t="str">
        <f>IFERROR(INDEX(Таблица1[Номер договора],MATCH(ROW()-1,Таблица1[0],)),"s\")</f>
        <v>s\</v>
      </c>
    </row>
    <row r="2030" spans="1:13" ht="15.75" x14ac:dyDescent="0.25">
      <c r="A2030" s="9" t="e">
        <f>INDEX('Журнал договоров физ.лиц'!C2030:C4028,MATCH('Реестр физические'!J2030,'Журнал договоров физ.лиц'!A2030:A4028,))</f>
        <v>#N/A</v>
      </c>
      <c r="B2030" s="9" t="e">
        <f>INDEX('Журнал договоров физ.лиц'!C:C,MATCH('Журнал договоров физ.лиц'!A:A,'Реестр физические'!J:J,))</f>
        <v>#N/A</v>
      </c>
      <c r="C2030" s="35"/>
      <c r="D2030" s="11"/>
      <c r="E2030" s="16"/>
      <c r="F2030" s="19"/>
      <c r="G2030"/>
      <c r="H2030" s="17">
        <f>IFERROR(VLOOKUP(Таблица1[[#This Row],[Наименование услуги]],#REF!,2),)</f>
        <v>0</v>
      </c>
      <c r="I2030" s="7">
        <f>Таблица1[[#This Row],[Количество услуг]]*Таблица1[[#This Row],[Стоимость за единицу, руб.]]</f>
        <v>0</v>
      </c>
      <c r="K2030" s="8" t="str">
        <f>IFERROR(VLOOKUP($J2030,'Журнал договоров физ.лиц'!$A$2:$H$32,2,0),"")</f>
        <v/>
      </c>
      <c r="L2030" s="18" t="e">
        <f>IF(MATCH(Таблица1[[#This Row],[Номер договора]],Таблица1[Номер договора],)=ROW()-1,1,)+INDEX(Таблица1[[#All],[0]],ROW()-1)</f>
        <v>#N/A</v>
      </c>
      <c r="M2030" s="18" t="str">
        <f>IFERROR(INDEX(Таблица1[Номер договора],MATCH(ROW()-1,Таблица1[0],)),"s\")</f>
        <v>s\</v>
      </c>
    </row>
    <row r="2031" spans="1:13" ht="15.75" x14ac:dyDescent="0.25">
      <c r="A2031" s="9" t="e">
        <f>INDEX('Журнал договоров физ.лиц'!C2030:C4028,MATCH('Реестр физические'!J2031,'Журнал договоров физ.лиц'!A2030:A4028,))</f>
        <v>#N/A</v>
      </c>
      <c r="B2031" s="9" t="e">
        <f>INDEX('Журнал договоров физ.лиц'!C:C,MATCH('Журнал договоров физ.лиц'!A:A,'Реестр физические'!J:J,))</f>
        <v>#N/A</v>
      </c>
      <c r="C2031" s="35"/>
      <c r="D2031" s="11"/>
      <c r="E2031" s="16"/>
      <c r="F2031" s="19"/>
      <c r="G2031"/>
      <c r="H2031" s="17">
        <f>IFERROR(VLOOKUP(Таблица1[[#This Row],[Наименование услуги]],#REF!,2),)</f>
        <v>0</v>
      </c>
      <c r="I2031" s="7">
        <f>Таблица1[[#This Row],[Количество услуг]]*Таблица1[[#This Row],[Стоимость за единицу, руб.]]</f>
        <v>0</v>
      </c>
      <c r="K2031" s="8" t="str">
        <f>IFERROR(VLOOKUP($J2031,'Журнал договоров физ.лиц'!$A$2:$H$32,2,0),"")</f>
        <v/>
      </c>
      <c r="L2031" s="18" t="e">
        <f>IF(MATCH(Таблица1[[#This Row],[Номер договора]],Таблица1[Номер договора],)=ROW()-1,1,)+INDEX(Таблица1[[#All],[0]],ROW()-1)</f>
        <v>#N/A</v>
      </c>
      <c r="M2031" s="18" t="str">
        <f>IFERROR(INDEX(Таблица1[Номер договора],MATCH(ROW()-1,Таблица1[0],)),"s\")</f>
        <v>s\</v>
      </c>
    </row>
    <row r="2032" spans="1:13" ht="15.75" x14ac:dyDescent="0.25">
      <c r="A2032" s="9" t="e">
        <f>INDEX('Журнал договоров физ.лиц'!C2030:C4028,MATCH('Реестр физические'!J2032,'Журнал договоров физ.лиц'!A2030:A4028,))</f>
        <v>#N/A</v>
      </c>
      <c r="B2032" s="9" t="e">
        <f>INDEX('Журнал договоров физ.лиц'!C:C,MATCH('Журнал договоров физ.лиц'!A:A,'Реестр физические'!J:J,))</f>
        <v>#N/A</v>
      </c>
      <c r="C2032" s="35"/>
      <c r="D2032" s="11"/>
      <c r="E2032" s="16"/>
      <c r="F2032" s="19"/>
      <c r="G2032"/>
      <c r="H2032" s="17">
        <f>IFERROR(VLOOKUP(Таблица1[[#This Row],[Наименование услуги]],#REF!,2),)</f>
        <v>0</v>
      </c>
      <c r="I2032" s="7">
        <f>Таблица1[[#This Row],[Количество услуг]]*Таблица1[[#This Row],[Стоимость за единицу, руб.]]</f>
        <v>0</v>
      </c>
      <c r="K2032" s="8" t="str">
        <f>IFERROR(VLOOKUP($J2032,'Журнал договоров физ.лиц'!$A$2:$H$32,2,0),"")</f>
        <v/>
      </c>
      <c r="L2032" s="18" t="e">
        <f>IF(MATCH(Таблица1[[#This Row],[Номер договора]],Таблица1[Номер договора],)=ROW()-1,1,)+INDEX(Таблица1[[#All],[0]],ROW()-1)</f>
        <v>#N/A</v>
      </c>
      <c r="M2032" s="18" t="str">
        <f>IFERROR(INDEX(Таблица1[Номер договора],MATCH(ROW()-1,Таблица1[0],)),"s\")</f>
        <v>s\</v>
      </c>
    </row>
    <row r="2033" spans="1:13" ht="15.75" x14ac:dyDescent="0.25">
      <c r="A2033" s="9" t="e">
        <f>INDEX('Журнал договоров физ.лиц'!C2033:C4031,MATCH('Реестр физические'!J2033,'Журнал договоров физ.лиц'!A2033:A4031,))</f>
        <v>#N/A</v>
      </c>
      <c r="B2033" s="9" t="e">
        <f>INDEX('Журнал договоров физ.лиц'!C:C,MATCH('Журнал договоров физ.лиц'!A:A,'Реестр физические'!J:J,))</f>
        <v>#N/A</v>
      </c>
      <c r="C2033" s="35"/>
      <c r="D2033" s="11"/>
      <c r="E2033" s="16"/>
      <c r="F2033" s="19"/>
      <c r="G2033"/>
      <c r="H2033" s="17">
        <f>IFERROR(VLOOKUP(Таблица1[[#This Row],[Наименование услуги]],#REF!,2),)</f>
        <v>0</v>
      </c>
      <c r="I2033" s="7">
        <f>Таблица1[[#This Row],[Количество услуг]]*Таблица1[[#This Row],[Стоимость за единицу, руб.]]</f>
        <v>0</v>
      </c>
      <c r="K2033" s="8" t="str">
        <f>IFERROR(VLOOKUP($J2033,'Журнал договоров физ.лиц'!$A$2:$H$32,2,0),"")</f>
        <v/>
      </c>
      <c r="L2033" s="18" t="e">
        <f>IF(MATCH(Таблица1[[#This Row],[Номер договора]],Таблица1[Номер договора],)=ROW()-1,1,)+INDEX(Таблица1[[#All],[0]],ROW()-1)</f>
        <v>#N/A</v>
      </c>
      <c r="M2033" s="18" t="str">
        <f>IFERROR(INDEX(Таблица1[Номер договора],MATCH(ROW()-1,Таблица1[0],)),"s\")</f>
        <v>s\</v>
      </c>
    </row>
    <row r="2034" spans="1:13" ht="15.75" x14ac:dyDescent="0.25">
      <c r="A2034" s="9" t="e">
        <f>INDEX('Журнал договоров физ.лиц'!C2033:C4031,MATCH('Реестр физические'!J2034,'Журнал договоров физ.лиц'!A2033:A4031,))</f>
        <v>#N/A</v>
      </c>
      <c r="B2034" s="9" t="e">
        <f>INDEX('Журнал договоров физ.лиц'!C:C,MATCH('Журнал договоров физ.лиц'!A:A,'Реестр физические'!J:J,))</f>
        <v>#N/A</v>
      </c>
      <c r="C2034" s="35"/>
      <c r="D2034" s="11"/>
      <c r="E2034" s="16"/>
      <c r="F2034" s="19"/>
      <c r="G2034"/>
      <c r="H2034" s="17">
        <f>IFERROR(VLOOKUP(Таблица1[[#This Row],[Наименование услуги]],#REF!,2),)</f>
        <v>0</v>
      </c>
      <c r="I2034" s="7">
        <f>Таблица1[[#This Row],[Количество услуг]]*Таблица1[[#This Row],[Стоимость за единицу, руб.]]</f>
        <v>0</v>
      </c>
      <c r="K2034" s="8" t="str">
        <f>IFERROR(VLOOKUP($J2034,'Журнал договоров физ.лиц'!$A$2:$H$32,2,0),"")</f>
        <v/>
      </c>
      <c r="L2034" s="18" t="e">
        <f>IF(MATCH(Таблица1[[#This Row],[Номер договора]],Таблица1[Номер договора],)=ROW()-1,1,)+INDEX(Таблица1[[#All],[0]],ROW()-1)</f>
        <v>#N/A</v>
      </c>
      <c r="M2034" s="18" t="str">
        <f>IFERROR(INDEX(Таблица1[Номер договора],MATCH(ROW()-1,Таблица1[0],)),"s\")</f>
        <v>s\</v>
      </c>
    </row>
    <row r="2035" spans="1:13" ht="15.75" x14ac:dyDescent="0.25">
      <c r="A2035" s="9" t="e">
        <f>INDEX('Журнал договоров физ.лиц'!C2033:C4031,MATCH('Реестр физические'!J2035,'Журнал договоров физ.лиц'!A2033:A4031,))</f>
        <v>#N/A</v>
      </c>
      <c r="B2035" s="9" t="e">
        <f>INDEX('Журнал договоров физ.лиц'!C:C,MATCH('Журнал договоров физ.лиц'!A:A,'Реестр физические'!J:J,))</f>
        <v>#N/A</v>
      </c>
      <c r="C2035" s="35"/>
      <c r="D2035" s="11"/>
      <c r="E2035" s="16"/>
      <c r="F2035" s="19"/>
      <c r="G2035"/>
      <c r="H2035" s="17">
        <f>IFERROR(VLOOKUP(Таблица1[[#This Row],[Наименование услуги]],#REF!,2),)</f>
        <v>0</v>
      </c>
      <c r="I2035" s="7">
        <f>Таблица1[[#This Row],[Количество услуг]]*Таблица1[[#This Row],[Стоимость за единицу, руб.]]</f>
        <v>0</v>
      </c>
      <c r="K2035" s="8" t="str">
        <f>IFERROR(VLOOKUP($J2035,'Журнал договоров физ.лиц'!$A$2:$H$32,2,0),"")</f>
        <v/>
      </c>
      <c r="L2035" s="18" t="e">
        <f>IF(MATCH(Таблица1[[#This Row],[Номер договора]],Таблица1[Номер договора],)=ROW()-1,1,)+INDEX(Таблица1[[#All],[0]],ROW()-1)</f>
        <v>#N/A</v>
      </c>
      <c r="M2035" s="18" t="str">
        <f>IFERROR(INDEX(Таблица1[Номер договора],MATCH(ROW()-1,Таблица1[0],)),"s\")</f>
        <v>s\</v>
      </c>
    </row>
    <row r="2036" spans="1:13" ht="15.75" x14ac:dyDescent="0.25">
      <c r="A2036" s="9" t="e">
        <f>INDEX('Журнал договоров физ.лиц'!C2036:C4034,MATCH('Реестр физические'!J2036,'Журнал договоров физ.лиц'!A2036:A4034,))</f>
        <v>#N/A</v>
      </c>
      <c r="B2036" s="9" t="e">
        <f>INDEX('Журнал договоров физ.лиц'!C:C,MATCH('Журнал договоров физ.лиц'!A:A,'Реестр физические'!J:J,))</f>
        <v>#N/A</v>
      </c>
      <c r="C2036" s="35"/>
      <c r="D2036" s="11"/>
      <c r="E2036" s="16"/>
      <c r="F2036" s="19"/>
      <c r="G2036"/>
      <c r="H2036" s="17">
        <f>IFERROR(VLOOKUP(Таблица1[[#This Row],[Наименование услуги]],#REF!,2),)</f>
        <v>0</v>
      </c>
      <c r="I2036" s="7">
        <f>Таблица1[[#This Row],[Количество услуг]]*Таблица1[[#This Row],[Стоимость за единицу, руб.]]</f>
        <v>0</v>
      </c>
      <c r="K2036" s="8" t="str">
        <f>IFERROR(VLOOKUP($J2036,'Журнал договоров физ.лиц'!$A$2:$H$32,2,0),"")</f>
        <v/>
      </c>
      <c r="L2036" s="18" t="e">
        <f>IF(MATCH(Таблица1[[#This Row],[Номер договора]],Таблица1[Номер договора],)=ROW()-1,1,)+INDEX(Таблица1[[#All],[0]],ROW()-1)</f>
        <v>#N/A</v>
      </c>
      <c r="M2036" s="18" t="str">
        <f>IFERROR(INDEX(Таблица1[Номер договора],MATCH(ROW()-1,Таблица1[0],)),"s\")</f>
        <v>s\</v>
      </c>
    </row>
    <row r="2037" spans="1:13" ht="15.75" x14ac:dyDescent="0.25">
      <c r="A2037" s="9" t="e">
        <f>INDEX('Журнал договоров физ.лиц'!C2036:C4034,MATCH('Реестр физические'!J2037,'Журнал договоров физ.лиц'!A2036:A4034,))</f>
        <v>#N/A</v>
      </c>
      <c r="B2037" s="9" t="e">
        <f>INDEX('Журнал договоров физ.лиц'!C:C,MATCH('Журнал договоров физ.лиц'!A:A,'Реестр физические'!J:J,))</f>
        <v>#N/A</v>
      </c>
      <c r="C2037" s="35"/>
      <c r="D2037" s="11"/>
      <c r="E2037" s="16"/>
      <c r="F2037" s="19"/>
      <c r="G2037"/>
      <c r="H2037" s="17">
        <f>IFERROR(VLOOKUP(Таблица1[[#This Row],[Наименование услуги]],#REF!,2),)</f>
        <v>0</v>
      </c>
      <c r="I2037" s="7">
        <f>Таблица1[[#This Row],[Количество услуг]]*Таблица1[[#This Row],[Стоимость за единицу, руб.]]</f>
        <v>0</v>
      </c>
      <c r="K2037" s="8" t="str">
        <f>IFERROR(VLOOKUP($J2037,'Журнал договоров физ.лиц'!$A$2:$H$32,2,0),"")</f>
        <v/>
      </c>
      <c r="L2037" s="18" t="e">
        <f>IF(MATCH(Таблица1[[#This Row],[Номер договора]],Таблица1[Номер договора],)=ROW()-1,1,)+INDEX(Таблица1[[#All],[0]],ROW()-1)</f>
        <v>#N/A</v>
      </c>
      <c r="M2037" s="18" t="str">
        <f>IFERROR(INDEX(Таблица1[Номер договора],MATCH(ROW()-1,Таблица1[0],)),"s\")</f>
        <v>s\</v>
      </c>
    </row>
    <row r="2038" spans="1:13" ht="15.75" x14ac:dyDescent="0.25">
      <c r="A2038" s="9" t="e">
        <f>INDEX('Журнал договоров физ.лиц'!C2036:C4034,MATCH('Реестр физические'!J2038,'Журнал договоров физ.лиц'!A2036:A4034,))</f>
        <v>#N/A</v>
      </c>
      <c r="B2038" s="9" t="e">
        <f>INDEX('Журнал договоров физ.лиц'!C:C,MATCH('Журнал договоров физ.лиц'!A:A,'Реестр физические'!J:J,))</f>
        <v>#N/A</v>
      </c>
      <c r="C2038" s="35"/>
      <c r="D2038" s="11"/>
      <c r="E2038" s="16"/>
      <c r="F2038" s="19"/>
      <c r="G2038"/>
      <c r="H2038" s="17">
        <f>IFERROR(VLOOKUP(Таблица1[[#This Row],[Наименование услуги]],#REF!,2),)</f>
        <v>0</v>
      </c>
      <c r="I2038" s="7">
        <f>Таблица1[[#This Row],[Количество услуг]]*Таблица1[[#This Row],[Стоимость за единицу, руб.]]</f>
        <v>0</v>
      </c>
      <c r="K2038" s="8" t="str">
        <f>IFERROR(VLOOKUP($J2038,'Журнал договоров физ.лиц'!$A$2:$H$32,2,0),"")</f>
        <v/>
      </c>
      <c r="L2038" s="18" t="e">
        <f>IF(MATCH(Таблица1[[#This Row],[Номер договора]],Таблица1[Номер договора],)=ROW()-1,1,)+INDEX(Таблица1[[#All],[0]],ROW()-1)</f>
        <v>#N/A</v>
      </c>
      <c r="M2038" s="18" t="str">
        <f>IFERROR(INDEX(Таблица1[Номер договора],MATCH(ROW()-1,Таблица1[0],)),"s\")</f>
        <v>s\</v>
      </c>
    </row>
    <row r="2039" spans="1:13" ht="15.75" x14ac:dyDescent="0.25">
      <c r="A2039" s="9" t="e">
        <f>INDEX('Журнал договоров физ.лиц'!C2039:C4037,MATCH('Реестр физические'!J2039,'Журнал договоров физ.лиц'!A2039:A4037,))</f>
        <v>#N/A</v>
      </c>
      <c r="B2039" s="9" t="e">
        <f>INDEX('Журнал договоров физ.лиц'!C:C,MATCH('Журнал договоров физ.лиц'!A:A,'Реестр физические'!J:J,))</f>
        <v>#N/A</v>
      </c>
      <c r="C2039" s="35"/>
      <c r="D2039" s="11"/>
      <c r="E2039" s="16"/>
      <c r="F2039" s="19"/>
      <c r="G2039"/>
      <c r="H2039" s="17">
        <f>IFERROR(VLOOKUP(Таблица1[[#This Row],[Наименование услуги]],#REF!,2),)</f>
        <v>0</v>
      </c>
      <c r="I2039" s="7">
        <f>Таблица1[[#This Row],[Количество услуг]]*Таблица1[[#This Row],[Стоимость за единицу, руб.]]</f>
        <v>0</v>
      </c>
      <c r="K2039" s="8" t="str">
        <f>IFERROR(VLOOKUP($J2039,'Журнал договоров физ.лиц'!$A$2:$H$32,2,0),"")</f>
        <v/>
      </c>
      <c r="L2039" s="18" t="e">
        <f>IF(MATCH(Таблица1[[#This Row],[Номер договора]],Таблица1[Номер договора],)=ROW()-1,1,)+INDEX(Таблица1[[#All],[0]],ROW()-1)</f>
        <v>#N/A</v>
      </c>
      <c r="M2039" s="18" t="str">
        <f>IFERROR(INDEX(Таблица1[Номер договора],MATCH(ROW()-1,Таблица1[0],)),"s\")</f>
        <v>s\</v>
      </c>
    </row>
    <row r="2040" spans="1:13" ht="15.75" x14ac:dyDescent="0.25">
      <c r="A2040" s="9" t="e">
        <f>INDEX('Журнал договоров физ.лиц'!C2039:C4037,MATCH('Реестр физические'!J2040,'Журнал договоров физ.лиц'!A2039:A4037,))</f>
        <v>#N/A</v>
      </c>
      <c r="B2040" s="9" t="e">
        <f>INDEX('Журнал договоров физ.лиц'!C:C,MATCH('Журнал договоров физ.лиц'!A:A,'Реестр физические'!J:J,))</f>
        <v>#N/A</v>
      </c>
      <c r="C2040" s="35"/>
      <c r="D2040" s="11"/>
      <c r="E2040" s="16"/>
      <c r="F2040" s="19"/>
      <c r="G2040"/>
      <c r="H2040" s="17">
        <f>IFERROR(VLOOKUP(Таблица1[[#This Row],[Наименование услуги]],#REF!,2),)</f>
        <v>0</v>
      </c>
      <c r="I2040" s="7">
        <f>Таблица1[[#This Row],[Количество услуг]]*Таблица1[[#This Row],[Стоимость за единицу, руб.]]</f>
        <v>0</v>
      </c>
      <c r="K2040" s="8" t="str">
        <f>IFERROR(VLOOKUP($J2040,'Журнал договоров физ.лиц'!$A$2:$H$32,2,0),"")</f>
        <v/>
      </c>
      <c r="L2040" s="18" t="e">
        <f>IF(MATCH(Таблица1[[#This Row],[Номер договора]],Таблица1[Номер договора],)=ROW()-1,1,)+INDEX(Таблица1[[#All],[0]],ROW()-1)</f>
        <v>#N/A</v>
      </c>
      <c r="M2040" s="18" t="str">
        <f>IFERROR(INDEX(Таблица1[Номер договора],MATCH(ROW()-1,Таблица1[0],)),"s\")</f>
        <v>s\</v>
      </c>
    </row>
    <row r="2041" spans="1:13" ht="15.75" x14ac:dyDescent="0.25">
      <c r="A2041" s="9" t="e">
        <f>INDEX('Журнал договоров физ.лиц'!C2039:C4037,MATCH('Реестр физические'!J2041,'Журнал договоров физ.лиц'!A2039:A4037,))</f>
        <v>#N/A</v>
      </c>
      <c r="B2041" s="9" t="e">
        <f>INDEX('Журнал договоров физ.лиц'!C:C,MATCH('Журнал договоров физ.лиц'!A:A,'Реестр физические'!J:J,))</f>
        <v>#N/A</v>
      </c>
      <c r="C2041" s="35"/>
      <c r="D2041" s="11"/>
      <c r="E2041" s="16"/>
      <c r="F2041" s="19"/>
      <c r="G2041"/>
      <c r="H2041" s="17">
        <f>IFERROR(VLOOKUP(Таблица1[[#This Row],[Наименование услуги]],#REF!,2),)</f>
        <v>0</v>
      </c>
      <c r="I2041" s="7">
        <f>Таблица1[[#This Row],[Количество услуг]]*Таблица1[[#This Row],[Стоимость за единицу, руб.]]</f>
        <v>0</v>
      </c>
      <c r="K2041" s="8" t="str">
        <f>IFERROR(VLOOKUP($J2041,'Журнал договоров физ.лиц'!$A$2:$H$32,2,0),"")</f>
        <v/>
      </c>
      <c r="L2041" s="18" t="e">
        <f>IF(MATCH(Таблица1[[#This Row],[Номер договора]],Таблица1[Номер договора],)=ROW()-1,1,)+INDEX(Таблица1[[#All],[0]],ROW()-1)</f>
        <v>#N/A</v>
      </c>
      <c r="M2041" s="18" t="str">
        <f>IFERROR(INDEX(Таблица1[Номер договора],MATCH(ROW()-1,Таблица1[0],)),"s\")</f>
        <v>s\</v>
      </c>
    </row>
    <row r="2042" spans="1:13" ht="15.75" x14ac:dyDescent="0.25">
      <c r="A2042" s="9" t="e">
        <f>INDEX('Журнал договоров физ.лиц'!C2042:C4040,MATCH('Реестр физические'!J2042,'Журнал договоров физ.лиц'!A2042:A4040,))</f>
        <v>#N/A</v>
      </c>
      <c r="B2042" s="9" t="e">
        <f>INDEX('Журнал договоров физ.лиц'!C:C,MATCH('Журнал договоров физ.лиц'!A:A,'Реестр физические'!J:J,))</f>
        <v>#N/A</v>
      </c>
      <c r="C2042" s="35"/>
      <c r="D2042" s="11"/>
      <c r="E2042" s="16"/>
      <c r="F2042" s="19"/>
      <c r="G2042"/>
      <c r="H2042" s="17">
        <f>IFERROR(VLOOKUP(Таблица1[[#This Row],[Наименование услуги]],#REF!,2),)</f>
        <v>0</v>
      </c>
      <c r="I2042" s="7">
        <f>Таблица1[[#This Row],[Количество услуг]]*Таблица1[[#This Row],[Стоимость за единицу, руб.]]</f>
        <v>0</v>
      </c>
      <c r="K2042" s="8" t="str">
        <f>IFERROR(VLOOKUP($J2042,'Журнал договоров физ.лиц'!$A$2:$H$32,2,0),"")</f>
        <v/>
      </c>
      <c r="L2042" s="18" t="e">
        <f>IF(MATCH(Таблица1[[#This Row],[Номер договора]],Таблица1[Номер договора],)=ROW()-1,1,)+INDEX(Таблица1[[#All],[0]],ROW()-1)</f>
        <v>#N/A</v>
      </c>
      <c r="M2042" s="18" t="str">
        <f>IFERROR(INDEX(Таблица1[Номер договора],MATCH(ROW()-1,Таблица1[0],)),"s\")</f>
        <v>s\</v>
      </c>
    </row>
    <row r="2043" spans="1:13" ht="15.75" x14ac:dyDescent="0.25">
      <c r="A2043" s="9" t="e">
        <f>INDEX('Журнал договоров физ.лиц'!C2042:C4040,MATCH('Реестр физические'!J2043,'Журнал договоров физ.лиц'!A2042:A4040,))</f>
        <v>#N/A</v>
      </c>
      <c r="B2043" s="9" t="e">
        <f>INDEX('Журнал договоров физ.лиц'!C:C,MATCH('Журнал договоров физ.лиц'!A:A,'Реестр физические'!J:J,))</f>
        <v>#N/A</v>
      </c>
      <c r="C2043" s="35"/>
      <c r="D2043" s="11"/>
      <c r="E2043" s="16"/>
      <c r="F2043" s="19"/>
      <c r="G2043"/>
      <c r="H2043" s="17">
        <f>IFERROR(VLOOKUP(Таблица1[[#This Row],[Наименование услуги]],#REF!,2),)</f>
        <v>0</v>
      </c>
      <c r="I2043" s="7">
        <f>Таблица1[[#This Row],[Количество услуг]]*Таблица1[[#This Row],[Стоимость за единицу, руб.]]</f>
        <v>0</v>
      </c>
      <c r="K2043" s="8" t="str">
        <f>IFERROR(VLOOKUP($J2043,'Журнал договоров физ.лиц'!$A$2:$H$32,2,0),"")</f>
        <v/>
      </c>
      <c r="L2043" s="18" t="e">
        <f>IF(MATCH(Таблица1[[#This Row],[Номер договора]],Таблица1[Номер договора],)=ROW()-1,1,)+INDEX(Таблица1[[#All],[0]],ROW()-1)</f>
        <v>#N/A</v>
      </c>
      <c r="M2043" s="18" t="str">
        <f>IFERROR(INDEX(Таблица1[Номер договора],MATCH(ROW()-1,Таблица1[0],)),"s\")</f>
        <v>s\</v>
      </c>
    </row>
    <row r="2044" spans="1:13" ht="15.75" x14ac:dyDescent="0.25">
      <c r="A2044" s="9" t="e">
        <f>INDEX('Журнал договоров физ.лиц'!C2042:C4040,MATCH('Реестр физические'!J2044,'Журнал договоров физ.лиц'!A2042:A4040,))</f>
        <v>#N/A</v>
      </c>
      <c r="B2044" s="9" t="e">
        <f>INDEX('Журнал договоров физ.лиц'!C:C,MATCH('Журнал договоров физ.лиц'!A:A,'Реестр физические'!J:J,))</f>
        <v>#N/A</v>
      </c>
      <c r="C2044" s="35"/>
      <c r="D2044" s="11"/>
      <c r="E2044" s="16"/>
      <c r="F2044" s="19"/>
      <c r="G2044"/>
      <c r="H2044" s="17">
        <f>IFERROR(VLOOKUP(Таблица1[[#This Row],[Наименование услуги]],#REF!,2),)</f>
        <v>0</v>
      </c>
      <c r="I2044" s="7">
        <f>Таблица1[[#This Row],[Количество услуг]]*Таблица1[[#This Row],[Стоимость за единицу, руб.]]</f>
        <v>0</v>
      </c>
      <c r="K2044" s="8" t="str">
        <f>IFERROR(VLOOKUP($J2044,'Журнал договоров физ.лиц'!$A$2:$H$32,2,0),"")</f>
        <v/>
      </c>
      <c r="L2044" s="18" t="e">
        <f>IF(MATCH(Таблица1[[#This Row],[Номер договора]],Таблица1[Номер договора],)=ROW()-1,1,)+INDEX(Таблица1[[#All],[0]],ROW()-1)</f>
        <v>#N/A</v>
      </c>
      <c r="M2044" s="18" t="str">
        <f>IFERROR(INDEX(Таблица1[Номер договора],MATCH(ROW()-1,Таблица1[0],)),"s\")</f>
        <v>s\</v>
      </c>
    </row>
    <row r="2045" spans="1:13" ht="15.75" x14ac:dyDescent="0.25">
      <c r="A2045" s="9" t="e">
        <f>INDEX('Журнал договоров физ.лиц'!C2045:C4043,MATCH('Реестр физические'!J2045,'Журнал договоров физ.лиц'!A2045:A4043,))</f>
        <v>#N/A</v>
      </c>
      <c r="B2045" s="9" t="e">
        <f>INDEX('Журнал договоров физ.лиц'!C:C,MATCH('Журнал договоров физ.лиц'!A:A,'Реестр физические'!J:J,))</f>
        <v>#N/A</v>
      </c>
      <c r="C2045" s="35"/>
      <c r="D2045" s="11"/>
      <c r="E2045" s="16"/>
      <c r="F2045" s="19"/>
      <c r="G2045"/>
      <c r="H2045" s="17">
        <f>IFERROR(VLOOKUP(Таблица1[[#This Row],[Наименование услуги]],#REF!,2),)</f>
        <v>0</v>
      </c>
      <c r="I2045" s="7">
        <f>Таблица1[[#This Row],[Количество услуг]]*Таблица1[[#This Row],[Стоимость за единицу, руб.]]</f>
        <v>0</v>
      </c>
      <c r="K2045" s="8" t="str">
        <f>IFERROR(VLOOKUP($J2045,'Журнал договоров физ.лиц'!$A$2:$H$32,2,0),"")</f>
        <v/>
      </c>
      <c r="L2045" s="18" t="e">
        <f>IF(MATCH(Таблица1[[#This Row],[Номер договора]],Таблица1[Номер договора],)=ROW()-1,1,)+INDEX(Таблица1[[#All],[0]],ROW()-1)</f>
        <v>#N/A</v>
      </c>
      <c r="M2045" s="18" t="str">
        <f>IFERROR(INDEX(Таблица1[Номер договора],MATCH(ROW()-1,Таблица1[0],)),"s\")</f>
        <v>s\</v>
      </c>
    </row>
    <row r="2046" spans="1:13" ht="15.75" x14ac:dyDescent="0.25">
      <c r="A2046" s="9" t="e">
        <f>INDEX('Журнал договоров физ.лиц'!C2045:C4043,MATCH('Реестр физические'!J2046,'Журнал договоров физ.лиц'!A2045:A4043,))</f>
        <v>#N/A</v>
      </c>
      <c r="B2046" s="9" t="e">
        <f>INDEX('Журнал договоров физ.лиц'!C:C,MATCH('Журнал договоров физ.лиц'!A:A,'Реестр физические'!J:J,))</f>
        <v>#N/A</v>
      </c>
      <c r="C2046" s="35"/>
      <c r="D2046" s="11"/>
      <c r="E2046" s="16"/>
      <c r="F2046" s="19"/>
      <c r="G2046"/>
      <c r="H2046" s="17">
        <f>IFERROR(VLOOKUP(Таблица1[[#This Row],[Наименование услуги]],#REF!,2),)</f>
        <v>0</v>
      </c>
      <c r="I2046" s="7">
        <f>Таблица1[[#This Row],[Количество услуг]]*Таблица1[[#This Row],[Стоимость за единицу, руб.]]</f>
        <v>0</v>
      </c>
      <c r="K2046" s="8" t="str">
        <f>IFERROR(VLOOKUP($J2046,'Журнал договоров физ.лиц'!$A$2:$H$32,2,0),"")</f>
        <v/>
      </c>
      <c r="L2046" s="18" t="e">
        <f>IF(MATCH(Таблица1[[#This Row],[Номер договора]],Таблица1[Номер договора],)=ROW()-1,1,)+INDEX(Таблица1[[#All],[0]],ROW()-1)</f>
        <v>#N/A</v>
      </c>
      <c r="M2046" s="18" t="str">
        <f>IFERROR(INDEX(Таблица1[Номер договора],MATCH(ROW()-1,Таблица1[0],)),"s\")</f>
        <v>s\</v>
      </c>
    </row>
    <row r="2047" spans="1:13" ht="15.75" x14ac:dyDescent="0.25">
      <c r="A2047" s="9" t="e">
        <f>INDEX('Журнал договоров физ.лиц'!C2045:C4043,MATCH('Реестр физические'!J2047,'Журнал договоров физ.лиц'!A2045:A4043,))</f>
        <v>#N/A</v>
      </c>
      <c r="B2047" s="9" t="e">
        <f>INDEX('Журнал договоров физ.лиц'!C:C,MATCH('Журнал договоров физ.лиц'!A:A,'Реестр физические'!J:J,))</f>
        <v>#N/A</v>
      </c>
      <c r="C2047" s="35"/>
      <c r="D2047" s="11"/>
      <c r="E2047" s="16"/>
      <c r="F2047" s="19"/>
      <c r="G2047"/>
      <c r="H2047" s="17">
        <f>IFERROR(VLOOKUP(Таблица1[[#This Row],[Наименование услуги]],#REF!,2),)</f>
        <v>0</v>
      </c>
      <c r="I2047" s="7">
        <f>Таблица1[[#This Row],[Количество услуг]]*Таблица1[[#This Row],[Стоимость за единицу, руб.]]</f>
        <v>0</v>
      </c>
      <c r="K2047" s="8" t="str">
        <f>IFERROR(VLOOKUP($J2047,'Журнал договоров физ.лиц'!$A$2:$H$32,2,0),"")</f>
        <v/>
      </c>
      <c r="L2047" s="18" t="e">
        <f>IF(MATCH(Таблица1[[#This Row],[Номер договора]],Таблица1[Номер договора],)=ROW()-1,1,)+INDEX(Таблица1[[#All],[0]],ROW()-1)</f>
        <v>#N/A</v>
      </c>
      <c r="M2047" s="18" t="str">
        <f>IFERROR(INDEX(Таблица1[Номер договора],MATCH(ROW()-1,Таблица1[0],)),"s\")</f>
        <v>s\</v>
      </c>
    </row>
    <row r="2048" spans="1:13" ht="15.75" x14ac:dyDescent="0.25">
      <c r="A2048" s="9" t="e">
        <f>INDEX('Журнал договоров физ.лиц'!C2048:C4046,MATCH('Реестр физические'!J2048,'Журнал договоров физ.лиц'!A2048:A4046,))</f>
        <v>#N/A</v>
      </c>
      <c r="B2048" s="9" t="e">
        <f>INDEX('Журнал договоров физ.лиц'!C:C,MATCH('Журнал договоров физ.лиц'!A:A,'Реестр физические'!J:J,))</f>
        <v>#N/A</v>
      </c>
      <c r="C2048" s="35"/>
      <c r="D2048" s="11"/>
      <c r="E2048" s="16"/>
      <c r="F2048" s="19"/>
      <c r="G2048"/>
      <c r="H2048" s="17">
        <f>IFERROR(VLOOKUP(Таблица1[[#This Row],[Наименование услуги]],#REF!,2),)</f>
        <v>0</v>
      </c>
      <c r="I2048" s="7">
        <f>Таблица1[[#This Row],[Количество услуг]]*Таблица1[[#This Row],[Стоимость за единицу, руб.]]</f>
        <v>0</v>
      </c>
      <c r="K2048" s="8" t="str">
        <f>IFERROR(VLOOKUP($J2048,'Журнал договоров физ.лиц'!$A$2:$H$32,2,0),"")</f>
        <v/>
      </c>
      <c r="L2048" s="18" t="e">
        <f>IF(MATCH(Таблица1[[#This Row],[Номер договора]],Таблица1[Номер договора],)=ROW()-1,1,)+INDEX(Таблица1[[#All],[0]],ROW()-1)</f>
        <v>#N/A</v>
      </c>
      <c r="M2048" s="18" t="str">
        <f>IFERROR(INDEX(Таблица1[Номер договора],MATCH(ROW()-1,Таблица1[0],)),"s\")</f>
        <v>s\</v>
      </c>
    </row>
    <row r="2049" spans="1:13" ht="15.75" x14ac:dyDescent="0.25">
      <c r="A2049" s="9" t="e">
        <f>INDEX('Журнал договоров физ.лиц'!C2048:C4046,MATCH('Реестр физические'!J2049,'Журнал договоров физ.лиц'!A2048:A4046,))</f>
        <v>#N/A</v>
      </c>
      <c r="B2049" s="9" t="e">
        <f>INDEX('Журнал договоров физ.лиц'!C:C,MATCH('Журнал договоров физ.лиц'!A:A,'Реестр физические'!J:J,))</f>
        <v>#N/A</v>
      </c>
      <c r="C2049" s="35"/>
      <c r="D2049" s="11"/>
      <c r="E2049" s="16"/>
      <c r="F2049" s="19"/>
      <c r="G2049"/>
      <c r="H2049" s="17">
        <f>IFERROR(VLOOKUP(Таблица1[[#This Row],[Наименование услуги]],#REF!,2),)</f>
        <v>0</v>
      </c>
      <c r="I2049" s="7">
        <f>Таблица1[[#This Row],[Количество услуг]]*Таблица1[[#This Row],[Стоимость за единицу, руб.]]</f>
        <v>0</v>
      </c>
      <c r="K2049" s="8" t="str">
        <f>IFERROR(VLOOKUP($J2049,'Журнал договоров физ.лиц'!$A$2:$H$32,2,0),"")</f>
        <v/>
      </c>
      <c r="L2049" s="18" t="e">
        <f>IF(MATCH(Таблица1[[#This Row],[Номер договора]],Таблица1[Номер договора],)=ROW()-1,1,)+INDEX(Таблица1[[#All],[0]],ROW()-1)</f>
        <v>#N/A</v>
      </c>
      <c r="M2049" s="18" t="str">
        <f>IFERROR(INDEX(Таблица1[Номер договора],MATCH(ROW()-1,Таблица1[0],)),"s\")</f>
        <v>s\</v>
      </c>
    </row>
    <row r="2050" spans="1:13" ht="15.75" x14ac:dyDescent="0.25">
      <c r="A2050" s="9" t="e">
        <f>INDEX('Журнал договоров физ.лиц'!C2048:C4046,MATCH('Реестр физические'!J2050,'Журнал договоров физ.лиц'!A2048:A4046,))</f>
        <v>#N/A</v>
      </c>
      <c r="B2050" s="9" t="e">
        <f>INDEX('Журнал договоров физ.лиц'!C:C,MATCH('Журнал договоров физ.лиц'!A:A,'Реестр физические'!J:J,))</f>
        <v>#N/A</v>
      </c>
      <c r="C2050" s="35"/>
      <c r="D2050" s="11"/>
      <c r="E2050" s="16"/>
      <c r="F2050" s="19"/>
      <c r="G2050"/>
      <c r="H2050" s="17">
        <f>IFERROR(VLOOKUP(Таблица1[[#This Row],[Наименование услуги]],#REF!,2),)</f>
        <v>0</v>
      </c>
      <c r="I2050" s="7">
        <f>Таблица1[[#This Row],[Количество услуг]]*Таблица1[[#This Row],[Стоимость за единицу, руб.]]</f>
        <v>0</v>
      </c>
      <c r="K2050" s="8" t="str">
        <f>IFERROR(VLOOKUP($J2050,'Журнал договоров физ.лиц'!$A$2:$H$32,2,0),"")</f>
        <v/>
      </c>
      <c r="L2050" s="18" t="e">
        <f>IF(MATCH(Таблица1[[#This Row],[Номер договора]],Таблица1[Номер договора],)=ROW()-1,1,)+INDEX(Таблица1[[#All],[0]],ROW()-1)</f>
        <v>#N/A</v>
      </c>
      <c r="M2050" s="18" t="str">
        <f>IFERROR(INDEX(Таблица1[Номер договора],MATCH(ROW()-1,Таблица1[0],)),"s\")</f>
        <v>s\</v>
      </c>
    </row>
    <row r="2051" spans="1:13" ht="15.75" x14ac:dyDescent="0.25">
      <c r="A2051" s="9" t="e">
        <f>INDEX('Журнал договоров физ.лиц'!C2051:C4049,MATCH('Реестр физические'!J2051,'Журнал договоров физ.лиц'!A2051:A4049,))</f>
        <v>#N/A</v>
      </c>
      <c r="B2051" s="9" t="e">
        <f>INDEX('Журнал договоров физ.лиц'!C:C,MATCH('Журнал договоров физ.лиц'!A:A,'Реестр физические'!J:J,))</f>
        <v>#N/A</v>
      </c>
      <c r="C2051" s="35"/>
      <c r="D2051" s="11"/>
      <c r="E2051" s="16"/>
      <c r="F2051" s="19"/>
      <c r="G2051"/>
      <c r="H2051" s="17">
        <f>IFERROR(VLOOKUP(Таблица1[[#This Row],[Наименование услуги]],#REF!,2),)</f>
        <v>0</v>
      </c>
      <c r="I2051" s="7">
        <f>Таблица1[[#This Row],[Количество услуг]]*Таблица1[[#This Row],[Стоимость за единицу, руб.]]</f>
        <v>0</v>
      </c>
      <c r="K2051" s="8" t="str">
        <f>IFERROR(VLOOKUP($J2051,'Журнал договоров физ.лиц'!$A$2:$H$32,2,0),"")</f>
        <v/>
      </c>
      <c r="L2051" s="18" t="e">
        <f>IF(MATCH(Таблица1[[#This Row],[Номер договора]],Таблица1[Номер договора],)=ROW()-1,1,)+INDEX(Таблица1[[#All],[0]],ROW()-1)</f>
        <v>#N/A</v>
      </c>
      <c r="M2051" s="18" t="str">
        <f>IFERROR(INDEX(Таблица1[Номер договора],MATCH(ROW()-1,Таблица1[0],)),"s\")</f>
        <v>s\</v>
      </c>
    </row>
    <row r="2052" spans="1:13" ht="15.75" x14ac:dyDescent="0.25">
      <c r="A2052" s="9" t="e">
        <f>INDEX('Журнал договоров физ.лиц'!C2051:C4049,MATCH('Реестр физические'!J2052,'Журнал договоров физ.лиц'!A2051:A4049,))</f>
        <v>#N/A</v>
      </c>
      <c r="B2052" s="9" t="e">
        <f>INDEX('Журнал договоров физ.лиц'!C:C,MATCH('Журнал договоров физ.лиц'!A:A,'Реестр физические'!J:J,))</f>
        <v>#N/A</v>
      </c>
      <c r="C2052" s="35"/>
      <c r="D2052" s="11"/>
      <c r="E2052" s="16"/>
      <c r="F2052" s="19"/>
      <c r="G2052"/>
      <c r="H2052" s="17">
        <f>IFERROR(VLOOKUP(Таблица1[[#This Row],[Наименование услуги]],#REF!,2),)</f>
        <v>0</v>
      </c>
      <c r="I2052" s="7">
        <f>Таблица1[[#This Row],[Количество услуг]]*Таблица1[[#This Row],[Стоимость за единицу, руб.]]</f>
        <v>0</v>
      </c>
      <c r="K2052" s="8" t="str">
        <f>IFERROR(VLOOKUP($J2052,'Журнал договоров физ.лиц'!$A$2:$H$32,2,0),"")</f>
        <v/>
      </c>
      <c r="L2052" s="18" t="e">
        <f>IF(MATCH(Таблица1[[#This Row],[Номер договора]],Таблица1[Номер договора],)=ROW()-1,1,)+INDEX(Таблица1[[#All],[0]],ROW()-1)</f>
        <v>#N/A</v>
      </c>
      <c r="M2052" s="18" t="str">
        <f>IFERROR(INDEX(Таблица1[Номер договора],MATCH(ROW()-1,Таблица1[0],)),"s\")</f>
        <v>s\</v>
      </c>
    </row>
    <row r="2053" spans="1:13" ht="15.75" x14ac:dyDescent="0.25">
      <c r="A2053" s="9" t="e">
        <f>INDEX('Журнал договоров физ.лиц'!C2051:C4049,MATCH('Реестр физические'!J2053,'Журнал договоров физ.лиц'!A2051:A4049,))</f>
        <v>#N/A</v>
      </c>
      <c r="B2053" s="9" t="e">
        <f>INDEX('Журнал договоров физ.лиц'!C:C,MATCH('Журнал договоров физ.лиц'!A:A,'Реестр физические'!J:J,))</f>
        <v>#N/A</v>
      </c>
      <c r="C2053" s="35"/>
      <c r="D2053" s="11"/>
      <c r="E2053" s="16"/>
      <c r="F2053" s="19"/>
      <c r="G2053"/>
      <c r="H2053" s="17">
        <f>IFERROR(VLOOKUP(Таблица1[[#This Row],[Наименование услуги]],#REF!,2),)</f>
        <v>0</v>
      </c>
      <c r="I2053" s="7">
        <f>Таблица1[[#This Row],[Количество услуг]]*Таблица1[[#This Row],[Стоимость за единицу, руб.]]</f>
        <v>0</v>
      </c>
      <c r="K2053" s="8" t="str">
        <f>IFERROR(VLOOKUP($J2053,'Журнал договоров физ.лиц'!$A$2:$H$32,2,0),"")</f>
        <v/>
      </c>
      <c r="L2053" s="18" t="e">
        <f>IF(MATCH(Таблица1[[#This Row],[Номер договора]],Таблица1[Номер договора],)=ROW()-1,1,)+INDEX(Таблица1[[#All],[0]],ROW()-1)</f>
        <v>#N/A</v>
      </c>
      <c r="M2053" s="18" t="str">
        <f>IFERROR(INDEX(Таблица1[Номер договора],MATCH(ROW()-1,Таблица1[0],)),"s\")</f>
        <v>s\</v>
      </c>
    </row>
    <row r="2054" spans="1:13" ht="15.75" x14ac:dyDescent="0.25">
      <c r="A2054" s="9" t="e">
        <f>INDEX('Журнал договоров физ.лиц'!C2054:C4052,MATCH('Реестр физические'!J2054,'Журнал договоров физ.лиц'!A2054:A4052,))</f>
        <v>#N/A</v>
      </c>
      <c r="B2054" s="9" t="e">
        <f>INDEX('Журнал договоров физ.лиц'!C:C,MATCH('Журнал договоров физ.лиц'!A:A,'Реестр физические'!J:J,))</f>
        <v>#N/A</v>
      </c>
      <c r="C2054" s="35"/>
      <c r="D2054" s="11"/>
      <c r="E2054" s="16"/>
      <c r="F2054" s="19"/>
      <c r="G2054"/>
      <c r="H2054" s="17">
        <f>IFERROR(VLOOKUP(Таблица1[[#This Row],[Наименование услуги]],#REF!,2),)</f>
        <v>0</v>
      </c>
      <c r="I2054" s="7">
        <f>Таблица1[[#This Row],[Количество услуг]]*Таблица1[[#This Row],[Стоимость за единицу, руб.]]</f>
        <v>0</v>
      </c>
      <c r="K2054" s="8" t="str">
        <f>IFERROR(VLOOKUP($J2054,'Журнал договоров физ.лиц'!$A$2:$H$32,2,0),"")</f>
        <v/>
      </c>
      <c r="L2054" s="18" t="e">
        <f>IF(MATCH(Таблица1[[#This Row],[Номер договора]],Таблица1[Номер договора],)=ROW()-1,1,)+INDEX(Таблица1[[#All],[0]],ROW()-1)</f>
        <v>#N/A</v>
      </c>
      <c r="M2054" s="18" t="str">
        <f>IFERROR(INDEX(Таблица1[Номер договора],MATCH(ROW()-1,Таблица1[0],)),"s\")</f>
        <v>s\</v>
      </c>
    </row>
    <row r="2055" spans="1:13" ht="15.75" x14ac:dyDescent="0.25">
      <c r="A2055" s="9" t="e">
        <f>INDEX('Журнал договоров физ.лиц'!C2054:C4052,MATCH('Реестр физические'!J2055,'Журнал договоров физ.лиц'!A2054:A4052,))</f>
        <v>#N/A</v>
      </c>
      <c r="B2055" s="9" t="e">
        <f>INDEX('Журнал договоров физ.лиц'!C:C,MATCH('Журнал договоров физ.лиц'!A:A,'Реестр физические'!J:J,))</f>
        <v>#N/A</v>
      </c>
      <c r="C2055" s="35"/>
      <c r="D2055" s="11"/>
      <c r="E2055" s="16"/>
      <c r="F2055" s="19"/>
      <c r="G2055"/>
      <c r="H2055" s="17">
        <f>IFERROR(VLOOKUP(Таблица1[[#This Row],[Наименование услуги]],#REF!,2),)</f>
        <v>0</v>
      </c>
      <c r="I2055" s="7">
        <f>Таблица1[[#This Row],[Количество услуг]]*Таблица1[[#This Row],[Стоимость за единицу, руб.]]</f>
        <v>0</v>
      </c>
      <c r="K2055" s="8" t="str">
        <f>IFERROR(VLOOKUP($J2055,'Журнал договоров физ.лиц'!$A$2:$H$32,2,0),"")</f>
        <v/>
      </c>
      <c r="L2055" s="18" t="e">
        <f>IF(MATCH(Таблица1[[#This Row],[Номер договора]],Таблица1[Номер договора],)=ROW()-1,1,)+INDEX(Таблица1[[#All],[0]],ROW()-1)</f>
        <v>#N/A</v>
      </c>
      <c r="M2055" s="18" t="str">
        <f>IFERROR(INDEX(Таблица1[Номер договора],MATCH(ROW()-1,Таблица1[0],)),"s\")</f>
        <v>s\</v>
      </c>
    </row>
    <row r="2056" spans="1:13" ht="15.75" x14ac:dyDescent="0.25">
      <c r="A2056" s="9" t="e">
        <f>INDEX('Журнал договоров физ.лиц'!C2054:C4052,MATCH('Реестр физические'!J2056,'Журнал договоров физ.лиц'!A2054:A4052,))</f>
        <v>#N/A</v>
      </c>
      <c r="B2056" s="9" t="e">
        <f>INDEX('Журнал договоров физ.лиц'!C:C,MATCH('Журнал договоров физ.лиц'!A:A,'Реестр физические'!J:J,))</f>
        <v>#N/A</v>
      </c>
      <c r="C2056" s="35"/>
      <c r="D2056" s="11"/>
      <c r="E2056" s="16"/>
      <c r="F2056" s="19"/>
      <c r="G2056"/>
      <c r="H2056" s="17">
        <f>IFERROR(VLOOKUP(Таблица1[[#This Row],[Наименование услуги]],#REF!,2),)</f>
        <v>0</v>
      </c>
      <c r="I2056" s="7">
        <f>Таблица1[[#This Row],[Количество услуг]]*Таблица1[[#This Row],[Стоимость за единицу, руб.]]</f>
        <v>0</v>
      </c>
      <c r="K2056" s="8" t="str">
        <f>IFERROR(VLOOKUP($J2056,'Журнал договоров физ.лиц'!$A$2:$H$32,2,0),"")</f>
        <v/>
      </c>
      <c r="L2056" s="18" t="e">
        <f>IF(MATCH(Таблица1[[#This Row],[Номер договора]],Таблица1[Номер договора],)=ROW()-1,1,)+INDEX(Таблица1[[#All],[0]],ROW()-1)</f>
        <v>#N/A</v>
      </c>
      <c r="M2056" s="18" t="str">
        <f>IFERROR(INDEX(Таблица1[Номер договора],MATCH(ROW()-1,Таблица1[0],)),"s\")</f>
        <v>s\</v>
      </c>
    </row>
    <row r="2057" spans="1:13" ht="15.75" x14ac:dyDescent="0.25">
      <c r="A2057" s="9" t="e">
        <f>INDEX('Журнал договоров физ.лиц'!C2057:C4055,MATCH('Реестр физические'!J2057,'Журнал договоров физ.лиц'!A2057:A4055,))</f>
        <v>#N/A</v>
      </c>
      <c r="B2057" s="9" t="e">
        <f>INDEX('Журнал договоров физ.лиц'!C:C,MATCH('Журнал договоров физ.лиц'!A:A,'Реестр физические'!J:J,))</f>
        <v>#N/A</v>
      </c>
      <c r="C2057" s="35"/>
      <c r="D2057" s="11"/>
      <c r="E2057" s="16"/>
      <c r="F2057" s="19"/>
      <c r="G2057"/>
      <c r="H2057" s="17">
        <f>IFERROR(VLOOKUP(Таблица1[[#This Row],[Наименование услуги]],#REF!,2),)</f>
        <v>0</v>
      </c>
      <c r="I2057" s="7">
        <f>Таблица1[[#This Row],[Количество услуг]]*Таблица1[[#This Row],[Стоимость за единицу, руб.]]</f>
        <v>0</v>
      </c>
      <c r="K2057" s="8" t="str">
        <f>IFERROR(VLOOKUP($J2057,'Журнал договоров физ.лиц'!$A$2:$H$32,2,0),"")</f>
        <v/>
      </c>
      <c r="L2057" s="18" t="e">
        <f>IF(MATCH(Таблица1[[#This Row],[Номер договора]],Таблица1[Номер договора],)=ROW()-1,1,)+INDEX(Таблица1[[#All],[0]],ROW()-1)</f>
        <v>#N/A</v>
      </c>
      <c r="M2057" s="18" t="str">
        <f>IFERROR(INDEX(Таблица1[Номер договора],MATCH(ROW()-1,Таблица1[0],)),"s\")</f>
        <v>s\</v>
      </c>
    </row>
    <row r="2058" spans="1:13" ht="15.75" x14ac:dyDescent="0.25">
      <c r="A2058" s="9" t="e">
        <f>INDEX('Журнал договоров физ.лиц'!C2057:C4055,MATCH('Реестр физические'!J2058,'Журнал договоров физ.лиц'!A2057:A4055,))</f>
        <v>#N/A</v>
      </c>
      <c r="B2058" s="9" t="e">
        <f>INDEX('Журнал договоров физ.лиц'!C:C,MATCH('Журнал договоров физ.лиц'!A:A,'Реестр физические'!J:J,))</f>
        <v>#N/A</v>
      </c>
      <c r="C2058" s="35"/>
      <c r="D2058" s="11"/>
      <c r="E2058" s="16"/>
      <c r="F2058" s="19"/>
      <c r="G2058"/>
      <c r="H2058" s="17">
        <f>IFERROR(VLOOKUP(Таблица1[[#This Row],[Наименование услуги]],#REF!,2),)</f>
        <v>0</v>
      </c>
      <c r="I2058" s="7">
        <f>Таблица1[[#This Row],[Количество услуг]]*Таблица1[[#This Row],[Стоимость за единицу, руб.]]</f>
        <v>0</v>
      </c>
      <c r="K2058" s="8" t="str">
        <f>IFERROR(VLOOKUP($J2058,'Журнал договоров физ.лиц'!$A$2:$H$32,2,0),"")</f>
        <v/>
      </c>
      <c r="L2058" s="18" t="e">
        <f>IF(MATCH(Таблица1[[#This Row],[Номер договора]],Таблица1[Номер договора],)=ROW()-1,1,)+INDEX(Таблица1[[#All],[0]],ROW()-1)</f>
        <v>#N/A</v>
      </c>
      <c r="M2058" s="18" t="str">
        <f>IFERROR(INDEX(Таблица1[Номер договора],MATCH(ROW()-1,Таблица1[0],)),"s\")</f>
        <v>s\</v>
      </c>
    </row>
    <row r="2059" spans="1:13" ht="15.75" x14ac:dyDescent="0.25">
      <c r="A2059" s="9" t="e">
        <f>INDEX('Журнал договоров физ.лиц'!C2057:C4055,MATCH('Реестр физические'!J2059,'Журнал договоров физ.лиц'!A2057:A4055,))</f>
        <v>#N/A</v>
      </c>
      <c r="B2059" s="9" t="e">
        <f>INDEX('Журнал договоров физ.лиц'!C:C,MATCH('Журнал договоров физ.лиц'!A:A,'Реестр физические'!J:J,))</f>
        <v>#N/A</v>
      </c>
      <c r="C2059" s="35"/>
      <c r="D2059" s="11"/>
      <c r="E2059" s="16"/>
      <c r="F2059" s="19"/>
      <c r="G2059"/>
      <c r="H2059" s="17">
        <f>IFERROR(VLOOKUP(Таблица1[[#This Row],[Наименование услуги]],#REF!,2),)</f>
        <v>0</v>
      </c>
      <c r="I2059" s="7">
        <f>Таблица1[[#This Row],[Количество услуг]]*Таблица1[[#This Row],[Стоимость за единицу, руб.]]</f>
        <v>0</v>
      </c>
      <c r="K2059" s="8" t="str">
        <f>IFERROR(VLOOKUP($J2059,'Журнал договоров физ.лиц'!$A$2:$H$32,2,0),"")</f>
        <v/>
      </c>
      <c r="L2059" s="18" t="e">
        <f>IF(MATCH(Таблица1[[#This Row],[Номер договора]],Таблица1[Номер договора],)=ROW()-1,1,)+INDEX(Таблица1[[#All],[0]],ROW()-1)</f>
        <v>#N/A</v>
      </c>
      <c r="M2059" s="18" t="str">
        <f>IFERROR(INDEX(Таблица1[Номер договора],MATCH(ROW()-1,Таблица1[0],)),"s\")</f>
        <v>s\</v>
      </c>
    </row>
    <row r="2060" spans="1:13" ht="15.75" x14ac:dyDescent="0.25">
      <c r="A2060" s="9" t="e">
        <f>INDEX('Журнал договоров физ.лиц'!C2060:C4058,MATCH('Реестр физические'!J2060,'Журнал договоров физ.лиц'!A2060:A4058,))</f>
        <v>#N/A</v>
      </c>
      <c r="B2060" s="9" t="e">
        <f>INDEX('Журнал договоров физ.лиц'!C:C,MATCH('Журнал договоров физ.лиц'!A:A,'Реестр физические'!J:J,))</f>
        <v>#N/A</v>
      </c>
      <c r="C2060" s="35"/>
      <c r="D2060" s="11"/>
      <c r="E2060" s="16"/>
      <c r="F2060" s="19"/>
      <c r="G2060"/>
      <c r="H2060" s="17">
        <f>IFERROR(VLOOKUP(Таблица1[[#This Row],[Наименование услуги]],#REF!,2),)</f>
        <v>0</v>
      </c>
      <c r="I2060" s="7">
        <f>Таблица1[[#This Row],[Количество услуг]]*Таблица1[[#This Row],[Стоимость за единицу, руб.]]</f>
        <v>0</v>
      </c>
      <c r="K2060" s="8" t="str">
        <f>IFERROR(VLOOKUP($J2060,'Журнал договоров физ.лиц'!$A$2:$H$32,2,0),"")</f>
        <v/>
      </c>
      <c r="L2060" s="18" t="e">
        <f>IF(MATCH(Таблица1[[#This Row],[Номер договора]],Таблица1[Номер договора],)=ROW()-1,1,)+INDEX(Таблица1[[#All],[0]],ROW()-1)</f>
        <v>#N/A</v>
      </c>
      <c r="M2060" s="18" t="str">
        <f>IFERROR(INDEX(Таблица1[Номер договора],MATCH(ROW()-1,Таблица1[0],)),"s\")</f>
        <v>s\</v>
      </c>
    </row>
    <row r="2061" spans="1:13" ht="15.75" x14ac:dyDescent="0.25">
      <c r="A2061" s="9" t="e">
        <f>INDEX('Журнал договоров физ.лиц'!C2060:C4058,MATCH('Реестр физические'!J2061,'Журнал договоров физ.лиц'!A2060:A4058,))</f>
        <v>#N/A</v>
      </c>
      <c r="B2061" s="9" t="e">
        <f>INDEX('Журнал договоров физ.лиц'!C:C,MATCH('Журнал договоров физ.лиц'!A:A,'Реестр физические'!J:J,))</f>
        <v>#N/A</v>
      </c>
      <c r="C2061" s="35"/>
      <c r="D2061" s="11"/>
      <c r="E2061" s="16"/>
      <c r="F2061" s="19"/>
      <c r="G2061"/>
      <c r="H2061" s="17">
        <f>IFERROR(VLOOKUP(Таблица1[[#This Row],[Наименование услуги]],#REF!,2),)</f>
        <v>0</v>
      </c>
      <c r="I2061" s="7">
        <f>Таблица1[[#This Row],[Количество услуг]]*Таблица1[[#This Row],[Стоимость за единицу, руб.]]</f>
        <v>0</v>
      </c>
      <c r="K2061" s="8" t="str">
        <f>IFERROR(VLOOKUP($J2061,'Журнал договоров физ.лиц'!$A$2:$H$32,2,0),"")</f>
        <v/>
      </c>
      <c r="L2061" s="18" t="e">
        <f>IF(MATCH(Таблица1[[#This Row],[Номер договора]],Таблица1[Номер договора],)=ROW()-1,1,)+INDEX(Таблица1[[#All],[0]],ROW()-1)</f>
        <v>#N/A</v>
      </c>
      <c r="M2061" s="18" t="str">
        <f>IFERROR(INDEX(Таблица1[Номер договора],MATCH(ROW()-1,Таблица1[0],)),"s\")</f>
        <v>s\</v>
      </c>
    </row>
    <row r="2062" spans="1:13" ht="15.75" x14ac:dyDescent="0.25">
      <c r="A2062" s="9" t="e">
        <f>INDEX('Журнал договоров физ.лиц'!C2060:C4058,MATCH('Реестр физические'!J2062,'Журнал договоров физ.лиц'!A2060:A4058,))</f>
        <v>#N/A</v>
      </c>
      <c r="B2062" s="9" t="e">
        <f>INDEX('Журнал договоров физ.лиц'!C:C,MATCH('Журнал договоров физ.лиц'!A:A,'Реестр физические'!J:J,))</f>
        <v>#N/A</v>
      </c>
      <c r="C2062" s="35"/>
      <c r="D2062" s="11"/>
      <c r="E2062" s="16"/>
      <c r="F2062" s="19"/>
      <c r="G2062"/>
      <c r="H2062" s="17">
        <f>IFERROR(VLOOKUP(Таблица1[[#This Row],[Наименование услуги]],#REF!,2),)</f>
        <v>0</v>
      </c>
      <c r="I2062" s="7">
        <f>Таблица1[[#This Row],[Количество услуг]]*Таблица1[[#This Row],[Стоимость за единицу, руб.]]</f>
        <v>0</v>
      </c>
      <c r="K2062" s="8" t="str">
        <f>IFERROR(VLOOKUP($J2062,'Журнал договоров физ.лиц'!$A$2:$H$32,2,0),"")</f>
        <v/>
      </c>
      <c r="L2062" s="18" t="e">
        <f>IF(MATCH(Таблица1[[#This Row],[Номер договора]],Таблица1[Номер договора],)=ROW()-1,1,)+INDEX(Таблица1[[#All],[0]],ROW()-1)</f>
        <v>#N/A</v>
      </c>
      <c r="M2062" s="18" t="str">
        <f>IFERROR(INDEX(Таблица1[Номер договора],MATCH(ROW()-1,Таблица1[0],)),"s\")</f>
        <v>s\</v>
      </c>
    </row>
    <row r="2063" spans="1:13" ht="15.75" x14ac:dyDescent="0.25">
      <c r="A2063" s="9" t="e">
        <f>INDEX('Журнал договоров физ.лиц'!C2063:C4061,MATCH('Реестр физические'!J2063,'Журнал договоров физ.лиц'!A2063:A4061,))</f>
        <v>#N/A</v>
      </c>
      <c r="B2063" s="9" t="e">
        <f>INDEX('Журнал договоров физ.лиц'!C:C,MATCH('Журнал договоров физ.лиц'!A:A,'Реестр физические'!J:J,))</f>
        <v>#N/A</v>
      </c>
      <c r="C2063" s="35"/>
      <c r="D2063" s="11"/>
      <c r="E2063" s="16"/>
      <c r="F2063" s="19"/>
      <c r="G2063"/>
      <c r="H2063" s="17">
        <f>IFERROR(VLOOKUP(Таблица1[[#This Row],[Наименование услуги]],#REF!,2),)</f>
        <v>0</v>
      </c>
      <c r="I2063" s="7">
        <f>Таблица1[[#This Row],[Количество услуг]]*Таблица1[[#This Row],[Стоимость за единицу, руб.]]</f>
        <v>0</v>
      </c>
      <c r="K2063" s="8" t="str">
        <f>IFERROR(VLOOKUP($J2063,'Журнал договоров физ.лиц'!$A$2:$H$32,2,0),"")</f>
        <v/>
      </c>
      <c r="L2063" s="18" t="e">
        <f>IF(MATCH(Таблица1[[#This Row],[Номер договора]],Таблица1[Номер договора],)=ROW()-1,1,)+INDEX(Таблица1[[#All],[0]],ROW()-1)</f>
        <v>#N/A</v>
      </c>
      <c r="M2063" s="18" t="str">
        <f>IFERROR(INDEX(Таблица1[Номер договора],MATCH(ROW()-1,Таблица1[0],)),"s\")</f>
        <v>s\</v>
      </c>
    </row>
    <row r="2064" spans="1:13" ht="15.75" x14ac:dyDescent="0.25">
      <c r="A2064" s="9" t="e">
        <f>INDEX('Журнал договоров физ.лиц'!C2063:C4061,MATCH('Реестр физические'!J2064,'Журнал договоров физ.лиц'!A2063:A4061,))</f>
        <v>#N/A</v>
      </c>
      <c r="B2064" s="9" t="e">
        <f>INDEX('Журнал договоров физ.лиц'!C:C,MATCH('Журнал договоров физ.лиц'!A:A,'Реестр физические'!J:J,))</f>
        <v>#N/A</v>
      </c>
      <c r="C2064" s="35"/>
      <c r="D2064" s="11"/>
      <c r="E2064" s="16"/>
      <c r="F2064" s="19"/>
      <c r="G2064"/>
      <c r="H2064" s="17">
        <f>IFERROR(VLOOKUP(Таблица1[[#This Row],[Наименование услуги]],#REF!,2),)</f>
        <v>0</v>
      </c>
      <c r="I2064" s="7">
        <f>Таблица1[[#This Row],[Количество услуг]]*Таблица1[[#This Row],[Стоимость за единицу, руб.]]</f>
        <v>0</v>
      </c>
      <c r="K2064" s="8" t="str">
        <f>IFERROR(VLOOKUP($J2064,'Журнал договоров физ.лиц'!$A$2:$H$32,2,0),"")</f>
        <v/>
      </c>
      <c r="L2064" s="18" t="e">
        <f>IF(MATCH(Таблица1[[#This Row],[Номер договора]],Таблица1[Номер договора],)=ROW()-1,1,)+INDEX(Таблица1[[#All],[0]],ROW()-1)</f>
        <v>#N/A</v>
      </c>
      <c r="M2064" s="18" t="str">
        <f>IFERROR(INDEX(Таблица1[Номер договора],MATCH(ROW()-1,Таблица1[0],)),"s\")</f>
        <v>s\</v>
      </c>
    </row>
    <row r="2065" spans="1:13" ht="15.75" x14ac:dyDescent="0.25">
      <c r="A2065" s="9" t="e">
        <f>INDEX('Журнал договоров физ.лиц'!C2063:C4061,MATCH('Реестр физические'!J2065,'Журнал договоров физ.лиц'!A2063:A4061,))</f>
        <v>#N/A</v>
      </c>
      <c r="B2065" s="9" t="e">
        <f>INDEX('Журнал договоров физ.лиц'!C:C,MATCH('Журнал договоров физ.лиц'!A:A,'Реестр физические'!J:J,))</f>
        <v>#N/A</v>
      </c>
      <c r="C2065" s="35"/>
      <c r="D2065" s="11"/>
      <c r="E2065" s="16"/>
      <c r="F2065" s="19"/>
      <c r="G2065"/>
      <c r="H2065" s="17">
        <f>IFERROR(VLOOKUP(Таблица1[[#This Row],[Наименование услуги]],#REF!,2),)</f>
        <v>0</v>
      </c>
      <c r="I2065" s="7">
        <f>Таблица1[[#This Row],[Количество услуг]]*Таблица1[[#This Row],[Стоимость за единицу, руб.]]</f>
        <v>0</v>
      </c>
      <c r="K2065" s="8" t="str">
        <f>IFERROR(VLOOKUP($J2065,'Журнал договоров физ.лиц'!$A$2:$H$32,2,0),"")</f>
        <v/>
      </c>
      <c r="L2065" s="18" t="e">
        <f>IF(MATCH(Таблица1[[#This Row],[Номер договора]],Таблица1[Номер договора],)=ROW()-1,1,)+INDEX(Таблица1[[#All],[0]],ROW()-1)</f>
        <v>#N/A</v>
      </c>
      <c r="M2065" s="18" t="str">
        <f>IFERROR(INDEX(Таблица1[Номер договора],MATCH(ROW()-1,Таблица1[0],)),"s\")</f>
        <v>s\</v>
      </c>
    </row>
    <row r="2066" spans="1:13" ht="15.75" x14ac:dyDescent="0.25">
      <c r="A2066" s="9" t="e">
        <f>INDEX('Журнал договоров физ.лиц'!C2066:C4064,MATCH('Реестр физические'!J2066,'Журнал договоров физ.лиц'!A2066:A4064,))</f>
        <v>#N/A</v>
      </c>
      <c r="B2066" s="9" t="e">
        <f>INDEX('Журнал договоров физ.лиц'!C:C,MATCH('Журнал договоров физ.лиц'!A:A,'Реестр физические'!J:J,))</f>
        <v>#N/A</v>
      </c>
      <c r="C2066" s="35"/>
      <c r="D2066" s="11"/>
      <c r="E2066" s="16"/>
      <c r="F2066" s="19"/>
      <c r="G2066"/>
      <c r="H2066" s="17">
        <f>IFERROR(VLOOKUP(Таблица1[[#This Row],[Наименование услуги]],#REF!,2),)</f>
        <v>0</v>
      </c>
      <c r="I2066" s="7">
        <f>Таблица1[[#This Row],[Количество услуг]]*Таблица1[[#This Row],[Стоимость за единицу, руб.]]</f>
        <v>0</v>
      </c>
      <c r="K2066" s="8" t="str">
        <f>IFERROR(VLOOKUP($J2066,'Журнал договоров физ.лиц'!$A$2:$H$32,2,0),"")</f>
        <v/>
      </c>
      <c r="L2066" s="18" t="e">
        <f>IF(MATCH(Таблица1[[#This Row],[Номер договора]],Таблица1[Номер договора],)=ROW()-1,1,)+INDEX(Таблица1[[#All],[0]],ROW()-1)</f>
        <v>#N/A</v>
      </c>
      <c r="M2066" s="18" t="str">
        <f>IFERROR(INDEX(Таблица1[Номер договора],MATCH(ROW()-1,Таблица1[0],)),"s\")</f>
        <v>s\</v>
      </c>
    </row>
    <row r="2067" spans="1:13" ht="15.75" x14ac:dyDescent="0.25">
      <c r="A2067" s="9" t="e">
        <f>INDEX('Журнал договоров физ.лиц'!C2066:C4064,MATCH('Реестр физические'!J2067,'Журнал договоров физ.лиц'!A2066:A4064,))</f>
        <v>#N/A</v>
      </c>
      <c r="B2067" s="9" t="e">
        <f>INDEX('Журнал договоров физ.лиц'!C:C,MATCH('Журнал договоров физ.лиц'!A:A,'Реестр физические'!J:J,))</f>
        <v>#N/A</v>
      </c>
      <c r="C2067" s="35"/>
      <c r="D2067" s="11"/>
      <c r="E2067" s="16"/>
      <c r="F2067" s="19"/>
      <c r="G2067"/>
      <c r="H2067" s="17">
        <f>IFERROR(VLOOKUP(Таблица1[[#This Row],[Наименование услуги]],#REF!,2),)</f>
        <v>0</v>
      </c>
      <c r="I2067" s="7">
        <f>Таблица1[[#This Row],[Количество услуг]]*Таблица1[[#This Row],[Стоимость за единицу, руб.]]</f>
        <v>0</v>
      </c>
      <c r="K2067" s="8" t="str">
        <f>IFERROR(VLOOKUP($J2067,'Журнал договоров физ.лиц'!$A$2:$H$32,2,0),"")</f>
        <v/>
      </c>
      <c r="L2067" s="18" t="e">
        <f>IF(MATCH(Таблица1[[#This Row],[Номер договора]],Таблица1[Номер договора],)=ROW()-1,1,)+INDEX(Таблица1[[#All],[0]],ROW()-1)</f>
        <v>#N/A</v>
      </c>
      <c r="M2067" s="18" t="str">
        <f>IFERROR(INDEX(Таблица1[Номер договора],MATCH(ROW()-1,Таблица1[0],)),"s\")</f>
        <v>s\</v>
      </c>
    </row>
    <row r="2068" spans="1:13" ht="15.75" x14ac:dyDescent="0.25">
      <c r="A2068" s="9" t="e">
        <f>INDEX('Журнал договоров физ.лиц'!C2066:C4064,MATCH('Реестр физические'!J2068,'Журнал договоров физ.лиц'!A2066:A4064,))</f>
        <v>#N/A</v>
      </c>
      <c r="B2068" s="9" t="e">
        <f>INDEX('Журнал договоров физ.лиц'!C:C,MATCH('Журнал договоров физ.лиц'!A:A,'Реестр физические'!J:J,))</f>
        <v>#N/A</v>
      </c>
      <c r="C2068" s="35"/>
      <c r="D2068" s="11"/>
      <c r="E2068" s="16"/>
      <c r="F2068" s="19"/>
      <c r="G2068"/>
      <c r="H2068" s="17">
        <f>IFERROR(VLOOKUP(Таблица1[[#This Row],[Наименование услуги]],#REF!,2),)</f>
        <v>0</v>
      </c>
      <c r="I2068" s="7">
        <f>Таблица1[[#This Row],[Количество услуг]]*Таблица1[[#This Row],[Стоимость за единицу, руб.]]</f>
        <v>0</v>
      </c>
      <c r="K2068" s="8" t="str">
        <f>IFERROR(VLOOKUP($J2068,'Журнал договоров физ.лиц'!$A$2:$H$32,2,0),"")</f>
        <v/>
      </c>
      <c r="L2068" s="18" t="e">
        <f>IF(MATCH(Таблица1[[#This Row],[Номер договора]],Таблица1[Номер договора],)=ROW()-1,1,)+INDEX(Таблица1[[#All],[0]],ROW()-1)</f>
        <v>#N/A</v>
      </c>
      <c r="M2068" s="18" t="str">
        <f>IFERROR(INDEX(Таблица1[Номер договора],MATCH(ROW()-1,Таблица1[0],)),"s\")</f>
        <v>s\</v>
      </c>
    </row>
    <row r="2069" spans="1:13" ht="15.75" x14ac:dyDescent="0.25">
      <c r="A2069" s="9" t="e">
        <f>INDEX('Журнал договоров физ.лиц'!C2069:C4067,MATCH('Реестр физические'!J2069,'Журнал договоров физ.лиц'!A2069:A4067,))</f>
        <v>#N/A</v>
      </c>
      <c r="B2069" s="9" t="e">
        <f>INDEX('Журнал договоров физ.лиц'!C:C,MATCH('Журнал договоров физ.лиц'!A:A,'Реестр физические'!J:J,))</f>
        <v>#N/A</v>
      </c>
      <c r="C2069" s="35"/>
      <c r="D2069" s="11"/>
      <c r="E2069" s="16"/>
      <c r="F2069" s="19"/>
      <c r="G2069"/>
      <c r="H2069" s="17">
        <f>IFERROR(VLOOKUP(Таблица1[[#This Row],[Наименование услуги]],#REF!,2),)</f>
        <v>0</v>
      </c>
      <c r="I2069" s="7">
        <f>Таблица1[[#This Row],[Количество услуг]]*Таблица1[[#This Row],[Стоимость за единицу, руб.]]</f>
        <v>0</v>
      </c>
      <c r="K2069" s="8" t="str">
        <f>IFERROR(VLOOKUP($J2069,'Журнал договоров физ.лиц'!$A$2:$H$32,2,0),"")</f>
        <v/>
      </c>
      <c r="L2069" s="18" t="e">
        <f>IF(MATCH(Таблица1[[#This Row],[Номер договора]],Таблица1[Номер договора],)=ROW()-1,1,)+INDEX(Таблица1[[#All],[0]],ROW()-1)</f>
        <v>#N/A</v>
      </c>
      <c r="M2069" s="18" t="str">
        <f>IFERROR(INDEX(Таблица1[Номер договора],MATCH(ROW()-1,Таблица1[0],)),"s\")</f>
        <v>s\</v>
      </c>
    </row>
    <row r="2070" spans="1:13" ht="15.75" x14ac:dyDescent="0.25">
      <c r="A2070" s="9" t="e">
        <f>INDEX('Журнал договоров физ.лиц'!C2069:C4067,MATCH('Реестр физические'!J2070,'Журнал договоров физ.лиц'!A2069:A4067,))</f>
        <v>#N/A</v>
      </c>
      <c r="B2070" s="9" t="e">
        <f>INDEX('Журнал договоров физ.лиц'!C:C,MATCH('Журнал договоров физ.лиц'!A:A,'Реестр физические'!J:J,))</f>
        <v>#N/A</v>
      </c>
      <c r="C2070" s="35"/>
      <c r="D2070" s="11"/>
      <c r="E2070" s="16"/>
      <c r="F2070" s="19"/>
      <c r="G2070"/>
      <c r="H2070" s="17">
        <f>IFERROR(VLOOKUP(Таблица1[[#This Row],[Наименование услуги]],#REF!,2),)</f>
        <v>0</v>
      </c>
      <c r="I2070" s="7">
        <f>Таблица1[[#This Row],[Количество услуг]]*Таблица1[[#This Row],[Стоимость за единицу, руб.]]</f>
        <v>0</v>
      </c>
      <c r="K2070" s="8" t="str">
        <f>IFERROR(VLOOKUP($J2070,'Журнал договоров физ.лиц'!$A$2:$H$32,2,0),"")</f>
        <v/>
      </c>
      <c r="L2070" s="18" t="e">
        <f>IF(MATCH(Таблица1[[#This Row],[Номер договора]],Таблица1[Номер договора],)=ROW()-1,1,)+INDEX(Таблица1[[#All],[0]],ROW()-1)</f>
        <v>#N/A</v>
      </c>
      <c r="M2070" s="18" t="str">
        <f>IFERROR(INDEX(Таблица1[Номер договора],MATCH(ROW()-1,Таблица1[0],)),"s\")</f>
        <v>s\</v>
      </c>
    </row>
    <row r="2071" spans="1:13" ht="15.75" x14ac:dyDescent="0.25">
      <c r="A2071" s="9" t="e">
        <f>INDEX('Журнал договоров физ.лиц'!C2069:C4067,MATCH('Реестр физические'!J2071,'Журнал договоров физ.лиц'!A2069:A4067,))</f>
        <v>#N/A</v>
      </c>
      <c r="B2071" s="9" t="e">
        <f>INDEX('Журнал договоров физ.лиц'!C:C,MATCH('Журнал договоров физ.лиц'!A:A,'Реестр физические'!J:J,))</f>
        <v>#N/A</v>
      </c>
      <c r="C2071" s="35"/>
      <c r="D2071" s="11"/>
      <c r="E2071" s="16"/>
      <c r="F2071" s="19"/>
      <c r="G2071"/>
      <c r="H2071" s="17">
        <f>IFERROR(VLOOKUP(Таблица1[[#This Row],[Наименование услуги]],#REF!,2),)</f>
        <v>0</v>
      </c>
      <c r="I2071" s="7">
        <f>Таблица1[[#This Row],[Количество услуг]]*Таблица1[[#This Row],[Стоимость за единицу, руб.]]</f>
        <v>0</v>
      </c>
      <c r="K2071" s="8" t="str">
        <f>IFERROR(VLOOKUP($J2071,'Журнал договоров физ.лиц'!$A$2:$H$32,2,0),"")</f>
        <v/>
      </c>
      <c r="L2071" s="18" t="e">
        <f>IF(MATCH(Таблица1[[#This Row],[Номер договора]],Таблица1[Номер договора],)=ROW()-1,1,)+INDEX(Таблица1[[#All],[0]],ROW()-1)</f>
        <v>#N/A</v>
      </c>
      <c r="M2071" s="18" t="str">
        <f>IFERROR(INDEX(Таблица1[Номер договора],MATCH(ROW()-1,Таблица1[0],)),"s\")</f>
        <v>s\</v>
      </c>
    </row>
    <row r="2072" spans="1:13" ht="15.75" x14ac:dyDescent="0.25">
      <c r="A2072" s="9" t="e">
        <f>INDEX('Журнал договоров физ.лиц'!C2072:C4070,MATCH('Реестр физические'!J2072,'Журнал договоров физ.лиц'!A2072:A4070,))</f>
        <v>#N/A</v>
      </c>
      <c r="B2072" s="9" t="e">
        <f>INDEX('Журнал договоров физ.лиц'!C:C,MATCH('Журнал договоров физ.лиц'!A:A,'Реестр физические'!J:J,))</f>
        <v>#N/A</v>
      </c>
      <c r="C2072" s="35"/>
      <c r="D2072" s="11"/>
      <c r="E2072" s="16"/>
      <c r="F2072" s="19"/>
      <c r="G2072"/>
      <c r="H2072" s="17">
        <f>IFERROR(VLOOKUP(Таблица1[[#This Row],[Наименование услуги]],#REF!,2),)</f>
        <v>0</v>
      </c>
      <c r="I2072" s="7">
        <f>Таблица1[[#This Row],[Количество услуг]]*Таблица1[[#This Row],[Стоимость за единицу, руб.]]</f>
        <v>0</v>
      </c>
      <c r="K2072" s="8" t="str">
        <f>IFERROR(VLOOKUP($J2072,'Журнал договоров физ.лиц'!$A$2:$H$32,2,0),"")</f>
        <v/>
      </c>
      <c r="L2072" s="18" t="e">
        <f>IF(MATCH(Таблица1[[#This Row],[Номер договора]],Таблица1[Номер договора],)=ROW()-1,1,)+INDEX(Таблица1[[#All],[0]],ROW()-1)</f>
        <v>#N/A</v>
      </c>
      <c r="M2072" s="18" t="str">
        <f>IFERROR(INDEX(Таблица1[Номер договора],MATCH(ROW()-1,Таблица1[0],)),"s\")</f>
        <v>s\</v>
      </c>
    </row>
    <row r="2073" spans="1:13" ht="15.75" x14ac:dyDescent="0.25">
      <c r="A2073" s="9" t="e">
        <f>INDEX('Журнал договоров физ.лиц'!C2072:C4070,MATCH('Реестр физические'!J2073,'Журнал договоров физ.лиц'!A2072:A4070,))</f>
        <v>#N/A</v>
      </c>
      <c r="B2073" s="9" t="e">
        <f>INDEX('Журнал договоров физ.лиц'!C:C,MATCH('Журнал договоров физ.лиц'!A:A,'Реестр физические'!J:J,))</f>
        <v>#N/A</v>
      </c>
      <c r="C2073" s="35"/>
      <c r="D2073" s="11"/>
      <c r="E2073" s="16"/>
      <c r="F2073" s="19"/>
      <c r="G2073"/>
      <c r="H2073" s="17">
        <f>IFERROR(VLOOKUP(Таблица1[[#This Row],[Наименование услуги]],#REF!,2),)</f>
        <v>0</v>
      </c>
      <c r="I2073" s="7">
        <f>Таблица1[[#This Row],[Количество услуг]]*Таблица1[[#This Row],[Стоимость за единицу, руб.]]</f>
        <v>0</v>
      </c>
      <c r="K2073" s="8" t="str">
        <f>IFERROR(VLOOKUP($J2073,'Журнал договоров физ.лиц'!$A$2:$H$32,2,0),"")</f>
        <v/>
      </c>
      <c r="L2073" s="18" t="e">
        <f>IF(MATCH(Таблица1[[#This Row],[Номер договора]],Таблица1[Номер договора],)=ROW()-1,1,)+INDEX(Таблица1[[#All],[0]],ROW()-1)</f>
        <v>#N/A</v>
      </c>
      <c r="M2073" s="18" t="str">
        <f>IFERROR(INDEX(Таблица1[Номер договора],MATCH(ROW()-1,Таблица1[0],)),"s\")</f>
        <v>s\</v>
      </c>
    </row>
    <row r="2074" spans="1:13" ht="15.75" x14ac:dyDescent="0.25">
      <c r="A2074" s="9" t="e">
        <f>INDEX('Журнал договоров физ.лиц'!C2072:C4070,MATCH('Реестр физические'!J2074,'Журнал договоров физ.лиц'!A2072:A4070,))</f>
        <v>#N/A</v>
      </c>
      <c r="B2074" s="9" t="e">
        <f>INDEX('Журнал договоров физ.лиц'!C:C,MATCH('Журнал договоров физ.лиц'!A:A,'Реестр физические'!J:J,))</f>
        <v>#N/A</v>
      </c>
      <c r="C2074" s="35"/>
      <c r="D2074" s="11"/>
      <c r="E2074" s="16"/>
      <c r="F2074" s="19"/>
      <c r="G2074"/>
      <c r="H2074" s="17">
        <f>IFERROR(VLOOKUP(Таблица1[[#This Row],[Наименование услуги]],#REF!,2),)</f>
        <v>0</v>
      </c>
      <c r="I2074" s="7">
        <f>Таблица1[[#This Row],[Количество услуг]]*Таблица1[[#This Row],[Стоимость за единицу, руб.]]</f>
        <v>0</v>
      </c>
      <c r="K2074" s="8" t="str">
        <f>IFERROR(VLOOKUP($J2074,'Журнал договоров физ.лиц'!$A$2:$H$32,2,0),"")</f>
        <v/>
      </c>
      <c r="L2074" s="18" t="e">
        <f>IF(MATCH(Таблица1[[#This Row],[Номер договора]],Таблица1[Номер договора],)=ROW()-1,1,)+INDEX(Таблица1[[#All],[0]],ROW()-1)</f>
        <v>#N/A</v>
      </c>
      <c r="M2074" s="18" t="str">
        <f>IFERROR(INDEX(Таблица1[Номер договора],MATCH(ROW()-1,Таблица1[0],)),"s\")</f>
        <v>s\</v>
      </c>
    </row>
    <row r="2075" spans="1:13" ht="15.75" x14ac:dyDescent="0.25">
      <c r="A2075" s="9" t="e">
        <f>INDEX('Журнал договоров физ.лиц'!C2075:C4073,MATCH('Реестр физические'!J2075,'Журнал договоров физ.лиц'!A2075:A4073,))</f>
        <v>#N/A</v>
      </c>
      <c r="B2075" s="9" t="e">
        <f>INDEX('Журнал договоров физ.лиц'!C:C,MATCH('Журнал договоров физ.лиц'!A:A,'Реестр физические'!J:J,))</f>
        <v>#N/A</v>
      </c>
      <c r="C2075" s="35"/>
      <c r="D2075" s="11"/>
      <c r="E2075" s="16"/>
      <c r="F2075" s="19"/>
      <c r="G2075"/>
      <c r="H2075" s="17">
        <f>IFERROR(VLOOKUP(Таблица1[[#This Row],[Наименование услуги]],#REF!,2),)</f>
        <v>0</v>
      </c>
      <c r="I2075" s="7">
        <f>Таблица1[[#This Row],[Количество услуг]]*Таблица1[[#This Row],[Стоимость за единицу, руб.]]</f>
        <v>0</v>
      </c>
      <c r="K2075" s="8" t="str">
        <f>IFERROR(VLOOKUP($J2075,'Журнал договоров физ.лиц'!$A$2:$H$32,2,0),"")</f>
        <v/>
      </c>
      <c r="L2075" s="18" t="e">
        <f>IF(MATCH(Таблица1[[#This Row],[Номер договора]],Таблица1[Номер договора],)=ROW()-1,1,)+INDEX(Таблица1[[#All],[0]],ROW()-1)</f>
        <v>#N/A</v>
      </c>
      <c r="M2075" s="18" t="str">
        <f>IFERROR(INDEX(Таблица1[Номер договора],MATCH(ROW()-1,Таблица1[0],)),"s\")</f>
        <v>s\</v>
      </c>
    </row>
    <row r="2076" spans="1:13" ht="15.75" x14ac:dyDescent="0.25">
      <c r="A2076" s="9" t="e">
        <f>INDEX('Журнал договоров физ.лиц'!C2075:C4073,MATCH('Реестр физические'!J2076,'Журнал договоров физ.лиц'!A2075:A4073,))</f>
        <v>#N/A</v>
      </c>
      <c r="B2076" s="9" t="e">
        <f>INDEX('Журнал договоров физ.лиц'!C:C,MATCH('Журнал договоров физ.лиц'!A:A,'Реестр физические'!J:J,))</f>
        <v>#N/A</v>
      </c>
      <c r="C2076" s="35"/>
      <c r="D2076" s="11"/>
      <c r="E2076" s="16"/>
      <c r="F2076" s="19"/>
      <c r="G2076"/>
      <c r="H2076" s="17">
        <f>IFERROR(VLOOKUP(Таблица1[[#This Row],[Наименование услуги]],#REF!,2),)</f>
        <v>0</v>
      </c>
      <c r="I2076" s="7">
        <f>Таблица1[[#This Row],[Количество услуг]]*Таблица1[[#This Row],[Стоимость за единицу, руб.]]</f>
        <v>0</v>
      </c>
      <c r="K2076" s="8" t="str">
        <f>IFERROR(VLOOKUP($J2076,'Журнал договоров физ.лиц'!$A$2:$H$32,2,0),"")</f>
        <v/>
      </c>
      <c r="L2076" s="18" t="e">
        <f>IF(MATCH(Таблица1[[#This Row],[Номер договора]],Таблица1[Номер договора],)=ROW()-1,1,)+INDEX(Таблица1[[#All],[0]],ROW()-1)</f>
        <v>#N/A</v>
      </c>
      <c r="M2076" s="18" t="str">
        <f>IFERROR(INDEX(Таблица1[Номер договора],MATCH(ROW()-1,Таблица1[0],)),"s\")</f>
        <v>s\</v>
      </c>
    </row>
    <row r="2077" spans="1:13" ht="15.75" x14ac:dyDescent="0.25">
      <c r="A2077" s="9" t="e">
        <f>INDEX('Журнал договоров физ.лиц'!C2075:C4073,MATCH('Реестр физические'!J2077,'Журнал договоров физ.лиц'!A2075:A4073,))</f>
        <v>#N/A</v>
      </c>
      <c r="B2077" s="9" t="e">
        <f>INDEX('Журнал договоров физ.лиц'!C:C,MATCH('Журнал договоров физ.лиц'!A:A,'Реестр физические'!J:J,))</f>
        <v>#N/A</v>
      </c>
      <c r="C2077" s="35"/>
      <c r="D2077" s="11"/>
      <c r="E2077" s="16"/>
      <c r="F2077" s="19"/>
      <c r="G2077"/>
      <c r="H2077" s="17">
        <f>IFERROR(VLOOKUP(Таблица1[[#This Row],[Наименование услуги]],#REF!,2),)</f>
        <v>0</v>
      </c>
      <c r="I2077" s="7">
        <f>Таблица1[[#This Row],[Количество услуг]]*Таблица1[[#This Row],[Стоимость за единицу, руб.]]</f>
        <v>0</v>
      </c>
      <c r="K2077" s="8" t="str">
        <f>IFERROR(VLOOKUP($J2077,'Журнал договоров физ.лиц'!$A$2:$H$32,2,0),"")</f>
        <v/>
      </c>
      <c r="L2077" s="18" t="e">
        <f>IF(MATCH(Таблица1[[#This Row],[Номер договора]],Таблица1[Номер договора],)=ROW()-1,1,)+INDEX(Таблица1[[#All],[0]],ROW()-1)</f>
        <v>#N/A</v>
      </c>
      <c r="M2077" s="18" t="str">
        <f>IFERROR(INDEX(Таблица1[Номер договора],MATCH(ROW()-1,Таблица1[0],)),"s\")</f>
        <v>s\</v>
      </c>
    </row>
    <row r="2078" spans="1:13" ht="15.75" x14ac:dyDescent="0.25">
      <c r="A2078" s="9" t="e">
        <f>INDEX('Журнал договоров физ.лиц'!C2078:C4076,MATCH('Реестр физические'!J2078,'Журнал договоров физ.лиц'!A2078:A4076,))</f>
        <v>#N/A</v>
      </c>
      <c r="B2078" s="9" t="e">
        <f>INDEX('Журнал договоров физ.лиц'!C:C,MATCH('Журнал договоров физ.лиц'!A:A,'Реестр физические'!J:J,))</f>
        <v>#N/A</v>
      </c>
      <c r="C2078" s="35"/>
      <c r="D2078" s="11"/>
      <c r="E2078" s="16"/>
      <c r="F2078" s="19"/>
      <c r="G2078"/>
      <c r="H2078" s="17">
        <f>IFERROR(VLOOKUP(Таблица1[[#This Row],[Наименование услуги]],#REF!,2),)</f>
        <v>0</v>
      </c>
      <c r="I2078" s="7">
        <f>Таблица1[[#This Row],[Количество услуг]]*Таблица1[[#This Row],[Стоимость за единицу, руб.]]</f>
        <v>0</v>
      </c>
      <c r="K2078" s="8" t="str">
        <f>IFERROR(VLOOKUP($J2078,'Журнал договоров физ.лиц'!$A$2:$H$32,2,0),"")</f>
        <v/>
      </c>
      <c r="L2078" s="18" t="e">
        <f>IF(MATCH(Таблица1[[#This Row],[Номер договора]],Таблица1[Номер договора],)=ROW()-1,1,)+INDEX(Таблица1[[#All],[0]],ROW()-1)</f>
        <v>#N/A</v>
      </c>
      <c r="M2078" s="18" t="str">
        <f>IFERROR(INDEX(Таблица1[Номер договора],MATCH(ROW()-1,Таблица1[0],)),"s\")</f>
        <v>s\</v>
      </c>
    </row>
    <row r="2079" spans="1:13" ht="15.75" x14ac:dyDescent="0.25">
      <c r="A2079" s="9" t="e">
        <f>INDEX('Журнал договоров физ.лиц'!C2078:C4076,MATCH('Реестр физические'!J2079,'Журнал договоров физ.лиц'!A2078:A4076,))</f>
        <v>#N/A</v>
      </c>
      <c r="B2079" s="9" t="e">
        <f>INDEX('Журнал договоров физ.лиц'!C:C,MATCH('Журнал договоров физ.лиц'!A:A,'Реестр физические'!J:J,))</f>
        <v>#N/A</v>
      </c>
      <c r="C2079" s="35"/>
      <c r="D2079" s="11"/>
      <c r="E2079" s="16"/>
      <c r="F2079" s="19"/>
      <c r="G2079"/>
      <c r="H2079" s="17">
        <f>IFERROR(VLOOKUP(Таблица1[[#This Row],[Наименование услуги]],#REF!,2),)</f>
        <v>0</v>
      </c>
      <c r="I2079" s="7">
        <f>Таблица1[[#This Row],[Количество услуг]]*Таблица1[[#This Row],[Стоимость за единицу, руб.]]</f>
        <v>0</v>
      </c>
      <c r="K2079" s="8" t="str">
        <f>IFERROR(VLOOKUP($J2079,'Журнал договоров физ.лиц'!$A$2:$H$32,2,0),"")</f>
        <v/>
      </c>
      <c r="L2079" s="18" t="e">
        <f>IF(MATCH(Таблица1[[#This Row],[Номер договора]],Таблица1[Номер договора],)=ROW()-1,1,)+INDEX(Таблица1[[#All],[0]],ROW()-1)</f>
        <v>#N/A</v>
      </c>
      <c r="M2079" s="18" t="str">
        <f>IFERROR(INDEX(Таблица1[Номер договора],MATCH(ROW()-1,Таблица1[0],)),"s\")</f>
        <v>s\</v>
      </c>
    </row>
    <row r="2080" spans="1:13" ht="15.75" x14ac:dyDescent="0.25">
      <c r="A2080" s="9" t="e">
        <f>INDEX('Журнал договоров физ.лиц'!C2078:C4076,MATCH('Реестр физические'!J2080,'Журнал договоров физ.лиц'!A2078:A4076,))</f>
        <v>#N/A</v>
      </c>
      <c r="B2080" s="9" t="e">
        <f>INDEX('Журнал договоров физ.лиц'!C:C,MATCH('Журнал договоров физ.лиц'!A:A,'Реестр физические'!J:J,))</f>
        <v>#N/A</v>
      </c>
      <c r="C2080" s="35"/>
      <c r="D2080" s="11"/>
      <c r="E2080" s="16"/>
      <c r="F2080" s="19"/>
      <c r="G2080"/>
      <c r="H2080" s="17">
        <f>IFERROR(VLOOKUP(Таблица1[[#This Row],[Наименование услуги]],#REF!,2),)</f>
        <v>0</v>
      </c>
      <c r="I2080" s="7">
        <f>Таблица1[[#This Row],[Количество услуг]]*Таблица1[[#This Row],[Стоимость за единицу, руб.]]</f>
        <v>0</v>
      </c>
      <c r="K2080" s="8" t="str">
        <f>IFERROR(VLOOKUP($J2080,'Журнал договоров физ.лиц'!$A$2:$H$32,2,0),"")</f>
        <v/>
      </c>
      <c r="L2080" s="18" t="e">
        <f>IF(MATCH(Таблица1[[#This Row],[Номер договора]],Таблица1[Номер договора],)=ROW()-1,1,)+INDEX(Таблица1[[#All],[0]],ROW()-1)</f>
        <v>#N/A</v>
      </c>
      <c r="M2080" s="18" t="str">
        <f>IFERROR(INDEX(Таблица1[Номер договора],MATCH(ROW()-1,Таблица1[0],)),"s\")</f>
        <v>s\</v>
      </c>
    </row>
    <row r="2081" spans="1:13" ht="15.75" x14ac:dyDescent="0.25">
      <c r="A2081" s="9" t="e">
        <f>INDEX('Журнал договоров физ.лиц'!C2081:C4079,MATCH('Реестр физические'!J2081,'Журнал договоров физ.лиц'!A2081:A4079,))</f>
        <v>#N/A</v>
      </c>
      <c r="B2081" s="9" t="e">
        <f>INDEX('Журнал договоров физ.лиц'!C:C,MATCH('Журнал договоров физ.лиц'!A:A,'Реестр физические'!J:J,))</f>
        <v>#N/A</v>
      </c>
      <c r="C2081" s="35"/>
      <c r="D2081" s="11"/>
      <c r="E2081" s="16"/>
      <c r="F2081" s="19"/>
      <c r="G2081"/>
      <c r="H2081" s="17">
        <f>IFERROR(VLOOKUP(Таблица1[[#This Row],[Наименование услуги]],#REF!,2),)</f>
        <v>0</v>
      </c>
      <c r="I2081" s="7">
        <f>Таблица1[[#This Row],[Количество услуг]]*Таблица1[[#This Row],[Стоимость за единицу, руб.]]</f>
        <v>0</v>
      </c>
      <c r="K2081" s="8" t="str">
        <f>IFERROR(VLOOKUP($J2081,'Журнал договоров физ.лиц'!$A$2:$H$32,2,0),"")</f>
        <v/>
      </c>
      <c r="L2081" s="18" t="e">
        <f>IF(MATCH(Таблица1[[#This Row],[Номер договора]],Таблица1[Номер договора],)=ROW()-1,1,)+INDEX(Таблица1[[#All],[0]],ROW()-1)</f>
        <v>#N/A</v>
      </c>
      <c r="M2081" s="18" t="str">
        <f>IFERROR(INDEX(Таблица1[Номер договора],MATCH(ROW()-1,Таблица1[0],)),"s\")</f>
        <v>s\</v>
      </c>
    </row>
    <row r="2082" spans="1:13" ht="15.75" x14ac:dyDescent="0.25">
      <c r="A2082" s="9" t="e">
        <f>INDEX('Журнал договоров физ.лиц'!C2081:C4079,MATCH('Реестр физические'!J2082,'Журнал договоров физ.лиц'!A2081:A4079,))</f>
        <v>#N/A</v>
      </c>
      <c r="B2082" s="9" t="e">
        <f>INDEX('Журнал договоров физ.лиц'!C:C,MATCH('Журнал договоров физ.лиц'!A:A,'Реестр физические'!J:J,))</f>
        <v>#N/A</v>
      </c>
      <c r="C2082" s="35"/>
      <c r="D2082" s="11"/>
      <c r="E2082" s="16"/>
      <c r="F2082" s="19"/>
      <c r="G2082"/>
      <c r="H2082" s="17">
        <f>IFERROR(VLOOKUP(Таблица1[[#This Row],[Наименование услуги]],#REF!,2),)</f>
        <v>0</v>
      </c>
      <c r="I2082" s="7">
        <f>Таблица1[[#This Row],[Количество услуг]]*Таблица1[[#This Row],[Стоимость за единицу, руб.]]</f>
        <v>0</v>
      </c>
      <c r="K2082" s="8" t="str">
        <f>IFERROR(VLOOKUP($J2082,'Журнал договоров физ.лиц'!$A$2:$H$32,2,0),"")</f>
        <v/>
      </c>
      <c r="L2082" s="18" t="e">
        <f>IF(MATCH(Таблица1[[#This Row],[Номер договора]],Таблица1[Номер договора],)=ROW()-1,1,)+INDEX(Таблица1[[#All],[0]],ROW()-1)</f>
        <v>#N/A</v>
      </c>
      <c r="M2082" s="18" t="str">
        <f>IFERROR(INDEX(Таблица1[Номер договора],MATCH(ROW()-1,Таблица1[0],)),"s\")</f>
        <v>s\</v>
      </c>
    </row>
    <row r="2083" spans="1:13" ht="15.75" x14ac:dyDescent="0.25">
      <c r="A2083" s="9" t="e">
        <f>INDEX('Журнал договоров физ.лиц'!C2081:C4079,MATCH('Реестр физические'!J2083,'Журнал договоров физ.лиц'!A2081:A4079,))</f>
        <v>#N/A</v>
      </c>
      <c r="B2083" s="9" t="e">
        <f>INDEX('Журнал договоров физ.лиц'!C:C,MATCH('Журнал договоров физ.лиц'!A:A,'Реестр физические'!J:J,))</f>
        <v>#N/A</v>
      </c>
      <c r="C2083" s="35"/>
      <c r="D2083" s="11"/>
      <c r="E2083" s="16"/>
      <c r="F2083" s="19"/>
      <c r="G2083"/>
      <c r="H2083" s="17">
        <f>IFERROR(VLOOKUP(Таблица1[[#This Row],[Наименование услуги]],#REF!,2),)</f>
        <v>0</v>
      </c>
      <c r="I2083" s="7">
        <f>Таблица1[[#This Row],[Количество услуг]]*Таблица1[[#This Row],[Стоимость за единицу, руб.]]</f>
        <v>0</v>
      </c>
      <c r="K2083" s="8" t="str">
        <f>IFERROR(VLOOKUP($J2083,'Журнал договоров физ.лиц'!$A$2:$H$32,2,0),"")</f>
        <v/>
      </c>
      <c r="L2083" s="18" t="e">
        <f>IF(MATCH(Таблица1[[#This Row],[Номер договора]],Таблица1[Номер договора],)=ROW()-1,1,)+INDEX(Таблица1[[#All],[0]],ROW()-1)</f>
        <v>#N/A</v>
      </c>
      <c r="M2083" s="18" t="str">
        <f>IFERROR(INDEX(Таблица1[Номер договора],MATCH(ROW()-1,Таблица1[0],)),"s\")</f>
        <v>s\</v>
      </c>
    </row>
    <row r="2084" spans="1:13" ht="15.75" x14ac:dyDescent="0.25">
      <c r="A2084" s="9" t="e">
        <f>INDEX('Журнал договоров физ.лиц'!C2084:C4082,MATCH('Реестр физические'!J2084,'Журнал договоров физ.лиц'!A2084:A4082,))</f>
        <v>#N/A</v>
      </c>
      <c r="B2084" s="9" t="e">
        <f>INDEX('Журнал договоров физ.лиц'!C:C,MATCH('Журнал договоров физ.лиц'!A:A,'Реестр физические'!J:J,))</f>
        <v>#N/A</v>
      </c>
      <c r="C2084" s="35"/>
      <c r="D2084" s="11"/>
      <c r="E2084" s="16"/>
      <c r="F2084" s="19"/>
      <c r="G2084"/>
      <c r="H2084" s="17">
        <f>IFERROR(VLOOKUP(Таблица1[[#This Row],[Наименование услуги]],#REF!,2),)</f>
        <v>0</v>
      </c>
      <c r="I2084" s="7">
        <f>Таблица1[[#This Row],[Количество услуг]]*Таблица1[[#This Row],[Стоимость за единицу, руб.]]</f>
        <v>0</v>
      </c>
      <c r="K2084" s="8" t="str">
        <f>IFERROR(VLOOKUP($J2084,'Журнал договоров физ.лиц'!$A$2:$H$32,2,0),"")</f>
        <v/>
      </c>
      <c r="L2084" s="18" t="e">
        <f>IF(MATCH(Таблица1[[#This Row],[Номер договора]],Таблица1[Номер договора],)=ROW()-1,1,)+INDEX(Таблица1[[#All],[0]],ROW()-1)</f>
        <v>#N/A</v>
      </c>
      <c r="M2084" s="18" t="str">
        <f>IFERROR(INDEX(Таблица1[Номер договора],MATCH(ROW()-1,Таблица1[0],)),"s\")</f>
        <v>s\</v>
      </c>
    </row>
    <row r="2085" spans="1:13" ht="15.75" x14ac:dyDescent="0.25">
      <c r="A2085" s="9" t="e">
        <f>INDEX('Журнал договоров физ.лиц'!C2084:C4082,MATCH('Реестр физические'!J2085,'Журнал договоров физ.лиц'!A2084:A4082,))</f>
        <v>#N/A</v>
      </c>
      <c r="B2085" s="9" t="e">
        <f>INDEX('Журнал договоров физ.лиц'!C:C,MATCH('Журнал договоров физ.лиц'!A:A,'Реестр физические'!J:J,))</f>
        <v>#N/A</v>
      </c>
      <c r="C2085" s="35"/>
      <c r="D2085" s="11"/>
      <c r="E2085" s="16"/>
      <c r="F2085" s="19"/>
      <c r="G2085"/>
      <c r="H2085" s="17">
        <f>IFERROR(VLOOKUP(Таблица1[[#This Row],[Наименование услуги]],#REF!,2),)</f>
        <v>0</v>
      </c>
      <c r="I2085" s="7">
        <f>Таблица1[[#This Row],[Количество услуг]]*Таблица1[[#This Row],[Стоимость за единицу, руб.]]</f>
        <v>0</v>
      </c>
      <c r="K2085" s="8" t="str">
        <f>IFERROR(VLOOKUP($J2085,'Журнал договоров физ.лиц'!$A$2:$H$32,2,0),"")</f>
        <v/>
      </c>
      <c r="L2085" s="18" t="e">
        <f>IF(MATCH(Таблица1[[#This Row],[Номер договора]],Таблица1[Номер договора],)=ROW()-1,1,)+INDEX(Таблица1[[#All],[0]],ROW()-1)</f>
        <v>#N/A</v>
      </c>
      <c r="M2085" s="18" t="str">
        <f>IFERROR(INDEX(Таблица1[Номер договора],MATCH(ROW()-1,Таблица1[0],)),"s\")</f>
        <v>s\</v>
      </c>
    </row>
    <row r="2086" spans="1:13" ht="15.75" x14ac:dyDescent="0.25">
      <c r="A2086" s="9" t="e">
        <f>INDEX('Журнал договоров физ.лиц'!C2084:C4082,MATCH('Реестр физические'!J2086,'Журнал договоров физ.лиц'!A2084:A4082,))</f>
        <v>#N/A</v>
      </c>
      <c r="B2086" s="9" t="e">
        <f>INDEX('Журнал договоров физ.лиц'!C:C,MATCH('Журнал договоров физ.лиц'!A:A,'Реестр физические'!J:J,))</f>
        <v>#N/A</v>
      </c>
      <c r="C2086" s="35"/>
      <c r="D2086" s="11"/>
      <c r="E2086" s="16"/>
      <c r="F2086" s="19"/>
      <c r="G2086"/>
      <c r="H2086" s="17">
        <f>IFERROR(VLOOKUP(Таблица1[[#This Row],[Наименование услуги]],#REF!,2),)</f>
        <v>0</v>
      </c>
      <c r="I2086" s="7">
        <f>Таблица1[[#This Row],[Количество услуг]]*Таблица1[[#This Row],[Стоимость за единицу, руб.]]</f>
        <v>0</v>
      </c>
      <c r="K2086" s="8" t="str">
        <f>IFERROR(VLOOKUP($J2086,'Журнал договоров физ.лиц'!$A$2:$H$32,2,0),"")</f>
        <v/>
      </c>
      <c r="L2086" s="18" t="e">
        <f>IF(MATCH(Таблица1[[#This Row],[Номер договора]],Таблица1[Номер договора],)=ROW()-1,1,)+INDEX(Таблица1[[#All],[0]],ROW()-1)</f>
        <v>#N/A</v>
      </c>
      <c r="M2086" s="18" t="str">
        <f>IFERROR(INDEX(Таблица1[Номер договора],MATCH(ROW()-1,Таблица1[0],)),"s\")</f>
        <v>s\</v>
      </c>
    </row>
    <row r="2087" spans="1:13" ht="15.75" x14ac:dyDescent="0.25">
      <c r="A2087" s="9" t="e">
        <f>INDEX('Журнал договоров физ.лиц'!C2087:C4085,MATCH('Реестр физические'!J2087,'Журнал договоров физ.лиц'!A2087:A4085,))</f>
        <v>#N/A</v>
      </c>
      <c r="B2087" s="9" t="e">
        <f>INDEX('Журнал договоров физ.лиц'!C:C,MATCH('Журнал договоров физ.лиц'!A:A,'Реестр физические'!J:J,))</f>
        <v>#N/A</v>
      </c>
      <c r="C2087" s="35"/>
      <c r="D2087" s="11"/>
      <c r="E2087" s="16"/>
      <c r="F2087" s="19"/>
      <c r="G2087"/>
      <c r="H2087" s="17">
        <f>IFERROR(VLOOKUP(Таблица1[[#This Row],[Наименование услуги]],#REF!,2),)</f>
        <v>0</v>
      </c>
      <c r="I2087" s="7">
        <f>Таблица1[[#This Row],[Количество услуг]]*Таблица1[[#This Row],[Стоимость за единицу, руб.]]</f>
        <v>0</v>
      </c>
      <c r="K2087" s="8" t="str">
        <f>IFERROR(VLOOKUP($J2087,'Журнал договоров физ.лиц'!$A$2:$H$32,2,0),"")</f>
        <v/>
      </c>
      <c r="L2087" s="18" t="e">
        <f>IF(MATCH(Таблица1[[#This Row],[Номер договора]],Таблица1[Номер договора],)=ROW()-1,1,)+INDEX(Таблица1[[#All],[0]],ROW()-1)</f>
        <v>#N/A</v>
      </c>
      <c r="M2087" s="18" t="str">
        <f>IFERROR(INDEX(Таблица1[Номер договора],MATCH(ROW()-1,Таблица1[0],)),"s\")</f>
        <v>s\</v>
      </c>
    </row>
    <row r="2088" spans="1:13" ht="15.75" x14ac:dyDescent="0.25">
      <c r="A2088" s="9" t="e">
        <f>INDEX('Журнал договоров физ.лиц'!C2087:C4085,MATCH('Реестр физические'!J2088,'Журнал договоров физ.лиц'!A2087:A4085,))</f>
        <v>#N/A</v>
      </c>
      <c r="B2088" s="9" t="e">
        <f>INDEX('Журнал договоров физ.лиц'!C:C,MATCH('Журнал договоров физ.лиц'!A:A,'Реестр физические'!J:J,))</f>
        <v>#N/A</v>
      </c>
      <c r="C2088" s="35"/>
      <c r="D2088" s="11"/>
      <c r="E2088" s="16"/>
      <c r="F2088" s="19"/>
      <c r="G2088"/>
      <c r="H2088" s="17">
        <f>IFERROR(VLOOKUP(Таблица1[[#This Row],[Наименование услуги]],#REF!,2),)</f>
        <v>0</v>
      </c>
      <c r="I2088" s="7">
        <f>Таблица1[[#This Row],[Количество услуг]]*Таблица1[[#This Row],[Стоимость за единицу, руб.]]</f>
        <v>0</v>
      </c>
      <c r="K2088" s="8" t="str">
        <f>IFERROR(VLOOKUP($J2088,'Журнал договоров физ.лиц'!$A$2:$H$32,2,0),"")</f>
        <v/>
      </c>
      <c r="L2088" s="18" t="e">
        <f>IF(MATCH(Таблица1[[#This Row],[Номер договора]],Таблица1[Номер договора],)=ROW()-1,1,)+INDEX(Таблица1[[#All],[0]],ROW()-1)</f>
        <v>#N/A</v>
      </c>
      <c r="M2088" s="18" t="str">
        <f>IFERROR(INDEX(Таблица1[Номер договора],MATCH(ROW()-1,Таблица1[0],)),"s\")</f>
        <v>s\</v>
      </c>
    </row>
    <row r="2089" spans="1:13" ht="15.75" x14ac:dyDescent="0.25">
      <c r="A2089" s="9" t="e">
        <f>INDEX('Журнал договоров физ.лиц'!C2087:C4085,MATCH('Реестр физические'!J2089,'Журнал договоров физ.лиц'!A2087:A4085,))</f>
        <v>#N/A</v>
      </c>
      <c r="B2089" s="9" t="e">
        <f>INDEX('Журнал договоров физ.лиц'!C:C,MATCH('Журнал договоров физ.лиц'!A:A,'Реестр физические'!J:J,))</f>
        <v>#N/A</v>
      </c>
      <c r="C2089" s="35"/>
      <c r="D2089" s="11"/>
      <c r="E2089" s="16"/>
      <c r="F2089" s="19"/>
      <c r="G2089"/>
      <c r="H2089" s="17">
        <f>IFERROR(VLOOKUP(Таблица1[[#This Row],[Наименование услуги]],#REF!,2),)</f>
        <v>0</v>
      </c>
      <c r="I2089" s="7">
        <f>Таблица1[[#This Row],[Количество услуг]]*Таблица1[[#This Row],[Стоимость за единицу, руб.]]</f>
        <v>0</v>
      </c>
      <c r="K2089" s="8" t="str">
        <f>IFERROR(VLOOKUP($J2089,'Журнал договоров физ.лиц'!$A$2:$H$32,2,0),"")</f>
        <v/>
      </c>
      <c r="L2089" s="18" t="e">
        <f>IF(MATCH(Таблица1[[#This Row],[Номер договора]],Таблица1[Номер договора],)=ROW()-1,1,)+INDEX(Таблица1[[#All],[0]],ROW()-1)</f>
        <v>#N/A</v>
      </c>
      <c r="M2089" s="18" t="str">
        <f>IFERROR(INDEX(Таблица1[Номер договора],MATCH(ROW()-1,Таблица1[0],)),"s\")</f>
        <v>s\</v>
      </c>
    </row>
    <row r="2090" spans="1:13" ht="15.75" x14ac:dyDescent="0.25">
      <c r="A2090" s="9" t="e">
        <f>INDEX('Журнал договоров физ.лиц'!C2090:C4088,MATCH('Реестр физические'!J2090,'Журнал договоров физ.лиц'!A2090:A4088,))</f>
        <v>#N/A</v>
      </c>
      <c r="B2090" s="9" t="e">
        <f>INDEX('Журнал договоров физ.лиц'!C:C,MATCH('Журнал договоров физ.лиц'!A:A,'Реестр физические'!J:J,))</f>
        <v>#N/A</v>
      </c>
      <c r="C2090" s="35"/>
      <c r="D2090" s="11"/>
      <c r="E2090" s="16"/>
      <c r="F2090" s="19"/>
      <c r="G2090"/>
      <c r="H2090" s="17">
        <f>IFERROR(VLOOKUP(Таблица1[[#This Row],[Наименование услуги]],#REF!,2),)</f>
        <v>0</v>
      </c>
      <c r="I2090" s="7">
        <f>Таблица1[[#This Row],[Количество услуг]]*Таблица1[[#This Row],[Стоимость за единицу, руб.]]</f>
        <v>0</v>
      </c>
      <c r="K2090" s="8" t="str">
        <f>IFERROR(VLOOKUP($J2090,'Журнал договоров физ.лиц'!$A$2:$H$32,2,0),"")</f>
        <v/>
      </c>
      <c r="L2090" s="18" t="e">
        <f>IF(MATCH(Таблица1[[#This Row],[Номер договора]],Таблица1[Номер договора],)=ROW()-1,1,)+INDEX(Таблица1[[#All],[0]],ROW()-1)</f>
        <v>#N/A</v>
      </c>
      <c r="M2090" s="18" t="str">
        <f>IFERROR(INDEX(Таблица1[Номер договора],MATCH(ROW()-1,Таблица1[0],)),"s\")</f>
        <v>s\</v>
      </c>
    </row>
    <row r="2091" spans="1:13" ht="15.75" x14ac:dyDescent="0.25">
      <c r="A2091" s="9" t="e">
        <f>INDEX('Журнал договоров физ.лиц'!C2090:C4088,MATCH('Реестр физические'!J2091,'Журнал договоров физ.лиц'!A2090:A4088,))</f>
        <v>#N/A</v>
      </c>
      <c r="B2091" s="9" t="e">
        <f>INDEX('Журнал договоров физ.лиц'!C:C,MATCH('Журнал договоров физ.лиц'!A:A,'Реестр физические'!J:J,))</f>
        <v>#N/A</v>
      </c>
      <c r="C2091" s="35"/>
      <c r="D2091" s="11"/>
      <c r="E2091" s="16"/>
      <c r="F2091" s="19"/>
      <c r="G2091"/>
      <c r="H2091" s="17">
        <f>IFERROR(VLOOKUP(Таблица1[[#This Row],[Наименование услуги]],#REF!,2),)</f>
        <v>0</v>
      </c>
      <c r="I2091" s="7">
        <f>Таблица1[[#This Row],[Количество услуг]]*Таблица1[[#This Row],[Стоимость за единицу, руб.]]</f>
        <v>0</v>
      </c>
      <c r="K2091" s="8" t="str">
        <f>IFERROR(VLOOKUP($J2091,'Журнал договоров физ.лиц'!$A$2:$H$32,2,0),"")</f>
        <v/>
      </c>
      <c r="L2091" s="18" t="e">
        <f>IF(MATCH(Таблица1[[#This Row],[Номер договора]],Таблица1[Номер договора],)=ROW()-1,1,)+INDEX(Таблица1[[#All],[0]],ROW()-1)</f>
        <v>#N/A</v>
      </c>
      <c r="M2091" s="18" t="str">
        <f>IFERROR(INDEX(Таблица1[Номер договора],MATCH(ROW()-1,Таблица1[0],)),"s\")</f>
        <v>s\</v>
      </c>
    </row>
    <row r="2092" spans="1:13" ht="15.75" x14ac:dyDescent="0.25">
      <c r="A2092" s="9" t="e">
        <f>INDEX('Журнал договоров физ.лиц'!C2090:C4088,MATCH('Реестр физические'!J2092,'Журнал договоров физ.лиц'!A2090:A4088,))</f>
        <v>#N/A</v>
      </c>
      <c r="B2092" s="9" t="e">
        <f>INDEX('Журнал договоров физ.лиц'!C:C,MATCH('Журнал договоров физ.лиц'!A:A,'Реестр физические'!J:J,))</f>
        <v>#N/A</v>
      </c>
      <c r="C2092" s="35"/>
      <c r="D2092" s="11"/>
      <c r="E2092" s="16"/>
      <c r="F2092" s="19"/>
      <c r="G2092"/>
      <c r="H2092" s="17">
        <f>IFERROR(VLOOKUP(Таблица1[[#This Row],[Наименование услуги]],#REF!,2),)</f>
        <v>0</v>
      </c>
      <c r="I2092" s="7">
        <f>Таблица1[[#This Row],[Количество услуг]]*Таблица1[[#This Row],[Стоимость за единицу, руб.]]</f>
        <v>0</v>
      </c>
      <c r="K2092" s="8" t="str">
        <f>IFERROR(VLOOKUP($J2092,'Журнал договоров физ.лиц'!$A$2:$H$32,2,0),"")</f>
        <v/>
      </c>
      <c r="L2092" s="18" t="e">
        <f>IF(MATCH(Таблица1[[#This Row],[Номер договора]],Таблица1[Номер договора],)=ROW()-1,1,)+INDEX(Таблица1[[#All],[0]],ROW()-1)</f>
        <v>#N/A</v>
      </c>
      <c r="M2092" s="18" t="str">
        <f>IFERROR(INDEX(Таблица1[Номер договора],MATCH(ROW()-1,Таблица1[0],)),"s\")</f>
        <v>s\</v>
      </c>
    </row>
    <row r="2093" spans="1:13" ht="15.75" x14ac:dyDescent="0.25">
      <c r="A2093" s="9" t="e">
        <f>INDEX('Журнал договоров физ.лиц'!C2093:C4091,MATCH('Реестр физические'!J2093,'Журнал договоров физ.лиц'!A2093:A4091,))</f>
        <v>#N/A</v>
      </c>
      <c r="B2093" s="9" t="e">
        <f>INDEX('Журнал договоров физ.лиц'!C:C,MATCH('Журнал договоров физ.лиц'!A:A,'Реестр физические'!J:J,))</f>
        <v>#N/A</v>
      </c>
      <c r="C2093" s="35"/>
      <c r="D2093" s="11"/>
      <c r="E2093" s="16"/>
      <c r="F2093" s="19"/>
      <c r="G2093"/>
      <c r="H2093" s="17">
        <f>IFERROR(VLOOKUP(Таблица1[[#This Row],[Наименование услуги]],#REF!,2),)</f>
        <v>0</v>
      </c>
      <c r="I2093" s="7">
        <f>Таблица1[[#This Row],[Количество услуг]]*Таблица1[[#This Row],[Стоимость за единицу, руб.]]</f>
        <v>0</v>
      </c>
      <c r="K2093" s="8" t="str">
        <f>IFERROR(VLOOKUP($J2093,'Журнал договоров физ.лиц'!$A$2:$H$32,2,0),"")</f>
        <v/>
      </c>
      <c r="L2093" s="18" t="e">
        <f>IF(MATCH(Таблица1[[#This Row],[Номер договора]],Таблица1[Номер договора],)=ROW()-1,1,)+INDEX(Таблица1[[#All],[0]],ROW()-1)</f>
        <v>#N/A</v>
      </c>
      <c r="M2093" s="18" t="str">
        <f>IFERROR(INDEX(Таблица1[Номер договора],MATCH(ROW()-1,Таблица1[0],)),"s\")</f>
        <v>s\</v>
      </c>
    </row>
    <row r="2094" spans="1:13" ht="15.75" x14ac:dyDescent="0.25">
      <c r="A2094" s="9" t="e">
        <f>INDEX('Журнал договоров физ.лиц'!C2093:C4091,MATCH('Реестр физические'!J2094,'Журнал договоров физ.лиц'!A2093:A4091,))</f>
        <v>#N/A</v>
      </c>
      <c r="B2094" s="9" t="e">
        <f>INDEX('Журнал договоров физ.лиц'!C:C,MATCH('Журнал договоров физ.лиц'!A:A,'Реестр физические'!J:J,))</f>
        <v>#N/A</v>
      </c>
      <c r="C2094" s="35"/>
      <c r="D2094" s="11"/>
      <c r="E2094" s="16"/>
      <c r="F2094" s="19"/>
      <c r="G2094"/>
      <c r="H2094" s="17">
        <f>IFERROR(VLOOKUP(Таблица1[[#This Row],[Наименование услуги]],#REF!,2),)</f>
        <v>0</v>
      </c>
      <c r="I2094" s="7">
        <f>Таблица1[[#This Row],[Количество услуг]]*Таблица1[[#This Row],[Стоимость за единицу, руб.]]</f>
        <v>0</v>
      </c>
      <c r="K2094" s="8" t="str">
        <f>IFERROR(VLOOKUP($J2094,'Журнал договоров физ.лиц'!$A$2:$H$32,2,0),"")</f>
        <v/>
      </c>
      <c r="L2094" s="18" t="e">
        <f>IF(MATCH(Таблица1[[#This Row],[Номер договора]],Таблица1[Номер договора],)=ROW()-1,1,)+INDEX(Таблица1[[#All],[0]],ROW()-1)</f>
        <v>#N/A</v>
      </c>
      <c r="M2094" s="18" t="str">
        <f>IFERROR(INDEX(Таблица1[Номер договора],MATCH(ROW()-1,Таблица1[0],)),"s\")</f>
        <v>s\</v>
      </c>
    </row>
    <row r="2095" spans="1:13" ht="15.75" x14ac:dyDescent="0.25">
      <c r="A2095" s="9" t="e">
        <f>INDEX('Журнал договоров физ.лиц'!C2093:C4091,MATCH('Реестр физические'!J2095,'Журнал договоров физ.лиц'!A2093:A4091,))</f>
        <v>#N/A</v>
      </c>
      <c r="B2095" s="9" t="e">
        <f>INDEX('Журнал договоров физ.лиц'!C:C,MATCH('Журнал договоров физ.лиц'!A:A,'Реестр физические'!J:J,))</f>
        <v>#N/A</v>
      </c>
      <c r="C2095" s="35"/>
      <c r="D2095" s="11"/>
      <c r="E2095" s="16"/>
      <c r="F2095" s="19"/>
      <c r="G2095"/>
      <c r="H2095" s="17">
        <f>IFERROR(VLOOKUP(Таблица1[[#This Row],[Наименование услуги]],#REF!,2),)</f>
        <v>0</v>
      </c>
      <c r="I2095" s="7">
        <f>Таблица1[[#This Row],[Количество услуг]]*Таблица1[[#This Row],[Стоимость за единицу, руб.]]</f>
        <v>0</v>
      </c>
      <c r="K2095" s="8" t="str">
        <f>IFERROR(VLOOKUP($J2095,'Журнал договоров физ.лиц'!$A$2:$H$32,2,0),"")</f>
        <v/>
      </c>
      <c r="L2095" s="18" t="e">
        <f>IF(MATCH(Таблица1[[#This Row],[Номер договора]],Таблица1[Номер договора],)=ROW()-1,1,)+INDEX(Таблица1[[#All],[0]],ROW()-1)</f>
        <v>#N/A</v>
      </c>
      <c r="M2095" s="18" t="str">
        <f>IFERROR(INDEX(Таблица1[Номер договора],MATCH(ROW()-1,Таблица1[0],)),"s\")</f>
        <v>s\</v>
      </c>
    </row>
    <row r="2096" spans="1:13" ht="15.75" x14ac:dyDescent="0.25">
      <c r="A2096" s="9" t="e">
        <f>INDEX('Журнал договоров физ.лиц'!C2096:C4094,MATCH('Реестр физические'!J2096,'Журнал договоров физ.лиц'!A2096:A4094,))</f>
        <v>#N/A</v>
      </c>
      <c r="B2096" s="9" t="e">
        <f>INDEX('Журнал договоров физ.лиц'!C:C,MATCH('Журнал договоров физ.лиц'!A:A,'Реестр физические'!J:J,))</f>
        <v>#N/A</v>
      </c>
      <c r="C2096" s="35"/>
      <c r="D2096" s="11"/>
      <c r="E2096" s="16"/>
      <c r="F2096" s="19"/>
      <c r="G2096"/>
      <c r="H2096" s="17">
        <f>IFERROR(VLOOKUP(Таблица1[[#This Row],[Наименование услуги]],#REF!,2),)</f>
        <v>0</v>
      </c>
      <c r="I2096" s="7">
        <f>Таблица1[[#This Row],[Количество услуг]]*Таблица1[[#This Row],[Стоимость за единицу, руб.]]</f>
        <v>0</v>
      </c>
      <c r="K2096" s="8" t="str">
        <f>IFERROR(VLOOKUP($J2096,'Журнал договоров физ.лиц'!$A$2:$H$32,2,0),"")</f>
        <v/>
      </c>
      <c r="L2096" s="18" t="e">
        <f>IF(MATCH(Таблица1[[#This Row],[Номер договора]],Таблица1[Номер договора],)=ROW()-1,1,)+INDEX(Таблица1[[#All],[0]],ROW()-1)</f>
        <v>#N/A</v>
      </c>
      <c r="M2096" s="18" t="str">
        <f>IFERROR(INDEX(Таблица1[Номер договора],MATCH(ROW()-1,Таблица1[0],)),"s\")</f>
        <v>s\</v>
      </c>
    </row>
    <row r="2097" spans="1:13" ht="15.75" x14ac:dyDescent="0.25">
      <c r="A2097" s="9" t="e">
        <f>INDEX('Журнал договоров физ.лиц'!C2096:C4094,MATCH('Реестр физические'!J2097,'Журнал договоров физ.лиц'!A2096:A4094,))</f>
        <v>#N/A</v>
      </c>
      <c r="B2097" s="9" t="e">
        <f>INDEX('Журнал договоров физ.лиц'!C:C,MATCH('Журнал договоров физ.лиц'!A:A,'Реестр физические'!J:J,))</f>
        <v>#N/A</v>
      </c>
      <c r="C2097" s="35"/>
      <c r="D2097" s="11"/>
      <c r="E2097" s="16"/>
      <c r="F2097" s="19"/>
      <c r="G2097"/>
      <c r="H2097" s="17">
        <f>IFERROR(VLOOKUP(Таблица1[[#This Row],[Наименование услуги]],#REF!,2),)</f>
        <v>0</v>
      </c>
      <c r="I2097" s="7">
        <f>Таблица1[[#This Row],[Количество услуг]]*Таблица1[[#This Row],[Стоимость за единицу, руб.]]</f>
        <v>0</v>
      </c>
      <c r="K2097" s="8" t="str">
        <f>IFERROR(VLOOKUP($J2097,'Журнал договоров физ.лиц'!$A$2:$H$32,2,0),"")</f>
        <v/>
      </c>
      <c r="L2097" s="18" t="e">
        <f>IF(MATCH(Таблица1[[#This Row],[Номер договора]],Таблица1[Номер договора],)=ROW()-1,1,)+INDEX(Таблица1[[#All],[0]],ROW()-1)</f>
        <v>#N/A</v>
      </c>
      <c r="M2097" s="18" t="str">
        <f>IFERROR(INDEX(Таблица1[Номер договора],MATCH(ROW()-1,Таблица1[0],)),"s\")</f>
        <v>s\</v>
      </c>
    </row>
    <row r="2098" spans="1:13" ht="15.75" x14ac:dyDescent="0.25">
      <c r="A2098" s="9" t="e">
        <f>INDEX('Журнал договоров физ.лиц'!C2096:C4094,MATCH('Реестр физические'!J2098,'Журнал договоров физ.лиц'!A2096:A4094,))</f>
        <v>#N/A</v>
      </c>
      <c r="B2098" s="9" t="e">
        <f>INDEX('Журнал договоров физ.лиц'!C:C,MATCH('Журнал договоров физ.лиц'!A:A,'Реестр физические'!J:J,))</f>
        <v>#N/A</v>
      </c>
      <c r="C2098" s="35"/>
      <c r="D2098" s="11"/>
      <c r="E2098" s="16"/>
      <c r="F2098" s="19"/>
      <c r="G2098"/>
      <c r="H2098" s="17">
        <f>IFERROR(VLOOKUP(Таблица1[[#This Row],[Наименование услуги]],#REF!,2),)</f>
        <v>0</v>
      </c>
      <c r="I2098" s="7">
        <f>Таблица1[[#This Row],[Количество услуг]]*Таблица1[[#This Row],[Стоимость за единицу, руб.]]</f>
        <v>0</v>
      </c>
      <c r="K2098" s="8" t="str">
        <f>IFERROR(VLOOKUP($J2098,'Журнал договоров физ.лиц'!$A$2:$H$32,2,0),"")</f>
        <v/>
      </c>
      <c r="L2098" s="18" t="e">
        <f>IF(MATCH(Таблица1[[#This Row],[Номер договора]],Таблица1[Номер договора],)=ROW()-1,1,)+INDEX(Таблица1[[#All],[0]],ROW()-1)</f>
        <v>#N/A</v>
      </c>
      <c r="M2098" s="18" t="str">
        <f>IFERROR(INDEX(Таблица1[Номер договора],MATCH(ROW()-1,Таблица1[0],)),"s\")</f>
        <v>s\</v>
      </c>
    </row>
    <row r="2099" spans="1:13" ht="15.75" x14ac:dyDescent="0.25">
      <c r="A2099" s="9" t="e">
        <f>INDEX('Журнал договоров физ.лиц'!C2099:C4097,MATCH('Реестр физические'!J2099,'Журнал договоров физ.лиц'!A2099:A4097,))</f>
        <v>#N/A</v>
      </c>
      <c r="B2099" s="9" t="e">
        <f>INDEX('Журнал договоров физ.лиц'!C:C,MATCH('Журнал договоров физ.лиц'!A:A,'Реестр физические'!J:J,))</f>
        <v>#N/A</v>
      </c>
      <c r="C2099" s="35"/>
      <c r="D2099" s="11"/>
      <c r="E2099" s="16"/>
      <c r="F2099" s="19"/>
      <c r="G2099"/>
      <c r="H2099" s="17">
        <f>IFERROR(VLOOKUP(Таблица1[[#This Row],[Наименование услуги]],#REF!,2),)</f>
        <v>0</v>
      </c>
      <c r="I2099" s="7">
        <f>Таблица1[[#This Row],[Количество услуг]]*Таблица1[[#This Row],[Стоимость за единицу, руб.]]</f>
        <v>0</v>
      </c>
      <c r="K2099" s="8" t="str">
        <f>IFERROR(VLOOKUP($J2099,'Журнал договоров физ.лиц'!$A$2:$H$32,2,0),"")</f>
        <v/>
      </c>
      <c r="L2099" s="18" t="e">
        <f>IF(MATCH(Таблица1[[#This Row],[Номер договора]],Таблица1[Номер договора],)=ROW()-1,1,)+INDEX(Таблица1[[#All],[0]],ROW()-1)</f>
        <v>#N/A</v>
      </c>
      <c r="M2099" s="18" t="str">
        <f>IFERROR(INDEX(Таблица1[Номер договора],MATCH(ROW()-1,Таблица1[0],)),"s\")</f>
        <v>s\</v>
      </c>
    </row>
    <row r="2100" spans="1:13" ht="15.75" x14ac:dyDescent="0.25">
      <c r="A2100" s="9" t="e">
        <f>INDEX('Журнал договоров физ.лиц'!C2099:C4097,MATCH('Реестр физические'!J2100,'Журнал договоров физ.лиц'!A2099:A4097,))</f>
        <v>#N/A</v>
      </c>
      <c r="B2100" s="9" t="e">
        <f>INDEX('Журнал договоров физ.лиц'!C:C,MATCH('Журнал договоров физ.лиц'!A:A,'Реестр физические'!J:J,))</f>
        <v>#N/A</v>
      </c>
      <c r="C2100" s="35"/>
      <c r="D2100" s="11"/>
      <c r="E2100" s="16"/>
      <c r="F2100" s="19"/>
      <c r="G2100"/>
      <c r="H2100" s="17">
        <f>IFERROR(VLOOKUP(Таблица1[[#This Row],[Наименование услуги]],#REF!,2),)</f>
        <v>0</v>
      </c>
      <c r="I2100" s="7">
        <f>Таблица1[[#This Row],[Количество услуг]]*Таблица1[[#This Row],[Стоимость за единицу, руб.]]</f>
        <v>0</v>
      </c>
      <c r="K2100" s="8" t="str">
        <f>IFERROR(VLOOKUP($J2100,'Журнал договоров физ.лиц'!$A$2:$H$32,2,0),"")</f>
        <v/>
      </c>
      <c r="L2100" s="18" t="e">
        <f>IF(MATCH(Таблица1[[#This Row],[Номер договора]],Таблица1[Номер договора],)=ROW()-1,1,)+INDEX(Таблица1[[#All],[0]],ROW()-1)</f>
        <v>#N/A</v>
      </c>
      <c r="M2100" s="18" t="str">
        <f>IFERROR(INDEX(Таблица1[Номер договора],MATCH(ROW()-1,Таблица1[0],)),"s\")</f>
        <v>s\</v>
      </c>
    </row>
    <row r="2101" spans="1:13" ht="15.75" x14ac:dyDescent="0.25">
      <c r="A2101" s="9" t="e">
        <f>INDEX('Журнал договоров физ.лиц'!C2099:C4097,MATCH('Реестр физические'!J2101,'Журнал договоров физ.лиц'!A2099:A4097,))</f>
        <v>#N/A</v>
      </c>
      <c r="B2101" s="9" t="e">
        <f>INDEX('Журнал договоров физ.лиц'!C:C,MATCH('Журнал договоров физ.лиц'!A:A,'Реестр физические'!J:J,))</f>
        <v>#N/A</v>
      </c>
      <c r="C2101" s="35"/>
      <c r="D2101" s="11"/>
      <c r="E2101" s="16"/>
      <c r="F2101" s="19"/>
      <c r="G2101"/>
      <c r="H2101" s="17">
        <f>IFERROR(VLOOKUP(Таблица1[[#This Row],[Наименование услуги]],#REF!,2),)</f>
        <v>0</v>
      </c>
      <c r="I2101" s="7">
        <f>Таблица1[[#This Row],[Количество услуг]]*Таблица1[[#This Row],[Стоимость за единицу, руб.]]</f>
        <v>0</v>
      </c>
      <c r="K2101" s="8" t="str">
        <f>IFERROR(VLOOKUP($J2101,'Журнал договоров физ.лиц'!$A$2:$H$32,2,0),"")</f>
        <v/>
      </c>
      <c r="L2101" s="18" t="e">
        <f>IF(MATCH(Таблица1[[#This Row],[Номер договора]],Таблица1[Номер договора],)=ROW()-1,1,)+INDEX(Таблица1[[#All],[0]],ROW()-1)</f>
        <v>#N/A</v>
      </c>
      <c r="M2101" s="18" t="str">
        <f>IFERROR(INDEX(Таблица1[Номер договора],MATCH(ROW()-1,Таблица1[0],)),"s\")</f>
        <v>s\</v>
      </c>
    </row>
    <row r="2102" spans="1:13" ht="15.75" x14ac:dyDescent="0.25">
      <c r="A2102" s="9" t="e">
        <f>INDEX('Журнал договоров физ.лиц'!C2102:C4100,MATCH('Реестр физические'!J2102,'Журнал договоров физ.лиц'!A2102:A4100,))</f>
        <v>#N/A</v>
      </c>
      <c r="B2102" s="9" t="e">
        <f>INDEX('Журнал договоров физ.лиц'!C:C,MATCH('Журнал договоров физ.лиц'!A:A,'Реестр физические'!J:J,))</f>
        <v>#N/A</v>
      </c>
      <c r="C2102" s="35"/>
      <c r="D2102" s="11"/>
      <c r="E2102" s="16"/>
      <c r="F2102" s="19"/>
      <c r="G2102"/>
      <c r="H2102" s="17">
        <f>IFERROR(VLOOKUP(Таблица1[[#This Row],[Наименование услуги]],#REF!,2),)</f>
        <v>0</v>
      </c>
      <c r="I2102" s="7">
        <f>Таблица1[[#This Row],[Количество услуг]]*Таблица1[[#This Row],[Стоимость за единицу, руб.]]</f>
        <v>0</v>
      </c>
      <c r="K2102" s="8" t="str">
        <f>IFERROR(VLOOKUP($J2102,'Журнал договоров физ.лиц'!$A$2:$H$32,2,0),"")</f>
        <v/>
      </c>
      <c r="L2102" s="18" t="e">
        <f>IF(MATCH(Таблица1[[#This Row],[Номер договора]],Таблица1[Номер договора],)=ROW()-1,1,)+INDEX(Таблица1[[#All],[0]],ROW()-1)</f>
        <v>#N/A</v>
      </c>
      <c r="M2102" s="18" t="str">
        <f>IFERROR(INDEX(Таблица1[Номер договора],MATCH(ROW()-1,Таблица1[0],)),"s\")</f>
        <v>s\</v>
      </c>
    </row>
    <row r="2103" spans="1:13" ht="15.75" x14ac:dyDescent="0.25">
      <c r="A2103" s="9" t="e">
        <f>INDEX('Журнал договоров физ.лиц'!C2102:C4100,MATCH('Реестр физические'!J2103,'Журнал договоров физ.лиц'!A2102:A4100,))</f>
        <v>#N/A</v>
      </c>
      <c r="B2103" s="9" t="e">
        <f>INDEX('Журнал договоров физ.лиц'!C:C,MATCH('Журнал договоров физ.лиц'!A:A,'Реестр физические'!J:J,))</f>
        <v>#N/A</v>
      </c>
      <c r="C2103" s="35"/>
      <c r="D2103" s="11"/>
      <c r="E2103" s="16"/>
      <c r="F2103" s="19"/>
      <c r="G2103"/>
      <c r="H2103" s="17">
        <f>IFERROR(VLOOKUP(Таблица1[[#This Row],[Наименование услуги]],#REF!,2),)</f>
        <v>0</v>
      </c>
      <c r="I2103" s="7">
        <f>Таблица1[[#This Row],[Количество услуг]]*Таблица1[[#This Row],[Стоимость за единицу, руб.]]</f>
        <v>0</v>
      </c>
      <c r="K2103" s="8" t="str">
        <f>IFERROR(VLOOKUP($J2103,'Журнал договоров физ.лиц'!$A$2:$H$32,2,0),"")</f>
        <v/>
      </c>
      <c r="L2103" s="18" t="e">
        <f>IF(MATCH(Таблица1[[#This Row],[Номер договора]],Таблица1[Номер договора],)=ROW()-1,1,)+INDEX(Таблица1[[#All],[0]],ROW()-1)</f>
        <v>#N/A</v>
      </c>
      <c r="M2103" s="18" t="str">
        <f>IFERROR(INDEX(Таблица1[Номер договора],MATCH(ROW()-1,Таблица1[0],)),"s\")</f>
        <v>s\</v>
      </c>
    </row>
    <row r="2104" spans="1:13" ht="15.75" x14ac:dyDescent="0.25">
      <c r="A2104" s="9" t="e">
        <f>INDEX('Журнал договоров физ.лиц'!C2102:C4100,MATCH('Реестр физические'!J2104,'Журнал договоров физ.лиц'!A2102:A4100,))</f>
        <v>#N/A</v>
      </c>
      <c r="B2104" s="9" t="e">
        <f>INDEX('Журнал договоров физ.лиц'!C:C,MATCH('Журнал договоров физ.лиц'!A:A,'Реестр физические'!J:J,))</f>
        <v>#N/A</v>
      </c>
      <c r="C2104" s="35"/>
      <c r="D2104" s="11"/>
      <c r="E2104" s="16"/>
      <c r="F2104" s="19"/>
      <c r="G2104"/>
      <c r="H2104" s="17">
        <f>IFERROR(VLOOKUP(Таблица1[[#This Row],[Наименование услуги]],#REF!,2),)</f>
        <v>0</v>
      </c>
      <c r="I2104" s="7">
        <f>Таблица1[[#This Row],[Количество услуг]]*Таблица1[[#This Row],[Стоимость за единицу, руб.]]</f>
        <v>0</v>
      </c>
      <c r="K2104" s="8" t="str">
        <f>IFERROR(VLOOKUP($J2104,'Журнал договоров физ.лиц'!$A$2:$H$32,2,0),"")</f>
        <v/>
      </c>
      <c r="L2104" s="18" t="e">
        <f>IF(MATCH(Таблица1[[#This Row],[Номер договора]],Таблица1[Номер договора],)=ROW()-1,1,)+INDEX(Таблица1[[#All],[0]],ROW()-1)</f>
        <v>#N/A</v>
      </c>
      <c r="M2104" s="18" t="str">
        <f>IFERROR(INDEX(Таблица1[Номер договора],MATCH(ROW()-1,Таблица1[0],)),"s\")</f>
        <v>s\</v>
      </c>
    </row>
    <row r="2105" spans="1:13" ht="15.75" x14ac:dyDescent="0.25">
      <c r="A2105" s="9" t="e">
        <f>INDEX('Журнал договоров физ.лиц'!C2105:C4103,MATCH('Реестр физические'!J2105,'Журнал договоров физ.лиц'!A2105:A4103,))</f>
        <v>#N/A</v>
      </c>
      <c r="B2105" s="9" t="e">
        <f>INDEX('Журнал договоров физ.лиц'!C:C,MATCH('Журнал договоров физ.лиц'!A:A,'Реестр физические'!J:J,))</f>
        <v>#N/A</v>
      </c>
      <c r="C2105" s="35"/>
      <c r="D2105" s="11"/>
      <c r="E2105" s="16"/>
      <c r="F2105" s="19"/>
      <c r="G2105"/>
      <c r="H2105" s="17">
        <f>IFERROR(VLOOKUP(Таблица1[[#This Row],[Наименование услуги]],#REF!,2),)</f>
        <v>0</v>
      </c>
      <c r="I2105" s="7">
        <f>Таблица1[[#This Row],[Количество услуг]]*Таблица1[[#This Row],[Стоимость за единицу, руб.]]</f>
        <v>0</v>
      </c>
      <c r="K2105" s="8" t="str">
        <f>IFERROR(VLOOKUP($J2105,'Журнал договоров физ.лиц'!$A$2:$H$32,2,0),"")</f>
        <v/>
      </c>
      <c r="L2105" s="18" t="e">
        <f>IF(MATCH(Таблица1[[#This Row],[Номер договора]],Таблица1[Номер договора],)=ROW()-1,1,)+INDEX(Таблица1[[#All],[0]],ROW()-1)</f>
        <v>#N/A</v>
      </c>
      <c r="M2105" s="18" t="str">
        <f>IFERROR(INDEX(Таблица1[Номер договора],MATCH(ROW()-1,Таблица1[0],)),"s\")</f>
        <v>s\</v>
      </c>
    </row>
    <row r="2106" spans="1:13" ht="15.75" x14ac:dyDescent="0.25">
      <c r="A2106" s="9" t="e">
        <f>INDEX('Журнал договоров физ.лиц'!C2105:C4103,MATCH('Реестр физические'!J2106,'Журнал договоров физ.лиц'!A2105:A4103,))</f>
        <v>#N/A</v>
      </c>
      <c r="B2106" s="9" t="e">
        <f>INDEX('Журнал договоров физ.лиц'!C:C,MATCH('Журнал договоров физ.лиц'!A:A,'Реестр физические'!J:J,))</f>
        <v>#N/A</v>
      </c>
      <c r="C2106" s="35"/>
      <c r="D2106" s="11"/>
      <c r="E2106" s="16"/>
      <c r="F2106" s="19"/>
      <c r="G2106"/>
      <c r="H2106" s="17">
        <f>IFERROR(VLOOKUP(Таблица1[[#This Row],[Наименование услуги]],#REF!,2),)</f>
        <v>0</v>
      </c>
      <c r="I2106" s="7">
        <f>Таблица1[[#This Row],[Количество услуг]]*Таблица1[[#This Row],[Стоимость за единицу, руб.]]</f>
        <v>0</v>
      </c>
      <c r="K2106" s="8" t="str">
        <f>IFERROR(VLOOKUP($J2106,'Журнал договоров физ.лиц'!$A$2:$H$32,2,0),"")</f>
        <v/>
      </c>
      <c r="L2106" s="18" t="e">
        <f>IF(MATCH(Таблица1[[#This Row],[Номер договора]],Таблица1[Номер договора],)=ROW()-1,1,)+INDEX(Таблица1[[#All],[0]],ROW()-1)</f>
        <v>#N/A</v>
      </c>
      <c r="M2106" s="18" t="str">
        <f>IFERROR(INDEX(Таблица1[Номер договора],MATCH(ROW()-1,Таблица1[0],)),"s\")</f>
        <v>s\</v>
      </c>
    </row>
    <row r="2107" spans="1:13" ht="15.75" x14ac:dyDescent="0.25">
      <c r="A2107" s="9" t="e">
        <f>INDEX('Журнал договоров физ.лиц'!C2105:C4103,MATCH('Реестр физические'!J2107,'Журнал договоров физ.лиц'!A2105:A4103,))</f>
        <v>#N/A</v>
      </c>
      <c r="B2107" s="9" t="e">
        <f>INDEX('Журнал договоров физ.лиц'!C:C,MATCH('Журнал договоров физ.лиц'!A:A,'Реестр физические'!J:J,))</f>
        <v>#N/A</v>
      </c>
      <c r="C2107" s="35"/>
      <c r="D2107" s="11"/>
      <c r="E2107" s="16"/>
      <c r="F2107" s="19"/>
      <c r="G2107"/>
      <c r="H2107" s="17">
        <f>IFERROR(VLOOKUP(Таблица1[[#This Row],[Наименование услуги]],#REF!,2),)</f>
        <v>0</v>
      </c>
      <c r="I2107" s="7">
        <f>Таблица1[[#This Row],[Количество услуг]]*Таблица1[[#This Row],[Стоимость за единицу, руб.]]</f>
        <v>0</v>
      </c>
      <c r="K2107" s="8" t="str">
        <f>IFERROR(VLOOKUP($J2107,'Журнал договоров физ.лиц'!$A$2:$H$32,2,0),"")</f>
        <v/>
      </c>
      <c r="L2107" s="18" t="e">
        <f>IF(MATCH(Таблица1[[#This Row],[Номер договора]],Таблица1[Номер договора],)=ROW()-1,1,)+INDEX(Таблица1[[#All],[0]],ROW()-1)</f>
        <v>#N/A</v>
      </c>
      <c r="M2107" s="18" t="str">
        <f>IFERROR(INDEX(Таблица1[Номер договора],MATCH(ROW()-1,Таблица1[0],)),"s\")</f>
        <v>s\</v>
      </c>
    </row>
    <row r="2108" spans="1:13" ht="15.75" x14ac:dyDescent="0.25">
      <c r="A2108" s="9" t="e">
        <f>INDEX('Журнал договоров физ.лиц'!C2108:C4106,MATCH('Реестр физические'!J2108,'Журнал договоров физ.лиц'!A2108:A4106,))</f>
        <v>#N/A</v>
      </c>
      <c r="B2108" s="9" t="e">
        <f>INDEX('Журнал договоров физ.лиц'!C:C,MATCH('Журнал договоров физ.лиц'!A:A,'Реестр физические'!J:J,))</f>
        <v>#N/A</v>
      </c>
      <c r="C2108" s="35"/>
      <c r="D2108" s="11"/>
      <c r="E2108" s="16"/>
      <c r="F2108" s="19"/>
      <c r="G2108"/>
      <c r="H2108" s="17">
        <f>IFERROR(VLOOKUP(Таблица1[[#This Row],[Наименование услуги]],#REF!,2),)</f>
        <v>0</v>
      </c>
      <c r="I2108" s="7">
        <f>Таблица1[[#This Row],[Количество услуг]]*Таблица1[[#This Row],[Стоимость за единицу, руб.]]</f>
        <v>0</v>
      </c>
      <c r="K2108" s="8" t="str">
        <f>IFERROR(VLOOKUP($J2108,'Журнал договоров физ.лиц'!$A$2:$H$32,2,0),"")</f>
        <v/>
      </c>
      <c r="L2108" s="18" t="e">
        <f>IF(MATCH(Таблица1[[#This Row],[Номер договора]],Таблица1[Номер договора],)=ROW()-1,1,)+INDEX(Таблица1[[#All],[0]],ROW()-1)</f>
        <v>#N/A</v>
      </c>
      <c r="M2108" s="18" t="str">
        <f>IFERROR(INDEX(Таблица1[Номер договора],MATCH(ROW()-1,Таблица1[0],)),"s\")</f>
        <v>s\</v>
      </c>
    </row>
    <row r="2109" spans="1:13" ht="15.75" x14ac:dyDescent="0.25">
      <c r="A2109" s="9" t="e">
        <f>INDEX('Журнал договоров физ.лиц'!C2108:C4106,MATCH('Реестр физические'!J2109,'Журнал договоров физ.лиц'!A2108:A4106,))</f>
        <v>#N/A</v>
      </c>
      <c r="B2109" s="9" t="e">
        <f>INDEX('Журнал договоров физ.лиц'!C:C,MATCH('Журнал договоров физ.лиц'!A:A,'Реестр физические'!J:J,))</f>
        <v>#N/A</v>
      </c>
      <c r="C2109" s="35"/>
      <c r="D2109" s="11"/>
      <c r="E2109" s="16"/>
      <c r="F2109" s="19"/>
      <c r="G2109"/>
      <c r="H2109" s="17">
        <f>IFERROR(VLOOKUP(Таблица1[[#This Row],[Наименование услуги]],#REF!,2),)</f>
        <v>0</v>
      </c>
      <c r="I2109" s="7">
        <f>Таблица1[[#This Row],[Количество услуг]]*Таблица1[[#This Row],[Стоимость за единицу, руб.]]</f>
        <v>0</v>
      </c>
      <c r="K2109" s="8" t="str">
        <f>IFERROR(VLOOKUP($J2109,'Журнал договоров физ.лиц'!$A$2:$H$32,2,0),"")</f>
        <v/>
      </c>
      <c r="L2109" s="18" t="e">
        <f>IF(MATCH(Таблица1[[#This Row],[Номер договора]],Таблица1[Номер договора],)=ROW()-1,1,)+INDEX(Таблица1[[#All],[0]],ROW()-1)</f>
        <v>#N/A</v>
      </c>
      <c r="M2109" s="18" t="str">
        <f>IFERROR(INDEX(Таблица1[Номер договора],MATCH(ROW()-1,Таблица1[0],)),"s\")</f>
        <v>s\</v>
      </c>
    </row>
    <row r="2110" spans="1:13" ht="15.75" x14ac:dyDescent="0.25">
      <c r="A2110" s="9" t="e">
        <f>INDEX('Журнал договоров физ.лиц'!C2108:C4106,MATCH('Реестр физические'!J2110,'Журнал договоров физ.лиц'!A2108:A4106,))</f>
        <v>#N/A</v>
      </c>
      <c r="B2110" s="9" t="e">
        <f>INDEX('Журнал договоров физ.лиц'!C:C,MATCH('Журнал договоров физ.лиц'!A:A,'Реестр физические'!J:J,))</f>
        <v>#N/A</v>
      </c>
      <c r="C2110" s="35"/>
      <c r="D2110" s="11"/>
      <c r="E2110" s="16"/>
      <c r="F2110" s="19"/>
      <c r="G2110"/>
      <c r="H2110" s="17">
        <f>IFERROR(VLOOKUP(Таблица1[[#This Row],[Наименование услуги]],#REF!,2),)</f>
        <v>0</v>
      </c>
      <c r="I2110" s="7">
        <f>Таблица1[[#This Row],[Количество услуг]]*Таблица1[[#This Row],[Стоимость за единицу, руб.]]</f>
        <v>0</v>
      </c>
      <c r="K2110" s="8" t="str">
        <f>IFERROR(VLOOKUP($J2110,'Журнал договоров физ.лиц'!$A$2:$H$32,2,0),"")</f>
        <v/>
      </c>
      <c r="L2110" s="18" t="e">
        <f>IF(MATCH(Таблица1[[#This Row],[Номер договора]],Таблица1[Номер договора],)=ROW()-1,1,)+INDEX(Таблица1[[#All],[0]],ROW()-1)</f>
        <v>#N/A</v>
      </c>
      <c r="M2110" s="18" t="str">
        <f>IFERROR(INDEX(Таблица1[Номер договора],MATCH(ROW()-1,Таблица1[0],)),"s\")</f>
        <v>s\</v>
      </c>
    </row>
    <row r="2111" spans="1:13" ht="15.75" x14ac:dyDescent="0.25">
      <c r="A2111" s="9" t="e">
        <f>INDEX('Журнал договоров физ.лиц'!C2111:C4109,MATCH('Реестр физические'!J2111,'Журнал договоров физ.лиц'!A2111:A4109,))</f>
        <v>#N/A</v>
      </c>
      <c r="B2111" s="9" t="e">
        <f>INDEX('Журнал договоров физ.лиц'!C:C,MATCH('Журнал договоров физ.лиц'!A:A,'Реестр физические'!J:J,))</f>
        <v>#N/A</v>
      </c>
      <c r="C2111" s="35"/>
      <c r="D2111" s="11"/>
      <c r="E2111" s="16"/>
      <c r="F2111" s="19"/>
      <c r="G2111"/>
      <c r="H2111" s="17">
        <f>IFERROR(VLOOKUP(Таблица1[[#This Row],[Наименование услуги]],#REF!,2),)</f>
        <v>0</v>
      </c>
      <c r="I2111" s="7">
        <f>Таблица1[[#This Row],[Количество услуг]]*Таблица1[[#This Row],[Стоимость за единицу, руб.]]</f>
        <v>0</v>
      </c>
      <c r="K2111" s="8" t="str">
        <f>IFERROR(VLOOKUP($J2111,'Журнал договоров физ.лиц'!$A$2:$H$32,2,0),"")</f>
        <v/>
      </c>
      <c r="L2111" s="18" t="e">
        <f>IF(MATCH(Таблица1[[#This Row],[Номер договора]],Таблица1[Номер договора],)=ROW()-1,1,)+INDEX(Таблица1[[#All],[0]],ROW()-1)</f>
        <v>#N/A</v>
      </c>
      <c r="M2111" s="18" t="str">
        <f>IFERROR(INDEX(Таблица1[Номер договора],MATCH(ROW()-1,Таблица1[0],)),"s\")</f>
        <v>s\</v>
      </c>
    </row>
    <row r="2112" spans="1:13" ht="15.75" x14ac:dyDescent="0.25">
      <c r="A2112" s="9" t="e">
        <f>INDEX('Журнал договоров физ.лиц'!C2111:C4109,MATCH('Реестр физические'!J2112,'Журнал договоров физ.лиц'!A2111:A4109,))</f>
        <v>#N/A</v>
      </c>
      <c r="B2112" s="9" t="e">
        <f>INDEX('Журнал договоров физ.лиц'!C:C,MATCH('Журнал договоров физ.лиц'!A:A,'Реестр физические'!J:J,))</f>
        <v>#N/A</v>
      </c>
      <c r="C2112" s="35"/>
      <c r="D2112" s="11"/>
      <c r="E2112" s="16"/>
      <c r="F2112" s="19"/>
      <c r="G2112"/>
      <c r="H2112" s="17">
        <f>IFERROR(VLOOKUP(Таблица1[[#This Row],[Наименование услуги]],#REF!,2),)</f>
        <v>0</v>
      </c>
      <c r="I2112" s="7">
        <f>Таблица1[[#This Row],[Количество услуг]]*Таблица1[[#This Row],[Стоимость за единицу, руб.]]</f>
        <v>0</v>
      </c>
      <c r="K2112" s="8" t="str">
        <f>IFERROR(VLOOKUP($J2112,'Журнал договоров физ.лиц'!$A$2:$H$32,2,0),"")</f>
        <v/>
      </c>
      <c r="L2112" s="18" t="e">
        <f>IF(MATCH(Таблица1[[#This Row],[Номер договора]],Таблица1[Номер договора],)=ROW()-1,1,)+INDEX(Таблица1[[#All],[0]],ROW()-1)</f>
        <v>#N/A</v>
      </c>
      <c r="M2112" s="18" t="str">
        <f>IFERROR(INDEX(Таблица1[Номер договора],MATCH(ROW()-1,Таблица1[0],)),"s\")</f>
        <v>s\</v>
      </c>
    </row>
    <row r="2113" spans="1:13" ht="15.75" x14ac:dyDescent="0.25">
      <c r="A2113" s="9" t="e">
        <f>INDEX('Журнал договоров физ.лиц'!C2111:C4109,MATCH('Реестр физические'!J2113,'Журнал договоров физ.лиц'!A2111:A4109,))</f>
        <v>#N/A</v>
      </c>
      <c r="B2113" s="9" t="e">
        <f>INDEX('Журнал договоров физ.лиц'!C:C,MATCH('Журнал договоров физ.лиц'!A:A,'Реестр физические'!J:J,))</f>
        <v>#N/A</v>
      </c>
      <c r="C2113" s="35"/>
      <c r="D2113" s="11"/>
      <c r="E2113" s="16"/>
      <c r="F2113" s="19"/>
      <c r="G2113"/>
      <c r="H2113" s="17">
        <f>IFERROR(VLOOKUP(Таблица1[[#This Row],[Наименование услуги]],#REF!,2),)</f>
        <v>0</v>
      </c>
      <c r="I2113" s="7">
        <f>Таблица1[[#This Row],[Количество услуг]]*Таблица1[[#This Row],[Стоимость за единицу, руб.]]</f>
        <v>0</v>
      </c>
      <c r="K2113" s="8" t="str">
        <f>IFERROR(VLOOKUP($J2113,'Журнал договоров физ.лиц'!$A$2:$H$32,2,0),"")</f>
        <v/>
      </c>
      <c r="L2113" s="18" t="e">
        <f>IF(MATCH(Таблица1[[#This Row],[Номер договора]],Таблица1[Номер договора],)=ROW()-1,1,)+INDEX(Таблица1[[#All],[0]],ROW()-1)</f>
        <v>#N/A</v>
      </c>
      <c r="M2113" s="18" t="str">
        <f>IFERROR(INDEX(Таблица1[Номер договора],MATCH(ROW()-1,Таблица1[0],)),"s\")</f>
        <v>s\</v>
      </c>
    </row>
    <row r="2114" spans="1:13" ht="15.75" x14ac:dyDescent="0.25">
      <c r="A2114" s="9" t="e">
        <f>INDEX('Журнал договоров физ.лиц'!C2114:C4112,MATCH('Реестр физические'!J2114,'Журнал договоров физ.лиц'!A2114:A4112,))</f>
        <v>#N/A</v>
      </c>
      <c r="B2114" s="9" t="e">
        <f>INDEX('Журнал договоров физ.лиц'!C:C,MATCH('Журнал договоров физ.лиц'!A:A,'Реестр физические'!J:J,))</f>
        <v>#N/A</v>
      </c>
      <c r="C2114" s="35"/>
      <c r="D2114" s="11"/>
      <c r="E2114" s="16"/>
      <c r="F2114" s="19"/>
      <c r="G2114"/>
      <c r="H2114" s="17">
        <f>IFERROR(VLOOKUP(Таблица1[[#This Row],[Наименование услуги]],#REF!,2),)</f>
        <v>0</v>
      </c>
      <c r="I2114" s="7">
        <f>Таблица1[[#This Row],[Количество услуг]]*Таблица1[[#This Row],[Стоимость за единицу, руб.]]</f>
        <v>0</v>
      </c>
      <c r="K2114" s="8" t="str">
        <f>IFERROR(VLOOKUP($J2114,'Журнал договоров физ.лиц'!$A$2:$H$32,2,0),"")</f>
        <v/>
      </c>
      <c r="L2114" s="18" t="e">
        <f>IF(MATCH(Таблица1[[#This Row],[Номер договора]],Таблица1[Номер договора],)=ROW()-1,1,)+INDEX(Таблица1[[#All],[0]],ROW()-1)</f>
        <v>#N/A</v>
      </c>
      <c r="M2114" s="18" t="str">
        <f>IFERROR(INDEX(Таблица1[Номер договора],MATCH(ROW()-1,Таблица1[0],)),"s\")</f>
        <v>s\</v>
      </c>
    </row>
    <row r="2115" spans="1:13" ht="15.75" x14ac:dyDescent="0.25">
      <c r="A2115" s="9" t="e">
        <f>INDEX('Журнал договоров физ.лиц'!C2114:C4112,MATCH('Реестр физические'!J2115,'Журнал договоров физ.лиц'!A2114:A4112,))</f>
        <v>#N/A</v>
      </c>
      <c r="B2115" s="9" t="e">
        <f>INDEX('Журнал договоров физ.лиц'!C:C,MATCH('Журнал договоров физ.лиц'!A:A,'Реестр физические'!J:J,))</f>
        <v>#N/A</v>
      </c>
      <c r="C2115" s="35"/>
      <c r="D2115" s="11"/>
      <c r="E2115" s="16"/>
      <c r="F2115" s="19"/>
      <c r="G2115"/>
      <c r="H2115" s="17">
        <f>IFERROR(VLOOKUP(Таблица1[[#This Row],[Наименование услуги]],#REF!,2),)</f>
        <v>0</v>
      </c>
      <c r="I2115" s="7">
        <f>Таблица1[[#This Row],[Количество услуг]]*Таблица1[[#This Row],[Стоимость за единицу, руб.]]</f>
        <v>0</v>
      </c>
      <c r="K2115" s="8" t="str">
        <f>IFERROR(VLOOKUP($J2115,'Журнал договоров физ.лиц'!$A$2:$H$32,2,0),"")</f>
        <v/>
      </c>
      <c r="L2115" s="18" t="e">
        <f>IF(MATCH(Таблица1[[#This Row],[Номер договора]],Таблица1[Номер договора],)=ROW()-1,1,)+INDEX(Таблица1[[#All],[0]],ROW()-1)</f>
        <v>#N/A</v>
      </c>
      <c r="M2115" s="18" t="str">
        <f>IFERROR(INDEX(Таблица1[Номер договора],MATCH(ROW()-1,Таблица1[0],)),"s\")</f>
        <v>s\</v>
      </c>
    </row>
    <row r="2116" spans="1:13" ht="15.75" x14ac:dyDescent="0.25">
      <c r="A2116" s="9" t="e">
        <f>INDEX('Журнал договоров физ.лиц'!C2114:C4112,MATCH('Реестр физические'!J2116,'Журнал договоров физ.лиц'!A2114:A4112,))</f>
        <v>#N/A</v>
      </c>
      <c r="B2116" s="9" t="e">
        <f>INDEX('Журнал договоров физ.лиц'!C:C,MATCH('Журнал договоров физ.лиц'!A:A,'Реестр физические'!J:J,))</f>
        <v>#N/A</v>
      </c>
      <c r="C2116" s="35"/>
      <c r="D2116" s="11"/>
      <c r="E2116" s="16"/>
      <c r="F2116" s="19"/>
      <c r="G2116"/>
      <c r="H2116" s="17">
        <f>IFERROR(VLOOKUP(Таблица1[[#This Row],[Наименование услуги]],#REF!,2),)</f>
        <v>0</v>
      </c>
      <c r="I2116" s="7">
        <f>Таблица1[[#This Row],[Количество услуг]]*Таблица1[[#This Row],[Стоимость за единицу, руб.]]</f>
        <v>0</v>
      </c>
      <c r="K2116" s="8" t="str">
        <f>IFERROR(VLOOKUP($J2116,'Журнал договоров физ.лиц'!$A$2:$H$32,2,0),"")</f>
        <v/>
      </c>
      <c r="L2116" s="18" t="e">
        <f>IF(MATCH(Таблица1[[#This Row],[Номер договора]],Таблица1[Номер договора],)=ROW()-1,1,)+INDEX(Таблица1[[#All],[0]],ROW()-1)</f>
        <v>#N/A</v>
      </c>
      <c r="M2116" s="18" t="str">
        <f>IFERROR(INDEX(Таблица1[Номер договора],MATCH(ROW()-1,Таблица1[0],)),"s\")</f>
        <v>s\</v>
      </c>
    </row>
    <row r="2117" spans="1:13" ht="15.75" x14ac:dyDescent="0.25">
      <c r="A2117" s="9" t="e">
        <f>INDEX('Журнал договоров физ.лиц'!C2117:C4115,MATCH('Реестр физические'!J2117,'Журнал договоров физ.лиц'!A2117:A4115,))</f>
        <v>#N/A</v>
      </c>
      <c r="B2117" s="9" t="e">
        <f>INDEX('Журнал договоров физ.лиц'!C:C,MATCH('Журнал договоров физ.лиц'!A:A,'Реестр физические'!J:J,))</f>
        <v>#N/A</v>
      </c>
      <c r="C2117" s="35"/>
      <c r="D2117" s="11"/>
      <c r="E2117" s="16"/>
      <c r="F2117" s="19"/>
      <c r="G2117"/>
      <c r="H2117" s="17">
        <f>IFERROR(VLOOKUP(Таблица1[[#This Row],[Наименование услуги]],#REF!,2),)</f>
        <v>0</v>
      </c>
      <c r="I2117" s="7">
        <f>Таблица1[[#This Row],[Количество услуг]]*Таблица1[[#This Row],[Стоимость за единицу, руб.]]</f>
        <v>0</v>
      </c>
      <c r="K2117" s="8" t="str">
        <f>IFERROR(VLOOKUP($J2117,'Журнал договоров физ.лиц'!$A$2:$H$32,2,0),"")</f>
        <v/>
      </c>
      <c r="L2117" s="18" t="e">
        <f>IF(MATCH(Таблица1[[#This Row],[Номер договора]],Таблица1[Номер договора],)=ROW()-1,1,)+INDEX(Таблица1[[#All],[0]],ROW()-1)</f>
        <v>#N/A</v>
      </c>
      <c r="M2117" s="18" t="str">
        <f>IFERROR(INDEX(Таблица1[Номер договора],MATCH(ROW()-1,Таблица1[0],)),"s\")</f>
        <v>s\</v>
      </c>
    </row>
    <row r="2118" spans="1:13" ht="15.75" x14ac:dyDescent="0.25">
      <c r="A2118" s="9" t="e">
        <f>INDEX('Журнал договоров физ.лиц'!C2117:C4115,MATCH('Реестр физические'!J2118,'Журнал договоров физ.лиц'!A2117:A4115,))</f>
        <v>#N/A</v>
      </c>
      <c r="B2118" s="9" t="e">
        <f>INDEX('Журнал договоров физ.лиц'!C:C,MATCH('Журнал договоров физ.лиц'!A:A,'Реестр физические'!J:J,))</f>
        <v>#N/A</v>
      </c>
      <c r="C2118" s="35"/>
      <c r="D2118" s="11"/>
      <c r="E2118" s="16"/>
      <c r="F2118" s="19"/>
      <c r="G2118"/>
      <c r="H2118" s="17">
        <f>IFERROR(VLOOKUP(Таблица1[[#This Row],[Наименование услуги]],#REF!,2),)</f>
        <v>0</v>
      </c>
      <c r="I2118" s="7">
        <f>Таблица1[[#This Row],[Количество услуг]]*Таблица1[[#This Row],[Стоимость за единицу, руб.]]</f>
        <v>0</v>
      </c>
      <c r="K2118" s="8" t="str">
        <f>IFERROR(VLOOKUP($J2118,'Журнал договоров физ.лиц'!$A$2:$H$32,2,0),"")</f>
        <v/>
      </c>
      <c r="L2118" s="18" t="e">
        <f>IF(MATCH(Таблица1[[#This Row],[Номер договора]],Таблица1[Номер договора],)=ROW()-1,1,)+INDEX(Таблица1[[#All],[0]],ROW()-1)</f>
        <v>#N/A</v>
      </c>
      <c r="M2118" s="18" t="str">
        <f>IFERROR(INDEX(Таблица1[Номер договора],MATCH(ROW()-1,Таблица1[0],)),"s\")</f>
        <v>s\</v>
      </c>
    </row>
    <row r="2119" spans="1:13" ht="15.75" x14ac:dyDescent="0.25">
      <c r="A2119" s="9" t="e">
        <f>INDEX('Журнал договоров физ.лиц'!C2117:C4115,MATCH('Реестр физические'!J2119,'Журнал договоров физ.лиц'!A2117:A4115,))</f>
        <v>#N/A</v>
      </c>
      <c r="B2119" s="9" t="e">
        <f>INDEX('Журнал договоров физ.лиц'!C:C,MATCH('Журнал договоров физ.лиц'!A:A,'Реестр физические'!J:J,))</f>
        <v>#N/A</v>
      </c>
      <c r="C2119" s="35"/>
      <c r="D2119" s="11"/>
      <c r="E2119" s="16"/>
      <c r="F2119" s="19"/>
      <c r="G2119"/>
      <c r="H2119" s="17">
        <f>IFERROR(VLOOKUP(Таблица1[[#This Row],[Наименование услуги]],#REF!,2),)</f>
        <v>0</v>
      </c>
      <c r="I2119" s="7">
        <f>Таблица1[[#This Row],[Количество услуг]]*Таблица1[[#This Row],[Стоимость за единицу, руб.]]</f>
        <v>0</v>
      </c>
      <c r="K2119" s="8" t="str">
        <f>IFERROR(VLOOKUP($J2119,'Журнал договоров физ.лиц'!$A$2:$H$32,2,0),"")</f>
        <v/>
      </c>
      <c r="L2119" s="18" t="e">
        <f>IF(MATCH(Таблица1[[#This Row],[Номер договора]],Таблица1[Номер договора],)=ROW()-1,1,)+INDEX(Таблица1[[#All],[0]],ROW()-1)</f>
        <v>#N/A</v>
      </c>
      <c r="M2119" s="18" t="str">
        <f>IFERROR(INDEX(Таблица1[Номер договора],MATCH(ROW()-1,Таблица1[0],)),"s\")</f>
        <v>s\</v>
      </c>
    </row>
    <row r="2120" spans="1:13" ht="15.75" x14ac:dyDescent="0.25">
      <c r="A2120" s="9" t="e">
        <f>INDEX('Журнал договоров физ.лиц'!C2120:C4118,MATCH('Реестр физические'!J2120,'Журнал договоров физ.лиц'!A2120:A4118,))</f>
        <v>#N/A</v>
      </c>
      <c r="B2120" s="9" t="e">
        <f>INDEX('Журнал договоров физ.лиц'!C:C,MATCH('Журнал договоров физ.лиц'!A:A,'Реестр физические'!J:J,))</f>
        <v>#N/A</v>
      </c>
      <c r="C2120" s="35"/>
      <c r="D2120" s="11"/>
      <c r="E2120" s="16"/>
      <c r="F2120" s="19"/>
      <c r="G2120"/>
      <c r="H2120" s="17">
        <f>IFERROR(VLOOKUP(Таблица1[[#This Row],[Наименование услуги]],#REF!,2),)</f>
        <v>0</v>
      </c>
      <c r="I2120" s="7">
        <f>Таблица1[[#This Row],[Количество услуг]]*Таблица1[[#This Row],[Стоимость за единицу, руб.]]</f>
        <v>0</v>
      </c>
      <c r="K2120" s="8" t="str">
        <f>IFERROR(VLOOKUP($J2120,'Журнал договоров физ.лиц'!$A$2:$H$32,2,0),"")</f>
        <v/>
      </c>
      <c r="L2120" s="18" t="e">
        <f>IF(MATCH(Таблица1[[#This Row],[Номер договора]],Таблица1[Номер договора],)=ROW()-1,1,)+INDEX(Таблица1[[#All],[0]],ROW()-1)</f>
        <v>#N/A</v>
      </c>
      <c r="M2120" s="18" t="str">
        <f>IFERROR(INDEX(Таблица1[Номер договора],MATCH(ROW()-1,Таблица1[0],)),"s\")</f>
        <v>s\</v>
      </c>
    </row>
    <row r="2121" spans="1:13" ht="15.75" x14ac:dyDescent="0.25">
      <c r="A2121" s="9" t="e">
        <f>INDEX('Журнал договоров физ.лиц'!C2120:C4118,MATCH('Реестр физические'!J2121,'Журнал договоров физ.лиц'!A2120:A4118,))</f>
        <v>#N/A</v>
      </c>
      <c r="B2121" s="9" t="e">
        <f>INDEX('Журнал договоров физ.лиц'!C:C,MATCH('Журнал договоров физ.лиц'!A:A,'Реестр физические'!J:J,))</f>
        <v>#N/A</v>
      </c>
      <c r="C2121" s="35"/>
      <c r="D2121" s="11"/>
      <c r="E2121" s="16"/>
      <c r="F2121" s="19"/>
      <c r="G2121"/>
      <c r="H2121" s="17">
        <f>IFERROR(VLOOKUP(Таблица1[[#This Row],[Наименование услуги]],#REF!,2),)</f>
        <v>0</v>
      </c>
      <c r="I2121" s="7">
        <f>Таблица1[[#This Row],[Количество услуг]]*Таблица1[[#This Row],[Стоимость за единицу, руб.]]</f>
        <v>0</v>
      </c>
      <c r="K2121" s="8" t="str">
        <f>IFERROR(VLOOKUP($J2121,'Журнал договоров физ.лиц'!$A$2:$H$32,2,0),"")</f>
        <v/>
      </c>
      <c r="L2121" s="18" t="e">
        <f>IF(MATCH(Таблица1[[#This Row],[Номер договора]],Таблица1[Номер договора],)=ROW()-1,1,)+INDEX(Таблица1[[#All],[0]],ROW()-1)</f>
        <v>#N/A</v>
      </c>
      <c r="M2121" s="18" t="str">
        <f>IFERROR(INDEX(Таблица1[Номер договора],MATCH(ROW()-1,Таблица1[0],)),"s\")</f>
        <v>s\</v>
      </c>
    </row>
    <row r="2122" spans="1:13" ht="15.75" x14ac:dyDescent="0.25">
      <c r="A2122" s="9" t="e">
        <f>INDEX('Журнал договоров физ.лиц'!C2120:C4118,MATCH('Реестр физические'!J2122,'Журнал договоров физ.лиц'!A2120:A4118,))</f>
        <v>#N/A</v>
      </c>
      <c r="B2122" s="9" t="e">
        <f>INDEX('Журнал договоров физ.лиц'!C:C,MATCH('Журнал договоров физ.лиц'!A:A,'Реестр физические'!J:J,))</f>
        <v>#N/A</v>
      </c>
      <c r="C2122" s="35"/>
      <c r="D2122" s="11"/>
      <c r="E2122" s="16"/>
      <c r="F2122" s="19"/>
      <c r="G2122"/>
      <c r="H2122" s="17">
        <f>IFERROR(VLOOKUP(Таблица1[[#This Row],[Наименование услуги]],#REF!,2),)</f>
        <v>0</v>
      </c>
      <c r="I2122" s="7">
        <f>Таблица1[[#This Row],[Количество услуг]]*Таблица1[[#This Row],[Стоимость за единицу, руб.]]</f>
        <v>0</v>
      </c>
      <c r="K2122" s="8" t="str">
        <f>IFERROR(VLOOKUP($J2122,'Журнал договоров физ.лиц'!$A$2:$H$32,2,0),"")</f>
        <v/>
      </c>
      <c r="L2122" s="18" t="e">
        <f>IF(MATCH(Таблица1[[#This Row],[Номер договора]],Таблица1[Номер договора],)=ROW()-1,1,)+INDEX(Таблица1[[#All],[0]],ROW()-1)</f>
        <v>#N/A</v>
      </c>
      <c r="M2122" s="18" t="str">
        <f>IFERROR(INDEX(Таблица1[Номер договора],MATCH(ROW()-1,Таблица1[0],)),"s\")</f>
        <v>s\</v>
      </c>
    </row>
    <row r="2123" spans="1:13" ht="15.75" x14ac:dyDescent="0.25">
      <c r="A2123" s="9" t="e">
        <f>INDEX('Журнал договоров физ.лиц'!C2123:C4121,MATCH('Реестр физические'!J2123,'Журнал договоров физ.лиц'!A2123:A4121,))</f>
        <v>#N/A</v>
      </c>
      <c r="B2123" s="9" t="e">
        <f>INDEX('Журнал договоров физ.лиц'!C:C,MATCH('Журнал договоров физ.лиц'!A:A,'Реестр физические'!J:J,))</f>
        <v>#N/A</v>
      </c>
      <c r="C2123" s="35"/>
      <c r="D2123" s="11"/>
      <c r="E2123" s="16"/>
      <c r="F2123" s="19"/>
      <c r="G2123"/>
      <c r="H2123" s="17">
        <f>IFERROR(VLOOKUP(Таблица1[[#This Row],[Наименование услуги]],#REF!,2),)</f>
        <v>0</v>
      </c>
      <c r="I2123" s="7">
        <f>Таблица1[[#This Row],[Количество услуг]]*Таблица1[[#This Row],[Стоимость за единицу, руб.]]</f>
        <v>0</v>
      </c>
      <c r="K2123" s="8" t="str">
        <f>IFERROR(VLOOKUP($J2123,'Журнал договоров физ.лиц'!$A$2:$H$32,2,0),"")</f>
        <v/>
      </c>
      <c r="L2123" s="18" t="e">
        <f>IF(MATCH(Таблица1[[#This Row],[Номер договора]],Таблица1[Номер договора],)=ROW()-1,1,)+INDEX(Таблица1[[#All],[0]],ROW()-1)</f>
        <v>#N/A</v>
      </c>
      <c r="M2123" s="18" t="str">
        <f>IFERROR(INDEX(Таблица1[Номер договора],MATCH(ROW()-1,Таблица1[0],)),"s\")</f>
        <v>s\</v>
      </c>
    </row>
    <row r="2124" spans="1:13" ht="15.75" x14ac:dyDescent="0.25">
      <c r="A2124" s="9" t="e">
        <f>INDEX('Журнал договоров физ.лиц'!C2123:C4121,MATCH('Реестр физические'!J2124,'Журнал договоров физ.лиц'!A2123:A4121,))</f>
        <v>#N/A</v>
      </c>
      <c r="B2124" s="9" t="e">
        <f>INDEX('Журнал договоров физ.лиц'!C:C,MATCH('Журнал договоров физ.лиц'!A:A,'Реестр физические'!J:J,))</f>
        <v>#N/A</v>
      </c>
      <c r="C2124" s="35"/>
      <c r="D2124" s="11"/>
      <c r="E2124" s="16"/>
      <c r="F2124" s="19"/>
      <c r="G2124"/>
      <c r="H2124" s="17">
        <f>IFERROR(VLOOKUP(Таблица1[[#This Row],[Наименование услуги]],#REF!,2),)</f>
        <v>0</v>
      </c>
      <c r="I2124" s="7">
        <f>Таблица1[[#This Row],[Количество услуг]]*Таблица1[[#This Row],[Стоимость за единицу, руб.]]</f>
        <v>0</v>
      </c>
      <c r="K2124" s="8" t="str">
        <f>IFERROR(VLOOKUP($J2124,'Журнал договоров физ.лиц'!$A$2:$H$32,2,0),"")</f>
        <v/>
      </c>
      <c r="L2124" s="18" t="e">
        <f>IF(MATCH(Таблица1[[#This Row],[Номер договора]],Таблица1[Номер договора],)=ROW()-1,1,)+INDEX(Таблица1[[#All],[0]],ROW()-1)</f>
        <v>#N/A</v>
      </c>
      <c r="M2124" s="18" t="str">
        <f>IFERROR(INDEX(Таблица1[Номер договора],MATCH(ROW()-1,Таблица1[0],)),"s\")</f>
        <v>s\</v>
      </c>
    </row>
    <row r="2125" spans="1:13" ht="15.75" x14ac:dyDescent="0.25">
      <c r="A2125" s="9" t="e">
        <f>INDEX('Журнал договоров физ.лиц'!C2123:C4121,MATCH('Реестр физические'!J2125,'Журнал договоров физ.лиц'!A2123:A4121,))</f>
        <v>#N/A</v>
      </c>
      <c r="B2125" s="9" t="e">
        <f>INDEX('Журнал договоров физ.лиц'!C:C,MATCH('Журнал договоров физ.лиц'!A:A,'Реестр физические'!J:J,))</f>
        <v>#N/A</v>
      </c>
      <c r="C2125" s="35"/>
      <c r="D2125" s="11"/>
      <c r="E2125" s="16"/>
      <c r="F2125" s="19"/>
      <c r="G2125"/>
      <c r="H2125" s="17">
        <f>IFERROR(VLOOKUP(Таблица1[[#This Row],[Наименование услуги]],#REF!,2),)</f>
        <v>0</v>
      </c>
      <c r="I2125" s="7">
        <f>Таблица1[[#This Row],[Количество услуг]]*Таблица1[[#This Row],[Стоимость за единицу, руб.]]</f>
        <v>0</v>
      </c>
      <c r="K2125" s="8" t="str">
        <f>IFERROR(VLOOKUP($J2125,'Журнал договоров физ.лиц'!$A$2:$H$32,2,0),"")</f>
        <v/>
      </c>
      <c r="L2125" s="18" t="e">
        <f>IF(MATCH(Таблица1[[#This Row],[Номер договора]],Таблица1[Номер договора],)=ROW()-1,1,)+INDEX(Таблица1[[#All],[0]],ROW()-1)</f>
        <v>#N/A</v>
      </c>
      <c r="M2125" s="18" t="str">
        <f>IFERROR(INDEX(Таблица1[Номер договора],MATCH(ROW()-1,Таблица1[0],)),"s\")</f>
        <v>s\</v>
      </c>
    </row>
    <row r="2126" spans="1:13" ht="15.75" x14ac:dyDescent="0.25">
      <c r="A2126" s="9" t="e">
        <f>INDEX('Журнал договоров физ.лиц'!C2126:C4124,MATCH('Реестр физические'!J2126,'Журнал договоров физ.лиц'!A2126:A4124,))</f>
        <v>#N/A</v>
      </c>
      <c r="B2126" s="9" t="e">
        <f>INDEX('Журнал договоров физ.лиц'!C:C,MATCH('Журнал договоров физ.лиц'!A:A,'Реестр физические'!J:J,))</f>
        <v>#N/A</v>
      </c>
      <c r="C2126" s="35"/>
      <c r="D2126" s="11"/>
      <c r="E2126" s="16"/>
      <c r="F2126" s="19"/>
      <c r="G2126"/>
      <c r="H2126" s="17">
        <f>IFERROR(VLOOKUP(Таблица1[[#This Row],[Наименование услуги]],#REF!,2),)</f>
        <v>0</v>
      </c>
      <c r="I2126" s="7">
        <f>Таблица1[[#This Row],[Количество услуг]]*Таблица1[[#This Row],[Стоимость за единицу, руб.]]</f>
        <v>0</v>
      </c>
      <c r="K2126" s="8" t="str">
        <f>IFERROR(VLOOKUP($J2126,'Журнал договоров физ.лиц'!$A$2:$H$32,2,0),"")</f>
        <v/>
      </c>
      <c r="L2126" s="18" t="e">
        <f>IF(MATCH(Таблица1[[#This Row],[Номер договора]],Таблица1[Номер договора],)=ROW()-1,1,)+INDEX(Таблица1[[#All],[0]],ROW()-1)</f>
        <v>#N/A</v>
      </c>
      <c r="M2126" s="18" t="str">
        <f>IFERROR(INDEX(Таблица1[Номер договора],MATCH(ROW()-1,Таблица1[0],)),"s\")</f>
        <v>s\</v>
      </c>
    </row>
    <row r="2127" spans="1:13" ht="15.75" x14ac:dyDescent="0.25">
      <c r="A2127" s="9" t="e">
        <f>INDEX('Журнал договоров физ.лиц'!C2126:C4124,MATCH('Реестр физические'!J2127,'Журнал договоров физ.лиц'!A2126:A4124,))</f>
        <v>#N/A</v>
      </c>
      <c r="B2127" s="9" t="e">
        <f>INDEX('Журнал договоров физ.лиц'!C:C,MATCH('Журнал договоров физ.лиц'!A:A,'Реестр физические'!J:J,))</f>
        <v>#N/A</v>
      </c>
      <c r="C2127" s="35"/>
      <c r="D2127" s="11"/>
      <c r="E2127" s="16"/>
      <c r="F2127" s="19"/>
      <c r="G2127"/>
      <c r="H2127" s="17">
        <f>IFERROR(VLOOKUP(Таблица1[[#This Row],[Наименование услуги]],#REF!,2),)</f>
        <v>0</v>
      </c>
      <c r="I2127" s="7">
        <f>Таблица1[[#This Row],[Количество услуг]]*Таблица1[[#This Row],[Стоимость за единицу, руб.]]</f>
        <v>0</v>
      </c>
      <c r="K2127" s="8" t="str">
        <f>IFERROR(VLOOKUP($J2127,'Журнал договоров физ.лиц'!$A$2:$H$32,2,0),"")</f>
        <v/>
      </c>
      <c r="L2127" s="18" t="e">
        <f>IF(MATCH(Таблица1[[#This Row],[Номер договора]],Таблица1[Номер договора],)=ROW()-1,1,)+INDEX(Таблица1[[#All],[0]],ROW()-1)</f>
        <v>#N/A</v>
      </c>
      <c r="M2127" s="18" t="str">
        <f>IFERROR(INDEX(Таблица1[Номер договора],MATCH(ROW()-1,Таблица1[0],)),"s\")</f>
        <v>s\</v>
      </c>
    </row>
    <row r="2128" spans="1:13" ht="15.75" x14ac:dyDescent="0.25">
      <c r="A2128" s="9" t="e">
        <f>INDEX('Журнал договоров физ.лиц'!C2126:C4124,MATCH('Реестр физические'!J2128,'Журнал договоров физ.лиц'!A2126:A4124,))</f>
        <v>#N/A</v>
      </c>
      <c r="B2128" s="9" t="e">
        <f>INDEX('Журнал договоров физ.лиц'!C:C,MATCH('Журнал договоров физ.лиц'!A:A,'Реестр физические'!J:J,))</f>
        <v>#N/A</v>
      </c>
      <c r="C2128" s="35"/>
      <c r="D2128" s="11"/>
      <c r="E2128" s="16"/>
      <c r="F2128" s="19"/>
      <c r="G2128"/>
      <c r="H2128" s="17">
        <f>IFERROR(VLOOKUP(Таблица1[[#This Row],[Наименование услуги]],#REF!,2),)</f>
        <v>0</v>
      </c>
      <c r="I2128" s="7">
        <f>Таблица1[[#This Row],[Количество услуг]]*Таблица1[[#This Row],[Стоимость за единицу, руб.]]</f>
        <v>0</v>
      </c>
      <c r="K2128" s="8" t="str">
        <f>IFERROR(VLOOKUP($J2128,'Журнал договоров физ.лиц'!$A$2:$H$32,2,0),"")</f>
        <v/>
      </c>
      <c r="L2128" s="18" t="e">
        <f>IF(MATCH(Таблица1[[#This Row],[Номер договора]],Таблица1[Номер договора],)=ROW()-1,1,)+INDEX(Таблица1[[#All],[0]],ROW()-1)</f>
        <v>#N/A</v>
      </c>
      <c r="M2128" s="18" t="str">
        <f>IFERROR(INDEX(Таблица1[Номер договора],MATCH(ROW()-1,Таблица1[0],)),"s\")</f>
        <v>s\</v>
      </c>
    </row>
    <row r="2129" spans="1:13" ht="15.75" x14ac:dyDescent="0.25">
      <c r="A2129" s="9" t="e">
        <f>INDEX('Журнал договоров физ.лиц'!C2129:C4127,MATCH('Реестр физические'!J2129,'Журнал договоров физ.лиц'!A2129:A4127,))</f>
        <v>#N/A</v>
      </c>
      <c r="B2129" s="9" t="e">
        <f>INDEX('Журнал договоров физ.лиц'!C:C,MATCH('Журнал договоров физ.лиц'!A:A,'Реестр физические'!J:J,))</f>
        <v>#N/A</v>
      </c>
      <c r="C2129" s="35"/>
      <c r="D2129" s="11"/>
      <c r="E2129" s="16"/>
      <c r="F2129" s="19"/>
      <c r="G2129"/>
      <c r="H2129" s="17">
        <f>IFERROR(VLOOKUP(Таблица1[[#This Row],[Наименование услуги]],#REF!,2),)</f>
        <v>0</v>
      </c>
      <c r="I2129" s="7">
        <f>Таблица1[[#This Row],[Количество услуг]]*Таблица1[[#This Row],[Стоимость за единицу, руб.]]</f>
        <v>0</v>
      </c>
      <c r="K2129" s="8" t="str">
        <f>IFERROR(VLOOKUP($J2129,'Журнал договоров физ.лиц'!$A$2:$H$32,2,0),"")</f>
        <v/>
      </c>
      <c r="L2129" s="18" t="e">
        <f>IF(MATCH(Таблица1[[#This Row],[Номер договора]],Таблица1[Номер договора],)=ROW()-1,1,)+INDEX(Таблица1[[#All],[0]],ROW()-1)</f>
        <v>#N/A</v>
      </c>
      <c r="M2129" s="18" t="str">
        <f>IFERROR(INDEX(Таблица1[Номер договора],MATCH(ROW()-1,Таблица1[0],)),"s\")</f>
        <v>s\</v>
      </c>
    </row>
    <row r="2130" spans="1:13" ht="15.75" x14ac:dyDescent="0.25">
      <c r="A2130" s="9" t="e">
        <f>INDEX('Журнал договоров физ.лиц'!C2129:C4127,MATCH('Реестр физические'!J2130,'Журнал договоров физ.лиц'!A2129:A4127,))</f>
        <v>#N/A</v>
      </c>
      <c r="B2130" s="9" t="e">
        <f>INDEX('Журнал договоров физ.лиц'!C:C,MATCH('Журнал договоров физ.лиц'!A:A,'Реестр физические'!J:J,))</f>
        <v>#N/A</v>
      </c>
      <c r="C2130" s="35"/>
      <c r="D2130" s="11"/>
      <c r="E2130" s="16"/>
      <c r="F2130" s="19"/>
      <c r="G2130"/>
      <c r="H2130" s="17">
        <f>IFERROR(VLOOKUP(Таблица1[[#This Row],[Наименование услуги]],#REF!,2),)</f>
        <v>0</v>
      </c>
      <c r="I2130" s="7">
        <f>Таблица1[[#This Row],[Количество услуг]]*Таблица1[[#This Row],[Стоимость за единицу, руб.]]</f>
        <v>0</v>
      </c>
      <c r="K2130" s="8" t="str">
        <f>IFERROR(VLOOKUP($J2130,'Журнал договоров физ.лиц'!$A$2:$H$32,2,0),"")</f>
        <v/>
      </c>
      <c r="L2130" s="18" t="e">
        <f>IF(MATCH(Таблица1[[#This Row],[Номер договора]],Таблица1[Номер договора],)=ROW()-1,1,)+INDEX(Таблица1[[#All],[0]],ROW()-1)</f>
        <v>#N/A</v>
      </c>
      <c r="M2130" s="18" t="str">
        <f>IFERROR(INDEX(Таблица1[Номер договора],MATCH(ROW()-1,Таблица1[0],)),"s\")</f>
        <v>s\</v>
      </c>
    </row>
    <row r="2131" spans="1:13" ht="15.75" x14ac:dyDescent="0.25">
      <c r="A2131" s="9" t="e">
        <f>INDEX('Журнал договоров физ.лиц'!C2129:C4127,MATCH('Реестр физические'!J2131,'Журнал договоров физ.лиц'!A2129:A4127,))</f>
        <v>#N/A</v>
      </c>
      <c r="B2131" s="9" t="e">
        <f>INDEX('Журнал договоров физ.лиц'!C:C,MATCH('Журнал договоров физ.лиц'!A:A,'Реестр физические'!J:J,))</f>
        <v>#N/A</v>
      </c>
      <c r="C2131" s="35"/>
      <c r="D2131" s="11"/>
      <c r="E2131" s="16"/>
      <c r="F2131" s="19"/>
      <c r="G2131"/>
      <c r="H2131" s="17">
        <f>IFERROR(VLOOKUP(Таблица1[[#This Row],[Наименование услуги]],#REF!,2),)</f>
        <v>0</v>
      </c>
      <c r="I2131" s="7">
        <f>Таблица1[[#This Row],[Количество услуг]]*Таблица1[[#This Row],[Стоимость за единицу, руб.]]</f>
        <v>0</v>
      </c>
      <c r="K2131" s="8" t="str">
        <f>IFERROR(VLOOKUP($J2131,'Журнал договоров физ.лиц'!$A$2:$H$32,2,0),"")</f>
        <v/>
      </c>
      <c r="L2131" s="18" t="e">
        <f>IF(MATCH(Таблица1[[#This Row],[Номер договора]],Таблица1[Номер договора],)=ROW()-1,1,)+INDEX(Таблица1[[#All],[0]],ROW()-1)</f>
        <v>#N/A</v>
      </c>
      <c r="M2131" s="18" t="str">
        <f>IFERROR(INDEX(Таблица1[Номер договора],MATCH(ROW()-1,Таблица1[0],)),"s\")</f>
        <v>s\</v>
      </c>
    </row>
    <row r="2132" spans="1:13" ht="15.75" x14ac:dyDescent="0.25">
      <c r="A2132" s="9" t="e">
        <f>INDEX('Журнал договоров физ.лиц'!C2132:C4130,MATCH('Реестр физические'!J2132,'Журнал договоров физ.лиц'!A2132:A4130,))</f>
        <v>#N/A</v>
      </c>
      <c r="B2132" s="9" t="e">
        <f>INDEX('Журнал договоров физ.лиц'!C:C,MATCH('Журнал договоров физ.лиц'!A:A,'Реестр физические'!J:J,))</f>
        <v>#N/A</v>
      </c>
      <c r="C2132" s="35"/>
      <c r="D2132" s="11"/>
      <c r="E2132" s="16"/>
      <c r="F2132" s="19"/>
      <c r="G2132"/>
      <c r="H2132" s="17">
        <f>IFERROR(VLOOKUP(Таблица1[[#This Row],[Наименование услуги]],#REF!,2),)</f>
        <v>0</v>
      </c>
      <c r="I2132" s="7">
        <f>Таблица1[[#This Row],[Количество услуг]]*Таблица1[[#This Row],[Стоимость за единицу, руб.]]</f>
        <v>0</v>
      </c>
      <c r="K2132" s="8" t="str">
        <f>IFERROR(VLOOKUP($J2132,'Журнал договоров физ.лиц'!$A$2:$H$32,2,0),"")</f>
        <v/>
      </c>
      <c r="L2132" s="18" t="e">
        <f>IF(MATCH(Таблица1[[#This Row],[Номер договора]],Таблица1[Номер договора],)=ROW()-1,1,)+INDEX(Таблица1[[#All],[0]],ROW()-1)</f>
        <v>#N/A</v>
      </c>
      <c r="M2132" s="18" t="str">
        <f>IFERROR(INDEX(Таблица1[Номер договора],MATCH(ROW()-1,Таблица1[0],)),"s\")</f>
        <v>s\</v>
      </c>
    </row>
    <row r="2133" spans="1:13" ht="15.75" x14ac:dyDescent="0.25">
      <c r="A2133" s="9" t="e">
        <f>INDEX('Журнал договоров физ.лиц'!C2132:C4130,MATCH('Реестр физические'!J2133,'Журнал договоров физ.лиц'!A2132:A4130,))</f>
        <v>#N/A</v>
      </c>
      <c r="B2133" s="9" t="e">
        <f>INDEX('Журнал договоров физ.лиц'!C:C,MATCH('Журнал договоров физ.лиц'!A:A,'Реестр физические'!J:J,))</f>
        <v>#N/A</v>
      </c>
      <c r="C2133" s="35"/>
      <c r="D2133" s="11"/>
      <c r="E2133" s="16"/>
      <c r="F2133" s="19"/>
      <c r="G2133"/>
      <c r="H2133" s="17">
        <f>IFERROR(VLOOKUP(Таблица1[[#This Row],[Наименование услуги]],#REF!,2),)</f>
        <v>0</v>
      </c>
      <c r="I2133" s="7">
        <f>Таблица1[[#This Row],[Количество услуг]]*Таблица1[[#This Row],[Стоимость за единицу, руб.]]</f>
        <v>0</v>
      </c>
      <c r="K2133" s="8" t="str">
        <f>IFERROR(VLOOKUP($J2133,'Журнал договоров физ.лиц'!$A$2:$H$32,2,0),"")</f>
        <v/>
      </c>
      <c r="L2133" s="18" t="e">
        <f>IF(MATCH(Таблица1[[#This Row],[Номер договора]],Таблица1[Номер договора],)=ROW()-1,1,)+INDEX(Таблица1[[#All],[0]],ROW()-1)</f>
        <v>#N/A</v>
      </c>
      <c r="M2133" s="18" t="str">
        <f>IFERROR(INDEX(Таблица1[Номер договора],MATCH(ROW()-1,Таблица1[0],)),"s\")</f>
        <v>s\</v>
      </c>
    </row>
    <row r="2134" spans="1:13" ht="15.75" x14ac:dyDescent="0.25">
      <c r="A2134" s="9" t="e">
        <f>INDEX('Журнал договоров физ.лиц'!C2132:C4130,MATCH('Реестр физические'!J2134,'Журнал договоров физ.лиц'!A2132:A4130,))</f>
        <v>#N/A</v>
      </c>
      <c r="B2134" s="9" t="e">
        <f>INDEX('Журнал договоров физ.лиц'!C:C,MATCH('Журнал договоров физ.лиц'!A:A,'Реестр физические'!J:J,))</f>
        <v>#N/A</v>
      </c>
      <c r="C2134" s="35"/>
      <c r="D2134" s="11"/>
      <c r="E2134" s="16"/>
      <c r="F2134" s="19"/>
      <c r="G2134"/>
      <c r="H2134" s="17">
        <f>IFERROR(VLOOKUP(Таблица1[[#This Row],[Наименование услуги]],#REF!,2),)</f>
        <v>0</v>
      </c>
      <c r="I2134" s="7">
        <f>Таблица1[[#This Row],[Количество услуг]]*Таблица1[[#This Row],[Стоимость за единицу, руб.]]</f>
        <v>0</v>
      </c>
      <c r="K2134" s="8" t="str">
        <f>IFERROR(VLOOKUP($J2134,'Журнал договоров физ.лиц'!$A$2:$H$32,2,0),"")</f>
        <v/>
      </c>
      <c r="L2134" s="18" t="e">
        <f>IF(MATCH(Таблица1[[#This Row],[Номер договора]],Таблица1[Номер договора],)=ROW()-1,1,)+INDEX(Таблица1[[#All],[0]],ROW()-1)</f>
        <v>#N/A</v>
      </c>
      <c r="M2134" s="18" t="str">
        <f>IFERROR(INDEX(Таблица1[Номер договора],MATCH(ROW()-1,Таблица1[0],)),"s\")</f>
        <v>s\</v>
      </c>
    </row>
    <row r="2135" spans="1:13" ht="15.75" x14ac:dyDescent="0.25">
      <c r="A2135" s="9" t="e">
        <f>INDEX('Журнал договоров физ.лиц'!C2135:C4133,MATCH('Реестр физические'!J2135,'Журнал договоров физ.лиц'!A2135:A4133,))</f>
        <v>#N/A</v>
      </c>
      <c r="B2135" s="9" t="e">
        <f>INDEX('Журнал договоров физ.лиц'!C:C,MATCH('Журнал договоров физ.лиц'!A:A,'Реестр физические'!J:J,))</f>
        <v>#N/A</v>
      </c>
      <c r="C2135" s="35"/>
      <c r="D2135" s="11"/>
      <c r="E2135" s="16"/>
      <c r="F2135" s="19"/>
      <c r="G2135"/>
      <c r="H2135" s="17">
        <f>IFERROR(VLOOKUP(Таблица1[[#This Row],[Наименование услуги]],#REF!,2),)</f>
        <v>0</v>
      </c>
      <c r="I2135" s="7">
        <f>Таблица1[[#This Row],[Количество услуг]]*Таблица1[[#This Row],[Стоимость за единицу, руб.]]</f>
        <v>0</v>
      </c>
      <c r="K2135" s="8" t="str">
        <f>IFERROR(VLOOKUP($J2135,'Журнал договоров физ.лиц'!$A$2:$H$32,2,0),"")</f>
        <v/>
      </c>
      <c r="L2135" s="18" t="e">
        <f>IF(MATCH(Таблица1[[#This Row],[Номер договора]],Таблица1[Номер договора],)=ROW()-1,1,)+INDEX(Таблица1[[#All],[0]],ROW()-1)</f>
        <v>#N/A</v>
      </c>
      <c r="M2135" s="18" t="str">
        <f>IFERROR(INDEX(Таблица1[Номер договора],MATCH(ROW()-1,Таблица1[0],)),"s\")</f>
        <v>s\</v>
      </c>
    </row>
    <row r="2136" spans="1:13" ht="15.75" x14ac:dyDescent="0.25">
      <c r="A2136" s="9" t="e">
        <f>INDEX('Журнал договоров физ.лиц'!C2135:C4133,MATCH('Реестр физические'!J2136,'Журнал договоров физ.лиц'!A2135:A4133,))</f>
        <v>#N/A</v>
      </c>
      <c r="B2136" s="9" t="e">
        <f>INDEX('Журнал договоров физ.лиц'!C:C,MATCH('Журнал договоров физ.лиц'!A:A,'Реестр физические'!J:J,))</f>
        <v>#N/A</v>
      </c>
      <c r="C2136" s="35"/>
      <c r="D2136" s="11"/>
      <c r="E2136" s="16"/>
      <c r="F2136" s="19"/>
      <c r="G2136"/>
      <c r="H2136" s="17">
        <f>IFERROR(VLOOKUP(Таблица1[[#This Row],[Наименование услуги]],#REF!,2),)</f>
        <v>0</v>
      </c>
      <c r="I2136" s="7">
        <f>Таблица1[[#This Row],[Количество услуг]]*Таблица1[[#This Row],[Стоимость за единицу, руб.]]</f>
        <v>0</v>
      </c>
      <c r="K2136" s="8" t="str">
        <f>IFERROR(VLOOKUP($J2136,'Журнал договоров физ.лиц'!$A$2:$H$32,2,0),"")</f>
        <v/>
      </c>
      <c r="L2136" s="18" t="e">
        <f>IF(MATCH(Таблица1[[#This Row],[Номер договора]],Таблица1[Номер договора],)=ROW()-1,1,)+INDEX(Таблица1[[#All],[0]],ROW()-1)</f>
        <v>#N/A</v>
      </c>
      <c r="M2136" s="18" t="str">
        <f>IFERROR(INDEX(Таблица1[Номер договора],MATCH(ROW()-1,Таблица1[0],)),"s\")</f>
        <v>s\</v>
      </c>
    </row>
    <row r="2137" spans="1:13" ht="15.75" x14ac:dyDescent="0.25">
      <c r="A2137" s="9" t="e">
        <f>INDEX('Журнал договоров физ.лиц'!C2135:C4133,MATCH('Реестр физические'!J2137,'Журнал договоров физ.лиц'!A2135:A4133,))</f>
        <v>#N/A</v>
      </c>
      <c r="B2137" s="9" t="e">
        <f>INDEX('Журнал договоров физ.лиц'!C:C,MATCH('Журнал договоров физ.лиц'!A:A,'Реестр физические'!J:J,))</f>
        <v>#N/A</v>
      </c>
      <c r="C2137" s="35"/>
      <c r="D2137" s="11"/>
      <c r="E2137" s="16"/>
      <c r="F2137" s="19"/>
      <c r="G2137"/>
      <c r="H2137" s="17">
        <f>IFERROR(VLOOKUP(Таблица1[[#This Row],[Наименование услуги]],#REF!,2),)</f>
        <v>0</v>
      </c>
      <c r="I2137" s="7">
        <f>Таблица1[[#This Row],[Количество услуг]]*Таблица1[[#This Row],[Стоимость за единицу, руб.]]</f>
        <v>0</v>
      </c>
      <c r="K2137" s="8" t="str">
        <f>IFERROR(VLOOKUP($J2137,'Журнал договоров физ.лиц'!$A$2:$H$32,2,0),"")</f>
        <v/>
      </c>
      <c r="L2137" s="18" t="e">
        <f>IF(MATCH(Таблица1[[#This Row],[Номер договора]],Таблица1[Номер договора],)=ROW()-1,1,)+INDEX(Таблица1[[#All],[0]],ROW()-1)</f>
        <v>#N/A</v>
      </c>
      <c r="M2137" s="18" t="str">
        <f>IFERROR(INDEX(Таблица1[Номер договора],MATCH(ROW()-1,Таблица1[0],)),"s\")</f>
        <v>s\</v>
      </c>
    </row>
    <row r="2138" spans="1:13" ht="15.75" x14ac:dyDescent="0.25">
      <c r="A2138" s="9" t="e">
        <f>INDEX('Журнал договоров физ.лиц'!C2138:C4136,MATCH('Реестр физические'!J2138,'Журнал договоров физ.лиц'!A2138:A4136,))</f>
        <v>#N/A</v>
      </c>
      <c r="B2138" s="9" t="e">
        <f>INDEX('Журнал договоров физ.лиц'!C:C,MATCH('Журнал договоров физ.лиц'!A:A,'Реестр физические'!J:J,))</f>
        <v>#N/A</v>
      </c>
      <c r="C2138" s="35"/>
      <c r="D2138" s="11"/>
      <c r="E2138" s="16"/>
      <c r="F2138" s="19"/>
      <c r="G2138"/>
      <c r="H2138" s="17">
        <f>IFERROR(VLOOKUP(Таблица1[[#This Row],[Наименование услуги]],#REF!,2),)</f>
        <v>0</v>
      </c>
      <c r="I2138" s="7">
        <f>Таблица1[[#This Row],[Количество услуг]]*Таблица1[[#This Row],[Стоимость за единицу, руб.]]</f>
        <v>0</v>
      </c>
      <c r="K2138" s="8" t="str">
        <f>IFERROR(VLOOKUP($J2138,'Журнал договоров физ.лиц'!$A$2:$H$32,2,0),"")</f>
        <v/>
      </c>
      <c r="L2138" s="18" t="e">
        <f>IF(MATCH(Таблица1[[#This Row],[Номер договора]],Таблица1[Номер договора],)=ROW()-1,1,)+INDEX(Таблица1[[#All],[0]],ROW()-1)</f>
        <v>#N/A</v>
      </c>
      <c r="M2138" s="18" t="str">
        <f>IFERROR(INDEX(Таблица1[Номер договора],MATCH(ROW()-1,Таблица1[0],)),"s\")</f>
        <v>s\</v>
      </c>
    </row>
    <row r="2139" spans="1:13" ht="15.75" x14ac:dyDescent="0.25">
      <c r="A2139" s="9" t="e">
        <f>INDEX('Журнал договоров физ.лиц'!C2138:C4136,MATCH('Реестр физические'!J2139,'Журнал договоров физ.лиц'!A2138:A4136,))</f>
        <v>#N/A</v>
      </c>
      <c r="B2139" s="9" t="e">
        <f>INDEX('Журнал договоров физ.лиц'!C:C,MATCH('Журнал договоров физ.лиц'!A:A,'Реестр физические'!J:J,))</f>
        <v>#N/A</v>
      </c>
      <c r="C2139" s="35"/>
      <c r="D2139" s="11"/>
      <c r="E2139" s="16"/>
      <c r="F2139" s="19"/>
      <c r="G2139"/>
      <c r="H2139" s="17">
        <f>IFERROR(VLOOKUP(Таблица1[[#This Row],[Наименование услуги]],#REF!,2),)</f>
        <v>0</v>
      </c>
      <c r="I2139" s="7">
        <f>Таблица1[[#This Row],[Количество услуг]]*Таблица1[[#This Row],[Стоимость за единицу, руб.]]</f>
        <v>0</v>
      </c>
      <c r="K2139" s="8" t="str">
        <f>IFERROR(VLOOKUP($J2139,'Журнал договоров физ.лиц'!$A$2:$H$32,2,0),"")</f>
        <v/>
      </c>
      <c r="L2139" s="18" t="e">
        <f>IF(MATCH(Таблица1[[#This Row],[Номер договора]],Таблица1[Номер договора],)=ROW()-1,1,)+INDEX(Таблица1[[#All],[0]],ROW()-1)</f>
        <v>#N/A</v>
      </c>
      <c r="M2139" s="18" t="str">
        <f>IFERROR(INDEX(Таблица1[Номер договора],MATCH(ROW()-1,Таблица1[0],)),"s\")</f>
        <v>s\</v>
      </c>
    </row>
    <row r="2140" spans="1:13" ht="15.75" x14ac:dyDescent="0.25">
      <c r="A2140" s="9" t="e">
        <f>INDEX('Журнал договоров физ.лиц'!C2138:C4136,MATCH('Реестр физические'!J2140,'Журнал договоров физ.лиц'!A2138:A4136,))</f>
        <v>#N/A</v>
      </c>
      <c r="B2140" s="9" t="e">
        <f>INDEX('Журнал договоров физ.лиц'!C:C,MATCH('Журнал договоров физ.лиц'!A:A,'Реестр физические'!J:J,))</f>
        <v>#N/A</v>
      </c>
      <c r="C2140" s="35"/>
      <c r="D2140" s="11"/>
      <c r="E2140" s="16"/>
      <c r="F2140" s="19"/>
      <c r="G2140"/>
      <c r="H2140" s="17">
        <f>IFERROR(VLOOKUP(Таблица1[[#This Row],[Наименование услуги]],#REF!,2),)</f>
        <v>0</v>
      </c>
      <c r="I2140" s="7">
        <f>Таблица1[[#This Row],[Количество услуг]]*Таблица1[[#This Row],[Стоимость за единицу, руб.]]</f>
        <v>0</v>
      </c>
      <c r="K2140" s="8" t="str">
        <f>IFERROR(VLOOKUP($J2140,'Журнал договоров физ.лиц'!$A$2:$H$32,2,0),"")</f>
        <v/>
      </c>
      <c r="L2140" s="18" t="e">
        <f>IF(MATCH(Таблица1[[#This Row],[Номер договора]],Таблица1[Номер договора],)=ROW()-1,1,)+INDEX(Таблица1[[#All],[0]],ROW()-1)</f>
        <v>#N/A</v>
      </c>
      <c r="M2140" s="18" t="str">
        <f>IFERROR(INDEX(Таблица1[Номер договора],MATCH(ROW()-1,Таблица1[0],)),"s\")</f>
        <v>s\</v>
      </c>
    </row>
    <row r="2141" spans="1:13" ht="15.75" x14ac:dyDescent="0.25">
      <c r="A2141" s="9" t="e">
        <f>INDEX('Журнал договоров физ.лиц'!C2141:C4139,MATCH('Реестр физические'!J2141,'Журнал договоров физ.лиц'!A2141:A4139,))</f>
        <v>#N/A</v>
      </c>
      <c r="B2141" s="9" t="e">
        <f>INDEX('Журнал договоров физ.лиц'!C:C,MATCH('Журнал договоров физ.лиц'!A:A,'Реестр физические'!J:J,))</f>
        <v>#N/A</v>
      </c>
      <c r="C2141" s="35"/>
      <c r="D2141" s="11"/>
      <c r="E2141" s="16"/>
      <c r="F2141" s="19"/>
      <c r="G2141"/>
      <c r="H2141" s="17">
        <f>IFERROR(VLOOKUP(Таблица1[[#This Row],[Наименование услуги]],#REF!,2),)</f>
        <v>0</v>
      </c>
      <c r="I2141" s="7">
        <f>Таблица1[[#This Row],[Количество услуг]]*Таблица1[[#This Row],[Стоимость за единицу, руб.]]</f>
        <v>0</v>
      </c>
      <c r="K2141" s="8" t="str">
        <f>IFERROR(VLOOKUP($J2141,'Журнал договоров физ.лиц'!$A$2:$H$32,2,0),"")</f>
        <v/>
      </c>
      <c r="L2141" s="18" t="e">
        <f>IF(MATCH(Таблица1[[#This Row],[Номер договора]],Таблица1[Номер договора],)=ROW()-1,1,)+INDEX(Таблица1[[#All],[0]],ROW()-1)</f>
        <v>#N/A</v>
      </c>
      <c r="M2141" s="18" t="str">
        <f>IFERROR(INDEX(Таблица1[Номер договора],MATCH(ROW()-1,Таблица1[0],)),"s\")</f>
        <v>s\</v>
      </c>
    </row>
    <row r="2142" spans="1:13" ht="15.75" x14ac:dyDescent="0.25">
      <c r="A2142" s="9" t="e">
        <f>INDEX('Журнал договоров физ.лиц'!C2141:C4139,MATCH('Реестр физические'!J2142,'Журнал договоров физ.лиц'!A2141:A4139,))</f>
        <v>#N/A</v>
      </c>
      <c r="B2142" s="9" t="e">
        <f>INDEX('Журнал договоров физ.лиц'!C:C,MATCH('Журнал договоров физ.лиц'!A:A,'Реестр физические'!J:J,))</f>
        <v>#N/A</v>
      </c>
      <c r="C2142" s="35"/>
      <c r="D2142" s="11"/>
      <c r="E2142" s="16"/>
      <c r="F2142" s="19"/>
      <c r="G2142"/>
      <c r="H2142" s="17">
        <f>IFERROR(VLOOKUP(Таблица1[[#This Row],[Наименование услуги]],#REF!,2),)</f>
        <v>0</v>
      </c>
      <c r="I2142" s="7">
        <f>Таблица1[[#This Row],[Количество услуг]]*Таблица1[[#This Row],[Стоимость за единицу, руб.]]</f>
        <v>0</v>
      </c>
      <c r="K2142" s="8" t="str">
        <f>IFERROR(VLOOKUP($J2142,'Журнал договоров физ.лиц'!$A$2:$H$32,2,0),"")</f>
        <v/>
      </c>
      <c r="L2142" s="18" t="e">
        <f>IF(MATCH(Таблица1[[#This Row],[Номер договора]],Таблица1[Номер договора],)=ROW()-1,1,)+INDEX(Таблица1[[#All],[0]],ROW()-1)</f>
        <v>#N/A</v>
      </c>
      <c r="M2142" s="18" t="str">
        <f>IFERROR(INDEX(Таблица1[Номер договора],MATCH(ROW()-1,Таблица1[0],)),"s\")</f>
        <v>s\</v>
      </c>
    </row>
    <row r="2143" spans="1:13" ht="15.75" x14ac:dyDescent="0.25">
      <c r="A2143" s="9" t="e">
        <f>INDEX('Журнал договоров физ.лиц'!C2141:C4139,MATCH('Реестр физические'!J2143,'Журнал договоров физ.лиц'!A2141:A4139,))</f>
        <v>#N/A</v>
      </c>
      <c r="B2143" s="9" t="e">
        <f>INDEX('Журнал договоров физ.лиц'!C:C,MATCH('Журнал договоров физ.лиц'!A:A,'Реестр физические'!J:J,))</f>
        <v>#N/A</v>
      </c>
      <c r="C2143" s="35"/>
      <c r="D2143" s="11"/>
      <c r="E2143" s="16"/>
      <c r="F2143" s="19"/>
      <c r="G2143"/>
      <c r="H2143" s="17">
        <f>IFERROR(VLOOKUP(Таблица1[[#This Row],[Наименование услуги]],#REF!,2),)</f>
        <v>0</v>
      </c>
      <c r="I2143" s="7">
        <f>Таблица1[[#This Row],[Количество услуг]]*Таблица1[[#This Row],[Стоимость за единицу, руб.]]</f>
        <v>0</v>
      </c>
      <c r="K2143" s="8" t="str">
        <f>IFERROR(VLOOKUP($J2143,'Журнал договоров физ.лиц'!$A$2:$H$32,2,0),"")</f>
        <v/>
      </c>
      <c r="L2143" s="18" t="e">
        <f>IF(MATCH(Таблица1[[#This Row],[Номер договора]],Таблица1[Номер договора],)=ROW()-1,1,)+INDEX(Таблица1[[#All],[0]],ROW()-1)</f>
        <v>#N/A</v>
      </c>
      <c r="M2143" s="18" t="str">
        <f>IFERROR(INDEX(Таблица1[Номер договора],MATCH(ROW()-1,Таблица1[0],)),"s\")</f>
        <v>s\</v>
      </c>
    </row>
    <row r="2144" spans="1:13" ht="15.75" x14ac:dyDescent="0.25">
      <c r="A2144" s="9" t="e">
        <f>INDEX('Журнал договоров физ.лиц'!C2144:C4142,MATCH('Реестр физические'!J2144,'Журнал договоров физ.лиц'!A2144:A4142,))</f>
        <v>#N/A</v>
      </c>
      <c r="B2144" s="9" t="e">
        <f>INDEX('Журнал договоров физ.лиц'!C:C,MATCH('Журнал договоров физ.лиц'!A:A,'Реестр физические'!J:J,))</f>
        <v>#N/A</v>
      </c>
      <c r="C2144" s="35"/>
      <c r="D2144" s="11"/>
      <c r="E2144" s="16"/>
      <c r="F2144" s="19"/>
      <c r="G2144"/>
      <c r="H2144" s="17">
        <f>IFERROR(VLOOKUP(Таблица1[[#This Row],[Наименование услуги]],#REF!,2),)</f>
        <v>0</v>
      </c>
      <c r="I2144" s="7">
        <f>Таблица1[[#This Row],[Количество услуг]]*Таблица1[[#This Row],[Стоимость за единицу, руб.]]</f>
        <v>0</v>
      </c>
      <c r="K2144" s="8" t="str">
        <f>IFERROR(VLOOKUP($J2144,'Журнал договоров физ.лиц'!$A$2:$H$32,2,0),"")</f>
        <v/>
      </c>
      <c r="L2144" s="18" t="e">
        <f>IF(MATCH(Таблица1[[#This Row],[Номер договора]],Таблица1[Номер договора],)=ROW()-1,1,)+INDEX(Таблица1[[#All],[0]],ROW()-1)</f>
        <v>#N/A</v>
      </c>
      <c r="M2144" s="18" t="str">
        <f>IFERROR(INDEX(Таблица1[Номер договора],MATCH(ROW()-1,Таблица1[0],)),"s\")</f>
        <v>s\</v>
      </c>
    </row>
    <row r="2145" spans="1:13" ht="15.75" x14ac:dyDescent="0.25">
      <c r="A2145" s="9" t="e">
        <f>INDEX('Журнал договоров физ.лиц'!C2144:C4142,MATCH('Реестр физические'!J2145,'Журнал договоров физ.лиц'!A2144:A4142,))</f>
        <v>#N/A</v>
      </c>
      <c r="B2145" s="9" t="e">
        <f>INDEX('Журнал договоров физ.лиц'!C:C,MATCH('Журнал договоров физ.лиц'!A:A,'Реестр физические'!J:J,))</f>
        <v>#N/A</v>
      </c>
      <c r="C2145" s="35"/>
      <c r="D2145" s="11"/>
      <c r="E2145" s="16"/>
      <c r="F2145" s="19"/>
      <c r="G2145"/>
      <c r="H2145" s="17">
        <f>IFERROR(VLOOKUP(Таблица1[[#This Row],[Наименование услуги]],#REF!,2),)</f>
        <v>0</v>
      </c>
      <c r="I2145" s="7">
        <f>Таблица1[[#This Row],[Количество услуг]]*Таблица1[[#This Row],[Стоимость за единицу, руб.]]</f>
        <v>0</v>
      </c>
      <c r="K2145" s="8" t="str">
        <f>IFERROR(VLOOKUP($J2145,'Журнал договоров физ.лиц'!$A$2:$H$32,2,0),"")</f>
        <v/>
      </c>
      <c r="L2145" s="18" t="e">
        <f>IF(MATCH(Таблица1[[#This Row],[Номер договора]],Таблица1[Номер договора],)=ROW()-1,1,)+INDEX(Таблица1[[#All],[0]],ROW()-1)</f>
        <v>#N/A</v>
      </c>
      <c r="M2145" s="18" t="str">
        <f>IFERROR(INDEX(Таблица1[Номер договора],MATCH(ROW()-1,Таблица1[0],)),"s\")</f>
        <v>s\</v>
      </c>
    </row>
    <row r="2146" spans="1:13" ht="15.75" x14ac:dyDescent="0.25">
      <c r="A2146" s="9" t="e">
        <f>INDEX('Журнал договоров физ.лиц'!C2144:C4142,MATCH('Реестр физические'!J2146,'Журнал договоров физ.лиц'!A2144:A4142,))</f>
        <v>#N/A</v>
      </c>
      <c r="B2146" s="9" t="e">
        <f>INDEX('Журнал договоров физ.лиц'!C:C,MATCH('Журнал договоров физ.лиц'!A:A,'Реестр физические'!J:J,))</f>
        <v>#N/A</v>
      </c>
      <c r="C2146" s="35"/>
      <c r="D2146" s="11"/>
      <c r="E2146" s="16"/>
      <c r="F2146" s="19"/>
      <c r="G2146"/>
      <c r="H2146" s="17">
        <f>IFERROR(VLOOKUP(Таблица1[[#This Row],[Наименование услуги]],#REF!,2),)</f>
        <v>0</v>
      </c>
      <c r="I2146" s="7">
        <f>Таблица1[[#This Row],[Количество услуг]]*Таблица1[[#This Row],[Стоимость за единицу, руб.]]</f>
        <v>0</v>
      </c>
      <c r="K2146" s="8" t="str">
        <f>IFERROR(VLOOKUP($J2146,'Журнал договоров физ.лиц'!$A$2:$H$32,2,0),"")</f>
        <v/>
      </c>
      <c r="L2146" s="18" t="e">
        <f>IF(MATCH(Таблица1[[#This Row],[Номер договора]],Таблица1[Номер договора],)=ROW()-1,1,)+INDEX(Таблица1[[#All],[0]],ROW()-1)</f>
        <v>#N/A</v>
      </c>
      <c r="M2146" s="18" t="str">
        <f>IFERROR(INDEX(Таблица1[Номер договора],MATCH(ROW()-1,Таблица1[0],)),"s\")</f>
        <v>s\</v>
      </c>
    </row>
    <row r="2147" spans="1:13" ht="15.75" x14ac:dyDescent="0.25">
      <c r="A2147" s="9" t="e">
        <f>INDEX('Журнал договоров физ.лиц'!C2147:C4145,MATCH('Реестр физические'!J2147,'Журнал договоров физ.лиц'!A2147:A4145,))</f>
        <v>#N/A</v>
      </c>
      <c r="B2147" s="9" t="e">
        <f>INDEX('Журнал договоров физ.лиц'!C:C,MATCH('Журнал договоров физ.лиц'!A:A,'Реестр физические'!J:J,))</f>
        <v>#N/A</v>
      </c>
      <c r="C2147" s="35"/>
      <c r="D2147" s="11"/>
      <c r="E2147" s="16"/>
      <c r="F2147" s="19"/>
      <c r="G2147"/>
      <c r="H2147" s="17">
        <f>IFERROR(VLOOKUP(Таблица1[[#This Row],[Наименование услуги]],#REF!,2),)</f>
        <v>0</v>
      </c>
      <c r="I2147" s="7">
        <f>Таблица1[[#This Row],[Количество услуг]]*Таблица1[[#This Row],[Стоимость за единицу, руб.]]</f>
        <v>0</v>
      </c>
      <c r="K2147" s="8" t="str">
        <f>IFERROR(VLOOKUP($J2147,'Журнал договоров физ.лиц'!$A$2:$H$32,2,0),"")</f>
        <v/>
      </c>
      <c r="L2147" s="18" t="e">
        <f>IF(MATCH(Таблица1[[#This Row],[Номер договора]],Таблица1[Номер договора],)=ROW()-1,1,)+INDEX(Таблица1[[#All],[0]],ROW()-1)</f>
        <v>#N/A</v>
      </c>
      <c r="M2147" s="18" t="str">
        <f>IFERROR(INDEX(Таблица1[Номер договора],MATCH(ROW()-1,Таблица1[0],)),"s\")</f>
        <v>s\</v>
      </c>
    </row>
    <row r="2148" spans="1:13" ht="15.75" x14ac:dyDescent="0.25">
      <c r="A2148" s="9" t="e">
        <f>INDEX('Журнал договоров физ.лиц'!C2147:C4145,MATCH('Реестр физические'!J2148,'Журнал договоров физ.лиц'!A2147:A4145,))</f>
        <v>#N/A</v>
      </c>
      <c r="B2148" s="9" t="e">
        <f>INDEX('Журнал договоров физ.лиц'!C:C,MATCH('Журнал договоров физ.лиц'!A:A,'Реестр физические'!J:J,))</f>
        <v>#N/A</v>
      </c>
      <c r="C2148" s="35"/>
      <c r="D2148" s="11"/>
      <c r="E2148" s="16"/>
      <c r="F2148" s="19"/>
      <c r="G2148"/>
      <c r="H2148" s="17">
        <f>IFERROR(VLOOKUP(Таблица1[[#This Row],[Наименование услуги]],#REF!,2),)</f>
        <v>0</v>
      </c>
      <c r="I2148" s="7">
        <f>Таблица1[[#This Row],[Количество услуг]]*Таблица1[[#This Row],[Стоимость за единицу, руб.]]</f>
        <v>0</v>
      </c>
      <c r="K2148" s="8" t="str">
        <f>IFERROR(VLOOKUP($J2148,'Журнал договоров физ.лиц'!$A$2:$H$32,2,0),"")</f>
        <v/>
      </c>
      <c r="L2148" s="18" t="e">
        <f>IF(MATCH(Таблица1[[#This Row],[Номер договора]],Таблица1[Номер договора],)=ROW()-1,1,)+INDEX(Таблица1[[#All],[0]],ROW()-1)</f>
        <v>#N/A</v>
      </c>
      <c r="M2148" s="18" t="str">
        <f>IFERROR(INDEX(Таблица1[Номер договора],MATCH(ROW()-1,Таблица1[0],)),"s\")</f>
        <v>s\</v>
      </c>
    </row>
    <row r="2149" spans="1:13" ht="15.75" x14ac:dyDescent="0.25">
      <c r="A2149" s="9" t="e">
        <f>INDEX('Журнал договоров физ.лиц'!C2147:C4145,MATCH('Реестр физические'!J2149,'Журнал договоров физ.лиц'!A2147:A4145,))</f>
        <v>#N/A</v>
      </c>
      <c r="B2149" s="9" t="e">
        <f>INDEX('Журнал договоров физ.лиц'!C:C,MATCH('Журнал договоров физ.лиц'!A:A,'Реестр физические'!J:J,))</f>
        <v>#N/A</v>
      </c>
      <c r="C2149" s="35"/>
      <c r="D2149" s="11"/>
      <c r="E2149" s="16"/>
      <c r="F2149" s="19"/>
      <c r="G2149"/>
      <c r="H2149" s="17">
        <f>IFERROR(VLOOKUP(Таблица1[[#This Row],[Наименование услуги]],#REF!,2),)</f>
        <v>0</v>
      </c>
      <c r="I2149" s="7">
        <f>Таблица1[[#This Row],[Количество услуг]]*Таблица1[[#This Row],[Стоимость за единицу, руб.]]</f>
        <v>0</v>
      </c>
      <c r="K2149" s="8" t="str">
        <f>IFERROR(VLOOKUP($J2149,'Журнал договоров физ.лиц'!$A$2:$H$32,2,0),"")</f>
        <v/>
      </c>
      <c r="L2149" s="18" t="e">
        <f>IF(MATCH(Таблица1[[#This Row],[Номер договора]],Таблица1[Номер договора],)=ROW()-1,1,)+INDEX(Таблица1[[#All],[0]],ROW()-1)</f>
        <v>#N/A</v>
      </c>
      <c r="M2149" s="18" t="str">
        <f>IFERROR(INDEX(Таблица1[Номер договора],MATCH(ROW()-1,Таблица1[0],)),"s\")</f>
        <v>s\</v>
      </c>
    </row>
    <row r="2150" spans="1:13" ht="15.75" x14ac:dyDescent="0.25">
      <c r="A2150" s="9" t="e">
        <f>INDEX('Журнал договоров физ.лиц'!C2150:C4148,MATCH('Реестр физические'!J2150,'Журнал договоров физ.лиц'!A2150:A4148,))</f>
        <v>#N/A</v>
      </c>
      <c r="B2150" s="9" t="e">
        <f>INDEX('Журнал договоров физ.лиц'!C:C,MATCH('Журнал договоров физ.лиц'!A:A,'Реестр физические'!J:J,))</f>
        <v>#N/A</v>
      </c>
      <c r="C2150" s="35"/>
      <c r="D2150" s="11"/>
      <c r="E2150" s="16"/>
      <c r="F2150" s="19"/>
      <c r="G2150"/>
      <c r="H2150" s="17">
        <f>IFERROR(VLOOKUP(Таблица1[[#This Row],[Наименование услуги]],#REF!,2),)</f>
        <v>0</v>
      </c>
      <c r="I2150" s="7">
        <f>Таблица1[[#This Row],[Количество услуг]]*Таблица1[[#This Row],[Стоимость за единицу, руб.]]</f>
        <v>0</v>
      </c>
      <c r="K2150" s="8" t="str">
        <f>IFERROR(VLOOKUP($J2150,'Журнал договоров физ.лиц'!$A$2:$H$32,2,0),"")</f>
        <v/>
      </c>
      <c r="L2150" s="18" t="e">
        <f>IF(MATCH(Таблица1[[#This Row],[Номер договора]],Таблица1[Номер договора],)=ROW()-1,1,)+INDEX(Таблица1[[#All],[0]],ROW()-1)</f>
        <v>#N/A</v>
      </c>
      <c r="M2150" s="18" t="str">
        <f>IFERROR(INDEX(Таблица1[Номер договора],MATCH(ROW()-1,Таблица1[0],)),"s\")</f>
        <v>s\</v>
      </c>
    </row>
    <row r="2151" spans="1:13" ht="15.75" x14ac:dyDescent="0.25">
      <c r="A2151" s="9" t="e">
        <f>INDEX('Журнал договоров физ.лиц'!C2150:C4148,MATCH('Реестр физические'!J2151,'Журнал договоров физ.лиц'!A2150:A4148,))</f>
        <v>#N/A</v>
      </c>
      <c r="B2151" s="9" t="e">
        <f>INDEX('Журнал договоров физ.лиц'!C:C,MATCH('Журнал договоров физ.лиц'!A:A,'Реестр физические'!J:J,))</f>
        <v>#N/A</v>
      </c>
      <c r="C2151" s="35"/>
      <c r="D2151" s="11"/>
      <c r="E2151" s="16"/>
      <c r="F2151" s="19"/>
      <c r="G2151"/>
      <c r="H2151" s="17">
        <f>IFERROR(VLOOKUP(Таблица1[[#This Row],[Наименование услуги]],#REF!,2),)</f>
        <v>0</v>
      </c>
      <c r="I2151" s="7">
        <f>Таблица1[[#This Row],[Количество услуг]]*Таблица1[[#This Row],[Стоимость за единицу, руб.]]</f>
        <v>0</v>
      </c>
      <c r="K2151" s="8" t="str">
        <f>IFERROR(VLOOKUP($J2151,'Журнал договоров физ.лиц'!$A$2:$H$32,2,0),"")</f>
        <v/>
      </c>
      <c r="L2151" s="18" t="e">
        <f>IF(MATCH(Таблица1[[#This Row],[Номер договора]],Таблица1[Номер договора],)=ROW()-1,1,)+INDEX(Таблица1[[#All],[0]],ROW()-1)</f>
        <v>#N/A</v>
      </c>
      <c r="M2151" s="18" t="str">
        <f>IFERROR(INDEX(Таблица1[Номер договора],MATCH(ROW()-1,Таблица1[0],)),"s\")</f>
        <v>s\</v>
      </c>
    </row>
    <row r="2152" spans="1:13" ht="15.75" x14ac:dyDescent="0.25">
      <c r="A2152" s="9" t="e">
        <f>INDEX('Журнал договоров физ.лиц'!C2150:C4148,MATCH('Реестр физические'!J2152,'Журнал договоров физ.лиц'!A2150:A4148,))</f>
        <v>#N/A</v>
      </c>
      <c r="B2152" s="9" t="e">
        <f>INDEX('Журнал договоров физ.лиц'!C:C,MATCH('Журнал договоров физ.лиц'!A:A,'Реестр физические'!J:J,))</f>
        <v>#N/A</v>
      </c>
      <c r="C2152" s="35"/>
      <c r="D2152" s="11"/>
      <c r="E2152" s="16"/>
      <c r="F2152" s="19"/>
      <c r="G2152"/>
      <c r="H2152" s="17">
        <f>IFERROR(VLOOKUP(Таблица1[[#This Row],[Наименование услуги]],#REF!,2),)</f>
        <v>0</v>
      </c>
      <c r="I2152" s="7">
        <f>Таблица1[[#This Row],[Количество услуг]]*Таблица1[[#This Row],[Стоимость за единицу, руб.]]</f>
        <v>0</v>
      </c>
      <c r="K2152" s="8" t="str">
        <f>IFERROR(VLOOKUP($J2152,'Журнал договоров физ.лиц'!$A$2:$H$32,2,0),"")</f>
        <v/>
      </c>
      <c r="L2152" s="18" t="e">
        <f>IF(MATCH(Таблица1[[#This Row],[Номер договора]],Таблица1[Номер договора],)=ROW()-1,1,)+INDEX(Таблица1[[#All],[0]],ROW()-1)</f>
        <v>#N/A</v>
      </c>
      <c r="M2152" s="18" t="str">
        <f>IFERROR(INDEX(Таблица1[Номер договора],MATCH(ROW()-1,Таблица1[0],)),"s\")</f>
        <v>s\</v>
      </c>
    </row>
    <row r="2153" spans="1:13" ht="15.75" x14ac:dyDescent="0.25">
      <c r="A2153" s="9" t="e">
        <f>INDEX('Журнал договоров физ.лиц'!C2153:C4151,MATCH('Реестр физические'!J2153,'Журнал договоров физ.лиц'!A2153:A4151,))</f>
        <v>#N/A</v>
      </c>
      <c r="B2153" s="9" t="e">
        <f>INDEX('Журнал договоров физ.лиц'!C:C,MATCH('Журнал договоров физ.лиц'!A:A,'Реестр физические'!J:J,))</f>
        <v>#N/A</v>
      </c>
      <c r="C2153" s="35"/>
      <c r="D2153" s="11"/>
      <c r="E2153" s="16"/>
      <c r="F2153" s="19"/>
      <c r="G2153"/>
      <c r="H2153" s="17">
        <f>IFERROR(VLOOKUP(Таблица1[[#This Row],[Наименование услуги]],#REF!,2),)</f>
        <v>0</v>
      </c>
      <c r="I2153" s="7">
        <f>Таблица1[[#This Row],[Количество услуг]]*Таблица1[[#This Row],[Стоимость за единицу, руб.]]</f>
        <v>0</v>
      </c>
      <c r="K2153" s="8" t="str">
        <f>IFERROR(VLOOKUP($J2153,'Журнал договоров физ.лиц'!$A$2:$H$32,2,0),"")</f>
        <v/>
      </c>
      <c r="L2153" s="18" t="e">
        <f>IF(MATCH(Таблица1[[#This Row],[Номер договора]],Таблица1[Номер договора],)=ROW()-1,1,)+INDEX(Таблица1[[#All],[0]],ROW()-1)</f>
        <v>#N/A</v>
      </c>
      <c r="M2153" s="18" t="str">
        <f>IFERROR(INDEX(Таблица1[Номер договора],MATCH(ROW()-1,Таблица1[0],)),"s\")</f>
        <v>s\</v>
      </c>
    </row>
    <row r="2154" spans="1:13" ht="15.75" x14ac:dyDescent="0.25">
      <c r="A2154" s="9" t="e">
        <f>INDEX('Журнал договоров физ.лиц'!C2153:C4151,MATCH('Реестр физические'!J2154,'Журнал договоров физ.лиц'!A2153:A4151,))</f>
        <v>#N/A</v>
      </c>
      <c r="B2154" s="9" t="e">
        <f>INDEX('Журнал договоров физ.лиц'!C:C,MATCH('Журнал договоров физ.лиц'!A:A,'Реестр физические'!J:J,))</f>
        <v>#N/A</v>
      </c>
      <c r="C2154" s="35"/>
      <c r="D2154" s="11"/>
      <c r="E2154" s="16"/>
      <c r="F2154" s="19"/>
      <c r="G2154"/>
      <c r="H2154" s="17">
        <f>IFERROR(VLOOKUP(Таблица1[[#This Row],[Наименование услуги]],#REF!,2),)</f>
        <v>0</v>
      </c>
      <c r="I2154" s="7">
        <f>Таблица1[[#This Row],[Количество услуг]]*Таблица1[[#This Row],[Стоимость за единицу, руб.]]</f>
        <v>0</v>
      </c>
      <c r="K2154" s="8" t="str">
        <f>IFERROR(VLOOKUP($J2154,'Журнал договоров физ.лиц'!$A$2:$H$32,2,0),"")</f>
        <v/>
      </c>
      <c r="L2154" s="18" t="e">
        <f>IF(MATCH(Таблица1[[#This Row],[Номер договора]],Таблица1[Номер договора],)=ROW()-1,1,)+INDEX(Таблица1[[#All],[0]],ROW()-1)</f>
        <v>#N/A</v>
      </c>
      <c r="M2154" s="18" t="str">
        <f>IFERROR(INDEX(Таблица1[Номер договора],MATCH(ROW()-1,Таблица1[0],)),"s\")</f>
        <v>s\</v>
      </c>
    </row>
    <row r="2155" spans="1:13" ht="15.75" x14ac:dyDescent="0.25">
      <c r="A2155" s="9" t="e">
        <f>INDEX('Журнал договоров физ.лиц'!C2153:C4151,MATCH('Реестр физические'!J2155,'Журнал договоров физ.лиц'!A2153:A4151,))</f>
        <v>#N/A</v>
      </c>
      <c r="B2155" s="9" t="e">
        <f>INDEX('Журнал договоров физ.лиц'!C:C,MATCH('Журнал договоров физ.лиц'!A:A,'Реестр физические'!J:J,))</f>
        <v>#N/A</v>
      </c>
      <c r="C2155" s="35"/>
      <c r="D2155" s="11"/>
      <c r="E2155" s="16"/>
      <c r="F2155" s="19"/>
      <c r="G2155"/>
      <c r="H2155" s="17">
        <f>IFERROR(VLOOKUP(Таблица1[[#This Row],[Наименование услуги]],#REF!,2),)</f>
        <v>0</v>
      </c>
      <c r="I2155" s="7">
        <f>Таблица1[[#This Row],[Количество услуг]]*Таблица1[[#This Row],[Стоимость за единицу, руб.]]</f>
        <v>0</v>
      </c>
      <c r="K2155" s="8" t="str">
        <f>IFERROR(VLOOKUP($J2155,'Журнал договоров физ.лиц'!$A$2:$H$32,2,0),"")</f>
        <v/>
      </c>
      <c r="L2155" s="18" t="e">
        <f>IF(MATCH(Таблица1[[#This Row],[Номер договора]],Таблица1[Номер договора],)=ROW()-1,1,)+INDEX(Таблица1[[#All],[0]],ROW()-1)</f>
        <v>#N/A</v>
      </c>
      <c r="M2155" s="18" t="str">
        <f>IFERROR(INDEX(Таблица1[Номер договора],MATCH(ROW()-1,Таблица1[0],)),"s\")</f>
        <v>s\</v>
      </c>
    </row>
    <row r="2156" spans="1:13" ht="15.75" x14ac:dyDescent="0.25">
      <c r="A2156" s="9" t="e">
        <f>INDEX('Журнал договоров физ.лиц'!C2156:C4154,MATCH('Реестр физические'!J2156,'Журнал договоров физ.лиц'!A2156:A4154,))</f>
        <v>#N/A</v>
      </c>
      <c r="B2156" s="9" t="e">
        <f>INDEX('Журнал договоров физ.лиц'!C:C,MATCH('Журнал договоров физ.лиц'!A:A,'Реестр физические'!J:J,))</f>
        <v>#N/A</v>
      </c>
      <c r="C2156" s="35"/>
      <c r="D2156" s="11"/>
      <c r="E2156" s="16"/>
      <c r="F2156" s="19"/>
      <c r="G2156"/>
      <c r="H2156" s="17">
        <f>IFERROR(VLOOKUP(Таблица1[[#This Row],[Наименование услуги]],#REF!,2),)</f>
        <v>0</v>
      </c>
      <c r="I2156" s="7">
        <f>Таблица1[[#This Row],[Количество услуг]]*Таблица1[[#This Row],[Стоимость за единицу, руб.]]</f>
        <v>0</v>
      </c>
      <c r="K2156" s="8" t="str">
        <f>IFERROR(VLOOKUP($J2156,'Журнал договоров физ.лиц'!$A$2:$H$32,2,0),"")</f>
        <v/>
      </c>
      <c r="L2156" s="18" t="e">
        <f>IF(MATCH(Таблица1[[#This Row],[Номер договора]],Таблица1[Номер договора],)=ROW()-1,1,)+INDEX(Таблица1[[#All],[0]],ROW()-1)</f>
        <v>#N/A</v>
      </c>
      <c r="M2156" s="18" t="str">
        <f>IFERROR(INDEX(Таблица1[Номер договора],MATCH(ROW()-1,Таблица1[0],)),"s\")</f>
        <v>s\</v>
      </c>
    </row>
    <row r="2157" spans="1:13" ht="15.75" x14ac:dyDescent="0.25">
      <c r="A2157" s="9" t="e">
        <f>INDEX('Журнал договоров физ.лиц'!C2156:C4154,MATCH('Реестр физические'!J2157,'Журнал договоров физ.лиц'!A2156:A4154,))</f>
        <v>#N/A</v>
      </c>
      <c r="B2157" s="9" t="e">
        <f>INDEX('Журнал договоров физ.лиц'!C:C,MATCH('Журнал договоров физ.лиц'!A:A,'Реестр физические'!J:J,))</f>
        <v>#N/A</v>
      </c>
      <c r="C2157" s="35"/>
      <c r="D2157" s="11"/>
      <c r="E2157" s="16"/>
      <c r="F2157" s="19"/>
      <c r="G2157"/>
      <c r="H2157" s="17">
        <f>IFERROR(VLOOKUP(Таблица1[[#This Row],[Наименование услуги]],#REF!,2),)</f>
        <v>0</v>
      </c>
      <c r="I2157" s="7">
        <f>Таблица1[[#This Row],[Количество услуг]]*Таблица1[[#This Row],[Стоимость за единицу, руб.]]</f>
        <v>0</v>
      </c>
      <c r="K2157" s="8" t="str">
        <f>IFERROR(VLOOKUP($J2157,'Журнал договоров физ.лиц'!$A$2:$H$32,2,0),"")</f>
        <v/>
      </c>
      <c r="L2157" s="18" t="e">
        <f>IF(MATCH(Таблица1[[#This Row],[Номер договора]],Таблица1[Номер договора],)=ROW()-1,1,)+INDEX(Таблица1[[#All],[0]],ROW()-1)</f>
        <v>#N/A</v>
      </c>
      <c r="M2157" s="18" t="str">
        <f>IFERROR(INDEX(Таблица1[Номер договора],MATCH(ROW()-1,Таблица1[0],)),"s\")</f>
        <v>s\</v>
      </c>
    </row>
    <row r="2158" spans="1:13" ht="15.75" x14ac:dyDescent="0.25">
      <c r="A2158" s="9" t="e">
        <f>INDEX('Журнал договоров физ.лиц'!C2156:C4154,MATCH('Реестр физические'!J2158,'Журнал договоров физ.лиц'!A2156:A4154,))</f>
        <v>#N/A</v>
      </c>
      <c r="B2158" s="9" t="e">
        <f>INDEX('Журнал договоров физ.лиц'!C:C,MATCH('Журнал договоров физ.лиц'!A:A,'Реестр физические'!J:J,))</f>
        <v>#N/A</v>
      </c>
      <c r="C2158" s="35"/>
      <c r="D2158" s="11"/>
      <c r="E2158" s="16"/>
      <c r="F2158" s="19"/>
      <c r="G2158"/>
      <c r="H2158" s="17">
        <f>IFERROR(VLOOKUP(Таблица1[[#This Row],[Наименование услуги]],#REF!,2),)</f>
        <v>0</v>
      </c>
      <c r="I2158" s="7">
        <f>Таблица1[[#This Row],[Количество услуг]]*Таблица1[[#This Row],[Стоимость за единицу, руб.]]</f>
        <v>0</v>
      </c>
      <c r="K2158" s="8" t="str">
        <f>IFERROR(VLOOKUP($J2158,'Журнал договоров физ.лиц'!$A$2:$H$32,2,0),"")</f>
        <v/>
      </c>
      <c r="L2158" s="18" t="e">
        <f>IF(MATCH(Таблица1[[#This Row],[Номер договора]],Таблица1[Номер договора],)=ROW()-1,1,)+INDEX(Таблица1[[#All],[0]],ROW()-1)</f>
        <v>#N/A</v>
      </c>
      <c r="M2158" s="18" t="str">
        <f>IFERROR(INDEX(Таблица1[Номер договора],MATCH(ROW()-1,Таблица1[0],)),"s\")</f>
        <v>s\</v>
      </c>
    </row>
    <row r="2159" spans="1:13" ht="15.75" x14ac:dyDescent="0.25">
      <c r="A2159" s="9" t="e">
        <f>INDEX('Журнал договоров физ.лиц'!C2159:C4157,MATCH('Реестр физические'!J2159,'Журнал договоров физ.лиц'!A2159:A4157,))</f>
        <v>#N/A</v>
      </c>
      <c r="B2159" s="9" t="e">
        <f>INDEX('Журнал договоров физ.лиц'!C:C,MATCH('Журнал договоров физ.лиц'!A:A,'Реестр физические'!J:J,))</f>
        <v>#N/A</v>
      </c>
      <c r="C2159" s="35"/>
      <c r="D2159" s="11"/>
      <c r="E2159" s="16"/>
      <c r="F2159" s="19"/>
      <c r="G2159"/>
      <c r="H2159" s="17">
        <f>IFERROR(VLOOKUP(Таблица1[[#This Row],[Наименование услуги]],#REF!,2),)</f>
        <v>0</v>
      </c>
      <c r="I2159" s="7">
        <f>Таблица1[[#This Row],[Количество услуг]]*Таблица1[[#This Row],[Стоимость за единицу, руб.]]</f>
        <v>0</v>
      </c>
      <c r="K2159" s="8" t="str">
        <f>IFERROR(VLOOKUP($J2159,'Журнал договоров физ.лиц'!$A$2:$H$32,2,0),"")</f>
        <v/>
      </c>
      <c r="L2159" s="18" t="e">
        <f>IF(MATCH(Таблица1[[#This Row],[Номер договора]],Таблица1[Номер договора],)=ROW()-1,1,)+INDEX(Таблица1[[#All],[0]],ROW()-1)</f>
        <v>#N/A</v>
      </c>
      <c r="M2159" s="18" t="str">
        <f>IFERROR(INDEX(Таблица1[Номер договора],MATCH(ROW()-1,Таблица1[0],)),"s\")</f>
        <v>s\</v>
      </c>
    </row>
    <row r="2160" spans="1:13" ht="15.75" x14ac:dyDescent="0.25">
      <c r="A2160" s="9" t="e">
        <f>INDEX('Журнал договоров физ.лиц'!C2159:C4157,MATCH('Реестр физические'!J2160,'Журнал договоров физ.лиц'!A2159:A4157,))</f>
        <v>#N/A</v>
      </c>
      <c r="B2160" s="9" t="e">
        <f>INDEX('Журнал договоров физ.лиц'!C:C,MATCH('Журнал договоров физ.лиц'!A:A,'Реестр физические'!J:J,))</f>
        <v>#N/A</v>
      </c>
      <c r="C2160" s="35"/>
      <c r="D2160" s="11"/>
      <c r="E2160" s="16"/>
      <c r="F2160" s="19"/>
      <c r="G2160"/>
      <c r="H2160" s="17">
        <f>IFERROR(VLOOKUP(Таблица1[[#This Row],[Наименование услуги]],#REF!,2),)</f>
        <v>0</v>
      </c>
      <c r="I2160" s="7">
        <f>Таблица1[[#This Row],[Количество услуг]]*Таблица1[[#This Row],[Стоимость за единицу, руб.]]</f>
        <v>0</v>
      </c>
      <c r="K2160" s="8" t="str">
        <f>IFERROR(VLOOKUP($J2160,'Журнал договоров физ.лиц'!$A$2:$H$32,2,0),"")</f>
        <v/>
      </c>
      <c r="L2160" s="18" t="e">
        <f>IF(MATCH(Таблица1[[#This Row],[Номер договора]],Таблица1[Номер договора],)=ROW()-1,1,)+INDEX(Таблица1[[#All],[0]],ROW()-1)</f>
        <v>#N/A</v>
      </c>
      <c r="M2160" s="18" t="str">
        <f>IFERROR(INDEX(Таблица1[Номер договора],MATCH(ROW()-1,Таблица1[0],)),"s\")</f>
        <v>s\</v>
      </c>
    </row>
    <row r="2161" spans="1:13" ht="15.75" x14ac:dyDescent="0.25">
      <c r="A2161" s="9" t="e">
        <f>INDEX('Журнал договоров физ.лиц'!C2159:C4157,MATCH('Реестр физические'!J2161,'Журнал договоров физ.лиц'!A2159:A4157,))</f>
        <v>#N/A</v>
      </c>
      <c r="B2161" s="9" t="e">
        <f>INDEX('Журнал договоров физ.лиц'!C:C,MATCH('Журнал договоров физ.лиц'!A:A,'Реестр физические'!J:J,))</f>
        <v>#N/A</v>
      </c>
      <c r="C2161" s="35"/>
      <c r="D2161" s="11"/>
      <c r="E2161" s="16"/>
      <c r="F2161" s="19"/>
      <c r="G2161"/>
      <c r="H2161" s="17">
        <f>IFERROR(VLOOKUP(Таблица1[[#This Row],[Наименование услуги]],#REF!,2),)</f>
        <v>0</v>
      </c>
      <c r="I2161" s="7">
        <f>Таблица1[[#This Row],[Количество услуг]]*Таблица1[[#This Row],[Стоимость за единицу, руб.]]</f>
        <v>0</v>
      </c>
      <c r="K2161" s="8" t="str">
        <f>IFERROR(VLOOKUP($J2161,'Журнал договоров физ.лиц'!$A$2:$H$32,2,0),"")</f>
        <v/>
      </c>
      <c r="L2161" s="18" t="e">
        <f>IF(MATCH(Таблица1[[#This Row],[Номер договора]],Таблица1[Номер договора],)=ROW()-1,1,)+INDEX(Таблица1[[#All],[0]],ROW()-1)</f>
        <v>#N/A</v>
      </c>
      <c r="M2161" s="18" t="str">
        <f>IFERROR(INDEX(Таблица1[Номер договора],MATCH(ROW()-1,Таблица1[0],)),"s\")</f>
        <v>s\</v>
      </c>
    </row>
    <row r="2162" spans="1:13" ht="15.75" x14ac:dyDescent="0.25">
      <c r="A2162" s="9" t="e">
        <f>INDEX('Журнал договоров физ.лиц'!C2162:C4160,MATCH('Реестр физические'!J2162,'Журнал договоров физ.лиц'!A2162:A4160,))</f>
        <v>#N/A</v>
      </c>
      <c r="B2162" s="9" t="e">
        <f>INDEX('Журнал договоров физ.лиц'!C:C,MATCH('Журнал договоров физ.лиц'!A:A,'Реестр физические'!J:J,))</f>
        <v>#N/A</v>
      </c>
      <c r="C2162" s="35"/>
      <c r="D2162" s="11"/>
      <c r="E2162" s="16"/>
      <c r="F2162" s="19"/>
      <c r="G2162"/>
      <c r="H2162" s="17">
        <f>IFERROR(VLOOKUP(Таблица1[[#This Row],[Наименование услуги]],#REF!,2),)</f>
        <v>0</v>
      </c>
      <c r="I2162" s="7">
        <f>Таблица1[[#This Row],[Количество услуг]]*Таблица1[[#This Row],[Стоимость за единицу, руб.]]</f>
        <v>0</v>
      </c>
      <c r="K2162" s="8" t="str">
        <f>IFERROR(VLOOKUP($J2162,'Журнал договоров физ.лиц'!$A$2:$H$32,2,0),"")</f>
        <v/>
      </c>
      <c r="L2162" s="18" t="e">
        <f>IF(MATCH(Таблица1[[#This Row],[Номер договора]],Таблица1[Номер договора],)=ROW()-1,1,)+INDEX(Таблица1[[#All],[0]],ROW()-1)</f>
        <v>#N/A</v>
      </c>
      <c r="M2162" s="18" t="str">
        <f>IFERROR(INDEX(Таблица1[Номер договора],MATCH(ROW()-1,Таблица1[0],)),"s\")</f>
        <v>s\</v>
      </c>
    </row>
    <row r="2163" spans="1:13" ht="15.75" x14ac:dyDescent="0.25">
      <c r="A2163" s="9" t="e">
        <f>INDEX('Журнал договоров физ.лиц'!C2162:C4160,MATCH('Реестр физические'!J2163,'Журнал договоров физ.лиц'!A2162:A4160,))</f>
        <v>#N/A</v>
      </c>
      <c r="B2163" s="9" t="e">
        <f>INDEX('Журнал договоров физ.лиц'!C:C,MATCH('Журнал договоров физ.лиц'!A:A,'Реестр физические'!J:J,))</f>
        <v>#N/A</v>
      </c>
      <c r="C2163" s="35"/>
      <c r="D2163" s="11"/>
      <c r="E2163" s="16"/>
      <c r="F2163" s="19"/>
      <c r="G2163"/>
      <c r="H2163" s="17">
        <f>IFERROR(VLOOKUP(Таблица1[[#This Row],[Наименование услуги]],#REF!,2),)</f>
        <v>0</v>
      </c>
      <c r="I2163" s="7">
        <f>Таблица1[[#This Row],[Количество услуг]]*Таблица1[[#This Row],[Стоимость за единицу, руб.]]</f>
        <v>0</v>
      </c>
      <c r="K2163" s="8" t="str">
        <f>IFERROR(VLOOKUP($J2163,'Журнал договоров физ.лиц'!$A$2:$H$32,2,0),"")</f>
        <v/>
      </c>
      <c r="L2163" s="18" t="e">
        <f>IF(MATCH(Таблица1[[#This Row],[Номер договора]],Таблица1[Номер договора],)=ROW()-1,1,)+INDEX(Таблица1[[#All],[0]],ROW()-1)</f>
        <v>#N/A</v>
      </c>
      <c r="M2163" s="18" t="str">
        <f>IFERROR(INDEX(Таблица1[Номер договора],MATCH(ROW()-1,Таблица1[0],)),"s\")</f>
        <v>s\</v>
      </c>
    </row>
    <row r="2164" spans="1:13" ht="15.75" x14ac:dyDescent="0.25">
      <c r="A2164" s="9" t="e">
        <f>INDEX('Журнал договоров физ.лиц'!C2162:C4160,MATCH('Реестр физические'!J2164,'Журнал договоров физ.лиц'!A2162:A4160,))</f>
        <v>#N/A</v>
      </c>
      <c r="B2164" s="9" t="e">
        <f>INDEX('Журнал договоров физ.лиц'!C:C,MATCH('Журнал договоров физ.лиц'!A:A,'Реестр физические'!J:J,))</f>
        <v>#N/A</v>
      </c>
      <c r="C2164" s="35"/>
      <c r="D2164" s="11"/>
      <c r="E2164" s="16"/>
      <c r="F2164" s="19"/>
      <c r="G2164"/>
      <c r="H2164" s="17">
        <f>IFERROR(VLOOKUP(Таблица1[[#This Row],[Наименование услуги]],#REF!,2),)</f>
        <v>0</v>
      </c>
      <c r="I2164" s="7">
        <f>Таблица1[[#This Row],[Количество услуг]]*Таблица1[[#This Row],[Стоимость за единицу, руб.]]</f>
        <v>0</v>
      </c>
      <c r="K2164" s="8" t="str">
        <f>IFERROR(VLOOKUP($J2164,'Журнал договоров физ.лиц'!$A$2:$H$32,2,0),"")</f>
        <v/>
      </c>
      <c r="L2164" s="18" t="e">
        <f>IF(MATCH(Таблица1[[#This Row],[Номер договора]],Таблица1[Номер договора],)=ROW()-1,1,)+INDEX(Таблица1[[#All],[0]],ROW()-1)</f>
        <v>#N/A</v>
      </c>
      <c r="M2164" s="18" t="str">
        <f>IFERROR(INDEX(Таблица1[Номер договора],MATCH(ROW()-1,Таблица1[0],)),"s\")</f>
        <v>s\</v>
      </c>
    </row>
    <row r="2165" spans="1:13" ht="15.75" x14ac:dyDescent="0.25">
      <c r="A2165" s="9" t="e">
        <f>INDEX('Журнал договоров физ.лиц'!C2165:C4163,MATCH('Реестр физические'!J2165,'Журнал договоров физ.лиц'!A2165:A4163,))</f>
        <v>#N/A</v>
      </c>
      <c r="B2165" s="9" t="e">
        <f>INDEX('Журнал договоров физ.лиц'!C:C,MATCH('Журнал договоров физ.лиц'!A:A,'Реестр физические'!J:J,))</f>
        <v>#N/A</v>
      </c>
      <c r="C2165" s="35"/>
      <c r="D2165" s="11"/>
      <c r="E2165" s="16"/>
      <c r="F2165" s="19"/>
      <c r="G2165"/>
      <c r="H2165" s="17">
        <f>IFERROR(VLOOKUP(Таблица1[[#This Row],[Наименование услуги]],#REF!,2),)</f>
        <v>0</v>
      </c>
      <c r="I2165" s="7">
        <f>Таблица1[[#This Row],[Количество услуг]]*Таблица1[[#This Row],[Стоимость за единицу, руб.]]</f>
        <v>0</v>
      </c>
      <c r="K2165" s="8" t="str">
        <f>IFERROR(VLOOKUP($J2165,'Журнал договоров физ.лиц'!$A$2:$H$32,2,0),"")</f>
        <v/>
      </c>
      <c r="L2165" s="18" t="e">
        <f>IF(MATCH(Таблица1[[#This Row],[Номер договора]],Таблица1[Номер договора],)=ROW()-1,1,)+INDEX(Таблица1[[#All],[0]],ROW()-1)</f>
        <v>#N/A</v>
      </c>
      <c r="M2165" s="18" t="str">
        <f>IFERROR(INDEX(Таблица1[Номер договора],MATCH(ROW()-1,Таблица1[0],)),"s\")</f>
        <v>s\</v>
      </c>
    </row>
    <row r="2166" spans="1:13" ht="15.75" x14ac:dyDescent="0.25">
      <c r="A2166" s="9" t="e">
        <f>INDEX('Журнал договоров физ.лиц'!C2165:C4163,MATCH('Реестр физические'!J2166,'Журнал договоров физ.лиц'!A2165:A4163,))</f>
        <v>#N/A</v>
      </c>
      <c r="B2166" s="9" t="e">
        <f>INDEX('Журнал договоров физ.лиц'!C:C,MATCH('Журнал договоров физ.лиц'!A:A,'Реестр физические'!J:J,))</f>
        <v>#N/A</v>
      </c>
      <c r="C2166" s="35"/>
      <c r="D2166" s="11"/>
      <c r="E2166" s="16"/>
      <c r="F2166" s="19"/>
      <c r="G2166"/>
      <c r="H2166" s="17">
        <f>IFERROR(VLOOKUP(Таблица1[[#This Row],[Наименование услуги]],#REF!,2),)</f>
        <v>0</v>
      </c>
      <c r="I2166" s="7">
        <f>Таблица1[[#This Row],[Количество услуг]]*Таблица1[[#This Row],[Стоимость за единицу, руб.]]</f>
        <v>0</v>
      </c>
      <c r="K2166" s="8" t="str">
        <f>IFERROR(VLOOKUP($J2166,'Журнал договоров физ.лиц'!$A$2:$H$32,2,0),"")</f>
        <v/>
      </c>
      <c r="L2166" s="18" t="e">
        <f>IF(MATCH(Таблица1[[#This Row],[Номер договора]],Таблица1[Номер договора],)=ROW()-1,1,)+INDEX(Таблица1[[#All],[0]],ROW()-1)</f>
        <v>#N/A</v>
      </c>
      <c r="M2166" s="18" t="str">
        <f>IFERROR(INDEX(Таблица1[Номер договора],MATCH(ROW()-1,Таблица1[0],)),"s\")</f>
        <v>s\</v>
      </c>
    </row>
    <row r="2167" spans="1:13" ht="15.75" x14ac:dyDescent="0.25">
      <c r="A2167" s="9" t="e">
        <f>INDEX('Журнал договоров физ.лиц'!C2165:C4163,MATCH('Реестр физические'!J2167,'Журнал договоров физ.лиц'!A2165:A4163,))</f>
        <v>#N/A</v>
      </c>
      <c r="B2167" s="9" t="e">
        <f>INDEX('Журнал договоров физ.лиц'!C:C,MATCH('Журнал договоров физ.лиц'!A:A,'Реестр физические'!J:J,))</f>
        <v>#N/A</v>
      </c>
      <c r="C2167" s="35"/>
      <c r="D2167" s="11"/>
      <c r="E2167" s="16"/>
      <c r="F2167" s="19"/>
      <c r="G2167"/>
      <c r="H2167" s="17">
        <f>IFERROR(VLOOKUP(Таблица1[[#This Row],[Наименование услуги]],#REF!,2),)</f>
        <v>0</v>
      </c>
      <c r="I2167" s="7">
        <f>Таблица1[[#This Row],[Количество услуг]]*Таблица1[[#This Row],[Стоимость за единицу, руб.]]</f>
        <v>0</v>
      </c>
      <c r="K2167" s="8" t="str">
        <f>IFERROR(VLOOKUP($J2167,'Журнал договоров физ.лиц'!$A$2:$H$32,2,0),"")</f>
        <v/>
      </c>
      <c r="L2167" s="18" t="e">
        <f>IF(MATCH(Таблица1[[#This Row],[Номер договора]],Таблица1[Номер договора],)=ROW()-1,1,)+INDEX(Таблица1[[#All],[0]],ROW()-1)</f>
        <v>#N/A</v>
      </c>
      <c r="M2167" s="18" t="str">
        <f>IFERROR(INDEX(Таблица1[Номер договора],MATCH(ROW()-1,Таблица1[0],)),"s\")</f>
        <v>s\</v>
      </c>
    </row>
    <row r="2168" spans="1:13" ht="15.75" x14ac:dyDescent="0.25">
      <c r="A2168" s="9" t="e">
        <f>INDEX('Журнал договоров физ.лиц'!C2168:C4166,MATCH('Реестр физические'!J2168,'Журнал договоров физ.лиц'!A2168:A4166,))</f>
        <v>#N/A</v>
      </c>
      <c r="B2168" s="9" t="e">
        <f>INDEX('Журнал договоров физ.лиц'!C:C,MATCH('Журнал договоров физ.лиц'!A:A,'Реестр физические'!J:J,))</f>
        <v>#N/A</v>
      </c>
      <c r="C2168" s="35"/>
      <c r="D2168" s="11"/>
      <c r="E2168" s="16"/>
      <c r="F2168" s="19"/>
      <c r="G2168"/>
      <c r="H2168" s="17">
        <f>IFERROR(VLOOKUP(Таблица1[[#This Row],[Наименование услуги]],#REF!,2),)</f>
        <v>0</v>
      </c>
      <c r="I2168" s="7">
        <f>Таблица1[[#This Row],[Количество услуг]]*Таблица1[[#This Row],[Стоимость за единицу, руб.]]</f>
        <v>0</v>
      </c>
      <c r="K2168" s="8" t="str">
        <f>IFERROR(VLOOKUP($J2168,'Журнал договоров физ.лиц'!$A$2:$H$32,2,0),"")</f>
        <v/>
      </c>
      <c r="L2168" s="18" t="e">
        <f>IF(MATCH(Таблица1[[#This Row],[Номер договора]],Таблица1[Номер договора],)=ROW()-1,1,)+INDEX(Таблица1[[#All],[0]],ROW()-1)</f>
        <v>#N/A</v>
      </c>
      <c r="M2168" s="18" t="str">
        <f>IFERROR(INDEX(Таблица1[Номер договора],MATCH(ROW()-1,Таблица1[0],)),"s\")</f>
        <v>s\</v>
      </c>
    </row>
    <row r="2169" spans="1:13" ht="15.75" x14ac:dyDescent="0.25">
      <c r="A2169" s="9" t="e">
        <f>INDEX('Журнал договоров физ.лиц'!C2168:C4166,MATCH('Реестр физические'!J2169,'Журнал договоров физ.лиц'!A2168:A4166,))</f>
        <v>#N/A</v>
      </c>
      <c r="B2169" s="9" t="e">
        <f>INDEX('Журнал договоров физ.лиц'!C:C,MATCH('Журнал договоров физ.лиц'!A:A,'Реестр физические'!J:J,))</f>
        <v>#N/A</v>
      </c>
      <c r="C2169" s="35"/>
      <c r="D2169" s="11"/>
      <c r="E2169" s="16"/>
      <c r="F2169" s="19"/>
      <c r="G2169"/>
      <c r="H2169" s="17">
        <f>IFERROR(VLOOKUP(Таблица1[[#This Row],[Наименование услуги]],#REF!,2),)</f>
        <v>0</v>
      </c>
      <c r="I2169" s="7">
        <f>Таблица1[[#This Row],[Количество услуг]]*Таблица1[[#This Row],[Стоимость за единицу, руб.]]</f>
        <v>0</v>
      </c>
      <c r="K2169" s="8" t="str">
        <f>IFERROR(VLOOKUP($J2169,'Журнал договоров физ.лиц'!$A$2:$H$32,2,0),"")</f>
        <v/>
      </c>
      <c r="L2169" s="18" t="e">
        <f>IF(MATCH(Таблица1[[#This Row],[Номер договора]],Таблица1[Номер договора],)=ROW()-1,1,)+INDEX(Таблица1[[#All],[0]],ROW()-1)</f>
        <v>#N/A</v>
      </c>
      <c r="M2169" s="18" t="str">
        <f>IFERROR(INDEX(Таблица1[Номер договора],MATCH(ROW()-1,Таблица1[0],)),"s\")</f>
        <v>s\</v>
      </c>
    </row>
    <row r="2170" spans="1:13" ht="15.75" x14ac:dyDescent="0.25">
      <c r="A2170" s="9" t="e">
        <f>INDEX('Журнал договоров физ.лиц'!C2168:C4166,MATCH('Реестр физические'!J2170,'Журнал договоров физ.лиц'!A2168:A4166,))</f>
        <v>#N/A</v>
      </c>
      <c r="B2170" s="9" t="e">
        <f>INDEX('Журнал договоров физ.лиц'!C:C,MATCH('Журнал договоров физ.лиц'!A:A,'Реестр физические'!J:J,))</f>
        <v>#N/A</v>
      </c>
      <c r="C2170" s="35"/>
      <c r="D2170" s="11"/>
      <c r="E2170" s="16"/>
      <c r="F2170" s="19"/>
      <c r="G2170"/>
      <c r="H2170" s="17">
        <f>IFERROR(VLOOKUP(Таблица1[[#This Row],[Наименование услуги]],#REF!,2),)</f>
        <v>0</v>
      </c>
      <c r="I2170" s="7">
        <f>Таблица1[[#This Row],[Количество услуг]]*Таблица1[[#This Row],[Стоимость за единицу, руб.]]</f>
        <v>0</v>
      </c>
      <c r="K2170" s="8" t="str">
        <f>IFERROR(VLOOKUP($J2170,'Журнал договоров физ.лиц'!$A$2:$H$32,2,0),"")</f>
        <v/>
      </c>
      <c r="L2170" s="18" t="e">
        <f>IF(MATCH(Таблица1[[#This Row],[Номер договора]],Таблица1[Номер договора],)=ROW()-1,1,)+INDEX(Таблица1[[#All],[0]],ROW()-1)</f>
        <v>#N/A</v>
      </c>
      <c r="M2170" s="18" t="str">
        <f>IFERROR(INDEX(Таблица1[Номер договора],MATCH(ROW()-1,Таблица1[0],)),"s\")</f>
        <v>s\</v>
      </c>
    </row>
    <row r="2171" spans="1:13" ht="15.75" x14ac:dyDescent="0.25">
      <c r="A2171" s="9" t="e">
        <f>INDEX('Журнал договоров физ.лиц'!C2171:C4169,MATCH('Реестр физические'!J2171,'Журнал договоров физ.лиц'!A2171:A4169,))</f>
        <v>#N/A</v>
      </c>
      <c r="B2171" s="9" t="e">
        <f>INDEX('Журнал договоров физ.лиц'!C:C,MATCH('Журнал договоров физ.лиц'!A:A,'Реестр физические'!J:J,))</f>
        <v>#N/A</v>
      </c>
      <c r="C2171" s="35"/>
      <c r="D2171" s="11"/>
      <c r="E2171" s="16"/>
      <c r="F2171" s="19"/>
      <c r="G2171"/>
      <c r="H2171" s="17">
        <f>IFERROR(VLOOKUP(Таблица1[[#This Row],[Наименование услуги]],#REF!,2),)</f>
        <v>0</v>
      </c>
      <c r="I2171" s="7">
        <f>Таблица1[[#This Row],[Количество услуг]]*Таблица1[[#This Row],[Стоимость за единицу, руб.]]</f>
        <v>0</v>
      </c>
      <c r="K2171" s="8" t="str">
        <f>IFERROR(VLOOKUP($J2171,'Журнал договоров физ.лиц'!$A$2:$H$32,2,0),"")</f>
        <v/>
      </c>
      <c r="L2171" s="18" t="e">
        <f>IF(MATCH(Таблица1[[#This Row],[Номер договора]],Таблица1[Номер договора],)=ROW()-1,1,)+INDEX(Таблица1[[#All],[0]],ROW()-1)</f>
        <v>#N/A</v>
      </c>
      <c r="M2171" s="18" t="str">
        <f>IFERROR(INDEX(Таблица1[Номер договора],MATCH(ROW()-1,Таблица1[0],)),"s\")</f>
        <v>s\</v>
      </c>
    </row>
    <row r="2172" spans="1:13" ht="15.75" x14ac:dyDescent="0.25">
      <c r="A2172" s="9" t="e">
        <f>INDEX('Журнал договоров физ.лиц'!C2171:C4169,MATCH('Реестр физические'!J2172,'Журнал договоров физ.лиц'!A2171:A4169,))</f>
        <v>#N/A</v>
      </c>
      <c r="B2172" s="9" t="e">
        <f>INDEX('Журнал договоров физ.лиц'!C:C,MATCH('Журнал договоров физ.лиц'!A:A,'Реестр физические'!J:J,))</f>
        <v>#N/A</v>
      </c>
      <c r="C2172" s="35"/>
      <c r="D2172" s="11"/>
      <c r="E2172" s="16"/>
      <c r="F2172" s="19"/>
      <c r="G2172"/>
      <c r="H2172" s="17">
        <f>IFERROR(VLOOKUP(Таблица1[[#This Row],[Наименование услуги]],#REF!,2),)</f>
        <v>0</v>
      </c>
      <c r="I2172" s="7">
        <f>Таблица1[[#This Row],[Количество услуг]]*Таблица1[[#This Row],[Стоимость за единицу, руб.]]</f>
        <v>0</v>
      </c>
      <c r="K2172" s="8" t="str">
        <f>IFERROR(VLOOKUP($J2172,'Журнал договоров физ.лиц'!$A$2:$H$32,2,0),"")</f>
        <v/>
      </c>
      <c r="L2172" s="18" t="e">
        <f>IF(MATCH(Таблица1[[#This Row],[Номер договора]],Таблица1[Номер договора],)=ROW()-1,1,)+INDEX(Таблица1[[#All],[0]],ROW()-1)</f>
        <v>#N/A</v>
      </c>
      <c r="M2172" s="18" t="str">
        <f>IFERROR(INDEX(Таблица1[Номер договора],MATCH(ROW()-1,Таблица1[0],)),"s\")</f>
        <v>s\</v>
      </c>
    </row>
    <row r="2173" spans="1:13" ht="15.75" x14ac:dyDescent="0.25">
      <c r="A2173" s="9" t="e">
        <f>INDEX('Журнал договоров физ.лиц'!C2171:C4169,MATCH('Реестр физические'!J2173,'Журнал договоров физ.лиц'!A2171:A4169,))</f>
        <v>#N/A</v>
      </c>
      <c r="B2173" s="9" t="e">
        <f>INDEX('Журнал договоров физ.лиц'!C:C,MATCH('Журнал договоров физ.лиц'!A:A,'Реестр физические'!J:J,))</f>
        <v>#N/A</v>
      </c>
      <c r="C2173" s="35"/>
      <c r="D2173" s="11"/>
      <c r="E2173" s="16"/>
      <c r="F2173" s="19"/>
      <c r="G2173"/>
      <c r="H2173" s="17">
        <f>IFERROR(VLOOKUP(Таблица1[[#This Row],[Наименование услуги]],#REF!,2),)</f>
        <v>0</v>
      </c>
      <c r="I2173" s="7">
        <f>Таблица1[[#This Row],[Количество услуг]]*Таблица1[[#This Row],[Стоимость за единицу, руб.]]</f>
        <v>0</v>
      </c>
      <c r="K2173" s="8" t="str">
        <f>IFERROR(VLOOKUP($J2173,'Журнал договоров физ.лиц'!$A$2:$H$32,2,0),"")</f>
        <v/>
      </c>
      <c r="L2173" s="18" t="e">
        <f>IF(MATCH(Таблица1[[#This Row],[Номер договора]],Таблица1[Номер договора],)=ROW()-1,1,)+INDEX(Таблица1[[#All],[0]],ROW()-1)</f>
        <v>#N/A</v>
      </c>
      <c r="M2173" s="18" t="str">
        <f>IFERROR(INDEX(Таблица1[Номер договора],MATCH(ROW()-1,Таблица1[0],)),"s\")</f>
        <v>s\</v>
      </c>
    </row>
    <row r="2174" spans="1:13" ht="15.75" x14ac:dyDescent="0.25">
      <c r="A2174" s="9" t="e">
        <f>INDEX('Журнал договоров физ.лиц'!C2174:C4172,MATCH('Реестр физические'!J2174,'Журнал договоров физ.лиц'!A2174:A4172,))</f>
        <v>#N/A</v>
      </c>
      <c r="B2174" s="9" t="e">
        <f>INDEX('Журнал договоров физ.лиц'!C:C,MATCH('Журнал договоров физ.лиц'!A:A,'Реестр физические'!J:J,))</f>
        <v>#N/A</v>
      </c>
      <c r="C2174" s="35"/>
      <c r="D2174" s="11"/>
      <c r="E2174" s="16"/>
      <c r="F2174" s="19"/>
      <c r="G2174"/>
      <c r="H2174" s="17">
        <f>IFERROR(VLOOKUP(Таблица1[[#This Row],[Наименование услуги]],#REF!,2),)</f>
        <v>0</v>
      </c>
      <c r="I2174" s="7">
        <f>Таблица1[[#This Row],[Количество услуг]]*Таблица1[[#This Row],[Стоимость за единицу, руб.]]</f>
        <v>0</v>
      </c>
      <c r="K2174" s="8" t="str">
        <f>IFERROR(VLOOKUP($J2174,'Журнал договоров физ.лиц'!$A$2:$H$32,2,0),"")</f>
        <v/>
      </c>
      <c r="L2174" s="18" t="e">
        <f>IF(MATCH(Таблица1[[#This Row],[Номер договора]],Таблица1[Номер договора],)=ROW()-1,1,)+INDEX(Таблица1[[#All],[0]],ROW()-1)</f>
        <v>#N/A</v>
      </c>
      <c r="M2174" s="18" t="str">
        <f>IFERROR(INDEX(Таблица1[Номер договора],MATCH(ROW()-1,Таблица1[0],)),"s\")</f>
        <v>s\</v>
      </c>
    </row>
    <row r="2175" spans="1:13" ht="15.75" x14ac:dyDescent="0.25">
      <c r="A2175" s="9" t="e">
        <f>INDEX('Журнал договоров физ.лиц'!C2174:C4172,MATCH('Реестр физические'!J2175,'Журнал договоров физ.лиц'!A2174:A4172,))</f>
        <v>#N/A</v>
      </c>
      <c r="B2175" s="9" t="e">
        <f>INDEX('Журнал договоров физ.лиц'!C:C,MATCH('Журнал договоров физ.лиц'!A:A,'Реестр физические'!J:J,))</f>
        <v>#N/A</v>
      </c>
      <c r="C2175" s="35"/>
      <c r="D2175" s="11"/>
      <c r="E2175" s="16"/>
      <c r="F2175" s="19"/>
      <c r="G2175"/>
      <c r="H2175" s="17">
        <f>IFERROR(VLOOKUP(Таблица1[[#This Row],[Наименование услуги]],#REF!,2),)</f>
        <v>0</v>
      </c>
      <c r="I2175" s="7">
        <f>Таблица1[[#This Row],[Количество услуг]]*Таблица1[[#This Row],[Стоимость за единицу, руб.]]</f>
        <v>0</v>
      </c>
      <c r="K2175" s="8" t="str">
        <f>IFERROR(VLOOKUP($J2175,'Журнал договоров физ.лиц'!$A$2:$H$32,2,0),"")</f>
        <v/>
      </c>
      <c r="L2175" s="18" t="e">
        <f>IF(MATCH(Таблица1[[#This Row],[Номер договора]],Таблица1[Номер договора],)=ROW()-1,1,)+INDEX(Таблица1[[#All],[0]],ROW()-1)</f>
        <v>#N/A</v>
      </c>
      <c r="M2175" s="18" t="str">
        <f>IFERROR(INDEX(Таблица1[Номер договора],MATCH(ROW()-1,Таблица1[0],)),"s\")</f>
        <v>s\</v>
      </c>
    </row>
    <row r="2176" spans="1:13" ht="15.75" x14ac:dyDescent="0.25">
      <c r="A2176" s="9" t="e">
        <f>INDEX('Журнал договоров физ.лиц'!C2174:C4172,MATCH('Реестр физические'!J2176,'Журнал договоров физ.лиц'!A2174:A4172,))</f>
        <v>#N/A</v>
      </c>
      <c r="B2176" s="9" t="e">
        <f>INDEX('Журнал договоров физ.лиц'!C:C,MATCH('Журнал договоров физ.лиц'!A:A,'Реестр физические'!J:J,))</f>
        <v>#N/A</v>
      </c>
      <c r="C2176" s="35"/>
      <c r="D2176" s="11"/>
      <c r="E2176" s="16"/>
      <c r="F2176" s="19"/>
      <c r="G2176"/>
      <c r="H2176" s="17">
        <f>IFERROR(VLOOKUP(Таблица1[[#This Row],[Наименование услуги]],#REF!,2),)</f>
        <v>0</v>
      </c>
      <c r="I2176" s="7">
        <f>Таблица1[[#This Row],[Количество услуг]]*Таблица1[[#This Row],[Стоимость за единицу, руб.]]</f>
        <v>0</v>
      </c>
      <c r="K2176" s="8" t="str">
        <f>IFERROR(VLOOKUP($J2176,'Журнал договоров физ.лиц'!$A$2:$H$32,2,0),"")</f>
        <v/>
      </c>
      <c r="L2176" s="18" t="e">
        <f>IF(MATCH(Таблица1[[#This Row],[Номер договора]],Таблица1[Номер договора],)=ROW()-1,1,)+INDEX(Таблица1[[#All],[0]],ROW()-1)</f>
        <v>#N/A</v>
      </c>
      <c r="M2176" s="18" t="str">
        <f>IFERROR(INDEX(Таблица1[Номер договора],MATCH(ROW()-1,Таблица1[0],)),"s\")</f>
        <v>s\</v>
      </c>
    </row>
    <row r="2177" spans="1:13" ht="15.75" x14ac:dyDescent="0.25">
      <c r="A2177" s="9" t="e">
        <f>INDEX('Журнал договоров физ.лиц'!C2177:C4175,MATCH('Реестр физические'!J2177,'Журнал договоров физ.лиц'!A2177:A4175,))</f>
        <v>#N/A</v>
      </c>
      <c r="B2177" s="9" t="e">
        <f>INDEX('Журнал договоров физ.лиц'!C:C,MATCH('Журнал договоров физ.лиц'!A:A,'Реестр физические'!J:J,))</f>
        <v>#N/A</v>
      </c>
      <c r="C2177" s="35"/>
      <c r="D2177" s="11"/>
      <c r="E2177" s="16"/>
      <c r="F2177" s="19"/>
      <c r="G2177"/>
      <c r="H2177" s="17">
        <f>IFERROR(VLOOKUP(Таблица1[[#This Row],[Наименование услуги]],#REF!,2),)</f>
        <v>0</v>
      </c>
      <c r="I2177" s="7">
        <f>Таблица1[[#This Row],[Количество услуг]]*Таблица1[[#This Row],[Стоимость за единицу, руб.]]</f>
        <v>0</v>
      </c>
      <c r="K2177" s="8" t="str">
        <f>IFERROR(VLOOKUP($J2177,'Журнал договоров физ.лиц'!$A$2:$H$32,2,0),"")</f>
        <v/>
      </c>
      <c r="L2177" s="18" t="e">
        <f>IF(MATCH(Таблица1[[#This Row],[Номер договора]],Таблица1[Номер договора],)=ROW()-1,1,)+INDEX(Таблица1[[#All],[0]],ROW()-1)</f>
        <v>#N/A</v>
      </c>
      <c r="M2177" s="18" t="str">
        <f>IFERROR(INDEX(Таблица1[Номер договора],MATCH(ROW()-1,Таблица1[0],)),"s\")</f>
        <v>s\</v>
      </c>
    </row>
    <row r="2178" spans="1:13" ht="15.75" x14ac:dyDescent="0.25">
      <c r="A2178" s="9" t="e">
        <f>INDEX('Журнал договоров физ.лиц'!C2177:C4175,MATCH('Реестр физические'!J2178,'Журнал договоров физ.лиц'!A2177:A4175,))</f>
        <v>#N/A</v>
      </c>
      <c r="B2178" s="9" t="e">
        <f>INDEX('Журнал договоров физ.лиц'!C:C,MATCH('Журнал договоров физ.лиц'!A:A,'Реестр физические'!J:J,))</f>
        <v>#N/A</v>
      </c>
      <c r="C2178" s="35"/>
      <c r="D2178" s="11"/>
      <c r="E2178" s="16"/>
      <c r="F2178" s="19"/>
      <c r="G2178"/>
      <c r="H2178" s="17">
        <f>IFERROR(VLOOKUP(Таблица1[[#This Row],[Наименование услуги]],#REF!,2),)</f>
        <v>0</v>
      </c>
      <c r="I2178" s="7">
        <f>Таблица1[[#This Row],[Количество услуг]]*Таблица1[[#This Row],[Стоимость за единицу, руб.]]</f>
        <v>0</v>
      </c>
      <c r="K2178" s="8" t="str">
        <f>IFERROR(VLOOKUP($J2178,'Журнал договоров физ.лиц'!$A$2:$H$32,2,0),"")</f>
        <v/>
      </c>
      <c r="L2178" s="18" t="e">
        <f>IF(MATCH(Таблица1[[#This Row],[Номер договора]],Таблица1[Номер договора],)=ROW()-1,1,)+INDEX(Таблица1[[#All],[0]],ROW()-1)</f>
        <v>#N/A</v>
      </c>
      <c r="M2178" s="18" t="str">
        <f>IFERROR(INDEX(Таблица1[Номер договора],MATCH(ROW()-1,Таблица1[0],)),"s\")</f>
        <v>s\</v>
      </c>
    </row>
    <row r="2179" spans="1:13" ht="15.75" x14ac:dyDescent="0.25">
      <c r="A2179" s="9" t="e">
        <f>INDEX('Журнал договоров физ.лиц'!C2177:C4175,MATCH('Реестр физические'!J2179,'Журнал договоров физ.лиц'!A2177:A4175,))</f>
        <v>#N/A</v>
      </c>
      <c r="B2179" s="9" t="e">
        <f>INDEX('Журнал договоров физ.лиц'!C:C,MATCH('Журнал договоров физ.лиц'!A:A,'Реестр физические'!J:J,))</f>
        <v>#N/A</v>
      </c>
      <c r="C2179" s="35"/>
      <c r="D2179" s="11"/>
      <c r="E2179" s="16"/>
      <c r="F2179" s="19"/>
      <c r="G2179"/>
      <c r="H2179" s="17">
        <f>IFERROR(VLOOKUP(Таблица1[[#This Row],[Наименование услуги]],#REF!,2),)</f>
        <v>0</v>
      </c>
      <c r="I2179" s="7">
        <f>Таблица1[[#This Row],[Количество услуг]]*Таблица1[[#This Row],[Стоимость за единицу, руб.]]</f>
        <v>0</v>
      </c>
      <c r="K2179" s="8" t="str">
        <f>IFERROR(VLOOKUP($J2179,'Журнал договоров физ.лиц'!$A$2:$H$32,2,0),"")</f>
        <v/>
      </c>
      <c r="L2179" s="18" t="e">
        <f>IF(MATCH(Таблица1[[#This Row],[Номер договора]],Таблица1[Номер договора],)=ROW()-1,1,)+INDEX(Таблица1[[#All],[0]],ROW()-1)</f>
        <v>#N/A</v>
      </c>
      <c r="M2179" s="18" t="str">
        <f>IFERROR(INDEX(Таблица1[Номер договора],MATCH(ROW()-1,Таблица1[0],)),"s\")</f>
        <v>s\</v>
      </c>
    </row>
    <row r="2180" spans="1:13" ht="15.75" x14ac:dyDescent="0.25">
      <c r="A2180" s="9" t="e">
        <f>INDEX('Журнал договоров физ.лиц'!C2180:C4178,MATCH('Реестр физические'!J2180,'Журнал договоров физ.лиц'!A2180:A4178,))</f>
        <v>#N/A</v>
      </c>
      <c r="B2180" s="9" t="e">
        <f>INDEX('Журнал договоров физ.лиц'!C:C,MATCH('Журнал договоров физ.лиц'!A:A,'Реестр физические'!J:J,))</f>
        <v>#N/A</v>
      </c>
      <c r="C2180" s="35"/>
      <c r="D2180" s="11"/>
      <c r="E2180" s="16"/>
      <c r="F2180" s="19"/>
      <c r="G2180"/>
      <c r="H2180" s="17">
        <f>IFERROR(VLOOKUP(Таблица1[[#This Row],[Наименование услуги]],#REF!,2),)</f>
        <v>0</v>
      </c>
      <c r="I2180" s="7">
        <f>Таблица1[[#This Row],[Количество услуг]]*Таблица1[[#This Row],[Стоимость за единицу, руб.]]</f>
        <v>0</v>
      </c>
      <c r="K2180" s="8" t="str">
        <f>IFERROR(VLOOKUP($J2180,'Журнал договоров физ.лиц'!$A$2:$H$32,2,0),"")</f>
        <v/>
      </c>
      <c r="L2180" s="18" t="e">
        <f>IF(MATCH(Таблица1[[#This Row],[Номер договора]],Таблица1[Номер договора],)=ROW()-1,1,)+INDEX(Таблица1[[#All],[0]],ROW()-1)</f>
        <v>#N/A</v>
      </c>
      <c r="M2180" s="18" t="str">
        <f>IFERROR(INDEX(Таблица1[Номер договора],MATCH(ROW()-1,Таблица1[0],)),"s\")</f>
        <v>s\</v>
      </c>
    </row>
    <row r="2181" spans="1:13" ht="15.75" x14ac:dyDescent="0.25">
      <c r="A2181" s="9" t="e">
        <f>INDEX('Журнал договоров физ.лиц'!C2180:C4178,MATCH('Реестр физические'!J2181,'Журнал договоров физ.лиц'!A2180:A4178,))</f>
        <v>#N/A</v>
      </c>
      <c r="B2181" s="9" t="e">
        <f>INDEX('Журнал договоров физ.лиц'!C:C,MATCH('Журнал договоров физ.лиц'!A:A,'Реестр физические'!J:J,))</f>
        <v>#N/A</v>
      </c>
      <c r="C2181" s="35"/>
      <c r="D2181" s="11"/>
      <c r="E2181" s="16"/>
      <c r="F2181" s="19"/>
      <c r="G2181"/>
      <c r="H2181" s="17">
        <f>IFERROR(VLOOKUP(Таблица1[[#This Row],[Наименование услуги]],#REF!,2),)</f>
        <v>0</v>
      </c>
      <c r="I2181" s="7">
        <f>Таблица1[[#This Row],[Количество услуг]]*Таблица1[[#This Row],[Стоимость за единицу, руб.]]</f>
        <v>0</v>
      </c>
      <c r="K2181" s="8" t="str">
        <f>IFERROR(VLOOKUP($J2181,'Журнал договоров физ.лиц'!$A$2:$H$32,2,0),"")</f>
        <v/>
      </c>
      <c r="L2181" s="18" t="e">
        <f>IF(MATCH(Таблица1[[#This Row],[Номер договора]],Таблица1[Номер договора],)=ROW()-1,1,)+INDEX(Таблица1[[#All],[0]],ROW()-1)</f>
        <v>#N/A</v>
      </c>
      <c r="M2181" s="18" t="str">
        <f>IFERROR(INDEX(Таблица1[Номер договора],MATCH(ROW()-1,Таблица1[0],)),"s\")</f>
        <v>s\</v>
      </c>
    </row>
    <row r="2182" spans="1:13" ht="15.75" x14ac:dyDescent="0.25">
      <c r="A2182" s="9" t="e">
        <f>INDEX('Журнал договоров физ.лиц'!C2180:C4178,MATCH('Реестр физические'!J2182,'Журнал договоров физ.лиц'!A2180:A4178,))</f>
        <v>#N/A</v>
      </c>
      <c r="B2182" s="9" t="e">
        <f>INDEX('Журнал договоров физ.лиц'!C:C,MATCH('Журнал договоров физ.лиц'!A:A,'Реестр физические'!J:J,))</f>
        <v>#N/A</v>
      </c>
      <c r="C2182" s="35"/>
      <c r="D2182" s="11"/>
      <c r="E2182" s="16"/>
      <c r="F2182" s="19"/>
      <c r="G2182"/>
      <c r="H2182" s="17">
        <f>IFERROR(VLOOKUP(Таблица1[[#This Row],[Наименование услуги]],#REF!,2),)</f>
        <v>0</v>
      </c>
      <c r="I2182" s="7">
        <f>Таблица1[[#This Row],[Количество услуг]]*Таблица1[[#This Row],[Стоимость за единицу, руб.]]</f>
        <v>0</v>
      </c>
      <c r="K2182" s="8" t="str">
        <f>IFERROR(VLOOKUP($J2182,'Журнал договоров физ.лиц'!$A$2:$H$32,2,0),"")</f>
        <v/>
      </c>
      <c r="L2182" s="18" t="e">
        <f>IF(MATCH(Таблица1[[#This Row],[Номер договора]],Таблица1[Номер договора],)=ROW()-1,1,)+INDEX(Таблица1[[#All],[0]],ROW()-1)</f>
        <v>#N/A</v>
      </c>
      <c r="M2182" s="18" t="str">
        <f>IFERROR(INDEX(Таблица1[Номер договора],MATCH(ROW()-1,Таблица1[0],)),"s\")</f>
        <v>s\</v>
      </c>
    </row>
    <row r="2183" spans="1:13" ht="15.75" x14ac:dyDescent="0.25">
      <c r="A2183" s="9" t="e">
        <f>INDEX('Журнал договоров физ.лиц'!C2183:C4181,MATCH('Реестр физические'!J2183,'Журнал договоров физ.лиц'!A2183:A4181,))</f>
        <v>#N/A</v>
      </c>
      <c r="B2183" s="9" t="e">
        <f>INDEX('Журнал договоров физ.лиц'!C:C,MATCH('Журнал договоров физ.лиц'!A:A,'Реестр физические'!J:J,))</f>
        <v>#N/A</v>
      </c>
      <c r="C2183" s="35"/>
      <c r="D2183" s="11"/>
      <c r="E2183" s="16"/>
      <c r="F2183" s="19"/>
      <c r="G2183"/>
      <c r="H2183" s="17">
        <f>IFERROR(VLOOKUP(Таблица1[[#This Row],[Наименование услуги]],#REF!,2),)</f>
        <v>0</v>
      </c>
      <c r="I2183" s="7">
        <f>Таблица1[[#This Row],[Количество услуг]]*Таблица1[[#This Row],[Стоимость за единицу, руб.]]</f>
        <v>0</v>
      </c>
      <c r="K2183" s="8" t="str">
        <f>IFERROR(VLOOKUP($J2183,'Журнал договоров физ.лиц'!$A$2:$H$32,2,0),"")</f>
        <v/>
      </c>
      <c r="L2183" s="18" t="e">
        <f>IF(MATCH(Таблица1[[#This Row],[Номер договора]],Таблица1[Номер договора],)=ROW()-1,1,)+INDEX(Таблица1[[#All],[0]],ROW()-1)</f>
        <v>#N/A</v>
      </c>
      <c r="M2183" s="18" t="str">
        <f>IFERROR(INDEX(Таблица1[Номер договора],MATCH(ROW()-1,Таблица1[0],)),"s\")</f>
        <v>s\</v>
      </c>
    </row>
    <row r="2184" spans="1:13" ht="15.75" x14ac:dyDescent="0.25">
      <c r="A2184" s="9" t="e">
        <f>INDEX('Журнал договоров физ.лиц'!C2183:C4181,MATCH('Реестр физические'!J2184,'Журнал договоров физ.лиц'!A2183:A4181,))</f>
        <v>#N/A</v>
      </c>
      <c r="B2184" s="9" t="e">
        <f>INDEX('Журнал договоров физ.лиц'!C:C,MATCH('Журнал договоров физ.лиц'!A:A,'Реестр физические'!J:J,))</f>
        <v>#N/A</v>
      </c>
      <c r="C2184" s="35"/>
      <c r="D2184" s="11"/>
      <c r="E2184" s="16"/>
      <c r="F2184" s="19"/>
      <c r="G2184"/>
      <c r="H2184" s="17">
        <f>IFERROR(VLOOKUP(Таблица1[[#This Row],[Наименование услуги]],#REF!,2),)</f>
        <v>0</v>
      </c>
      <c r="I2184" s="7">
        <f>Таблица1[[#This Row],[Количество услуг]]*Таблица1[[#This Row],[Стоимость за единицу, руб.]]</f>
        <v>0</v>
      </c>
      <c r="K2184" s="8" t="str">
        <f>IFERROR(VLOOKUP($J2184,'Журнал договоров физ.лиц'!$A$2:$H$32,2,0),"")</f>
        <v/>
      </c>
      <c r="L2184" s="18" t="e">
        <f>IF(MATCH(Таблица1[[#This Row],[Номер договора]],Таблица1[Номер договора],)=ROW()-1,1,)+INDEX(Таблица1[[#All],[0]],ROW()-1)</f>
        <v>#N/A</v>
      </c>
      <c r="M2184" s="18" t="str">
        <f>IFERROR(INDEX(Таблица1[Номер договора],MATCH(ROW()-1,Таблица1[0],)),"s\")</f>
        <v>s\</v>
      </c>
    </row>
    <row r="2185" spans="1:13" ht="15.75" x14ac:dyDescent="0.25">
      <c r="A2185" s="9" t="e">
        <f>INDEX('Журнал договоров физ.лиц'!C2183:C4181,MATCH('Реестр физические'!J2185,'Журнал договоров физ.лиц'!A2183:A4181,))</f>
        <v>#N/A</v>
      </c>
      <c r="B2185" s="9" t="e">
        <f>INDEX('Журнал договоров физ.лиц'!C:C,MATCH('Журнал договоров физ.лиц'!A:A,'Реестр физические'!J:J,))</f>
        <v>#N/A</v>
      </c>
      <c r="C2185" s="35"/>
      <c r="D2185" s="11"/>
      <c r="E2185" s="16"/>
      <c r="F2185" s="19"/>
      <c r="G2185"/>
      <c r="H2185" s="17">
        <f>IFERROR(VLOOKUP(Таблица1[[#This Row],[Наименование услуги]],#REF!,2),)</f>
        <v>0</v>
      </c>
      <c r="I2185" s="7">
        <f>Таблица1[[#This Row],[Количество услуг]]*Таблица1[[#This Row],[Стоимость за единицу, руб.]]</f>
        <v>0</v>
      </c>
      <c r="K2185" s="8" t="str">
        <f>IFERROR(VLOOKUP($J2185,'Журнал договоров физ.лиц'!$A$2:$H$32,2,0),"")</f>
        <v/>
      </c>
      <c r="L2185" s="18" t="e">
        <f>IF(MATCH(Таблица1[[#This Row],[Номер договора]],Таблица1[Номер договора],)=ROW()-1,1,)+INDEX(Таблица1[[#All],[0]],ROW()-1)</f>
        <v>#N/A</v>
      </c>
      <c r="M2185" s="18" t="str">
        <f>IFERROR(INDEX(Таблица1[Номер договора],MATCH(ROW()-1,Таблица1[0],)),"s\")</f>
        <v>s\</v>
      </c>
    </row>
    <row r="2186" spans="1:13" ht="15.75" x14ac:dyDescent="0.25">
      <c r="A2186" s="9" t="e">
        <f>INDEX('Журнал договоров физ.лиц'!C2186:C4184,MATCH('Реестр физические'!J2186,'Журнал договоров физ.лиц'!A2186:A4184,))</f>
        <v>#N/A</v>
      </c>
      <c r="B2186" s="9" t="e">
        <f>INDEX('Журнал договоров физ.лиц'!C:C,MATCH('Журнал договоров физ.лиц'!A:A,'Реестр физические'!J:J,))</f>
        <v>#N/A</v>
      </c>
      <c r="C2186" s="35"/>
      <c r="D2186" s="11"/>
      <c r="E2186" s="16"/>
      <c r="F2186" s="19"/>
      <c r="G2186"/>
      <c r="H2186" s="17">
        <f>IFERROR(VLOOKUP(Таблица1[[#This Row],[Наименование услуги]],#REF!,2),)</f>
        <v>0</v>
      </c>
      <c r="I2186" s="7">
        <f>Таблица1[[#This Row],[Количество услуг]]*Таблица1[[#This Row],[Стоимость за единицу, руб.]]</f>
        <v>0</v>
      </c>
      <c r="K2186" s="8" t="str">
        <f>IFERROR(VLOOKUP($J2186,'Журнал договоров физ.лиц'!$A$2:$H$32,2,0),"")</f>
        <v/>
      </c>
      <c r="L2186" s="18" t="e">
        <f>IF(MATCH(Таблица1[[#This Row],[Номер договора]],Таблица1[Номер договора],)=ROW()-1,1,)+INDEX(Таблица1[[#All],[0]],ROW()-1)</f>
        <v>#N/A</v>
      </c>
      <c r="M2186" s="18" t="str">
        <f>IFERROR(INDEX(Таблица1[Номер договора],MATCH(ROW()-1,Таблица1[0],)),"s\")</f>
        <v>s\</v>
      </c>
    </row>
    <row r="2187" spans="1:13" ht="15.75" x14ac:dyDescent="0.25">
      <c r="A2187" s="9" t="e">
        <f>INDEX('Журнал договоров физ.лиц'!C2186:C4184,MATCH('Реестр физические'!J2187,'Журнал договоров физ.лиц'!A2186:A4184,))</f>
        <v>#N/A</v>
      </c>
      <c r="B2187" s="9" t="e">
        <f>INDEX('Журнал договоров физ.лиц'!C:C,MATCH('Журнал договоров физ.лиц'!A:A,'Реестр физические'!J:J,))</f>
        <v>#N/A</v>
      </c>
      <c r="C2187" s="35"/>
      <c r="D2187" s="11"/>
      <c r="E2187" s="16"/>
      <c r="F2187" s="19"/>
      <c r="G2187"/>
      <c r="H2187" s="17">
        <f>IFERROR(VLOOKUP(Таблица1[[#This Row],[Наименование услуги]],#REF!,2),)</f>
        <v>0</v>
      </c>
      <c r="I2187" s="7">
        <f>Таблица1[[#This Row],[Количество услуг]]*Таблица1[[#This Row],[Стоимость за единицу, руб.]]</f>
        <v>0</v>
      </c>
      <c r="K2187" s="8" t="str">
        <f>IFERROR(VLOOKUP($J2187,'Журнал договоров физ.лиц'!$A$2:$H$32,2,0),"")</f>
        <v/>
      </c>
      <c r="L2187" s="18" t="e">
        <f>IF(MATCH(Таблица1[[#This Row],[Номер договора]],Таблица1[Номер договора],)=ROW()-1,1,)+INDEX(Таблица1[[#All],[0]],ROW()-1)</f>
        <v>#N/A</v>
      </c>
      <c r="M2187" s="18" t="str">
        <f>IFERROR(INDEX(Таблица1[Номер договора],MATCH(ROW()-1,Таблица1[0],)),"s\")</f>
        <v>s\</v>
      </c>
    </row>
    <row r="2188" spans="1:13" ht="15.75" x14ac:dyDescent="0.25">
      <c r="A2188" s="9" t="e">
        <f>INDEX('Журнал договоров физ.лиц'!C2186:C4184,MATCH('Реестр физические'!J2188,'Журнал договоров физ.лиц'!A2186:A4184,))</f>
        <v>#N/A</v>
      </c>
      <c r="B2188" s="9" t="e">
        <f>INDEX('Журнал договоров физ.лиц'!C:C,MATCH('Журнал договоров физ.лиц'!A:A,'Реестр физические'!J:J,))</f>
        <v>#N/A</v>
      </c>
      <c r="C2188" s="35"/>
      <c r="D2188" s="11"/>
      <c r="E2188" s="16"/>
      <c r="F2188" s="19"/>
      <c r="G2188"/>
      <c r="H2188" s="17">
        <f>IFERROR(VLOOKUP(Таблица1[[#This Row],[Наименование услуги]],#REF!,2),)</f>
        <v>0</v>
      </c>
      <c r="I2188" s="7">
        <f>Таблица1[[#This Row],[Количество услуг]]*Таблица1[[#This Row],[Стоимость за единицу, руб.]]</f>
        <v>0</v>
      </c>
      <c r="K2188" s="8" t="str">
        <f>IFERROR(VLOOKUP($J2188,'Журнал договоров физ.лиц'!$A$2:$H$32,2,0),"")</f>
        <v/>
      </c>
      <c r="L2188" s="18" t="e">
        <f>IF(MATCH(Таблица1[[#This Row],[Номер договора]],Таблица1[Номер договора],)=ROW()-1,1,)+INDEX(Таблица1[[#All],[0]],ROW()-1)</f>
        <v>#N/A</v>
      </c>
      <c r="M2188" s="18" t="str">
        <f>IFERROR(INDEX(Таблица1[Номер договора],MATCH(ROW()-1,Таблица1[0],)),"s\")</f>
        <v>s\</v>
      </c>
    </row>
    <row r="2189" spans="1:13" ht="15.75" x14ac:dyDescent="0.25">
      <c r="A2189" s="9" t="e">
        <f>INDEX('Журнал договоров физ.лиц'!C2189:C4187,MATCH('Реестр физические'!J2189,'Журнал договоров физ.лиц'!A2189:A4187,))</f>
        <v>#N/A</v>
      </c>
      <c r="B2189" s="9" t="e">
        <f>INDEX('Журнал договоров физ.лиц'!C:C,MATCH('Журнал договоров физ.лиц'!A:A,'Реестр физические'!J:J,))</f>
        <v>#N/A</v>
      </c>
      <c r="C2189" s="35"/>
      <c r="D2189" s="11"/>
      <c r="E2189" s="16"/>
      <c r="F2189" s="19"/>
      <c r="G2189"/>
      <c r="H2189" s="17">
        <f>IFERROR(VLOOKUP(Таблица1[[#This Row],[Наименование услуги]],#REF!,2),)</f>
        <v>0</v>
      </c>
      <c r="I2189" s="7">
        <f>Таблица1[[#This Row],[Количество услуг]]*Таблица1[[#This Row],[Стоимость за единицу, руб.]]</f>
        <v>0</v>
      </c>
      <c r="K2189" s="8" t="str">
        <f>IFERROR(VLOOKUP($J2189,'Журнал договоров физ.лиц'!$A$2:$H$32,2,0),"")</f>
        <v/>
      </c>
      <c r="L2189" s="18" t="e">
        <f>IF(MATCH(Таблица1[[#This Row],[Номер договора]],Таблица1[Номер договора],)=ROW()-1,1,)+INDEX(Таблица1[[#All],[0]],ROW()-1)</f>
        <v>#N/A</v>
      </c>
      <c r="M2189" s="18" t="str">
        <f>IFERROR(INDEX(Таблица1[Номер договора],MATCH(ROW()-1,Таблица1[0],)),"s\")</f>
        <v>s\</v>
      </c>
    </row>
    <row r="2190" spans="1:13" ht="15.75" x14ac:dyDescent="0.25">
      <c r="A2190" s="9" t="e">
        <f>INDEX('Журнал договоров физ.лиц'!C2189:C4187,MATCH('Реестр физические'!J2190,'Журнал договоров физ.лиц'!A2189:A4187,))</f>
        <v>#N/A</v>
      </c>
      <c r="B2190" s="9" t="e">
        <f>INDEX('Журнал договоров физ.лиц'!C:C,MATCH('Журнал договоров физ.лиц'!A:A,'Реестр физические'!J:J,))</f>
        <v>#N/A</v>
      </c>
      <c r="C2190" s="35"/>
      <c r="D2190" s="11"/>
      <c r="E2190" s="16"/>
      <c r="F2190" s="19"/>
      <c r="G2190"/>
      <c r="H2190" s="17">
        <f>IFERROR(VLOOKUP(Таблица1[[#This Row],[Наименование услуги]],#REF!,2),)</f>
        <v>0</v>
      </c>
      <c r="I2190" s="7">
        <f>Таблица1[[#This Row],[Количество услуг]]*Таблица1[[#This Row],[Стоимость за единицу, руб.]]</f>
        <v>0</v>
      </c>
      <c r="K2190" s="8" t="str">
        <f>IFERROR(VLOOKUP($J2190,'Журнал договоров физ.лиц'!$A$2:$H$32,2,0),"")</f>
        <v/>
      </c>
      <c r="L2190" s="18" t="e">
        <f>IF(MATCH(Таблица1[[#This Row],[Номер договора]],Таблица1[Номер договора],)=ROW()-1,1,)+INDEX(Таблица1[[#All],[0]],ROW()-1)</f>
        <v>#N/A</v>
      </c>
      <c r="M2190" s="18" t="str">
        <f>IFERROR(INDEX(Таблица1[Номер договора],MATCH(ROW()-1,Таблица1[0],)),"s\")</f>
        <v>s\</v>
      </c>
    </row>
    <row r="2191" spans="1:13" ht="15.75" x14ac:dyDescent="0.25">
      <c r="A2191" s="9" t="e">
        <f>INDEX('Журнал договоров физ.лиц'!C2189:C4187,MATCH('Реестр физические'!J2191,'Журнал договоров физ.лиц'!A2189:A4187,))</f>
        <v>#N/A</v>
      </c>
      <c r="B2191" s="9" t="e">
        <f>INDEX('Журнал договоров физ.лиц'!C:C,MATCH('Журнал договоров физ.лиц'!A:A,'Реестр физические'!J:J,))</f>
        <v>#N/A</v>
      </c>
      <c r="C2191" s="35"/>
      <c r="D2191" s="11"/>
      <c r="E2191" s="16"/>
      <c r="F2191" s="19"/>
      <c r="G2191"/>
      <c r="H2191" s="17">
        <f>IFERROR(VLOOKUP(Таблица1[[#This Row],[Наименование услуги]],#REF!,2),)</f>
        <v>0</v>
      </c>
      <c r="I2191" s="7">
        <f>Таблица1[[#This Row],[Количество услуг]]*Таблица1[[#This Row],[Стоимость за единицу, руб.]]</f>
        <v>0</v>
      </c>
      <c r="K2191" s="8" t="str">
        <f>IFERROR(VLOOKUP($J2191,'Журнал договоров физ.лиц'!$A$2:$H$32,2,0),"")</f>
        <v/>
      </c>
      <c r="L2191" s="18" t="e">
        <f>IF(MATCH(Таблица1[[#This Row],[Номер договора]],Таблица1[Номер договора],)=ROW()-1,1,)+INDEX(Таблица1[[#All],[0]],ROW()-1)</f>
        <v>#N/A</v>
      </c>
      <c r="M2191" s="18" t="str">
        <f>IFERROR(INDEX(Таблица1[Номер договора],MATCH(ROW()-1,Таблица1[0],)),"s\")</f>
        <v>s\</v>
      </c>
    </row>
    <row r="2192" spans="1:13" ht="15.75" x14ac:dyDescent="0.25">
      <c r="A2192" s="9" t="e">
        <f>INDEX('Журнал договоров физ.лиц'!C2192:C4190,MATCH('Реестр физические'!J2192,'Журнал договоров физ.лиц'!A2192:A4190,))</f>
        <v>#N/A</v>
      </c>
      <c r="B2192" s="9" t="e">
        <f>INDEX('Журнал договоров физ.лиц'!C:C,MATCH('Журнал договоров физ.лиц'!A:A,'Реестр физические'!J:J,))</f>
        <v>#N/A</v>
      </c>
      <c r="C2192" s="35"/>
      <c r="D2192" s="11"/>
      <c r="E2192" s="16"/>
      <c r="F2192" s="19"/>
      <c r="G2192"/>
      <c r="H2192" s="17">
        <f>IFERROR(VLOOKUP(Таблица1[[#This Row],[Наименование услуги]],#REF!,2),)</f>
        <v>0</v>
      </c>
      <c r="I2192" s="7">
        <f>Таблица1[[#This Row],[Количество услуг]]*Таблица1[[#This Row],[Стоимость за единицу, руб.]]</f>
        <v>0</v>
      </c>
      <c r="K2192" s="8" t="str">
        <f>IFERROR(VLOOKUP($J2192,'Журнал договоров физ.лиц'!$A$2:$H$32,2,0),"")</f>
        <v/>
      </c>
      <c r="L2192" s="18" t="e">
        <f>IF(MATCH(Таблица1[[#This Row],[Номер договора]],Таблица1[Номер договора],)=ROW()-1,1,)+INDEX(Таблица1[[#All],[0]],ROW()-1)</f>
        <v>#N/A</v>
      </c>
      <c r="M2192" s="18" t="str">
        <f>IFERROR(INDEX(Таблица1[Номер договора],MATCH(ROW()-1,Таблица1[0],)),"s\")</f>
        <v>s\</v>
      </c>
    </row>
    <row r="2193" spans="1:13" ht="15.75" x14ac:dyDescent="0.25">
      <c r="A2193" s="9" t="e">
        <f>INDEX('Журнал договоров физ.лиц'!C2192:C4190,MATCH('Реестр физические'!J2193,'Журнал договоров физ.лиц'!A2192:A4190,))</f>
        <v>#N/A</v>
      </c>
      <c r="B2193" s="9" t="e">
        <f>INDEX('Журнал договоров физ.лиц'!C:C,MATCH('Журнал договоров физ.лиц'!A:A,'Реестр физические'!J:J,))</f>
        <v>#N/A</v>
      </c>
      <c r="C2193" s="35"/>
      <c r="D2193" s="11"/>
      <c r="E2193" s="16"/>
      <c r="F2193" s="19"/>
      <c r="G2193"/>
      <c r="H2193" s="17">
        <f>IFERROR(VLOOKUP(Таблица1[[#This Row],[Наименование услуги]],#REF!,2),)</f>
        <v>0</v>
      </c>
      <c r="I2193" s="7">
        <f>Таблица1[[#This Row],[Количество услуг]]*Таблица1[[#This Row],[Стоимость за единицу, руб.]]</f>
        <v>0</v>
      </c>
      <c r="K2193" s="8" t="str">
        <f>IFERROR(VLOOKUP($J2193,'Журнал договоров физ.лиц'!$A$2:$H$32,2,0),"")</f>
        <v/>
      </c>
      <c r="L2193" s="18" t="e">
        <f>IF(MATCH(Таблица1[[#This Row],[Номер договора]],Таблица1[Номер договора],)=ROW()-1,1,)+INDEX(Таблица1[[#All],[0]],ROW()-1)</f>
        <v>#N/A</v>
      </c>
      <c r="M2193" s="18" t="str">
        <f>IFERROR(INDEX(Таблица1[Номер договора],MATCH(ROW()-1,Таблица1[0],)),"s\")</f>
        <v>s\</v>
      </c>
    </row>
    <row r="2194" spans="1:13" ht="15.75" x14ac:dyDescent="0.25">
      <c r="A2194" s="9" t="e">
        <f>INDEX('Журнал договоров физ.лиц'!C2192:C4190,MATCH('Реестр физические'!J2194,'Журнал договоров физ.лиц'!A2192:A4190,))</f>
        <v>#N/A</v>
      </c>
      <c r="B2194" s="9" t="e">
        <f>INDEX('Журнал договоров физ.лиц'!C:C,MATCH('Журнал договоров физ.лиц'!A:A,'Реестр физические'!J:J,))</f>
        <v>#N/A</v>
      </c>
      <c r="C2194" s="35"/>
      <c r="D2194" s="11"/>
      <c r="E2194" s="16"/>
      <c r="F2194" s="19"/>
      <c r="G2194"/>
      <c r="H2194" s="17">
        <f>IFERROR(VLOOKUP(Таблица1[[#This Row],[Наименование услуги]],#REF!,2),)</f>
        <v>0</v>
      </c>
      <c r="I2194" s="7">
        <f>Таблица1[[#This Row],[Количество услуг]]*Таблица1[[#This Row],[Стоимость за единицу, руб.]]</f>
        <v>0</v>
      </c>
      <c r="K2194" s="8" t="str">
        <f>IFERROR(VLOOKUP($J2194,'Журнал договоров физ.лиц'!$A$2:$H$32,2,0),"")</f>
        <v/>
      </c>
      <c r="L2194" s="18" t="e">
        <f>IF(MATCH(Таблица1[[#This Row],[Номер договора]],Таблица1[Номер договора],)=ROW()-1,1,)+INDEX(Таблица1[[#All],[0]],ROW()-1)</f>
        <v>#N/A</v>
      </c>
      <c r="M2194" s="18" t="str">
        <f>IFERROR(INDEX(Таблица1[Номер договора],MATCH(ROW()-1,Таблица1[0],)),"s\")</f>
        <v>s\</v>
      </c>
    </row>
    <row r="2195" spans="1:13" ht="15.75" x14ac:dyDescent="0.25">
      <c r="A2195" s="9" t="e">
        <f>INDEX('Журнал договоров физ.лиц'!C2195:C4193,MATCH('Реестр физические'!J2195,'Журнал договоров физ.лиц'!A2195:A4193,))</f>
        <v>#N/A</v>
      </c>
      <c r="B2195" s="9" t="e">
        <f>INDEX('Журнал договоров физ.лиц'!C:C,MATCH('Журнал договоров физ.лиц'!A:A,'Реестр физические'!J:J,))</f>
        <v>#N/A</v>
      </c>
      <c r="C2195" s="35"/>
      <c r="D2195" s="11"/>
      <c r="E2195" s="16"/>
      <c r="F2195" s="19"/>
      <c r="G2195"/>
      <c r="H2195" s="17">
        <f>IFERROR(VLOOKUP(Таблица1[[#This Row],[Наименование услуги]],#REF!,2),)</f>
        <v>0</v>
      </c>
      <c r="I2195" s="7">
        <f>Таблица1[[#This Row],[Количество услуг]]*Таблица1[[#This Row],[Стоимость за единицу, руб.]]</f>
        <v>0</v>
      </c>
      <c r="K2195" s="8" t="str">
        <f>IFERROR(VLOOKUP($J2195,'Журнал договоров физ.лиц'!$A$2:$H$32,2,0),"")</f>
        <v/>
      </c>
      <c r="L2195" s="18" t="e">
        <f>IF(MATCH(Таблица1[[#This Row],[Номер договора]],Таблица1[Номер договора],)=ROW()-1,1,)+INDEX(Таблица1[[#All],[0]],ROW()-1)</f>
        <v>#N/A</v>
      </c>
      <c r="M2195" s="18" t="str">
        <f>IFERROR(INDEX(Таблица1[Номер договора],MATCH(ROW()-1,Таблица1[0],)),"s\")</f>
        <v>s\</v>
      </c>
    </row>
    <row r="2196" spans="1:13" ht="15.75" x14ac:dyDescent="0.25">
      <c r="A2196" s="9" t="e">
        <f>INDEX('Журнал договоров физ.лиц'!C2195:C4193,MATCH('Реестр физические'!J2196,'Журнал договоров физ.лиц'!A2195:A4193,))</f>
        <v>#N/A</v>
      </c>
      <c r="B2196" s="9" t="e">
        <f>INDEX('Журнал договоров физ.лиц'!C:C,MATCH('Журнал договоров физ.лиц'!A:A,'Реестр физические'!J:J,))</f>
        <v>#N/A</v>
      </c>
      <c r="C2196" s="35"/>
      <c r="D2196" s="11"/>
      <c r="E2196" s="16"/>
      <c r="F2196" s="19"/>
      <c r="G2196"/>
      <c r="H2196" s="17">
        <f>IFERROR(VLOOKUP(Таблица1[[#This Row],[Наименование услуги]],#REF!,2),)</f>
        <v>0</v>
      </c>
      <c r="I2196" s="7">
        <f>Таблица1[[#This Row],[Количество услуг]]*Таблица1[[#This Row],[Стоимость за единицу, руб.]]</f>
        <v>0</v>
      </c>
      <c r="K2196" s="8" t="str">
        <f>IFERROR(VLOOKUP($J2196,'Журнал договоров физ.лиц'!$A$2:$H$32,2,0),"")</f>
        <v/>
      </c>
      <c r="L2196" s="18" t="e">
        <f>IF(MATCH(Таблица1[[#This Row],[Номер договора]],Таблица1[Номер договора],)=ROW()-1,1,)+INDEX(Таблица1[[#All],[0]],ROW()-1)</f>
        <v>#N/A</v>
      </c>
      <c r="M2196" s="18" t="str">
        <f>IFERROR(INDEX(Таблица1[Номер договора],MATCH(ROW()-1,Таблица1[0],)),"s\")</f>
        <v>s\</v>
      </c>
    </row>
    <row r="2197" spans="1:13" ht="15.75" x14ac:dyDescent="0.25">
      <c r="A2197" s="9" t="e">
        <f>INDEX('Журнал договоров физ.лиц'!C2195:C4193,MATCH('Реестр физические'!J2197,'Журнал договоров физ.лиц'!A2195:A4193,))</f>
        <v>#N/A</v>
      </c>
      <c r="B2197" s="9" t="e">
        <f>INDEX('Журнал договоров физ.лиц'!C:C,MATCH('Журнал договоров физ.лиц'!A:A,'Реестр физические'!J:J,))</f>
        <v>#N/A</v>
      </c>
      <c r="C2197" s="35"/>
      <c r="D2197" s="11"/>
      <c r="E2197" s="16"/>
      <c r="F2197" s="19"/>
      <c r="G2197"/>
      <c r="H2197" s="17">
        <f>IFERROR(VLOOKUP(Таблица1[[#This Row],[Наименование услуги]],#REF!,2),)</f>
        <v>0</v>
      </c>
      <c r="I2197" s="7">
        <f>Таблица1[[#This Row],[Количество услуг]]*Таблица1[[#This Row],[Стоимость за единицу, руб.]]</f>
        <v>0</v>
      </c>
      <c r="K2197" s="8" t="str">
        <f>IFERROR(VLOOKUP($J2197,'Журнал договоров физ.лиц'!$A$2:$H$32,2,0),"")</f>
        <v/>
      </c>
      <c r="L2197" s="18" t="e">
        <f>IF(MATCH(Таблица1[[#This Row],[Номер договора]],Таблица1[Номер договора],)=ROW()-1,1,)+INDEX(Таблица1[[#All],[0]],ROW()-1)</f>
        <v>#N/A</v>
      </c>
      <c r="M2197" s="18" t="str">
        <f>IFERROR(INDEX(Таблица1[Номер договора],MATCH(ROW()-1,Таблица1[0],)),"s\")</f>
        <v>s\</v>
      </c>
    </row>
    <row r="2198" spans="1:13" ht="15.75" x14ac:dyDescent="0.25">
      <c r="A2198" s="9" t="e">
        <f>INDEX('Журнал договоров физ.лиц'!C2198:C4196,MATCH('Реестр физические'!J2198,'Журнал договоров физ.лиц'!A2198:A4196,))</f>
        <v>#N/A</v>
      </c>
      <c r="B2198" s="9" t="e">
        <f>INDEX('Журнал договоров физ.лиц'!C:C,MATCH('Журнал договоров физ.лиц'!A:A,'Реестр физические'!J:J,))</f>
        <v>#N/A</v>
      </c>
      <c r="C2198" s="35"/>
      <c r="D2198" s="11"/>
      <c r="E2198" s="16"/>
      <c r="F2198" s="19"/>
      <c r="G2198"/>
      <c r="H2198" s="17">
        <f>IFERROR(VLOOKUP(Таблица1[[#This Row],[Наименование услуги]],#REF!,2),)</f>
        <v>0</v>
      </c>
      <c r="I2198" s="7">
        <f>Таблица1[[#This Row],[Количество услуг]]*Таблица1[[#This Row],[Стоимость за единицу, руб.]]</f>
        <v>0</v>
      </c>
      <c r="K2198" s="8" t="str">
        <f>IFERROR(VLOOKUP($J2198,'Журнал договоров физ.лиц'!$A$2:$H$32,2,0),"")</f>
        <v/>
      </c>
      <c r="L2198" s="18" t="e">
        <f>IF(MATCH(Таблица1[[#This Row],[Номер договора]],Таблица1[Номер договора],)=ROW()-1,1,)+INDEX(Таблица1[[#All],[0]],ROW()-1)</f>
        <v>#N/A</v>
      </c>
      <c r="M2198" s="18" t="str">
        <f>IFERROR(INDEX(Таблица1[Номер договора],MATCH(ROW()-1,Таблица1[0],)),"s\")</f>
        <v>s\</v>
      </c>
    </row>
    <row r="2199" spans="1:13" ht="15.75" x14ac:dyDescent="0.25">
      <c r="A2199" s="9" t="e">
        <f>INDEX('Журнал договоров физ.лиц'!C2198:C4196,MATCH('Реестр физические'!J2199,'Журнал договоров физ.лиц'!A2198:A4196,))</f>
        <v>#N/A</v>
      </c>
      <c r="B2199" s="9" t="e">
        <f>INDEX('Журнал договоров физ.лиц'!C:C,MATCH('Журнал договоров физ.лиц'!A:A,'Реестр физические'!J:J,))</f>
        <v>#N/A</v>
      </c>
      <c r="C2199" s="35"/>
      <c r="D2199" s="11"/>
      <c r="E2199" s="16"/>
      <c r="F2199" s="19"/>
      <c r="G2199"/>
      <c r="H2199" s="17">
        <f>IFERROR(VLOOKUP(Таблица1[[#This Row],[Наименование услуги]],#REF!,2),)</f>
        <v>0</v>
      </c>
      <c r="I2199" s="7">
        <f>Таблица1[[#This Row],[Количество услуг]]*Таблица1[[#This Row],[Стоимость за единицу, руб.]]</f>
        <v>0</v>
      </c>
      <c r="K2199" s="8" t="str">
        <f>IFERROR(VLOOKUP($J2199,'Журнал договоров физ.лиц'!$A$2:$H$32,2,0),"")</f>
        <v/>
      </c>
      <c r="L2199" s="18" t="e">
        <f>IF(MATCH(Таблица1[[#This Row],[Номер договора]],Таблица1[Номер договора],)=ROW()-1,1,)+INDEX(Таблица1[[#All],[0]],ROW()-1)</f>
        <v>#N/A</v>
      </c>
      <c r="M2199" s="18" t="str">
        <f>IFERROR(INDEX(Таблица1[Номер договора],MATCH(ROW()-1,Таблица1[0],)),"s\")</f>
        <v>s\</v>
      </c>
    </row>
    <row r="2200" spans="1:13" ht="15.75" x14ac:dyDescent="0.25">
      <c r="A2200" s="9" t="e">
        <f>INDEX('Журнал договоров физ.лиц'!C2198:C4196,MATCH('Реестр физические'!J2200,'Журнал договоров физ.лиц'!A2198:A4196,))</f>
        <v>#N/A</v>
      </c>
      <c r="B2200" s="9" t="e">
        <f>INDEX('Журнал договоров физ.лиц'!C:C,MATCH('Журнал договоров физ.лиц'!A:A,'Реестр физические'!J:J,))</f>
        <v>#N/A</v>
      </c>
      <c r="C2200" s="35"/>
      <c r="D2200" s="11"/>
      <c r="E2200" s="16"/>
      <c r="F2200" s="19"/>
      <c r="G2200"/>
      <c r="H2200" s="17">
        <f>IFERROR(VLOOKUP(Таблица1[[#This Row],[Наименование услуги]],#REF!,2),)</f>
        <v>0</v>
      </c>
      <c r="I2200" s="7">
        <f>Таблица1[[#This Row],[Количество услуг]]*Таблица1[[#This Row],[Стоимость за единицу, руб.]]</f>
        <v>0</v>
      </c>
      <c r="K2200" s="8" t="str">
        <f>IFERROR(VLOOKUP($J2200,'Журнал договоров физ.лиц'!$A$2:$H$32,2,0),"")</f>
        <v/>
      </c>
      <c r="L2200" s="18" t="e">
        <f>IF(MATCH(Таблица1[[#This Row],[Номер договора]],Таблица1[Номер договора],)=ROW()-1,1,)+INDEX(Таблица1[[#All],[0]],ROW()-1)</f>
        <v>#N/A</v>
      </c>
      <c r="M2200" s="18" t="str">
        <f>IFERROR(INDEX(Таблица1[Номер договора],MATCH(ROW()-1,Таблица1[0],)),"s\")</f>
        <v>s\</v>
      </c>
    </row>
    <row r="2201" spans="1:13" ht="15.75" x14ac:dyDescent="0.25">
      <c r="A2201" s="9" t="e">
        <f>INDEX('Журнал договоров физ.лиц'!C2201:C4199,MATCH('Реестр физические'!J2201,'Журнал договоров физ.лиц'!A2201:A4199,))</f>
        <v>#N/A</v>
      </c>
      <c r="B2201" s="9" t="e">
        <f>INDEX('Журнал договоров физ.лиц'!C:C,MATCH('Журнал договоров физ.лиц'!A:A,'Реестр физические'!J:J,))</f>
        <v>#N/A</v>
      </c>
      <c r="C2201" s="35"/>
      <c r="D2201" s="11"/>
      <c r="E2201" s="16"/>
      <c r="F2201" s="19"/>
      <c r="G2201"/>
      <c r="H2201" s="17">
        <f>IFERROR(VLOOKUP(Таблица1[[#This Row],[Наименование услуги]],#REF!,2),)</f>
        <v>0</v>
      </c>
      <c r="I2201" s="7">
        <f>Таблица1[[#This Row],[Количество услуг]]*Таблица1[[#This Row],[Стоимость за единицу, руб.]]</f>
        <v>0</v>
      </c>
      <c r="K2201" s="8" t="str">
        <f>IFERROR(VLOOKUP($J2201,'Журнал договоров физ.лиц'!$A$2:$H$32,2,0),"")</f>
        <v/>
      </c>
      <c r="L2201" s="18" t="e">
        <f>IF(MATCH(Таблица1[[#This Row],[Номер договора]],Таблица1[Номер договора],)=ROW()-1,1,)+INDEX(Таблица1[[#All],[0]],ROW()-1)</f>
        <v>#N/A</v>
      </c>
      <c r="M2201" s="18" t="str">
        <f>IFERROR(INDEX(Таблица1[Номер договора],MATCH(ROW()-1,Таблица1[0],)),"s\")</f>
        <v>s\</v>
      </c>
    </row>
    <row r="2202" spans="1:13" ht="15.75" x14ac:dyDescent="0.25">
      <c r="A2202" s="9" t="e">
        <f>INDEX('Журнал договоров физ.лиц'!C2201:C4199,MATCH('Реестр физические'!J2202,'Журнал договоров физ.лиц'!A2201:A4199,))</f>
        <v>#N/A</v>
      </c>
      <c r="B2202" s="9" t="e">
        <f>INDEX('Журнал договоров физ.лиц'!C:C,MATCH('Журнал договоров физ.лиц'!A:A,'Реестр физические'!J:J,))</f>
        <v>#N/A</v>
      </c>
      <c r="C2202" s="35"/>
      <c r="D2202" s="11"/>
      <c r="E2202" s="16"/>
      <c r="F2202" s="19"/>
      <c r="G2202"/>
      <c r="H2202" s="17">
        <f>IFERROR(VLOOKUP(Таблица1[[#This Row],[Наименование услуги]],#REF!,2),)</f>
        <v>0</v>
      </c>
      <c r="I2202" s="7">
        <f>Таблица1[[#This Row],[Количество услуг]]*Таблица1[[#This Row],[Стоимость за единицу, руб.]]</f>
        <v>0</v>
      </c>
      <c r="K2202" s="8" t="str">
        <f>IFERROR(VLOOKUP($J2202,'Журнал договоров физ.лиц'!$A$2:$H$32,2,0),"")</f>
        <v/>
      </c>
      <c r="L2202" s="18" t="e">
        <f>IF(MATCH(Таблица1[[#This Row],[Номер договора]],Таблица1[Номер договора],)=ROW()-1,1,)+INDEX(Таблица1[[#All],[0]],ROW()-1)</f>
        <v>#N/A</v>
      </c>
      <c r="M2202" s="18" t="str">
        <f>IFERROR(INDEX(Таблица1[Номер договора],MATCH(ROW()-1,Таблица1[0],)),"s\")</f>
        <v>s\</v>
      </c>
    </row>
    <row r="2203" spans="1:13" ht="15.75" x14ac:dyDescent="0.25">
      <c r="A2203" s="9" t="e">
        <f>INDEX('Журнал договоров физ.лиц'!C2201:C4199,MATCH('Реестр физические'!J2203,'Журнал договоров физ.лиц'!A2201:A4199,))</f>
        <v>#N/A</v>
      </c>
      <c r="B2203" s="9" t="e">
        <f>INDEX('Журнал договоров физ.лиц'!C:C,MATCH('Журнал договоров физ.лиц'!A:A,'Реестр физические'!J:J,))</f>
        <v>#N/A</v>
      </c>
      <c r="C2203" s="35"/>
      <c r="D2203" s="11"/>
      <c r="E2203" s="16"/>
      <c r="F2203" s="19"/>
      <c r="G2203"/>
      <c r="H2203" s="17">
        <f>IFERROR(VLOOKUP(Таблица1[[#This Row],[Наименование услуги]],#REF!,2),)</f>
        <v>0</v>
      </c>
      <c r="I2203" s="7">
        <f>Таблица1[[#This Row],[Количество услуг]]*Таблица1[[#This Row],[Стоимость за единицу, руб.]]</f>
        <v>0</v>
      </c>
      <c r="K2203" s="8" t="str">
        <f>IFERROR(VLOOKUP($J2203,'Журнал договоров физ.лиц'!$A$2:$H$32,2,0),"")</f>
        <v/>
      </c>
      <c r="L2203" s="18" t="e">
        <f>IF(MATCH(Таблица1[[#This Row],[Номер договора]],Таблица1[Номер договора],)=ROW()-1,1,)+INDEX(Таблица1[[#All],[0]],ROW()-1)</f>
        <v>#N/A</v>
      </c>
      <c r="M2203" s="18" t="str">
        <f>IFERROR(INDEX(Таблица1[Номер договора],MATCH(ROW()-1,Таблица1[0],)),"s\")</f>
        <v>s\</v>
      </c>
    </row>
    <row r="2204" spans="1:13" ht="15.75" x14ac:dyDescent="0.25">
      <c r="A2204" s="9" t="e">
        <f>INDEX('Журнал договоров физ.лиц'!C2204:C4202,MATCH('Реестр физические'!J2204,'Журнал договоров физ.лиц'!A2204:A4202,))</f>
        <v>#N/A</v>
      </c>
      <c r="B2204" s="9" t="e">
        <f>INDEX('Журнал договоров физ.лиц'!C:C,MATCH('Журнал договоров физ.лиц'!A:A,'Реестр физические'!J:J,))</f>
        <v>#N/A</v>
      </c>
      <c r="C2204" s="35"/>
      <c r="D2204" s="11"/>
      <c r="E2204" s="16"/>
      <c r="F2204" s="19"/>
      <c r="G2204"/>
      <c r="H2204" s="17">
        <f>IFERROR(VLOOKUP(Таблица1[[#This Row],[Наименование услуги]],#REF!,2),)</f>
        <v>0</v>
      </c>
      <c r="I2204" s="7">
        <f>Таблица1[[#This Row],[Количество услуг]]*Таблица1[[#This Row],[Стоимость за единицу, руб.]]</f>
        <v>0</v>
      </c>
      <c r="K2204" s="8" t="str">
        <f>IFERROR(VLOOKUP($J2204,'Журнал договоров физ.лиц'!$A$2:$H$32,2,0),"")</f>
        <v/>
      </c>
      <c r="L2204" s="18" t="e">
        <f>IF(MATCH(Таблица1[[#This Row],[Номер договора]],Таблица1[Номер договора],)=ROW()-1,1,)+INDEX(Таблица1[[#All],[0]],ROW()-1)</f>
        <v>#N/A</v>
      </c>
      <c r="M2204" s="18" t="str">
        <f>IFERROR(INDEX(Таблица1[Номер договора],MATCH(ROW()-1,Таблица1[0],)),"s\")</f>
        <v>s\</v>
      </c>
    </row>
    <row r="2205" spans="1:13" ht="15.75" x14ac:dyDescent="0.25">
      <c r="A2205" s="9" t="e">
        <f>INDEX('Журнал договоров физ.лиц'!C2204:C4202,MATCH('Реестр физические'!J2205,'Журнал договоров физ.лиц'!A2204:A4202,))</f>
        <v>#N/A</v>
      </c>
      <c r="B2205" s="9" t="e">
        <f>INDEX('Журнал договоров физ.лиц'!C:C,MATCH('Журнал договоров физ.лиц'!A:A,'Реестр физические'!J:J,))</f>
        <v>#N/A</v>
      </c>
      <c r="C2205" s="35"/>
      <c r="D2205" s="11"/>
      <c r="E2205" s="16"/>
      <c r="F2205" s="19"/>
      <c r="G2205"/>
      <c r="H2205" s="17">
        <f>IFERROR(VLOOKUP(Таблица1[[#This Row],[Наименование услуги]],#REF!,2),)</f>
        <v>0</v>
      </c>
      <c r="I2205" s="7">
        <f>Таблица1[[#This Row],[Количество услуг]]*Таблица1[[#This Row],[Стоимость за единицу, руб.]]</f>
        <v>0</v>
      </c>
      <c r="K2205" s="8" t="str">
        <f>IFERROR(VLOOKUP($J2205,'Журнал договоров физ.лиц'!$A$2:$H$32,2,0),"")</f>
        <v/>
      </c>
      <c r="L2205" s="18" t="e">
        <f>IF(MATCH(Таблица1[[#This Row],[Номер договора]],Таблица1[Номер договора],)=ROW()-1,1,)+INDEX(Таблица1[[#All],[0]],ROW()-1)</f>
        <v>#N/A</v>
      </c>
      <c r="M2205" s="18" t="str">
        <f>IFERROR(INDEX(Таблица1[Номер договора],MATCH(ROW()-1,Таблица1[0],)),"s\")</f>
        <v>s\</v>
      </c>
    </row>
    <row r="2206" spans="1:13" ht="15.75" x14ac:dyDescent="0.25">
      <c r="A2206" s="9" t="e">
        <f>INDEX('Журнал договоров физ.лиц'!C2204:C4202,MATCH('Реестр физические'!J2206,'Журнал договоров физ.лиц'!A2204:A4202,))</f>
        <v>#N/A</v>
      </c>
      <c r="B2206" s="9" t="e">
        <f>INDEX('Журнал договоров физ.лиц'!C:C,MATCH('Журнал договоров физ.лиц'!A:A,'Реестр физические'!J:J,))</f>
        <v>#N/A</v>
      </c>
      <c r="C2206" s="35"/>
      <c r="D2206" s="11"/>
      <c r="E2206" s="16"/>
      <c r="F2206" s="19"/>
      <c r="G2206"/>
      <c r="H2206" s="17">
        <f>IFERROR(VLOOKUP(Таблица1[[#This Row],[Наименование услуги]],#REF!,2),)</f>
        <v>0</v>
      </c>
      <c r="I2206" s="7">
        <f>Таблица1[[#This Row],[Количество услуг]]*Таблица1[[#This Row],[Стоимость за единицу, руб.]]</f>
        <v>0</v>
      </c>
      <c r="K2206" s="8" t="str">
        <f>IFERROR(VLOOKUP($J2206,'Журнал договоров физ.лиц'!$A$2:$H$32,2,0),"")</f>
        <v/>
      </c>
      <c r="L2206" s="18" t="e">
        <f>IF(MATCH(Таблица1[[#This Row],[Номер договора]],Таблица1[Номер договора],)=ROW()-1,1,)+INDEX(Таблица1[[#All],[0]],ROW()-1)</f>
        <v>#N/A</v>
      </c>
      <c r="M2206" s="18" t="str">
        <f>IFERROR(INDEX(Таблица1[Номер договора],MATCH(ROW()-1,Таблица1[0],)),"s\")</f>
        <v>s\</v>
      </c>
    </row>
    <row r="2207" spans="1:13" ht="15.75" x14ac:dyDescent="0.25">
      <c r="A2207" s="9" t="e">
        <f>INDEX('Журнал договоров физ.лиц'!C2207:C4205,MATCH('Реестр физические'!J2207,'Журнал договоров физ.лиц'!A2207:A4205,))</f>
        <v>#N/A</v>
      </c>
      <c r="B2207" s="9" t="e">
        <f>INDEX('Журнал договоров физ.лиц'!C:C,MATCH('Журнал договоров физ.лиц'!A:A,'Реестр физические'!J:J,))</f>
        <v>#N/A</v>
      </c>
      <c r="C2207" s="35"/>
      <c r="D2207" s="11"/>
      <c r="E2207" s="16"/>
      <c r="F2207" s="19"/>
      <c r="G2207"/>
      <c r="H2207" s="17">
        <f>IFERROR(VLOOKUP(Таблица1[[#This Row],[Наименование услуги]],#REF!,2),)</f>
        <v>0</v>
      </c>
      <c r="I2207" s="7">
        <f>Таблица1[[#This Row],[Количество услуг]]*Таблица1[[#This Row],[Стоимость за единицу, руб.]]</f>
        <v>0</v>
      </c>
      <c r="K2207" s="8" t="str">
        <f>IFERROR(VLOOKUP($J2207,'Журнал договоров физ.лиц'!$A$2:$H$32,2,0),"")</f>
        <v/>
      </c>
      <c r="L2207" s="18" t="e">
        <f>IF(MATCH(Таблица1[[#This Row],[Номер договора]],Таблица1[Номер договора],)=ROW()-1,1,)+INDEX(Таблица1[[#All],[0]],ROW()-1)</f>
        <v>#N/A</v>
      </c>
      <c r="M2207" s="18" t="str">
        <f>IFERROR(INDEX(Таблица1[Номер договора],MATCH(ROW()-1,Таблица1[0],)),"s\")</f>
        <v>s\</v>
      </c>
    </row>
    <row r="2208" spans="1:13" ht="15.75" x14ac:dyDescent="0.25">
      <c r="A2208" s="9" t="e">
        <f>INDEX('Журнал договоров физ.лиц'!C2207:C4205,MATCH('Реестр физические'!J2208,'Журнал договоров физ.лиц'!A2207:A4205,))</f>
        <v>#N/A</v>
      </c>
      <c r="B2208" s="9" t="e">
        <f>INDEX('Журнал договоров физ.лиц'!C:C,MATCH('Журнал договоров физ.лиц'!A:A,'Реестр физические'!J:J,))</f>
        <v>#N/A</v>
      </c>
      <c r="C2208" s="35"/>
      <c r="D2208" s="11"/>
      <c r="E2208" s="16"/>
      <c r="F2208" s="19"/>
      <c r="G2208"/>
      <c r="H2208" s="17">
        <f>IFERROR(VLOOKUP(Таблица1[[#This Row],[Наименование услуги]],#REF!,2),)</f>
        <v>0</v>
      </c>
      <c r="I2208" s="7">
        <f>Таблица1[[#This Row],[Количество услуг]]*Таблица1[[#This Row],[Стоимость за единицу, руб.]]</f>
        <v>0</v>
      </c>
      <c r="K2208" s="8" t="str">
        <f>IFERROR(VLOOKUP($J2208,'Журнал договоров физ.лиц'!$A$2:$H$32,2,0),"")</f>
        <v/>
      </c>
      <c r="L2208" s="18" t="e">
        <f>IF(MATCH(Таблица1[[#This Row],[Номер договора]],Таблица1[Номер договора],)=ROW()-1,1,)+INDEX(Таблица1[[#All],[0]],ROW()-1)</f>
        <v>#N/A</v>
      </c>
      <c r="M2208" s="18" t="str">
        <f>IFERROR(INDEX(Таблица1[Номер договора],MATCH(ROW()-1,Таблица1[0],)),"s\")</f>
        <v>s\</v>
      </c>
    </row>
    <row r="2209" spans="1:13" ht="15.75" x14ac:dyDescent="0.25">
      <c r="A2209" s="9" t="e">
        <f>INDEX('Журнал договоров физ.лиц'!C2207:C4205,MATCH('Реестр физические'!J2209,'Журнал договоров физ.лиц'!A2207:A4205,))</f>
        <v>#N/A</v>
      </c>
      <c r="B2209" s="9" t="e">
        <f>INDEX('Журнал договоров физ.лиц'!C:C,MATCH('Журнал договоров физ.лиц'!A:A,'Реестр физические'!J:J,))</f>
        <v>#N/A</v>
      </c>
      <c r="C2209" s="35"/>
      <c r="D2209" s="11"/>
      <c r="E2209" s="16"/>
      <c r="F2209" s="19"/>
      <c r="G2209"/>
      <c r="H2209" s="17">
        <f>IFERROR(VLOOKUP(Таблица1[[#This Row],[Наименование услуги]],#REF!,2),)</f>
        <v>0</v>
      </c>
      <c r="I2209" s="7">
        <f>Таблица1[[#This Row],[Количество услуг]]*Таблица1[[#This Row],[Стоимость за единицу, руб.]]</f>
        <v>0</v>
      </c>
      <c r="K2209" s="8" t="str">
        <f>IFERROR(VLOOKUP($J2209,'Журнал договоров физ.лиц'!$A$2:$H$32,2,0),"")</f>
        <v/>
      </c>
      <c r="L2209" s="18" t="e">
        <f>IF(MATCH(Таблица1[[#This Row],[Номер договора]],Таблица1[Номер договора],)=ROW()-1,1,)+INDEX(Таблица1[[#All],[0]],ROW()-1)</f>
        <v>#N/A</v>
      </c>
      <c r="M2209" s="18" t="str">
        <f>IFERROR(INDEX(Таблица1[Номер договора],MATCH(ROW()-1,Таблица1[0],)),"s\")</f>
        <v>s\</v>
      </c>
    </row>
    <row r="2210" spans="1:13" ht="15.75" x14ac:dyDescent="0.25">
      <c r="A2210" s="9" t="e">
        <f>INDEX('Журнал договоров физ.лиц'!C2210:C4208,MATCH('Реестр физические'!J2210,'Журнал договоров физ.лиц'!A2210:A4208,))</f>
        <v>#N/A</v>
      </c>
      <c r="B2210" s="9" t="e">
        <f>INDEX('Журнал договоров физ.лиц'!C:C,MATCH('Журнал договоров физ.лиц'!A:A,'Реестр физические'!J:J,))</f>
        <v>#N/A</v>
      </c>
      <c r="C2210" s="35"/>
      <c r="D2210" s="11"/>
      <c r="E2210" s="16"/>
      <c r="F2210" s="19"/>
      <c r="G2210"/>
      <c r="H2210" s="17">
        <f>IFERROR(VLOOKUP(Таблица1[[#This Row],[Наименование услуги]],#REF!,2),)</f>
        <v>0</v>
      </c>
      <c r="I2210" s="7">
        <f>Таблица1[[#This Row],[Количество услуг]]*Таблица1[[#This Row],[Стоимость за единицу, руб.]]</f>
        <v>0</v>
      </c>
      <c r="K2210" s="8" t="str">
        <f>IFERROR(VLOOKUP($J2210,'Журнал договоров физ.лиц'!$A$2:$H$32,2,0),"")</f>
        <v/>
      </c>
      <c r="L2210" s="18" t="e">
        <f>IF(MATCH(Таблица1[[#This Row],[Номер договора]],Таблица1[Номер договора],)=ROW()-1,1,)+INDEX(Таблица1[[#All],[0]],ROW()-1)</f>
        <v>#N/A</v>
      </c>
      <c r="M2210" s="18" t="str">
        <f>IFERROR(INDEX(Таблица1[Номер договора],MATCH(ROW()-1,Таблица1[0],)),"s\")</f>
        <v>s\</v>
      </c>
    </row>
    <row r="2211" spans="1:13" ht="15.75" x14ac:dyDescent="0.25">
      <c r="A2211" s="9" t="e">
        <f>INDEX('Журнал договоров физ.лиц'!C2210:C4208,MATCH('Реестр физические'!J2211,'Журнал договоров физ.лиц'!A2210:A4208,))</f>
        <v>#N/A</v>
      </c>
      <c r="B2211" s="9" t="e">
        <f>INDEX('Журнал договоров физ.лиц'!C:C,MATCH('Журнал договоров физ.лиц'!A:A,'Реестр физические'!J:J,))</f>
        <v>#N/A</v>
      </c>
      <c r="C2211" s="35"/>
      <c r="D2211" s="11"/>
      <c r="E2211" s="16"/>
      <c r="F2211" s="19"/>
      <c r="G2211"/>
      <c r="H2211" s="17">
        <f>IFERROR(VLOOKUP(Таблица1[[#This Row],[Наименование услуги]],#REF!,2),)</f>
        <v>0</v>
      </c>
      <c r="I2211" s="7">
        <f>Таблица1[[#This Row],[Количество услуг]]*Таблица1[[#This Row],[Стоимость за единицу, руб.]]</f>
        <v>0</v>
      </c>
      <c r="K2211" s="8" t="str">
        <f>IFERROR(VLOOKUP($J2211,'Журнал договоров физ.лиц'!$A$2:$H$32,2,0),"")</f>
        <v/>
      </c>
      <c r="L2211" s="18" t="e">
        <f>IF(MATCH(Таблица1[[#This Row],[Номер договора]],Таблица1[Номер договора],)=ROW()-1,1,)+INDEX(Таблица1[[#All],[0]],ROW()-1)</f>
        <v>#N/A</v>
      </c>
      <c r="M2211" s="18" t="str">
        <f>IFERROR(INDEX(Таблица1[Номер договора],MATCH(ROW()-1,Таблица1[0],)),"s\")</f>
        <v>s\</v>
      </c>
    </row>
    <row r="2212" spans="1:13" ht="15.75" x14ac:dyDescent="0.25">
      <c r="A2212" s="9" t="e">
        <f>INDEX('Журнал договоров физ.лиц'!C2210:C4208,MATCH('Реестр физические'!J2212,'Журнал договоров физ.лиц'!A2210:A4208,))</f>
        <v>#N/A</v>
      </c>
      <c r="B2212" s="9" t="e">
        <f>INDEX('Журнал договоров физ.лиц'!C:C,MATCH('Журнал договоров физ.лиц'!A:A,'Реестр физические'!J:J,))</f>
        <v>#N/A</v>
      </c>
      <c r="C2212" s="35"/>
      <c r="D2212" s="11"/>
      <c r="E2212" s="16"/>
      <c r="F2212" s="19"/>
      <c r="G2212"/>
      <c r="H2212" s="17">
        <f>IFERROR(VLOOKUP(Таблица1[[#This Row],[Наименование услуги]],#REF!,2),)</f>
        <v>0</v>
      </c>
      <c r="I2212" s="7">
        <f>Таблица1[[#This Row],[Количество услуг]]*Таблица1[[#This Row],[Стоимость за единицу, руб.]]</f>
        <v>0</v>
      </c>
      <c r="K2212" s="8" t="str">
        <f>IFERROR(VLOOKUP($J2212,'Журнал договоров физ.лиц'!$A$2:$H$32,2,0),"")</f>
        <v/>
      </c>
      <c r="L2212" s="18" t="e">
        <f>IF(MATCH(Таблица1[[#This Row],[Номер договора]],Таблица1[Номер договора],)=ROW()-1,1,)+INDEX(Таблица1[[#All],[0]],ROW()-1)</f>
        <v>#N/A</v>
      </c>
      <c r="M2212" s="18" t="str">
        <f>IFERROR(INDEX(Таблица1[Номер договора],MATCH(ROW()-1,Таблица1[0],)),"s\")</f>
        <v>s\</v>
      </c>
    </row>
    <row r="2213" spans="1:13" ht="15.75" x14ac:dyDescent="0.25">
      <c r="A2213" s="9" t="e">
        <f>INDEX('Журнал договоров физ.лиц'!C2213:C4211,MATCH('Реестр физические'!J2213,'Журнал договоров физ.лиц'!A2213:A4211,))</f>
        <v>#N/A</v>
      </c>
      <c r="B2213" s="9" t="e">
        <f>INDEX('Журнал договоров физ.лиц'!C:C,MATCH('Журнал договоров физ.лиц'!A:A,'Реестр физические'!J:J,))</f>
        <v>#N/A</v>
      </c>
      <c r="C2213" s="35"/>
      <c r="D2213" s="11"/>
      <c r="E2213" s="16"/>
      <c r="F2213" s="19"/>
      <c r="G2213"/>
      <c r="H2213" s="17">
        <f>IFERROR(VLOOKUP(Таблица1[[#This Row],[Наименование услуги]],#REF!,2),)</f>
        <v>0</v>
      </c>
      <c r="I2213" s="7">
        <f>Таблица1[[#This Row],[Количество услуг]]*Таблица1[[#This Row],[Стоимость за единицу, руб.]]</f>
        <v>0</v>
      </c>
      <c r="K2213" s="8" t="str">
        <f>IFERROR(VLOOKUP($J2213,'Журнал договоров физ.лиц'!$A$2:$H$32,2,0),"")</f>
        <v/>
      </c>
      <c r="L2213" s="18" t="e">
        <f>IF(MATCH(Таблица1[[#This Row],[Номер договора]],Таблица1[Номер договора],)=ROW()-1,1,)+INDEX(Таблица1[[#All],[0]],ROW()-1)</f>
        <v>#N/A</v>
      </c>
      <c r="M2213" s="18" t="str">
        <f>IFERROR(INDEX(Таблица1[Номер договора],MATCH(ROW()-1,Таблица1[0],)),"s\")</f>
        <v>s\</v>
      </c>
    </row>
    <row r="2214" spans="1:13" ht="15.75" x14ac:dyDescent="0.25">
      <c r="A2214" s="9" t="e">
        <f>INDEX('Журнал договоров физ.лиц'!C2213:C4211,MATCH('Реестр физические'!J2214,'Журнал договоров физ.лиц'!A2213:A4211,))</f>
        <v>#N/A</v>
      </c>
      <c r="B2214" s="9" t="e">
        <f>INDEX('Журнал договоров физ.лиц'!C:C,MATCH('Журнал договоров физ.лиц'!A:A,'Реестр физические'!J:J,))</f>
        <v>#N/A</v>
      </c>
      <c r="C2214" s="35"/>
      <c r="D2214" s="11"/>
      <c r="E2214" s="16"/>
      <c r="F2214" s="19"/>
      <c r="G2214"/>
      <c r="H2214" s="17">
        <f>IFERROR(VLOOKUP(Таблица1[[#This Row],[Наименование услуги]],#REF!,2),)</f>
        <v>0</v>
      </c>
      <c r="I2214" s="7">
        <f>Таблица1[[#This Row],[Количество услуг]]*Таблица1[[#This Row],[Стоимость за единицу, руб.]]</f>
        <v>0</v>
      </c>
      <c r="K2214" s="8" t="str">
        <f>IFERROR(VLOOKUP($J2214,'Журнал договоров физ.лиц'!$A$2:$H$32,2,0),"")</f>
        <v/>
      </c>
      <c r="L2214" s="18" t="e">
        <f>IF(MATCH(Таблица1[[#This Row],[Номер договора]],Таблица1[Номер договора],)=ROW()-1,1,)+INDEX(Таблица1[[#All],[0]],ROW()-1)</f>
        <v>#N/A</v>
      </c>
      <c r="M2214" s="18" t="str">
        <f>IFERROR(INDEX(Таблица1[Номер договора],MATCH(ROW()-1,Таблица1[0],)),"s\")</f>
        <v>s\</v>
      </c>
    </row>
    <row r="2215" spans="1:13" ht="15.75" x14ac:dyDescent="0.25">
      <c r="A2215" s="9" t="e">
        <f>INDEX('Журнал договоров физ.лиц'!C2213:C4211,MATCH('Реестр физические'!J2215,'Журнал договоров физ.лиц'!A2213:A4211,))</f>
        <v>#N/A</v>
      </c>
      <c r="B2215" s="9" t="e">
        <f>INDEX('Журнал договоров физ.лиц'!C:C,MATCH('Журнал договоров физ.лиц'!A:A,'Реестр физические'!J:J,))</f>
        <v>#N/A</v>
      </c>
      <c r="C2215" s="35"/>
      <c r="D2215" s="11"/>
      <c r="E2215" s="16"/>
      <c r="F2215" s="19"/>
      <c r="G2215"/>
      <c r="H2215" s="17">
        <f>IFERROR(VLOOKUP(Таблица1[[#This Row],[Наименование услуги]],#REF!,2),)</f>
        <v>0</v>
      </c>
      <c r="I2215" s="7">
        <f>Таблица1[[#This Row],[Количество услуг]]*Таблица1[[#This Row],[Стоимость за единицу, руб.]]</f>
        <v>0</v>
      </c>
      <c r="K2215" s="8" t="str">
        <f>IFERROR(VLOOKUP($J2215,'Журнал договоров физ.лиц'!$A$2:$H$32,2,0),"")</f>
        <v/>
      </c>
      <c r="L2215" s="18" t="e">
        <f>IF(MATCH(Таблица1[[#This Row],[Номер договора]],Таблица1[Номер договора],)=ROW()-1,1,)+INDEX(Таблица1[[#All],[0]],ROW()-1)</f>
        <v>#N/A</v>
      </c>
      <c r="M2215" s="18" t="str">
        <f>IFERROR(INDEX(Таблица1[Номер договора],MATCH(ROW()-1,Таблица1[0],)),"s\")</f>
        <v>s\</v>
      </c>
    </row>
    <row r="2216" spans="1:13" ht="15.75" x14ac:dyDescent="0.25">
      <c r="A2216" s="9" t="e">
        <f>INDEX('Журнал договоров физ.лиц'!C2216:C4214,MATCH('Реестр физические'!J2216,'Журнал договоров физ.лиц'!A2216:A4214,))</f>
        <v>#N/A</v>
      </c>
      <c r="B2216" s="9" t="e">
        <f>INDEX('Журнал договоров физ.лиц'!C:C,MATCH('Журнал договоров физ.лиц'!A:A,'Реестр физические'!J:J,))</f>
        <v>#N/A</v>
      </c>
      <c r="C2216" s="35"/>
      <c r="D2216" s="11"/>
      <c r="E2216" s="16"/>
      <c r="F2216" s="19"/>
      <c r="G2216"/>
      <c r="H2216" s="17">
        <f>IFERROR(VLOOKUP(Таблица1[[#This Row],[Наименование услуги]],#REF!,2),)</f>
        <v>0</v>
      </c>
      <c r="I2216" s="7">
        <f>Таблица1[[#This Row],[Количество услуг]]*Таблица1[[#This Row],[Стоимость за единицу, руб.]]</f>
        <v>0</v>
      </c>
      <c r="K2216" s="8" t="str">
        <f>IFERROR(VLOOKUP($J2216,'Журнал договоров физ.лиц'!$A$2:$H$32,2,0),"")</f>
        <v/>
      </c>
      <c r="L2216" s="18" t="e">
        <f>IF(MATCH(Таблица1[[#This Row],[Номер договора]],Таблица1[Номер договора],)=ROW()-1,1,)+INDEX(Таблица1[[#All],[0]],ROW()-1)</f>
        <v>#N/A</v>
      </c>
      <c r="M2216" s="18" t="str">
        <f>IFERROR(INDEX(Таблица1[Номер договора],MATCH(ROW()-1,Таблица1[0],)),"s\")</f>
        <v>s\</v>
      </c>
    </row>
    <row r="2217" spans="1:13" ht="15.75" x14ac:dyDescent="0.25">
      <c r="A2217" s="9" t="e">
        <f>INDEX('Журнал договоров физ.лиц'!C2216:C4214,MATCH('Реестр физические'!J2217,'Журнал договоров физ.лиц'!A2216:A4214,))</f>
        <v>#N/A</v>
      </c>
      <c r="B2217" s="9" t="e">
        <f>INDEX('Журнал договоров физ.лиц'!C:C,MATCH('Журнал договоров физ.лиц'!A:A,'Реестр физические'!J:J,))</f>
        <v>#N/A</v>
      </c>
      <c r="C2217" s="35"/>
      <c r="D2217" s="11"/>
      <c r="E2217" s="16"/>
      <c r="F2217" s="19"/>
      <c r="G2217"/>
      <c r="H2217" s="17">
        <f>IFERROR(VLOOKUP(Таблица1[[#This Row],[Наименование услуги]],#REF!,2),)</f>
        <v>0</v>
      </c>
      <c r="I2217" s="7">
        <f>Таблица1[[#This Row],[Количество услуг]]*Таблица1[[#This Row],[Стоимость за единицу, руб.]]</f>
        <v>0</v>
      </c>
      <c r="K2217" s="8" t="str">
        <f>IFERROR(VLOOKUP($J2217,'Журнал договоров физ.лиц'!$A$2:$H$32,2,0),"")</f>
        <v/>
      </c>
      <c r="L2217" s="18" t="e">
        <f>IF(MATCH(Таблица1[[#This Row],[Номер договора]],Таблица1[Номер договора],)=ROW()-1,1,)+INDEX(Таблица1[[#All],[0]],ROW()-1)</f>
        <v>#N/A</v>
      </c>
      <c r="M2217" s="18" t="str">
        <f>IFERROR(INDEX(Таблица1[Номер договора],MATCH(ROW()-1,Таблица1[0],)),"s\")</f>
        <v>s\</v>
      </c>
    </row>
    <row r="2218" spans="1:13" ht="15.75" x14ac:dyDescent="0.25">
      <c r="A2218" s="9" t="e">
        <f>INDEX('Журнал договоров физ.лиц'!C2216:C4214,MATCH('Реестр физические'!J2218,'Журнал договоров физ.лиц'!A2216:A4214,))</f>
        <v>#N/A</v>
      </c>
      <c r="B2218" s="9" t="e">
        <f>INDEX('Журнал договоров физ.лиц'!C:C,MATCH('Журнал договоров физ.лиц'!A:A,'Реестр физические'!J:J,))</f>
        <v>#N/A</v>
      </c>
      <c r="C2218" s="35"/>
      <c r="D2218" s="11"/>
      <c r="E2218" s="16"/>
      <c r="F2218" s="19"/>
      <c r="G2218"/>
      <c r="H2218" s="17">
        <f>IFERROR(VLOOKUP(Таблица1[[#This Row],[Наименование услуги]],#REF!,2),)</f>
        <v>0</v>
      </c>
      <c r="I2218" s="7">
        <f>Таблица1[[#This Row],[Количество услуг]]*Таблица1[[#This Row],[Стоимость за единицу, руб.]]</f>
        <v>0</v>
      </c>
      <c r="K2218" s="8" t="str">
        <f>IFERROR(VLOOKUP($J2218,'Журнал договоров физ.лиц'!$A$2:$H$32,2,0),"")</f>
        <v/>
      </c>
      <c r="L2218" s="18" t="e">
        <f>IF(MATCH(Таблица1[[#This Row],[Номер договора]],Таблица1[Номер договора],)=ROW()-1,1,)+INDEX(Таблица1[[#All],[0]],ROW()-1)</f>
        <v>#N/A</v>
      </c>
      <c r="M2218" s="18" t="str">
        <f>IFERROR(INDEX(Таблица1[Номер договора],MATCH(ROW()-1,Таблица1[0],)),"s\")</f>
        <v>s\</v>
      </c>
    </row>
    <row r="2219" spans="1:13" ht="15.75" x14ac:dyDescent="0.25">
      <c r="A2219" s="9" t="e">
        <f>INDEX('Журнал договоров физ.лиц'!C2219:C4217,MATCH('Реестр физические'!J2219,'Журнал договоров физ.лиц'!A2219:A4217,))</f>
        <v>#N/A</v>
      </c>
      <c r="B2219" s="9" t="e">
        <f>INDEX('Журнал договоров физ.лиц'!C:C,MATCH('Журнал договоров физ.лиц'!A:A,'Реестр физические'!J:J,))</f>
        <v>#N/A</v>
      </c>
      <c r="C2219" s="35"/>
      <c r="D2219" s="11"/>
      <c r="E2219" s="16"/>
      <c r="F2219" s="19"/>
      <c r="G2219"/>
      <c r="H2219" s="17">
        <f>IFERROR(VLOOKUP(Таблица1[[#This Row],[Наименование услуги]],#REF!,2),)</f>
        <v>0</v>
      </c>
      <c r="I2219" s="7">
        <f>Таблица1[[#This Row],[Количество услуг]]*Таблица1[[#This Row],[Стоимость за единицу, руб.]]</f>
        <v>0</v>
      </c>
      <c r="K2219" s="8" t="str">
        <f>IFERROR(VLOOKUP($J2219,'Журнал договоров физ.лиц'!$A$2:$H$32,2,0),"")</f>
        <v/>
      </c>
      <c r="L2219" s="18" t="e">
        <f>IF(MATCH(Таблица1[[#This Row],[Номер договора]],Таблица1[Номер договора],)=ROW()-1,1,)+INDEX(Таблица1[[#All],[0]],ROW()-1)</f>
        <v>#N/A</v>
      </c>
      <c r="M2219" s="18" t="str">
        <f>IFERROR(INDEX(Таблица1[Номер договора],MATCH(ROW()-1,Таблица1[0],)),"s\")</f>
        <v>s\</v>
      </c>
    </row>
    <row r="2220" spans="1:13" ht="15.75" x14ac:dyDescent="0.25">
      <c r="A2220" s="9" t="e">
        <f>INDEX('Журнал договоров физ.лиц'!C2219:C4217,MATCH('Реестр физические'!J2220,'Журнал договоров физ.лиц'!A2219:A4217,))</f>
        <v>#N/A</v>
      </c>
      <c r="B2220" s="9" t="e">
        <f>INDEX('Журнал договоров физ.лиц'!C:C,MATCH('Журнал договоров физ.лиц'!A:A,'Реестр физические'!J:J,))</f>
        <v>#N/A</v>
      </c>
      <c r="C2220" s="35"/>
      <c r="D2220" s="11"/>
      <c r="E2220" s="16"/>
      <c r="F2220" s="19"/>
      <c r="G2220"/>
      <c r="H2220" s="17">
        <f>IFERROR(VLOOKUP(Таблица1[[#This Row],[Наименование услуги]],#REF!,2),)</f>
        <v>0</v>
      </c>
      <c r="I2220" s="7">
        <f>Таблица1[[#This Row],[Количество услуг]]*Таблица1[[#This Row],[Стоимость за единицу, руб.]]</f>
        <v>0</v>
      </c>
      <c r="K2220" s="8" t="str">
        <f>IFERROR(VLOOKUP($J2220,'Журнал договоров физ.лиц'!$A$2:$H$32,2,0),"")</f>
        <v/>
      </c>
      <c r="L2220" s="18" t="e">
        <f>IF(MATCH(Таблица1[[#This Row],[Номер договора]],Таблица1[Номер договора],)=ROW()-1,1,)+INDEX(Таблица1[[#All],[0]],ROW()-1)</f>
        <v>#N/A</v>
      </c>
      <c r="M2220" s="18" t="str">
        <f>IFERROR(INDEX(Таблица1[Номер договора],MATCH(ROW()-1,Таблица1[0],)),"s\")</f>
        <v>s\</v>
      </c>
    </row>
    <row r="2221" spans="1:13" ht="15.75" x14ac:dyDescent="0.25">
      <c r="A2221" s="9" t="e">
        <f>INDEX('Журнал договоров физ.лиц'!C2219:C4217,MATCH('Реестр физические'!J2221,'Журнал договоров физ.лиц'!A2219:A4217,))</f>
        <v>#N/A</v>
      </c>
      <c r="B2221" s="9" t="e">
        <f>INDEX('Журнал договоров физ.лиц'!C:C,MATCH('Журнал договоров физ.лиц'!A:A,'Реестр физические'!J:J,))</f>
        <v>#N/A</v>
      </c>
      <c r="C2221" s="35"/>
      <c r="D2221" s="11"/>
      <c r="E2221" s="16"/>
      <c r="F2221" s="19"/>
      <c r="G2221"/>
      <c r="H2221" s="17">
        <f>IFERROR(VLOOKUP(Таблица1[[#This Row],[Наименование услуги]],#REF!,2),)</f>
        <v>0</v>
      </c>
      <c r="I2221" s="7">
        <f>Таблица1[[#This Row],[Количество услуг]]*Таблица1[[#This Row],[Стоимость за единицу, руб.]]</f>
        <v>0</v>
      </c>
      <c r="K2221" s="8" t="str">
        <f>IFERROR(VLOOKUP($J2221,'Журнал договоров физ.лиц'!$A$2:$H$32,2,0),"")</f>
        <v/>
      </c>
      <c r="L2221" s="18" t="e">
        <f>IF(MATCH(Таблица1[[#This Row],[Номер договора]],Таблица1[Номер договора],)=ROW()-1,1,)+INDEX(Таблица1[[#All],[0]],ROW()-1)</f>
        <v>#N/A</v>
      </c>
      <c r="M2221" s="18" t="str">
        <f>IFERROR(INDEX(Таблица1[Номер договора],MATCH(ROW()-1,Таблица1[0],)),"s\")</f>
        <v>s\</v>
      </c>
    </row>
    <row r="2222" spans="1:13" ht="15.75" x14ac:dyDescent="0.25">
      <c r="A2222" s="9" t="e">
        <f>INDEX('Журнал договоров физ.лиц'!C2222:C4220,MATCH('Реестр физические'!J2222,'Журнал договоров физ.лиц'!A2222:A4220,))</f>
        <v>#N/A</v>
      </c>
      <c r="B2222" s="9" t="e">
        <f>INDEX('Журнал договоров физ.лиц'!C:C,MATCH('Журнал договоров физ.лиц'!A:A,'Реестр физические'!J:J,))</f>
        <v>#N/A</v>
      </c>
      <c r="C2222" s="35"/>
      <c r="D2222" s="11"/>
      <c r="E2222" s="16"/>
      <c r="F2222" s="19"/>
      <c r="G2222"/>
      <c r="H2222" s="17">
        <f>IFERROR(VLOOKUP(Таблица1[[#This Row],[Наименование услуги]],#REF!,2),)</f>
        <v>0</v>
      </c>
      <c r="I2222" s="7">
        <f>Таблица1[[#This Row],[Количество услуг]]*Таблица1[[#This Row],[Стоимость за единицу, руб.]]</f>
        <v>0</v>
      </c>
      <c r="K2222" s="8" t="str">
        <f>IFERROR(VLOOKUP($J2222,'Журнал договоров физ.лиц'!$A$2:$H$32,2,0),"")</f>
        <v/>
      </c>
      <c r="L2222" s="18" t="e">
        <f>IF(MATCH(Таблица1[[#This Row],[Номер договора]],Таблица1[Номер договора],)=ROW()-1,1,)+INDEX(Таблица1[[#All],[0]],ROW()-1)</f>
        <v>#N/A</v>
      </c>
      <c r="M2222" s="18" t="str">
        <f>IFERROR(INDEX(Таблица1[Номер договора],MATCH(ROW()-1,Таблица1[0],)),"s\")</f>
        <v>s\</v>
      </c>
    </row>
    <row r="2223" spans="1:13" ht="15.75" x14ac:dyDescent="0.25">
      <c r="A2223" s="9" t="e">
        <f>INDEX('Журнал договоров физ.лиц'!C2222:C4220,MATCH('Реестр физические'!J2223,'Журнал договоров физ.лиц'!A2222:A4220,))</f>
        <v>#N/A</v>
      </c>
      <c r="B2223" s="9" t="e">
        <f>INDEX('Журнал договоров физ.лиц'!C:C,MATCH('Журнал договоров физ.лиц'!A:A,'Реестр физические'!J:J,))</f>
        <v>#N/A</v>
      </c>
      <c r="C2223" s="35"/>
      <c r="D2223" s="11"/>
      <c r="E2223" s="16"/>
      <c r="F2223" s="19"/>
      <c r="G2223"/>
      <c r="H2223" s="17">
        <f>IFERROR(VLOOKUP(Таблица1[[#This Row],[Наименование услуги]],#REF!,2),)</f>
        <v>0</v>
      </c>
      <c r="I2223" s="7">
        <f>Таблица1[[#This Row],[Количество услуг]]*Таблица1[[#This Row],[Стоимость за единицу, руб.]]</f>
        <v>0</v>
      </c>
      <c r="K2223" s="8" t="str">
        <f>IFERROR(VLOOKUP($J2223,'Журнал договоров физ.лиц'!$A$2:$H$32,2,0),"")</f>
        <v/>
      </c>
      <c r="L2223" s="18" t="e">
        <f>IF(MATCH(Таблица1[[#This Row],[Номер договора]],Таблица1[Номер договора],)=ROW()-1,1,)+INDEX(Таблица1[[#All],[0]],ROW()-1)</f>
        <v>#N/A</v>
      </c>
      <c r="M2223" s="18" t="str">
        <f>IFERROR(INDEX(Таблица1[Номер договора],MATCH(ROW()-1,Таблица1[0],)),"s\")</f>
        <v>s\</v>
      </c>
    </row>
    <row r="2224" spans="1:13" ht="15.75" x14ac:dyDescent="0.25">
      <c r="A2224" s="9" t="e">
        <f>INDEX('Журнал договоров физ.лиц'!C2222:C4220,MATCH('Реестр физические'!J2224,'Журнал договоров физ.лиц'!A2222:A4220,))</f>
        <v>#N/A</v>
      </c>
      <c r="B2224" s="9" t="e">
        <f>INDEX('Журнал договоров физ.лиц'!C:C,MATCH('Журнал договоров физ.лиц'!A:A,'Реестр физические'!J:J,))</f>
        <v>#N/A</v>
      </c>
      <c r="C2224" s="35"/>
      <c r="D2224" s="11"/>
      <c r="E2224" s="16"/>
      <c r="F2224" s="19"/>
      <c r="G2224"/>
      <c r="H2224" s="17">
        <f>IFERROR(VLOOKUP(Таблица1[[#This Row],[Наименование услуги]],#REF!,2),)</f>
        <v>0</v>
      </c>
      <c r="I2224" s="7">
        <f>Таблица1[[#This Row],[Количество услуг]]*Таблица1[[#This Row],[Стоимость за единицу, руб.]]</f>
        <v>0</v>
      </c>
      <c r="K2224" s="8" t="str">
        <f>IFERROR(VLOOKUP($J2224,'Журнал договоров физ.лиц'!$A$2:$H$32,2,0),"")</f>
        <v/>
      </c>
      <c r="L2224" s="18" t="e">
        <f>IF(MATCH(Таблица1[[#This Row],[Номер договора]],Таблица1[Номер договора],)=ROW()-1,1,)+INDEX(Таблица1[[#All],[0]],ROW()-1)</f>
        <v>#N/A</v>
      </c>
      <c r="M2224" s="18" t="str">
        <f>IFERROR(INDEX(Таблица1[Номер договора],MATCH(ROW()-1,Таблица1[0],)),"s\")</f>
        <v>s\</v>
      </c>
    </row>
    <row r="2225" spans="1:13" ht="15.75" x14ac:dyDescent="0.25">
      <c r="A2225" s="9" t="e">
        <f>INDEX('Журнал договоров физ.лиц'!C2225:C4223,MATCH('Реестр физические'!J2225,'Журнал договоров физ.лиц'!A2225:A4223,))</f>
        <v>#N/A</v>
      </c>
      <c r="B2225" s="9" t="e">
        <f>INDEX('Журнал договоров физ.лиц'!C:C,MATCH('Журнал договоров физ.лиц'!A:A,'Реестр физические'!J:J,))</f>
        <v>#N/A</v>
      </c>
      <c r="C2225" s="35"/>
      <c r="D2225" s="11"/>
      <c r="E2225" s="16"/>
      <c r="F2225" s="19"/>
      <c r="G2225"/>
      <c r="H2225" s="17">
        <f>IFERROR(VLOOKUP(Таблица1[[#This Row],[Наименование услуги]],#REF!,2),)</f>
        <v>0</v>
      </c>
      <c r="I2225" s="7">
        <f>Таблица1[[#This Row],[Количество услуг]]*Таблица1[[#This Row],[Стоимость за единицу, руб.]]</f>
        <v>0</v>
      </c>
      <c r="K2225" s="8" t="str">
        <f>IFERROR(VLOOKUP($J2225,'Журнал договоров физ.лиц'!$A$2:$H$32,2,0),"")</f>
        <v/>
      </c>
      <c r="L2225" s="18" t="e">
        <f>IF(MATCH(Таблица1[[#This Row],[Номер договора]],Таблица1[Номер договора],)=ROW()-1,1,)+INDEX(Таблица1[[#All],[0]],ROW()-1)</f>
        <v>#N/A</v>
      </c>
      <c r="M2225" s="18" t="str">
        <f>IFERROR(INDEX(Таблица1[Номер договора],MATCH(ROW()-1,Таблица1[0],)),"s\")</f>
        <v>s\</v>
      </c>
    </row>
    <row r="2226" spans="1:13" ht="15.75" x14ac:dyDescent="0.25">
      <c r="A2226" s="9" t="e">
        <f>INDEX('Журнал договоров физ.лиц'!C2225:C4223,MATCH('Реестр физические'!J2226,'Журнал договоров физ.лиц'!A2225:A4223,))</f>
        <v>#N/A</v>
      </c>
      <c r="B2226" s="9" t="e">
        <f>INDEX('Журнал договоров физ.лиц'!C:C,MATCH('Журнал договоров физ.лиц'!A:A,'Реестр физические'!J:J,))</f>
        <v>#N/A</v>
      </c>
      <c r="C2226" s="35"/>
      <c r="D2226" s="11"/>
      <c r="E2226" s="16"/>
      <c r="F2226" s="19"/>
      <c r="G2226"/>
      <c r="H2226" s="17">
        <f>IFERROR(VLOOKUP(Таблица1[[#This Row],[Наименование услуги]],#REF!,2),)</f>
        <v>0</v>
      </c>
      <c r="I2226" s="7">
        <f>Таблица1[[#This Row],[Количество услуг]]*Таблица1[[#This Row],[Стоимость за единицу, руб.]]</f>
        <v>0</v>
      </c>
      <c r="K2226" s="8" t="str">
        <f>IFERROR(VLOOKUP($J2226,'Журнал договоров физ.лиц'!$A$2:$H$32,2,0),"")</f>
        <v/>
      </c>
      <c r="L2226" s="18" t="e">
        <f>IF(MATCH(Таблица1[[#This Row],[Номер договора]],Таблица1[Номер договора],)=ROW()-1,1,)+INDEX(Таблица1[[#All],[0]],ROW()-1)</f>
        <v>#N/A</v>
      </c>
      <c r="M2226" s="18" t="str">
        <f>IFERROR(INDEX(Таблица1[Номер договора],MATCH(ROW()-1,Таблица1[0],)),"s\")</f>
        <v>s\</v>
      </c>
    </row>
    <row r="2227" spans="1:13" ht="15.75" x14ac:dyDescent="0.25">
      <c r="A2227" s="9" t="e">
        <f>INDEX('Журнал договоров физ.лиц'!C2225:C4223,MATCH('Реестр физические'!J2227,'Журнал договоров физ.лиц'!A2225:A4223,))</f>
        <v>#N/A</v>
      </c>
      <c r="B2227" s="9" t="e">
        <f>INDEX('Журнал договоров физ.лиц'!C:C,MATCH('Журнал договоров физ.лиц'!A:A,'Реестр физические'!J:J,))</f>
        <v>#N/A</v>
      </c>
      <c r="C2227" s="35"/>
      <c r="D2227" s="11"/>
      <c r="E2227" s="16"/>
      <c r="F2227" s="19"/>
      <c r="G2227"/>
      <c r="H2227" s="17">
        <f>IFERROR(VLOOKUP(Таблица1[[#This Row],[Наименование услуги]],#REF!,2),)</f>
        <v>0</v>
      </c>
      <c r="I2227" s="7">
        <f>Таблица1[[#This Row],[Количество услуг]]*Таблица1[[#This Row],[Стоимость за единицу, руб.]]</f>
        <v>0</v>
      </c>
      <c r="K2227" s="8" t="str">
        <f>IFERROR(VLOOKUP($J2227,'Журнал договоров физ.лиц'!$A$2:$H$32,2,0),"")</f>
        <v/>
      </c>
      <c r="L2227" s="18" t="e">
        <f>IF(MATCH(Таблица1[[#This Row],[Номер договора]],Таблица1[Номер договора],)=ROW()-1,1,)+INDEX(Таблица1[[#All],[0]],ROW()-1)</f>
        <v>#N/A</v>
      </c>
      <c r="M2227" s="18" t="str">
        <f>IFERROR(INDEX(Таблица1[Номер договора],MATCH(ROW()-1,Таблица1[0],)),"s\")</f>
        <v>s\</v>
      </c>
    </row>
    <row r="2228" spans="1:13" ht="15.75" x14ac:dyDescent="0.25">
      <c r="A2228" s="9" t="e">
        <f>INDEX('Журнал договоров физ.лиц'!C2228:C4226,MATCH('Реестр физические'!J2228,'Журнал договоров физ.лиц'!A2228:A4226,))</f>
        <v>#N/A</v>
      </c>
      <c r="B2228" s="9" t="e">
        <f>INDEX('Журнал договоров физ.лиц'!C:C,MATCH('Журнал договоров физ.лиц'!A:A,'Реестр физические'!J:J,))</f>
        <v>#N/A</v>
      </c>
      <c r="C2228" s="35"/>
      <c r="D2228" s="11"/>
      <c r="E2228" s="16"/>
      <c r="F2228" s="19"/>
      <c r="G2228"/>
      <c r="H2228" s="17">
        <f>IFERROR(VLOOKUP(Таблица1[[#This Row],[Наименование услуги]],#REF!,2),)</f>
        <v>0</v>
      </c>
      <c r="I2228" s="7">
        <f>Таблица1[[#This Row],[Количество услуг]]*Таблица1[[#This Row],[Стоимость за единицу, руб.]]</f>
        <v>0</v>
      </c>
      <c r="K2228" s="8" t="str">
        <f>IFERROR(VLOOKUP($J2228,'Журнал договоров физ.лиц'!$A$2:$H$32,2,0),"")</f>
        <v/>
      </c>
      <c r="L2228" s="18" t="e">
        <f>IF(MATCH(Таблица1[[#This Row],[Номер договора]],Таблица1[Номер договора],)=ROW()-1,1,)+INDEX(Таблица1[[#All],[0]],ROW()-1)</f>
        <v>#N/A</v>
      </c>
      <c r="M2228" s="18" t="str">
        <f>IFERROR(INDEX(Таблица1[Номер договора],MATCH(ROW()-1,Таблица1[0],)),"s\")</f>
        <v>s\</v>
      </c>
    </row>
    <row r="2229" spans="1:13" ht="15.75" x14ac:dyDescent="0.25">
      <c r="A2229" s="9" t="e">
        <f>INDEX('Журнал договоров физ.лиц'!C2228:C4226,MATCH('Реестр физические'!J2229,'Журнал договоров физ.лиц'!A2228:A4226,))</f>
        <v>#N/A</v>
      </c>
      <c r="B2229" s="9" t="e">
        <f>INDEX('Журнал договоров физ.лиц'!C:C,MATCH('Журнал договоров физ.лиц'!A:A,'Реестр физические'!J:J,))</f>
        <v>#N/A</v>
      </c>
      <c r="C2229" s="35"/>
      <c r="D2229" s="11"/>
      <c r="E2229" s="16"/>
      <c r="F2229" s="19"/>
      <c r="G2229"/>
      <c r="H2229" s="17">
        <f>IFERROR(VLOOKUP(Таблица1[[#This Row],[Наименование услуги]],#REF!,2),)</f>
        <v>0</v>
      </c>
      <c r="I2229" s="7">
        <f>Таблица1[[#This Row],[Количество услуг]]*Таблица1[[#This Row],[Стоимость за единицу, руб.]]</f>
        <v>0</v>
      </c>
      <c r="K2229" s="8" t="str">
        <f>IFERROR(VLOOKUP($J2229,'Журнал договоров физ.лиц'!$A$2:$H$32,2,0),"")</f>
        <v/>
      </c>
      <c r="L2229" s="18" t="e">
        <f>IF(MATCH(Таблица1[[#This Row],[Номер договора]],Таблица1[Номер договора],)=ROW()-1,1,)+INDEX(Таблица1[[#All],[0]],ROW()-1)</f>
        <v>#N/A</v>
      </c>
      <c r="M2229" s="18" t="str">
        <f>IFERROR(INDEX(Таблица1[Номер договора],MATCH(ROW()-1,Таблица1[0],)),"s\")</f>
        <v>s\</v>
      </c>
    </row>
    <row r="2230" spans="1:13" ht="15.75" x14ac:dyDescent="0.25">
      <c r="A2230" s="9" t="e">
        <f>INDEX('Журнал договоров физ.лиц'!C2228:C4226,MATCH('Реестр физические'!J2230,'Журнал договоров физ.лиц'!A2228:A4226,))</f>
        <v>#N/A</v>
      </c>
      <c r="B2230" s="9" t="e">
        <f>INDEX('Журнал договоров физ.лиц'!C:C,MATCH('Журнал договоров физ.лиц'!A:A,'Реестр физические'!J:J,))</f>
        <v>#N/A</v>
      </c>
      <c r="C2230" s="35"/>
      <c r="D2230" s="11"/>
      <c r="E2230" s="16"/>
      <c r="F2230" s="19"/>
      <c r="G2230"/>
      <c r="H2230" s="17">
        <f>IFERROR(VLOOKUP(Таблица1[[#This Row],[Наименование услуги]],#REF!,2),)</f>
        <v>0</v>
      </c>
      <c r="I2230" s="7">
        <f>Таблица1[[#This Row],[Количество услуг]]*Таблица1[[#This Row],[Стоимость за единицу, руб.]]</f>
        <v>0</v>
      </c>
      <c r="K2230" s="8" t="str">
        <f>IFERROR(VLOOKUP($J2230,'Журнал договоров физ.лиц'!$A$2:$H$32,2,0),"")</f>
        <v/>
      </c>
      <c r="L2230" s="18" t="e">
        <f>IF(MATCH(Таблица1[[#This Row],[Номер договора]],Таблица1[Номер договора],)=ROW()-1,1,)+INDEX(Таблица1[[#All],[0]],ROW()-1)</f>
        <v>#N/A</v>
      </c>
      <c r="M2230" s="18" t="str">
        <f>IFERROR(INDEX(Таблица1[Номер договора],MATCH(ROW()-1,Таблица1[0],)),"s\")</f>
        <v>s\</v>
      </c>
    </row>
    <row r="2231" spans="1:13" ht="15.75" x14ac:dyDescent="0.25">
      <c r="A2231" s="9" t="e">
        <f>INDEX('Журнал договоров физ.лиц'!C2231:C4229,MATCH('Реестр физические'!J2231,'Журнал договоров физ.лиц'!A2231:A4229,))</f>
        <v>#N/A</v>
      </c>
      <c r="B2231" s="9" t="e">
        <f>INDEX('Журнал договоров физ.лиц'!C:C,MATCH('Журнал договоров физ.лиц'!A:A,'Реестр физические'!J:J,))</f>
        <v>#N/A</v>
      </c>
      <c r="C2231" s="35"/>
      <c r="D2231" s="11"/>
      <c r="E2231" s="16"/>
      <c r="F2231" s="19"/>
      <c r="G2231"/>
      <c r="H2231" s="17">
        <f>IFERROR(VLOOKUP(Таблица1[[#This Row],[Наименование услуги]],#REF!,2),)</f>
        <v>0</v>
      </c>
      <c r="I2231" s="7">
        <f>Таблица1[[#This Row],[Количество услуг]]*Таблица1[[#This Row],[Стоимость за единицу, руб.]]</f>
        <v>0</v>
      </c>
      <c r="K2231" s="8" t="str">
        <f>IFERROR(VLOOKUP($J2231,'Журнал договоров физ.лиц'!$A$2:$H$32,2,0),"")</f>
        <v/>
      </c>
      <c r="L2231" s="18" t="e">
        <f>IF(MATCH(Таблица1[[#This Row],[Номер договора]],Таблица1[Номер договора],)=ROW()-1,1,)+INDEX(Таблица1[[#All],[0]],ROW()-1)</f>
        <v>#N/A</v>
      </c>
      <c r="M2231" s="18" t="str">
        <f>IFERROR(INDEX(Таблица1[Номер договора],MATCH(ROW()-1,Таблица1[0],)),"s\")</f>
        <v>s\</v>
      </c>
    </row>
    <row r="2232" spans="1:13" ht="15.75" x14ac:dyDescent="0.25">
      <c r="A2232" s="9" t="e">
        <f>INDEX('Журнал договоров физ.лиц'!C2231:C4229,MATCH('Реестр физические'!J2232,'Журнал договоров физ.лиц'!A2231:A4229,))</f>
        <v>#N/A</v>
      </c>
      <c r="B2232" s="9" t="e">
        <f>INDEX('Журнал договоров физ.лиц'!C:C,MATCH('Журнал договоров физ.лиц'!A:A,'Реестр физические'!J:J,))</f>
        <v>#N/A</v>
      </c>
      <c r="C2232" s="35"/>
      <c r="D2232" s="11"/>
      <c r="E2232" s="16"/>
      <c r="F2232" s="19"/>
      <c r="G2232"/>
      <c r="H2232" s="17">
        <f>IFERROR(VLOOKUP(Таблица1[[#This Row],[Наименование услуги]],#REF!,2),)</f>
        <v>0</v>
      </c>
      <c r="I2232" s="7">
        <f>Таблица1[[#This Row],[Количество услуг]]*Таблица1[[#This Row],[Стоимость за единицу, руб.]]</f>
        <v>0</v>
      </c>
      <c r="K2232" s="8" t="str">
        <f>IFERROR(VLOOKUP($J2232,'Журнал договоров физ.лиц'!$A$2:$H$32,2,0),"")</f>
        <v/>
      </c>
      <c r="L2232" s="18" t="e">
        <f>IF(MATCH(Таблица1[[#This Row],[Номер договора]],Таблица1[Номер договора],)=ROW()-1,1,)+INDEX(Таблица1[[#All],[0]],ROW()-1)</f>
        <v>#N/A</v>
      </c>
      <c r="M2232" s="18" t="str">
        <f>IFERROR(INDEX(Таблица1[Номер договора],MATCH(ROW()-1,Таблица1[0],)),"s\")</f>
        <v>s\</v>
      </c>
    </row>
    <row r="2233" spans="1:13" ht="15.75" x14ac:dyDescent="0.25">
      <c r="A2233" s="9" t="e">
        <f>INDEX('Журнал договоров физ.лиц'!C2231:C4229,MATCH('Реестр физические'!J2233,'Журнал договоров физ.лиц'!A2231:A4229,))</f>
        <v>#N/A</v>
      </c>
      <c r="B2233" s="9" t="e">
        <f>INDEX('Журнал договоров физ.лиц'!C:C,MATCH('Журнал договоров физ.лиц'!A:A,'Реестр физические'!J:J,))</f>
        <v>#N/A</v>
      </c>
      <c r="C2233" s="35"/>
      <c r="D2233" s="11"/>
      <c r="E2233" s="16"/>
      <c r="F2233" s="19"/>
      <c r="G2233"/>
      <c r="H2233" s="17">
        <f>IFERROR(VLOOKUP(Таблица1[[#This Row],[Наименование услуги]],#REF!,2),)</f>
        <v>0</v>
      </c>
      <c r="I2233" s="7">
        <f>Таблица1[[#This Row],[Количество услуг]]*Таблица1[[#This Row],[Стоимость за единицу, руб.]]</f>
        <v>0</v>
      </c>
      <c r="K2233" s="8" t="str">
        <f>IFERROR(VLOOKUP($J2233,'Журнал договоров физ.лиц'!$A$2:$H$32,2,0),"")</f>
        <v/>
      </c>
      <c r="L2233" s="18" t="e">
        <f>IF(MATCH(Таблица1[[#This Row],[Номер договора]],Таблица1[Номер договора],)=ROW()-1,1,)+INDEX(Таблица1[[#All],[0]],ROW()-1)</f>
        <v>#N/A</v>
      </c>
      <c r="M2233" s="18" t="str">
        <f>IFERROR(INDEX(Таблица1[Номер договора],MATCH(ROW()-1,Таблица1[0],)),"s\")</f>
        <v>s\</v>
      </c>
    </row>
    <row r="2234" spans="1:13" ht="15.75" x14ac:dyDescent="0.25">
      <c r="A2234" s="9" t="e">
        <f>INDEX('Журнал договоров физ.лиц'!C2234:C4232,MATCH('Реестр физические'!J2234,'Журнал договоров физ.лиц'!A2234:A4232,))</f>
        <v>#N/A</v>
      </c>
      <c r="B2234" s="9" t="e">
        <f>INDEX('Журнал договоров физ.лиц'!C:C,MATCH('Журнал договоров физ.лиц'!A:A,'Реестр физические'!J:J,))</f>
        <v>#N/A</v>
      </c>
      <c r="C2234" s="35"/>
      <c r="D2234" s="11"/>
      <c r="E2234" s="16"/>
      <c r="F2234" s="19"/>
      <c r="G2234"/>
      <c r="H2234" s="17">
        <f>IFERROR(VLOOKUP(Таблица1[[#This Row],[Наименование услуги]],#REF!,2),)</f>
        <v>0</v>
      </c>
      <c r="I2234" s="7">
        <f>Таблица1[[#This Row],[Количество услуг]]*Таблица1[[#This Row],[Стоимость за единицу, руб.]]</f>
        <v>0</v>
      </c>
      <c r="K2234" s="8" t="str">
        <f>IFERROR(VLOOKUP($J2234,'Журнал договоров физ.лиц'!$A$2:$H$32,2,0),"")</f>
        <v/>
      </c>
      <c r="L2234" s="18" t="e">
        <f>IF(MATCH(Таблица1[[#This Row],[Номер договора]],Таблица1[Номер договора],)=ROW()-1,1,)+INDEX(Таблица1[[#All],[0]],ROW()-1)</f>
        <v>#N/A</v>
      </c>
      <c r="M2234" s="18" t="str">
        <f>IFERROR(INDEX(Таблица1[Номер договора],MATCH(ROW()-1,Таблица1[0],)),"s\")</f>
        <v>s\</v>
      </c>
    </row>
    <row r="2235" spans="1:13" ht="15.75" x14ac:dyDescent="0.25">
      <c r="A2235" s="9" t="e">
        <f>INDEX('Журнал договоров физ.лиц'!C2234:C4232,MATCH('Реестр физические'!J2235,'Журнал договоров физ.лиц'!A2234:A4232,))</f>
        <v>#N/A</v>
      </c>
      <c r="B2235" s="9" t="e">
        <f>INDEX('Журнал договоров физ.лиц'!C:C,MATCH('Журнал договоров физ.лиц'!A:A,'Реестр физические'!J:J,))</f>
        <v>#N/A</v>
      </c>
      <c r="C2235" s="35"/>
      <c r="D2235" s="11"/>
      <c r="E2235" s="16"/>
      <c r="F2235" s="19"/>
      <c r="G2235"/>
      <c r="H2235" s="17">
        <f>IFERROR(VLOOKUP(Таблица1[[#This Row],[Наименование услуги]],#REF!,2),)</f>
        <v>0</v>
      </c>
      <c r="I2235" s="7">
        <f>Таблица1[[#This Row],[Количество услуг]]*Таблица1[[#This Row],[Стоимость за единицу, руб.]]</f>
        <v>0</v>
      </c>
      <c r="K2235" s="8" t="str">
        <f>IFERROR(VLOOKUP($J2235,'Журнал договоров физ.лиц'!$A$2:$H$32,2,0),"")</f>
        <v/>
      </c>
      <c r="L2235" s="18" t="e">
        <f>IF(MATCH(Таблица1[[#This Row],[Номер договора]],Таблица1[Номер договора],)=ROW()-1,1,)+INDEX(Таблица1[[#All],[0]],ROW()-1)</f>
        <v>#N/A</v>
      </c>
      <c r="M2235" s="18" t="str">
        <f>IFERROR(INDEX(Таблица1[Номер договора],MATCH(ROW()-1,Таблица1[0],)),"s\")</f>
        <v>s\</v>
      </c>
    </row>
    <row r="2236" spans="1:13" ht="15.75" x14ac:dyDescent="0.25">
      <c r="A2236" s="9" t="e">
        <f>INDEX('Журнал договоров физ.лиц'!C2234:C4232,MATCH('Реестр физические'!J2236,'Журнал договоров физ.лиц'!A2234:A4232,))</f>
        <v>#N/A</v>
      </c>
      <c r="B2236" s="9" t="e">
        <f>INDEX('Журнал договоров физ.лиц'!C:C,MATCH('Журнал договоров физ.лиц'!A:A,'Реестр физические'!J:J,))</f>
        <v>#N/A</v>
      </c>
      <c r="C2236" s="35"/>
      <c r="D2236" s="11"/>
      <c r="E2236" s="16"/>
      <c r="F2236" s="19"/>
      <c r="G2236"/>
      <c r="H2236" s="17">
        <f>IFERROR(VLOOKUP(Таблица1[[#This Row],[Наименование услуги]],#REF!,2),)</f>
        <v>0</v>
      </c>
      <c r="I2236" s="7">
        <f>Таблица1[[#This Row],[Количество услуг]]*Таблица1[[#This Row],[Стоимость за единицу, руб.]]</f>
        <v>0</v>
      </c>
      <c r="K2236" s="8" t="str">
        <f>IFERROR(VLOOKUP($J2236,'Журнал договоров физ.лиц'!$A$2:$H$32,2,0),"")</f>
        <v/>
      </c>
      <c r="L2236" s="18" t="e">
        <f>IF(MATCH(Таблица1[[#This Row],[Номер договора]],Таблица1[Номер договора],)=ROW()-1,1,)+INDEX(Таблица1[[#All],[0]],ROW()-1)</f>
        <v>#N/A</v>
      </c>
      <c r="M2236" s="18" t="str">
        <f>IFERROR(INDEX(Таблица1[Номер договора],MATCH(ROW()-1,Таблица1[0],)),"s\")</f>
        <v>s\</v>
      </c>
    </row>
    <row r="2237" spans="1:13" ht="15.75" x14ac:dyDescent="0.25">
      <c r="A2237" s="9" t="e">
        <f>INDEX('Журнал договоров физ.лиц'!C2237:C4235,MATCH('Реестр физические'!J2237,'Журнал договоров физ.лиц'!A2237:A4235,))</f>
        <v>#N/A</v>
      </c>
      <c r="B2237" s="9" t="e">
        <f>INDEX('Журнал договоров физ.лиц'!C:C,MATCH('Журнал договоров физ.лиц'!A:A,'Реестр физические'!J:J,))</f>
        <v>#N/A</v>
      </c>
      <c r="C2237" s="35"/>
      <c r="D2237" s="11"/>
      <c r="E2237" s="16"/>
      <c r="F2237" s="19"/>
      <c r="G2237"/>
      <c r="H2237" s="17">
        <f>IFERROR(VLOOKUP(Таблица1[[#This Row],[Наименование услуги]],#REF!,2),)</f>
        <v>0</v>
      </c>
      <c r="I2237" s="7">
        <f>Таблица1[[#This Row],[Количество услуг]]*Таблица1[[#This Row],[Стоимость за единицу, руб.]]</f>
        <v>0</v>
      </c>
      <c r="K2237" s="8" t="str">
        <f>IFERROR(VLOOKUP($J2237,'Журнал договоров физ.лиц'!$A$2:$H$32,2,0),"")</f>
        <v/>
      </c>
      <c r="L2237" s="18" t="e">
        <f>IF(MATCH(Таблица1[[#This Row],[Номер договора]],Таблица1[Номер договора],)=ROW()-1,1,)+INDEX(Таблица1[[#All],[0]],ROW()-1)</f>
        <v>#N/A</v>
      </c>
      <c r="M2237" s="18" t="str">
        <f>IFERROR(INDEX(Таблица1[Номер договора],MATCH(ROW()-1,Таблица1[0],)),"s\")</f>
        <v>s\</v>
      </c>
    </row>
    <row r="2238" spans="1:13" ht="15.75" x14ac:dyDescent="0.25">
      <c r="A2238" s="9" t="e">
        <f>INDEX('Журнал договоров физ.лиц'!C2237:C4235,MATCH('Реестр физические'!J2238,'Журнал договоров физ.лиц'!A2237:A4235,))</f>
        <v>#N/A</v>
      </c>
      <c r="B2238" s="9" t="e">
        <f>INDEX('Журнал договоров физ.лиц'!C:C,MATCH('Журнал договоров физ.лиц'!A:A,'Реестр физические'!J:J,))</f>
        <v>#N/A</v>
      </c>
      <c r="C2238" s="35"/>
      <c r="D2238" s="11"/>
      <c r="E2238" s="16"/>
      <c r="F2238" s="19"/>
      <c r="G2238"/>
      <c r="H2238" s="17">
        <f>IFERROR(VLOOKUP(Таблица1[[#This Row],[Наименование услуги]],#REF!,2),)</f>
        <v>0</v>
      </c>
      <c r="I2238" s="7">
        <f>Таблица1[[#This Row],[Количество услуг]]*Таблица1[[#This Row],[Стоимость за единицу, руб.]]</f>
        <v>0</v>
      </c>
      <c r="K2238" s="8" t="str">
        <f>IFERROR(VLOOKUP($J2238,'Журнал договоров физ.лиц'!$A$2:$H$32,2,0),"")</f>
        <v/>
      </c>
      <c r="L2238" s="18" t="e">
        <f>IF(MATCH(Таблица1[[#This Row],[Номер договора]],Таблица1[Номер договора],)=ROW()-1,1,)+INDEX(Таблица1[[#All],[0]],ROW()-1)</f>
        <v>#N/A</v>
      </c>
      <c r="M2238" s="18" t="str">
        <f>IFERROR(INDEX(Таблица1[Номер договора],MATCH(ROW()-1,Таблица1[0],)),"s\")</f>
        <v>s\</v>
      </c>
    </row>
    <row r="2239" spans="1:13" ht="15.75" x14ac:dyDescent="0.25">
      <c r="A2239" s="9" t="e">
        <f>INDEX('Журнал договоров физ.лиц'!C2237:C4235,MATCH('Реестр физические'!J2239,'Журнал договоров физ.лиц'!A2237:A4235,))</f>
        <v>#N/A</v>
      </c>
      <c r="B2239" s="9" t="e">
        <f>INDEX('Журнал договоров физ.лиц'!C:C,MATCH('Журнал договоров физ.лиц'!A:A,'Реестр физические'!J:J,))</f>
        <v>#N/A</v>
      </c>
      <c r="C2239" s="35"/>
      <c r="D2239" s="11"/>
      <c r="E2239" s="16"/>
      <c r="F2239" s="19"/>
      <c r="G2239"/>
      <c r="H2239" s="17">
        <f>IFERROR(VLOOKUP(Таблица1[[#This Row],[Наименование услуги]],#REF!,2),)</f>
        <v>0</v>
      </c>
      <c r="I2239" s="7">
        <f>Таблица1[[#This Row],[Количество услуг]]*Таблица1[[#This Row],[Стоимость за единицу, руб.]]</f>
        <v>0</v>
      </c>
      <c r="K2239" s="8" t="str">
        <f>IFERROR(VLOOKUP($J2239,'Журнал договоров физ.лиц'!$A$2:$H$32,2,0),"")</f>
        <v/>
      </c>
      <c r="L2239" s="18" t="e">
        <f>IF(MATCH(Таблица1[[#This Row],[Номер договора]],Таблица1[Номер договора],)=ROW()-1,1,)+INDEX(Таблица1[[#All],[0]],ROW()-1)</f>
        <v>#N/A</v>
      </c>
      <c r="M2239" s="18" t="str">
        <f>IFERROR(INDEX(Таблица1[Номер договора],MATCH(ROW()-1,Таблица1[0],)),"s\")</f>
        <v>s\</v>
      </c>
    </row>
    <row r="2240" spans="1:13" ht="15.75" x14ac:dyDescent="0.25">
      <c r="A2240" s="9" t="e">
        <f>INDEX('Журнал договоров физ.лиц'!C2240:C4238,MATCH('Реестр физические'!J2240,'Журнал договоров физ.лиц'!A2240:A4238,))</f>
        <v>#N/A</v>
      </c>
      <c r="B2240" s="9" t="e">
        <f>INDEX('Журнал договоров физ.лиц'!C:C,MATCH('Журнал договоров физ.лиц'!A:A,'Реестр физические'!J:J,))</f>
        <v>#N/A</v>
      </c>
      <c r="C2240" s="35"/>
      <c r="D2240" s="11"/>
      <c r="E2240" s="16"/>
      <c r="F2240" s="19"/>
      <c r="G2240"/>
      <c r="H2240" s="17">
        <f>IFERROR(VLOOKUP(Таблица1[[#This Row],[Наименование услуги]],#REF!,2),)</f>
        <v>0</v>
      </c>
      <c r="I2240" s="7">
        <f>Таблица1[[#This Row],[Количество услуг]]*Таблица1[[#This Row],[Стоимость за единицу, руб.]]</f>
        <v>0</v>
      </c>
      <c r="K2240" s="8" t="str">
        <f>IFERROR(VLOOKUP($J2240,'Журнал договоров физ.лиц'!$A$2:$H$32,2,0),"")</f>
        <v/>
      </c>
      <c r="L2240" s="18" t="e">
        <f>IF(MATCH(Таблица1[[#This Row],[Номер договора]],Таблица1[Номер договора],)=ROW()-1,1,)+INDEX(Таблица1[[#All],[0]],ROW()-1)</f>
        <v>#N/A</v>
      </c>
      <c r="M2240" s="18" t="str">
        <f>IFERROR(INDEX(Таблица1[Номер договора],MATCH(ROW()-1,Таблица1[0],)),"s\")</f>
        <v>s\</v>
      </c>
    </row>
    <row r="2241" spans="1:13" ht="15.75" x14ac:dyDescent="0.25">
      <c r="A2241" s="9" t="e">
        <f>INDEX('Журнал договоров физ.лиц'!C2240:C4238,MATCH('Реестр физические'!J2241,'Журнал договоров физ.лиц'!A2240:A4238,))</f>
        <v>#N/A</v>
      </c>
      <c r="B2241" s="9" t="e">
        <f>INDEX('Журнал договоров физ.лиц'!C:C,MATCH('Журнал договоров физ.лиц'!A:A,'Реестр физические'!J:J,))</f>
        <v>#N/A</v>
      </c>
      <c r="C2241" s="35"/>
      <c r="D2241" s="11"/>
      <c r="E2241" s="16"/>
      <c r="F2241" s="19"/>
      <c r="G2241"/>
      <c r="H2241" s="17">
        <f>IFERROR(VLOOKUP(Таблица1[[#This Row],[Наименование услуги]],#REF!,2),)</f>
        <v>0</v>
      </c>
      <c r="I2241" s="7">
        <f>Таблица1[[#This Row],[Количество услуг]]*Таблица1[[#This Row],[Стоимость за единицу, руб.]]</f>
        <v>0</v>
      </c>
      <c r="K2241" s="8" t="str">
        <f>IFERROR(VLOOKUP($J2241,'Журнал договоров физ.лиц'!$A$2:$H$32,2,0),"")</f>
        <v/>
      </c>
      <c r="L2241" s="18" t="e">
        <f>IF(MATCH(Таблица1[[#This Row],[Номер договора]],Таблица1[Номер договора],)=ROW()-1,1,)+INDEX(Таблица1[[#All],[0]],ROW()-1)</f>
        <v>#N/A</v>
      </c>
      <c r="M2241" s="18" t="str">
        <f>IFERROR(INDEX(Таблица1[Номер договора],MATCH(ROW()-1,Таблица1[0],)),"s\")</f>
        <v>s\</v>
      </c>
    </row>
    <row r="2242" spans="1:13" ht="15.75" x14ac:dyDescent="0.25">
      <c r="A2242" s="9" t="e">
        <f>INDEX('Журнал договоров физ.лиц'!C2240:C4238,MATCH('Реестр физические'!J2242,'Журнал договоров физ.лиц'!A2240:A4238,))</f>
        <v>#N/A</v>
      </c>
      <c r="B2242" s="9" t="e">
        <f>INDEX('Журнал договоров физ.лиц'!C:C,MATCH('Журнал договоров физ.лиц'!A:A,'Реестр физические'!J:J,))</f>
        <v>#N/A</v>
      </c>
      <c r="C2242" s="35"/>
      <c r="D2242" s="11"/>
      <c r="E2242" s="16"/>
      <c r="F2242" s="19"/>
      <c r="G2242"/>
      <c r="H2242" s="17">
        <f>IFERROR(VLOOKUP(Таблица1[[#This Row],[Наименование услуги]],#REF!,2),)</f>
        <v>0</v>
      </c>
      <c r="I2242" s="7">
        <f>Таблица1[[#This Row],[Количество услуг]]*Таблица1[[#This Row],[Стоимость за единицу, руб.]]</f>
        <v>0</v>
      </c>
      <c r="K2242" s="8" t="str">
        <f>IFERROR(VLOOKUP($J2242,'Журнал договоров физ.лиц'!$A$2:$H$32,2,0),"")</f>
        <v/>
      </c>
      <c r="L2242" s="18" t="e">
        <f>IF(MATCH(Таблица1[[#This Row],[Номер договора]],Таблица1[Номер договора],)=ROW()-1,1,)+INDEX(Таблица1[[#All],[0]],ROW()-1)</f>
        <v>#N/A</v>
      </c>
      <c r="M2242" s="18" t="str">
        <f>IFERROR(INDEX(Таблица1[Номер договора],MATCH(ROW()-1,Таблица1[0],)),"s\")</f>
        <v>s\</v>
      </c>
    </row>
    <row r="2243" spans="1:13" ht="15.75" x14ac:dyDescent="0.25">
      <c r="A2243" s="9" t="e">
        <f>INDEX('Журнал договоров физ.лиц'!C2243:C4241,MATCH('Реестр физические'!J2243,'Журнал договоров физ.лиц'!A2243:A4241,))</f>
        <v>#N/A</v>
      </c>
      <c r="B2243" s="9" t="e">
        <f>INDEX('Журнал договоров физ.лиц'!C:C,MATCH('Журнал договоров физ.лиц'!A:A,'Реестр физические'!J:J,))</f>
        <v>#N/A</v>
      </c>
      <c r="C2243" s="35"/>
      <c r="D2243" s="11"/>
      <c r="E2243" s="16"/>
      <c r="F2243" s="19"/>
      <c r="G2243"/>
      <c r="H2243" s="17">
        <f>IFERROR(VLOOKUP(Таблица1[[#This Row],[Наименование услуги]],#REF!,2),)</f>
        <v>0</v>
      </c>
      <c r="I2243" s="7">
        <f>Таблица1[[#This Row],[Количество услуг]]*Таблица1[[#This Row],[Стоимость за единицу, руб.]]</f>
        <v>0</v>
      </c>
      <c r="K2243" s="8" t="str">
        <f>IFERROR(VLOOKUP($J2243,'Журнал договоров физ.лиц'!$A$2:$H$32,2,0),"")</f>
        <v/>
      </c>
      <c r="L2243" s="18" t="e">
        <f>IF(MATCH(Таблица1[[#This Row],[Номер договора]],Таблица1[Номер договора],)=ROW()-1,1,)+INDEX(Таблица1[[#All],[0]],ROW()-1)</f>
        <v>#N/A</v>
      </c>
      <c r="M2243" s="18" t="str">
        <f>IFERROR(INDEX(Таблица1[Номер договора],MATCH(ROW()-1,Таблица1[0],)),"s\")</f>
        <v>s\</v>
      </c>
    </row>
    <row r="2244" spans="1:13" ht="15.75" x14ac:dyDescent="0.25">
      <c r="A2244" s="9" t="e">
        <f>INDEX('Журнал договоров физ.лиц'!C2243:C4241,MATCH('Реестр физические'!J2244,'Журнал договоров физ.лиц'!A2243:A4241,))</f>
        <v>#N/A</v>
      </c>
      <c r="B2244" s="9" t="e">
        <f>INDEX('Журнал договоров физ.лиц'!C:C,MATCH('Журнал договоров физ.лиц'!A:A,'Реестр физические'!J:J,))</f>
        <v>#N/A</v>
      </c>
      <c r="C2244" s="35"/>
      <c r="D2244" s="11"/>
      <c r="E2244" s="16"/>
      <c r="F2244" s="19"/>
      <c r="G2244"/>
      <c r="H2244" s="17">
        <f>IFERROR(VLOOKUP(Таблица1[[#This Row],[Наименование услуги]],#REF!,2),)</f>
        <v>0</v>
      </c>
      <c r="I2244" s="7">
        <f>Таблица1[[#This Row],[Количество услуг]]*Таблица1[[#This Row],[Стоимость за единицу, руб.]]</f>
        <v>0</v>
      </c>
      <c r="K2244" s="8" t="str">
        <f>IFERROR(VLOOKUP($J2244,'Журнал договоров физ.лиц'!$A$2:$H$32,2,0),"")</f>
        <v/>
      </c>
      <c r="L2244" s="18" t="e">
        <f>IF(MATCH(Таблица1[[#This Row],[Номер договора]],Таблица1[Номер договора],)=ROW()-1,1,)+INDEX(Таблица1[[#All],[0]],ROW()-1)</f>
        <v>#N/A</v>
      </c>
      <c r="M2244" s="18" t="str">
        <f>IFERROR(INDEX(Таблица1[Номер договора],MATCH(ROW()-1,Таблица1[0],)),"s\")</f>
        <v>s\</v>
      </c>
    </row>
    <row r="2245" spans="1:13" ht="15.75" x14ac:dyDescent="0.25">
      <c r="A2245" s="9" t="e">
        <f>INDEX('Журнал договоров физ.лиц'!C2243:C4241,MATCH('Реестр физические'!J2245,'Журнал договоров физ.лиц'!A2243:A4241,))</f>
        <v>#N/A</v>
      </c>
      <c r="B2245" s="9" t="e">
        <f>INDEX('Журнал договоров физ.лиц'!C:C,MATCH('Журнал договоров физ.лиц'!A:A,'Реестр физические'!J:J,))</f>
        <v>#N/A</v>
      </c>
      <c r="C2245" s="35"/>
      <c r="D2245" s="11"/>
      <c r="E2245" s="16"/>
      <c r="F2245" s="19"/>
      <c r="G2245"/>
      <c r="H2245" s="17">
        <f>IFERROR(VLOOKUP(Таблица1[[#This Row],[Наименование услуги]],#REF!,2),)</f>
        <v>0</v>
      </c>
      <c r="I2245" s="7">
        <f>Таблица1[[#This Row],[Количество услуг]]*Таблица1[[#This Row],[Стоимость за единицу, руб.]]</f>
        <v>0</v>
      </c>
      <c r="K2245" s="8" t="str">
        <f>IFERROR(VLOOKUP($J2245,'Журнал договоров физ.лиц'!$A$2:$H$32,2,0),"")</f>
        <v/>
      </c>
      <c r="L2245" s="18" t="e">
        <f>IF(MATCH(Таблица1[[#This Row],[Номер договора]],Таблица1[Номер договора],)=ROW()-1,1,)+INDEX(Таблица1[[#All],[0]],ROW()-1)</f>
        <v>#N/A</v>
      </c>
      <c r="M2245" s="18" t="str">
        <f>IFERROR(INDEX(Таблица1[Номер договора],MATCH(ROW()-1,Таблица1[0],)),"s\")</f>
        <v>s\</v>
      </c>
    </row>
    <row r="2246" spans="1:13" ht="15.75" x14ac:dyDescent="0.25">
      <c r="A2246" s="9" t="e">
        <f>INDEX('Журнал договоров физ.лиц'!C2246:C4244,MATCH('Реестр физические'!J2246,'Журнал договоров физ.лиц'!A2246:A4244,))</f>
        <v>#N/A</v>
      </c>
      <c r="B2246" s="9" t="e">
        <f>INDEX('Журнал договоров физ.лиц'!C:C,MATCH('Журнал договоров физ.лиц'!A:A,'Реестр физические'!J:J,))</f>
        <v>#N/A</v>
      </c>
      <c r="C2246" s="35"/>
      <c r="D2246" s="11"/>
      <c r="E2246" s="16"/>
      <c r="F2246" s="19"/>
      <c r="G2246"/>
      <c r="H2246" s="17">
        <f>IFERROR(VLOOKUP(Таблица1[[#This Row],[Наименование услуги]],#REF!,2),)</f>
        <v>0</v>
      </c>
      <c r="I2246" s="7">
        <f>Таблица1[[#This Row],[Количество услуг]]*Таблица1[[#This Row],[Стоимость за единицу, руб.]]</f>
        <v>0</v>
      </c>
      <c r="K2246" s="8" t="str">
        <f>IFERROR(VLOOKUP($J2246,'Журнал договоров физ.лиц'!$A$2:$H$32,2,0),"")</f>
        <v/>
      </c>
      <c r="L2246" s="18" t="e">
        <f>IF(MATCH(Таблица1[[#This Row],[Номер договора]],Таблица1[Номер договора],)=ROW()-1,1,)+INDEX(Таблица1[[#All],[0]],ROW()-1)</f>
        <v>#N/A</v>
      </c>
      <c r="M2246" s="18" t="str">
        <f>IFERROR(INDEX(Таблица1[Номер договора],MATCH(ROW()-1,Таблица1[0],)),"s\")</f>
        <v>s\</v>
      </c>
    </row>
    <row r="2247" spans="1:13" ht="15.75" x14ac:dyDescent="0.25">
      <c r="A2247" s="9" t="e">
        <f>INDEX('Журнал договоров физ.лиц'!C2246:C4244,MATCH('Реестр физические'!J2247,'Журнал договоров физ.лиц'!A2246:A4244,))</f>
        <v>#N/A</v>
      </c>
      <c r="B2247" s="9" t="e">
        <f>INDEX('Журнал договоров физ.лиц'!C:C,MATCH('Журнал договоров физ.лиц'!A:A,'Реестр физические'!J:J,))</f>
        <v>#N/A</v>
      </c>
      <c r="C2247" s="35"/>
      <c r="D2247" s="11"/>
      <c r="E2247" s="16"/>
      <c r="F2247" s="19"/>
      <c r="G2247"/>
      <c r="H2247" s="17">
        <f>IFERROR(VLOOKUP(Таблица1[[#This Row],[Наименование услуги]],#REF!,2),)</f>
        <v>0</v>
      </c>
      <c r="I2247" s="7">
        <f>Таблица1[[#This Row],[Количество услуг]]*Таблица1[[#This Row],[Стоимость за единицу, руб.]]</f>
        <v>0</v>
      </c>
      <c r="K2247" s="8" t="str">
        <f>IFERROR(VLOOKUP($J2247,'Журнал договоров физ.лиц'!$A$2:$H$32,2,0),"")</f>
        <v/>
      </c>
      <c r="L2247" s="18" t="e">
        <f>IF(MATCH(Таблица1[[#This Row],[Номер договора]],Таблица1[Номер договора],)=ROW()-1,1,)+INDEX(Таблица1[[#All],[0]],ROW()-1)</f>
        <v>#N/A</v>
      </c>
      <c r="M2247" s="18" t="str">
        <f>IFERROR(INDEX(Таблица1[Номер договора],MATCH(ROW()-1,Таблица1[0],)),"s\")</f>
        <v>s\</v>
      </c>
    </row>
    <row r="2248" spans="1:13" ht="15.75" x14ac:dyDescent="0.25">
      <c r="A2248" s="9" t="e">
        <f>INDEX('Журнал договоров физ.лиц'!C2246:C4244,MATCH('Реестр физические'!J2248,'Журнал договоров физ.лиц'!A2246:A4244,))</f>
        <v>#N/A</v>
      </c>
      <c r="B2248" s="9" t="e">
        <f>INDEX('Журнал договоров физ.лиц'!C:C,MATCH('Журнал договоров физ.лиц'!A:A,'Реестр физические'!J:J,))</f>
        <v>#N/A</v>
      </c>
      <c r="C2248" s="35"/>
      <c r="D2248" s="11"/>
      <c r="E2248" s="16"/>
      <c r="F2248" s="19"/>
      <c r="G2248"/>
      <c r="H2248" s="17">
        <f>IFERROR(VLOOKUP(Таблица1[[#This Row],[Наименование услуги]],#REF!,2),)</f>
        <v>0</v>
      </c>
      <c r="I2248" s="7">
        <f>Таблица1[[#This Row],[Количество услуг]]*Таблица1[[#This Row],[Стоимость за единицу, руб.]]</f>
        <v>0</v>
      </c>
      <c r="K2248" s="8" t="str">
        <f>IFERROR(VLOOKUP($J2248,'Журнал договоров физ.лиц'!$A$2:$H$32,2,0),"")</f>
        <v/>
      </c>
      <c r="L2248" s="18" t="e">
        <f>IF(MATCH(Таблица1[[#This Row],[Номер договора]],Таблица1[Номер договора],)=ROW()-1,1,)+INDEX(Таблица1[[#All],[0]],ROW()-1)</f>
        <v>#N/A</v>
      </c>
      <c r="M2248" s="18" t="str">
        <f>IFERROR(INDEX(Таблица1[Номер договора],MATCH(ROW()-1,Таблица1[0],)),"s\")</f>
        <v>s\</v>
      </c>
    </row>
    <row r="2249" spans="1:13" ht="15.75" x14ac:dyDescent="0.25">
      <c r="A2249" s="9" t="e">
        <f>INDEX('Журнал договоров физ.лиц'!C2249:C4247,MATCH('Реестр физические'!J2249,'Журнал договоров физ.лиц'!A2249:A4247,))</f>
        <v>#N/A</v>
      </c>
      <c r="B2249" s="9" t="e">
        <f>INDEX('Журнал договоров физ.лиц'!C:C,MATCH('Журнал договоров физ.лиц'!A:A,'Реестр физические'!J:J,))</f>
        <v>#N/A</v>
      </c>
      <c r="C2249" s="35"/>
      <c r="D2249" s="11"/>
      <c r="E2249" s="16"/>
      <c r="F2249" s="19"/>
      <c r="G2249"/>
      <c r="H2249" s="17">
        <f>IFERROR(VLOOKUP(Таблица1[[#This Row],[Наименование услуги]],#REF!,2),)</f>
        <v>0</v>
      </c>
      <c r="I2249" s="7">
        <f>Таблица1[[#This Row],[Количество услуг]]*Таблица1[[#This Row],[Стоимость за единицу, руб.]]</f>
        <v>0</v>
      </c>
      <c r="K2249" s="8" t="str">
        <f>IFERROR(VLOOKUP($J2249,'Журнал договоров физ.лиц'!$A$2:$H$32,2,0),"")</f>
        <v/>
      </c>
      <c r="L2249" s="18" t="e">
        <f>IF(MATCH(Таблица1[[#This Row],[Номер договора]],Таблица1[Номер договора],)=ROW()-1,1,)+INDEX(Таблица1[[#All],[0]],ROW()-1)</f>
        <v>#N/A</v>
      </c>
      <c r="M2249" s="18" t="str">
        <f>IFERROR(INDEX(Таблица1[Номер договора],MATCH(ROW()-1,Таблица1[0],)),"s\")</f>
        <v>s\</v>
      </c>
    </row>
    <row r="2250" spans="1:13" ht="15.75" x14ac:dyDescent="0.25">
      <c r="A2250" s="9" t="e">
        <f>INDEX('Журнал договоров физ.лиц'!C2249:C4247,MATCH('Реестр физические'!J2250,'Журнал договоров физ.лиц'!A2249:A4247,))</f>
        <v>#N/A</v>
      </c>
      <c r="B2250" s="9" t="e">
        <f>INDEX('Журнал договоров физ.лиц'!C:C,MATCH('Журнал договоров физ.лиц'!A:A,'Реестр физические'!J:J,))</f>
        <v>#N/A</v>
      </c>
      <c r="C2250" s="35"/>
      <c r="D2250" s="11"/>
      <c r="E2250" s="16"/>
      <c r="F2250" s="19"/>
      <c r="G2250"/>
      <c r="H2250" s="17">
        <f>IFERROR(VLOOKUP(Таблица1[[#This Row],[Наименование услуги]],#REF!,2),)</f>
        <v>0</v>
      </c>
      <c r="I2250" s="7">
        <f>Таблица1[[#This Row],[Количество услуг]]*Таблица1[[#This Row],[Стоимость за единицу, руб.]]</f>
        <v>0</v>
      </c>
      <c r="K2250" s="8" t="str">
        <f>IFERROR(VLOOKUP($J2250,'Журнал договоров физ.лиц'!$A$2:$H$32,2,0),"")</f>
        <v/>
      </c>
      <c r="L2250" s="18" t="e">
        <f>IF(MATCH(Таблица1[[#This Row],[Номер договора]],Таблица1[Номер договора],)=ROW()-1,1,)+INDEX(Таблица1[[#All],[0]],ROW()-1)</f>
        <v>#N/A</v>
      </c>
      <c r="M2250" s="18" t="str">
        <f>IFERROR(INDEX(Таблица1[Номер договора],MATCH(ROW()-1,Таблица1[0],)),"s\")</f>
        <v>s\</v>
      </c>
    </row>
    <row r="2251" spans="1:13" ht="15.75" x14ac:dyDescent="0.25">
      <c r="A2251" s="9" t="e">
        <f>INDEX('Журнал договоров физ.лиц'!C2249:C4247,MATCH('Реестр физические'!J2251,'Журнал договоров физ.лиц'!A2249:A4247,))</f>
        <v>#N/A</v>
      </c>
      <c r="B2251" s="9" t="e">
        <f>INDEX('Журнал договоров физ.лиц'!C:C,MATCH('Журнал договоров физ.лиц'!A:A,'Реестр физические'!J:J,))</f>
        <v>#N/A</v>
      </c>
      <c r="C2251" s="35"/>
      <c r="D2251" s="11"/>
      <c r="E2251" s="16"/>
      <c r="F2251" s="19"/>
      <c r="G2251"/>
      <c r="H2251" s="17">
        <f>IFERROR(VLOOKUP(Таблица1[[#This Row],[Наименование услуги]],#REF!,2),)</f>
        <v>0</v>
      </c>
      <c r="I2251" s="7">
        <f>Таблица1[[#This Row],[Количество услуг]]*Таблица1[[#This Row],[Стоимость за единицу, руб.]]</f>
        <v>0</v>
      </c>
      <c r="K2251" s="8" t="str">
        <f>IFERROR(VLOOKUP($J2251,'Журнал договоров физ.лиц'!$A$2:$H$32,2,0),"")</f>
        <v/>
      </c>
      <c r="L2251" s="18" t="e">
        <f>IF(MATCH(Таблица1[[#This Row],[Номер договора]],Таблица1[Номер договора],)=ROW()-1,1,)+INDEX(Таблица1[[#All],[0]],ROW()-1)</f>
        <v>#N/A</v>
      </c>
      <c r="M2251" s="18" t="str">
        <f>IFERROR(INDEX(Таблица1[Номер договора],MATCH(ROW()-1,Таблица1[0],)),"s\")</f>
        <v>s\</v>
      </c>
    </row>
    <row r="2252" spans="1:13" ht="15.75" x14ac:dyDescent="0.25">
      <c r="A2252" s="9" t="e">
        <f>INDEX('Журнал договоров физ.лиц'!C2252:C4250,MATCH('Реестр физические'!J2252,'Журнал договоров физ.лиц'!A2252:A4250,))</f>
        <v>#N/A</v>
      </c>
      <c r="B2252" s="9" t="e">
        <f>INDEX('Журнал договоров физ.лиц'!C:C,MATCH('Журнал договоров физ.лиц'!A:A,'Реестр физические'!J:J,))</f>
        <v>#N/A</v>
      </c>
      <c r="C2252" s="35"/>
      <c r="D2252" s="11"/>
      <c r="E2252" s="16"/>
      <c r="F2252" s="19"/>
      <c r="G2252"/>
      <c r="H2252" s="17">
        <f>IFERROR(VLOOKUP(Таблица1[[#This Row],[Наименование услуги]],#REF!,2),)</f>
        <v>0</v>
      </c>
      <c r="I2252" s="7">
        <f>Таблица1[[#This Row],[Количество услуг]]*Таблица1[[#This Row],[Стоимость за единицу, руб.]]</f>
        <v>0</v>
      </c>
      <c r="K2252" s="8" t="str">
        <f>IFERROR(VLOOKUP($J2252,'Журнал договоров физ.лиц'!$A$2:$H$32,2,0),"")</f>
        <v/>
      </c>
      <c r="L2252" s="18" t="e">
        <f>IF(MATCH(Таблица1[[#This Row],[Номер договора]],Таблица1[Номер договора],)=ROW()-1,1,)+INDEX(Таблица1[[#All],[0]],ROW()-1)</f>
        <v>#N/A</v>
      </c>
      <c r="M2252" s="18" t="str">
        <f>IFERROR(INDEX(Таблица1[Номер договора],MATCH(ROW()-1,Таблица1[0],)),"s\")</f>
        <v>s\</v>
      </c>
    </row>
    <row r="2253" spans="1:13" ht="15.75" x14ac:dyDescent="0.25">
      <c r="A2253" s="9" t="e">
        <f>INDEX('Журнал договоров физ.лиц'!C2252:C4250,MATCH('Реестр физические'!J2253,'Журнал договоров физ.лиц'!A2252:A4250,))</f>
        <v>#N/A</v>
      </c>
      <c r="B2253" s="9" t="e">
        <f>INDEX('Журнал договоров физ.лиц'!C:C,MATCH('Журнал договоров физ.лиц'!A:A,'Реестр физические'!J:J,))</f>
        <v>#N/A</v>
      </c>
      <c r="C2253" s="35"/>
      <c r="D2253" s="11"/>
      <c r="E2253" s="16"/>
      <c r="F2253" s="19"/>
      <c r="G2253"/>
      <c r="H2253" s="17">
        <f>IFERROR(VLOOKUP(Таблица1[[#This Row],[Наименование услуги]],#REF!,2),)</f>
        <v>0</v>
      </c>
      <c r="I2253" s="7">
        <f>Таблица1[[#This Row],[Количество услуг]]*Таблица1[[#This Row],[Стоимость за единицу, руб.]]</f>
        <v>0</v>
      </c>
      <c r="K2253" s="8" t="str">
        <f>IFERROR(VLOOKUP($J2253,'Журнал договоров физ.лиц'!$A$2:$H$32,2,0),"")</f>
        <v/>
      </c>
      <c r="L2253" s="18" t="e">
        <f>IF(MATCH(Таблица1[[#This Row],[Номер договора]],Таблица1[Номер договора],)=ROW()-1,1,)+INDEX(Таблица1[[#All],[0]],ROW()-1)</f>
        <v>#N/A</v>
      </c>
      <c r="M2253" s="18" t="str">
        <f>IFERROR(INDEX(Таблица1[Номер договора],MATCH(ROW()-1,Таблица1[0],)),"s\")</f>
        <v>s\</v>
      </c>
    </row>
    <row r="2254" spans="1:13" ht="15.75" x14ac:dyDescent="0.25">
      <c r="A2254" s="9" t="e">
        <f>INDEX('Журнал договоров физ.лиц'!C2252:C4250,MATCH('Реестр физические'!J2254,'Журнал договоров физ.лиц'!A2252:A4250,))</f>
        <v>#N/A</v>
      </c>
      <c r="B2254" s="9" t="e">
        <f>INDEX('Журнал договоров физ.лиц'!C:C,MATCH('Журнал договоров физ.лиц'!A:A,'Реестр физические'!J:J,))</f>
        <v>#N/A</v>
      </c>
      <c r="C2254" s="35"/>
      <c r="D2254" s="11"/>
      <c r="E2254" s="16"/>
      <c r="F2254" s="19"/>
      <c r="G2254"/>
      <c r="H2254" s="17">
        <f>IFERROR(VLOOKUP(Таблица1[[#This Row],[Наименование услуги]],#REF!,2),)</f>
        <v>0</v>
      </c>
      <c r="I2254" s="7">
        <f>Таблица1[[#This Row],[Количество услуг]]*Таблица1[[#This Row],[Стоимость за единицу, руб.]]</f>
        <v>0</v>
      </c>
      <c r="K2254" s="8" t="str">
        <f>IFERROR(VLOOKUP($J2254,'Журнал договоров физ.лиц'!$A$2:$H$32,2,0),"")</f>
        <v/>
      </c>
      <c r="L2254" s="18" t="e">
        <f>IF(MATCH(Таблица1[[#This Row],[Номер договора]],Таблица1[Номер договора],)=ROW()-1,1,)+INDEX(Таблица1[[#All],[0]],ROW()-1)</f>
        <v>#N/A</v>
      </c>
      <c r="M2254" s="18" t="str">
        <f>IFERROR(INDEX(Таблица1[Номер договора],MATCH(ROW()-1,Таблица1[0],)),"s\")</f>
        <v>s\</v>
      </c>
    </row>
    <row r="2255" spans="1:13" ht="15.75" x14ac:dyDescent="0.25">
      <c r="A2255" s="9" t="e">
        <f>INDEX('Журнал договоров физ.лиц'!C2255:C4253,MATCH('Реестр физические'!J2255,'Журнал договоров физ.лиц'!A2255:A4253,))</f>
        <v>#N/A</v>
      </c>
      <c r="B2255" s="9" t="e">
        <f>INDEX('Журнал договоров физ.лиц'!C:C,MATCH('Журнал договоров физ.лиц'!A:A,'Реестр физические'!J:J,))</f>
        <v>#N/A</v>
      </c>
      <c r="C2255" s="35"/>
      <c r="D2255" s="11"/>
      <c r="E2255" s="16"/>
      <c r="F2255" s="19"/>
      <c r="G2255"/>
      <c r="H2255" s="17">
        <f>IFERROR(VLOOKUP(Таблица1[[#This Row],[Наименование услуги]],#REF!,2),)</f>
        <v>0</v>
      </c>
      <c r="I2255" s="7">
        <f>Таблица1[[#This Row],[Количество услуг]]*Таблица1[[#This Row],[Стоимость за единицу, руб.]]</f>
        <v>0</v>
      </c>
      <c r="K2255" s="8" t="str">
        <f>IFERROR(VLOOKUP($J2255,'Журнал договоров физ.лиц'!$A$2:$H$32,2,0),"")</f>
        <v/>
      </c>
      <c r="L2255" s="18" t="e">
        <f>IF(MATCH(Таблица1[[#This Row],[Номер договора]],Таблица1[Номер договора],)=ROW()-1,1,)+INDEX(Таблица1[[#All],[0]],ROW()-1)</f>
        <v>#N/A</v>
      </c>
      <c r="M2255" s="18" t="str">
        <f>IFERROR(INDEX(Таблица1[Номер договора],MATCH(ROW()-1,Таблица1[0],)),"s\")</f>
        <v>s\</v>
      </c>
    </row>
    <row r="2256" spans="1:13" ht="15.75" x14ac:dyDescent="0.25">
      <c r="A2256" s="9" t="e">
        <f>INDEX('Журнал договоров физ.лиц'!C2255:C4253,MATCH('Реестр физические'!J2256,'Журнал договоров физ.лиц'!A2255:A4253,))</f>
        <v>#N/A</v>
      </c>
      <c r="B2256" s="9" t="e">
        <f>INDEX('Журнал договоров физ.лиц'!C:C,MATCH('Журнал договоров физ.лиц'!A:A,'Реестр физические'!J:J,))</f>
        <v>#N/A</v>
      </c>
      <c r="C2256" s="35"/>
      <c r="D2256" s="11"/>
      <c r="E2256" s="16"/>
      <c r="F2256" s="19"/>
      <c r="G2256"/>
      <c r="H2256" s="17">
        <f>IFERROR(VLOOKUP(Таблица1[[#This Row],[Наименование услуги]],#REF!,2),)</f>
        <v>0</v>
      </c>
      <c r="I2256" s="7">
        <f>Таблица1[[#This Row],[Количество услуг]]*Таблица1[[#This Row],[Стоимость за единицу, руб.]]</f>
        <v>0</v>
      </c>
      <c r="K2256" s="8" t="str">
        <f>IFERROR(VLOOKUP($J2256,'Журнал договоров физ.лиц'!$A$2:$H$32,2,0),"")</f>
        <v/>
      </c>
      <c r="L2256" s="18" t="e">
        <f>IF(MATCH(Таблица1[[#This Row],[Номер договора]],Таблица1[Номер договора],)=ROW()-1,1,)+INDEX(Таблица1[[#All],[0]],ROW()-1)</f>
        <v>#N/A</v>
      </c>
      <c r="M2256" s="18" t="str">
        <f>IFERROR(INDEX(Таблица1[Номер договора],MATCH(ROW()-1,Таблица1[0],)),"s\")</f>
        <v>s\</v>
      </c>
    </row>
    <row r="2257" spans="1:13" ht="15.75" x14ac:dyDescent="0.25">
      <c r="A2257" s="9" t="e">
        <f>INDEX('Журнал договоров физ.лиц'!C2255:C4253,MATCH('Реестр физические'!J2257,'Журнал договоров физ.лиц'!A2255:A4253,))</f>
        <v>#N/A</v>
      </c>
      <c r="B2257" s="9" t="e">
        <f>INDEX('Журнал договоров физ.лиц'!C:C,MATCH('Журнал договоров физ.лиц'!A:A,'Реестр физические'!J:J,))</f>
        <v>#N/A</v>
      </c>
      <c r="C2257" s="35"/>
      <c r="D2257" s="11"/>
      <c r="E2257" s="16"/>
      <c r="F2257" s="19"/>
      <c r="G2257"/>
      <c r="H2257" s="17">
        <f>IFERROR(VLOOKUP(Таблица1[[#This Row],[Наименование услуги]],#REF!,2),)</f>
        <v>0</v>
      </c>
      <c r="I2257" s="7">
        <f>Таблица1[[#This Row],[Количество услуг]]*Таблица1[[#This Row],[Стоимость за единицу, руб.]]</f>
        <v>0</v>
      </c>
      <c r="K2257" s="8" t="str">
        <f>IFERROR(VLOOKUP($J2257,'Журнал договоров физ.лиц'!$A$2:$H$32,2,0),"")</f>
        <v/>
      </c>
      <c r="L2257" s="18" t="e">
        <f>IF(MATCH(Таблица1[[#This Row],[Номер договора]],Таблица1[Номер договора],)=ROW()-1,1,)+INDEX(Таблица1[[#All],[0]],ROW()-1)</f>
        <v>#N/A</v>
      </c>
      <c r="M2257" s="18" t="str">
        <f>IFERROR(INDEX(Таблица1[Номер договора],MATCH(ROW()-1,Таблица1[0],)),"s\")</f>
        <v>s\</v>
      </c>
    </row>
    <row r="2258" spans="1:13" ht="15.75" x14ac:dyDescent="0.25">
      <c r="A2258" s="9" t="e">
        <f>INDEX('Журнал договоров физ.лиц'!C2258:C4256,MATCH('Реестр физические'!J2258,'Журнал договоров физ.лиц'!A2258:A4256,))</f>
        <v>#N/A</v>
      </c>
      <c r="B2258" s="9" t="e">
        <f>INDEX('Журнал договоров физ.лиц'!C:C,MATCH('Журнал договоров физ.лиц'!A:A,'Реестр физические'!J:J,))</f>
        <v>#N/A</v>
      </c>
      <c r="C2258" s="35"/>
      <c r="D2258" s="11"/>
      <c r="E2258" s="16"/>
      <c r="F2258" s="19"/>
      <c r="G2258"/>
      <c r="H2258" s="17">
        <f>IFERROR(VLOOKUP(Таблица1[[#This Row],[Наименование услуги]],#REF!,2),)</f>
        <v>0</v>
      </c>
      <c r="I2258" s="7">
        <f>Таблица1[[#This Row],[Количество услуг]]*Таблица1[[#This Row],[Стоимость за единицу, руб.]]</f>
        <v>0</v>
      </c>
      <c r="K2258" s="8" t="str">
        <f>IFERROR(VLOOKUP($J2258,'Журнал договоров физ.лиц'!$A$2:$H$32,2,0),"")</f>
        <v/>
      </c>
      <c r="L2258" s="18" t="e">
        <f>IF(MATCH(Таблица1[[#This Row],[Номер договора]],Таблица1[Номер договора],)=ROW()-1,1,)+INDEX(Таблица1[[#All],[0]],ROW()-1)</f>
        <v>#N/A</v>
      </c>
      <c r="M2258" s="18" t="str">
        <f>IFERROR(INDEX(Таблица1[Номер договора],MATCH(ROW()-1,Таблица1[0],)),"s\")</f>
        <v>s\</v>
      </c>
    </row>
    <row r="2259" spans="1:13" ht="15.75" x14ac:dyDescent="0.25">
      <c r="A2259" s="9" t="e">
        <f>INDEX('Журнал договоров физ.лиц'!C2258:C4256,MATCH('Реестр физические'!J2259,'Журнал договоров физ.лиц'!A2258:A4256,))</f>
        <v>#N/A</v>
      </c>
      <c r="B2259" s="9" t="e">
        <f>INDEX('Журнал договоров физ.лиц'!C:C,MATCH('Журнал договоров физ.лиц'!A:A,'Реестр физические'!J:J,))</f>
        <v>#N/A</v>
      </c>
      <c r="C2259" s="35"/>
      <c r="D2259" s="11"/>
      <c r="E2259" s="16"/>
      <c r="F2259" s="19"/>
      <c r="G2259"/>
      <c r="H2259" s="17">
        <f>IFERROR(VLOOKUP(Таблица1[[#This Row],[Наименование услуги]],#REF!,2),)</f>
        <v>0</v>
      </c>
      <c r="I2259" s="7">
        <f>Таблица1[[#This Row],[Количество услуг]]*Таблица1[[#This Row],[Стоимость за единицу, руб.]]</f>
        <v>0</v>
      </c>
      <c r="K2259" s="8" t="str">
        <f>IFERROR(VLOOKUP($J2259,'Журнал договоров физ.лиц'!$A$2:$H$32,2,0),"")</f>
        <v/>
      </c>
      <c r="L2259" s="18" t="e">
        <f>IF(MATCH(Таблица1[[#This Row],[Номер договора]],Таблица1[Номер договора],)=ROW()-1,1,)+INDEX(Таблица1[[#All],[0]],ROW()-1)</f>
        <v>#N/A</v>
      </c>
      <c r="M2259" s="18" t="str">
        <f>IFERROR(INDEX(Таблица1[Номер договора],MATCH(ROW()-1,Таблица1[0],)),"s\")</f>
        <v>s\</v>
      </c>
    </row>
    <row r="2260" spans="1:13" ht="15.75" x14ac:dyDescent="0.25">
      <c r="A2260" s="9" t="e">
        <f>INDEX('Журнал договоров физ.лиц'!C2258:C4256,MATCH('Реестр физические'!J2260,'Журнал договоров физ.лиц'!A2258:A4256,))</f>
        <v>#N/A</v>
      </c>
      <c r="B2260" s="9" t="e">
        <f>INDEX('Журнал договоров физ.лиц'!C:C,MATCH('Журнал договоров физ.лиц'!A:A,'Реестр физические'!J:J,))</f>
        <v>#N/A</v>
      </c>
      <c r="C2260" s="35"/>
      <c r="D2260" s="11"/>
      <c r="E2260" s="16"/>
      <c r="F2260" s="19"/>
      <c r="G2260"/>
      <c r="H2260" s="17">
        <f>IFERROR(VLOOKUP(Таблица1[[#This Row],[Наименование услуги]],#REF!,2),)</f>
        <v>0</v>
      </c>
      <c r="I2260" s="7">
        <f>Таблица1[[#This Row],[Количество услуг]]*Таблица1[[#This Row],[Стоимость за единицу, руб.]]</f>
        <v>0</v>
      </c>
      <c r="K2260" s="8" t="str">
        <f>IFERROR(VLOOKUP($J2260,'Журнал договоров физ.лиц'!$A$2:$H$32,2,0),"")</f>
        <v/>
      </c>
      <c r="L2260" s="18" t="e">
        <f>IF(MATCH(Таблица1[[#This Row],[Номер договора]],Таблица1[Номер договора],)=ROW()-1,1,)+INDEX(Таблица1[[#All],[0]],ROW()-1)</f>
        <v>#N/A</v>
      </c>
      <c r="M2260" s="18" t="str">
        <f>IFERROR(INDEX(Таблица1[Номер договора],MATCH(ROW()-1,Таблица1[0],)),"s\")</f>
        <v>s\</v>
      </c>
    </row>
    <row r="2261" spans="1:13" ht="15.75" x14ac:dyDescent="0.25">
      <c r="A2261" s="9" t="e">
        <f>INDEX('Журнал договоров физ.лиц'!C2261:C4259,MATCH('Реестр физические'!J2261,'Журнал договоров физ.лиц'!A2261:A4259,))</f>
        <v>#N/A</v>
      </c>
      <c r="B2261" s="9" t="e">
        <f>INDEX('Журнал договоров физ.лиц'!C:C,MATCH('Журнал договоров физ.лиц'!A:A,'Реестр физические'!J:J,))</f>
        <v>#N/A</v>
      </c>
      <c r="C2261" s="35"/>
      <c r="D2261" s="11"/>
      <c r="E2261" s="16"/>
      <c r="F2261" s="19"/>
      <c r="G2261"/>
      <c r="H2261" s="17">
        <f>IFERROR(VLOOKUP(Таблица1[[#This Row],[Наименование услуги]],#REF!,2),)</f>
        <v>0</v>
      </c>
      <c r="I2261" s="7">
        <f>Таблица1[[#This Row],[Количество услуг]]*Таблица1[[#This Row],[Стоимость за единицу, руб.]]</f>
        <v>0</v>
      </c>
      <c r="K2261" s="8" t="str">
        <f>IFERROR(VLOOKUP($J2261,'Журнал договоров физ.лиц'!$A$2:$H$32,2,0),"")</f>
        <v/>
      </c>
      <c r="L2261" s="18" t="e">
        <f>IF(MATCH(Таблица1[[#This Row],[Номер договора]],Таблица1[Номер договора],)=ROW()-1,1,)+INDEX(Таблица1[[#All],[0]],ROW()-1)</f>
        <v>#N/A</v>
      </c>
      <c r="M2261" s="18" t="str">
        <f>IFERROR(INDEX(Таблица1[Номер договора],MATCH(ROW()-1,Таблица1[0],)),"s\")</f>
        <v>s\</v>
      </c>
    </row>
    <row r="2262" spans="1:13" ht="15.75" x14ac:dyDescent="0.25">
      <c r="A2262" s="9" t="e">
        <f>INDEX('Журнал договоров физ.лиц'!C2261:C4259,MATCH('Реестр физические'!J2262,'Журнал договоров физ.лиц'!A2261:A4259,))</f>
        <v>#N/A</v>
      </c>
      <c r="B2262" s="9" t="e">
        <f>INDEX('Журнал договоров физ.лиц'!C:C,MATCH('Журнал договоров физ.лиц'!A:A,'Реестр физические'!J:J,))</f>
        <v>#N/A</v>
      </c>
      <c r="C2262" s="35"/>
      <c r="D2262" s="11"/>
      <c r="E2262" s="16"/>
      <c r="F2262" s="19"/>
      <c r="G2262"/>
      <c r="H2262" s="17">
        <f>IFERROR(VLOOKUP(Таблица1[[#This Row],[Наименование услуги]],#REF!,2),)</f>
        <v>0</v>
      </c>
      <c r="I2262" s="7">
        <f>Таблица1[[#This Row],[Количество услуг]]*Таблица1[[#This Row],[Стоимость за единицу, руб.]]</f>
        <v>0</v>
      </c>
      <c r="K2262" s="8" t="str">
        <f>IFERROR(VLOOKUP($J2262,'Журнал договоров физ.лиц'!$A$2:$H$32,2,0),"")</f>
        <v/>
      </c>
      <c r="L2262" s="18" t="e">
        <f>IF(MATCH(Таблица1[[#This Row],[Номер договора]],Таблица1[Номер договора],)=ROW()-1,1,)+INDEX(Таблица1[[#All],[0]],ROW()-1)</f>
        <v>#N/A</v>
      </c>
      <c r="M2262" s="18" t="str">
        <f>IFERROR(INDEX(Таблица1[Номер договора],MATCH(ROW()-1,Таблица1[0],)),"s\")</f>
        <v>s\</v>
      </c>
    </row>
    <row r="2263" spans="1:13" ht="15.75" x14ac:dyDescent="0.25">
      <c r="A2263" s="9" t="e">
        <f>INDEX('Журнал договоров физ.лиц'!C2261:C4259,MATCH('Реестр физические'!J2263,'Журнал договоров физ.лиц'!A2261:A4259,))</f>
        <v>#N/A</v>
      </c>
      <c r="B2263" s="9" t="e">
        <f>INDEX('Журнал договоров физ.лиц'!C:C,MATCH('Журнал договоров физ.лиц'!A:A,'Реестр физические'!J:J,))</f>
        <v>#N/A</v>
      </c>
      <c r="C2263" s="35"/>
      <c r="D2263" s="11"/>
      <c r="E2263" s="16"/>
      <c r="F2263" s="19"/>
      <c r="G2263"/>
      <c r="H2263" s="17">
        <f>IFERROR(VLOOKUP(Таблица1[[#This Row],[Наименование услуги]],#REF!,2),)</f>
        <v>0</v>
      </c>
      <c r="I2263" s="7">
        <f>Таблица1[[#This Row],[Количество услуг]]*Таблица1[[#This Row],[Стоимость за единицу, руб.]]</f>
        <v>0</v>
      </c>
      <c r="K2263" s="8" t="str">
        <f>IFERROR(VLOOKUP($J2263,'Журнал договоров физ.лиц'!$A$2:$H$32,2,0),"")</f>
        <v/>
      </c>
      <c r="L2263" s="18" t="e">
        <f>IF(MATCH(Таблица1[[#This Row],[Номер договора]],Таблица1[Номер договора],)=ROW()-1,1,)+INDEX(Таблица1[[#All],[0]],ROW()-1)</f>
        <v>#N/A</v>
      </c>
      <c r="M2263" s="18" t="str">
        <f>IFERROR(INDEX(Таблица1[Номер договора],MATCH(ROW()-1,Таблица1[0],)),"s\")</f>
        <v>s\</v>
      </c>
    </row>
    <row r="2264" spans="1:13" ht="15.75" x14ac:dyDescent="0.25">
      <c r="A2264" s="9" t="e">
        <f>INDEX('Журнал договоров физ.лиц'!C2264:C4262,MATCH('Реестр физические'!J2264,'Журнал договоров физ.лиц'!A2264:A4262,))</f>
        <v>#N/A</v>
      </c>
      <c r="B2264" s="9" t="e">
        <f>INDEX('Журнал договоров физ.лиц'!C:C,MATCH('Журнал договоров физ.лиц'!A:A,'Реестр физические'!J:J,))</f>
        <v>#N/A</v>
      </c>
      <c r="C2264" s="35"/>
      <c r="D2264" s="11"/>
      <c r="E2264" s="16"/>
      <c r="F2264" s="19"/>
      <c r="G2264"/>
      <c r="H2264" s="17">
        <f>IFERROR(VLOOKUP(Таблица1[[#This Row],[Наименование услуги]],#REF!,2),)</f>
        <v>0</v>
      </c>
      <c r="I2264" s="7">
        <f>Таблица1[[#This Row],[Количество услуг]]*Таблица1[[#This Row],[Стоимость за единицу, руб.]]</f>
        <v>0</v>
      </c>
      <c r="K2264" s="8" t="str">
        <f>IFERROR(VLOOKUP($J2264,'Журнал договоров физ.лиц'!$A$2:$H$32,2,0),"")</f>
        <v/>
      </c>
      <c r="L2264" s="18" t="e">
        <f>IF(MATCH(Таблица1[[#This Row],[Номер договора]],Таблица1[Номер договора],)=ROW()-1,1,)+INDEX(Таблица1[[#All],[0]],ROW()-1)</f>
        <v>#N/A</v>
      </c>
      <c r="M2264" s="18" t="str">
        <f>IFERROR(INDEX(Таблица1[Номер договора],MATCH(ROW()-1,Таблица1[0],)),"s\")</f>
        <v>s\</v>
      </c>
    </row>
    <row r="2265" spans="1:13" ht="15.75" x14ac:dyDescent="0.25">
      <c r="A2265" s="9" t="e">
        <f>INDEX('Журнал договоров физ.лиц'!C2264:C4262,MATCH('Реестр физические'!J2265,'Журнал договоров физ.лиц'!A2264:A4262,))</f>
        <v>#N/A</v>
      </c>
      <c r="B2265" s="9" t="e">
        <f>INDEX('Журнал договоров физ.лиц'!C:C,MATCH('Журнал договоров физ.лиц'!A:A,'Реестр физические'!J:J,))</f>
        <v>#N/A</v>
      </c>
      <c r="C2265" s="35"/>
      <c r="D2265" s="11"/>
      <c r="E2265" s="16"/>
      <c r="F2265" s="19"/>
      <c r="G2265"/>
      <c r="H2265" s="17">
        <f>IFERROR(VLOOKUP(Таблица1[[#This Row],[Наименование услуги]],#REF!,2),)</f>
        <v>0</v>
      </c>
      <c r="I2265" s="7">
        <f>Таблица1[[#This Row],[Количество услуг]]*Таблица1[[#This Row],[Стоимость за единицу, руб.]]</f>
        <v>0</v>
      </c>
      <c r="K2265" s="8" t="str">
        <f>IFERROR(VLOOKUP($J2265,'Журнал договоров физ.лиц'!$A$2:$H$32,2,0),"")</f>
        <v/>
      </c>
      <c r="L2265" s="18" t="e">
        <f>IF(MATCH(Таблица1[[#This Row],[Номер договора]],Таблица1[Номер договора],)=ROW()-1,1,)+INDEX(Таблица1[[#All],[0]],ROW()-1)</f>
        <v>#N/A</v>
      </c>
      <c r="M2265" s="18" t="str">
        <f>IFERROR(INDEX(Таблица1[Номер договора],MATCH(ROW()-1,Таблица1[0],)),"s\")</f>
        <v>s\</v>
      </c>
    </row>
    <row r="2266" spans="1:13" ht="15.75" x14ac:dyDescent="0.25">
      <c r="A2266" s="9" t="e">
        <f>INDEX('Журнал договоров физ.лиц'!C2264:C4262,MATCH('Реестр физические'!J2266,'Журнал договоров физ.лиц'!A2264:A4262,))</f>
        <v>#N/A</v>
      </c>
      <c r="B2266" s="9" t="e">
        <f>INDEX('Журнал договоров физ.лиц'!C:C,MATCH('Журнал договоров физ.лиц'!A:A,'Реестр физические'!J:J,))</f>
        <v>#N/A</v>
      </c>
      <c r="C2266" s="35"/>
      <c r="D2266" s="11"/>
      <c r="E2266" s="16"/>
      <c r="F2266" s="19"/>
      <c r="G2266"/>
      <c r="H2266" s="17">
        <f>IFERROR(VLOOKUP(Таблица1[[#This Row],[Наименование услуги]],#REF!,2),)</f>
        <v>0</v>
      </c>
      <c r="I2266" s="7">
        <f>Таблица1[[#This Row],[Количество услуг]]*Таблица1[[#This Row],[Стоимость за единицу, руб.]]</f>
        <v>0</v>
      </c>
      <c r="K2266" s="8" t="str">
        <f>IFERROR(VLOOKUP($J2266,'Журнал договоров физ.лиц'!$A$2:$H$32,2,0),"")</f>
        <v/>
      </c>
      <c r="L2266" s="18" t="e">
        <f>IF(MATCH(Таблица1[[#This Row],[Номер договора]],Таблица1[Номер договора],)=ROW()-1,1,)+INDEX(Таблица1[[#All],[0]],ROW()-1)</f>
        <v>#N/A</v>
      </c>
      <c r="M2266" s="18" t="str">
        <f>IFERROR(INDEX(Таблица1[Номер договора],MATCH(ROW()-1,Таблица1[0],)),"s\")</f>
        <v>s\</v>
      </c>
    </row>
    <row r="2267" spans="1:13" ht="15.75" x14ac:dyDescent="0.25">
      <c r="A2267" s="9" t="e">
        <f>INDEX('Журнал договоров физ.лиц'!C2267:C4265,MATCH('Реестр физические'!J2267,'Журнал договоров физ.лиц'!A2267:A4265,))</f>
        <v>#N/A</v>
      </c>
      <c r="B2267" s="9" t="e">
        <f>INDEX('Журнал договоров физ.лиц'!C:C,MATCH('Журнал договоров физ.лиц'!A:A,'Реестр физические'!J:J,))</f>
        <v>#N/A</v>
      </c>
      <c r="C2267" s="35"/>
      <c r="D2267" s="11"/>
      <c r="E2267" s="16"/>
      <c r="F2267" s="19"/>
      <c r="G2267"/>
      <c r="H2267" s="17">
        <f>IFERROR(VLOOKUP(Таблица1[[#This Row],[Наименование услуги]],#REF!,2),)</f>
        <v>0</v>
      </c>
      <c r="I2267" s="7">
        <f>Таблица1[[#This Row],[Количество услуг]]*Таблица1[[#This Row],[Стоимость за единицу, руб.]]</f>
        <v>0</v>
      </c>
      <c r="K2267" s="8" t="str">
        <f>IFERROR(VLOOKUP($J2267,'Журнал договоров физ.лиц'!$A$2:$H$32,2,0),"")</f>
        <v/>
      </c>
      <c r="L2267" s="18" t="e">
        <f>IF(MATCH(Таблица1[[#This Row],[Номер договора]],Таблица1[Номер договора],)=ROW()-1,1,)+INDEX(Таблица1[[#All],[0]],ROW()-1)</f>
        <v>#N/A</v>
      </c>
      <c r="M2267" s="18" t="str">
        <f>IFERROR(INDEX(Таблица1[Номер договора],MATCH(ROW()-1,Таблица1[0],)),"s\")</f>
        <v>s\</v>
      </c>
    </row>
    <row r="2268" spans="1:13" ht="15.75" x14ac:dyDescent="0.25">
      <c r="A2268" s="9" t="e">
        <f>INDEX('Журнал договоров физ.лиц'!C2267:C4265,MATCH('Реестр физические'!J2268,'Журнал договоров физ.лиц'!A2267:A4265,))</f>
        <v>#N/A</v>
      </c>
      <c r="B2268" s="9" t="e">
        <f>INDEX('Журнал договоров физ.лиц'!C:C,MATCH('Журнал договоров физ.лиц'!A:A,'Реестр физические'!J:J,))</f>
        <v>#N/A</v>
      </c>
      <c r="C2268" s="35"/>
      <c r="D2268" s="11"/>
      <c r="E2268" s="16"/>
      <c r="F2268" s="19"/>
      <c r="G2268"/>
      <c r="H2268" s="17">
        <f>IFERROR(VLOOKUP(Таблица1[[#This Row],[Наименование услуги]],#REF!,2),)</f>
        <v>0</v>
      </c>
      <c r="I2268" s="7">
        <f>Таблица1[[#This Row],[Количество услуг]]*Таблица1[[#This Row],[Стоимость за единицу, руб.]]</f>
        <v>0</v>
      </c>
      <c r="K2268" s="8" t="str">
        <f>IFERROR(VLOOKUP($J2268,'Журнал договоров физ.лиц'!$A$2:$H$32,2,0),"")</f>
        <v/>
      </c>
      <c r="L2268" s="18" t="e">
        <f>IF(MATCH(Таблица1[[#This Row],[Номер договора]],Таблица1[Номер договора],)=ROW()-1,1,)+INDEX(Таблица1[[#All],[0]],ROW()-1)</f>
        <v>#N/A</v>
      </c>
      <c r="M2268" s="18" t="str">
        <f>IFERROR(INDEX(Таблица1[Номер договора],MATCH(ROW()-1,Таблица1[0],)),"s\")</f>
        <v>s\</v>
      </c>
    </row>
    <row r="2269" spans="1:13" ht="15.75" x14ac:dyDescent="0.25">
      <c r="A2269" s="9" t="e">
        <f>INDEX('Журнал договоров физ.лиц'!C2267:C4265,MATCH('Реестр физические'!J2269,'Журнал договоров физ.лиц'!A2267:A4265,))</f>
        <v>#N/A</v>
      </c>
      <c r="B2269" s="9" t="e">
        <f>INDEX('Журнал договоров физ.лиц'!C:C,MATCH('Журнал договоров физ.лиц'!A:A,'Реестр физические'!J:J,))</f>
        <v>#N/A</v>
      </c>
      <c r="C2269" s="35"/>
      <c r="D2269" s="11"/>
      <c r="E2269" s="16"/>
      <c r="F2269" s="19"/>
      <c r="G2269"/>
      <c r="H2269" s="17">
        <f>IFERROR(VLOOKUP(Таблица1[[#This Row],[Наименование услуги]],#REF!,2),)</f>
        <v>0</v>
      </c>
      <c r="I2269" s="7">
        <f>Таблица1[[#This Row],[Количество услуг]]*Таблица1[[#This Row],[Стоимость за единицу, руб.]]</f>
        <v>0</v>
      </c>
      <c r="K2269" s="8" t="str">
        <f>IFERROR(VLOOKUP($J2269,'Журнал договоров физ.лиц'!$A$2:$H$32,2,0),"")</f>
        <v/>
      </c>
      <c r="L2269" s="18" t="e">
        <f>IF(MATCH(Таблица1[[#This Row],[Номер договора]],Таблица1[Номер договора],)=ROW()-1,1,)+INDEX(Таблица1[[#All],[0]],ROW()-1)</f>
        <v>#N/A</v>
      </c>
      <c r="M2269" s="18" t="str">
        <f>IFERROR(INDEX(Таблица1[Номер договора],MATCH(ROW()-1,Таблица1[0],)),"s\")</f>
        <v>s\</v>
      </c>
    </row>
    <row r="2270" spans="1:13" ht="15.75" x14ac:dyDescent="0.25">
      <c r="A2270" s="9" t="e">
        <f>INDEX('Журнал договоров физ.лиц'!C2270:C4268,MATCH('Реестр физические'!J2270,'Журнал договоров физ.лиц'!A2270:A4268,))</f>
        <v>#N/A</v>
      </c>
      <c r="B2270" s="9" t="e">
        <f>INDEX('Журнал договоров физ.лиц'!C:C,MATCH('Журнал договоров физ.лиц'!A:A,'Реестр физические'!J:J,))</f>
        <v>#N/A</v>
      </c>
      <c r="C2270" s="35"/>
      <c r="D2270" s="11"/>
      <c r="E2270" s="16"/>
      <c r="F2270" s="19"/>
      <c r="G2270"/>
      <c r="H2270" s="17">
        <f>IFERROR(VLOOKUP(Таблица1[[#This Row],[Наименование услуги]],#REF!,2),)</f>
        <v>0</v>
      </c>
      <c r="I2270" s="7">
        <f>Таблица1[[#This Row],[Количество услуг]]*Таблица1[[#This Row],[Стоимость за единицу, руб.]]</f>
        <v>0</v>
      </c>
      <c r="K2270" s="8" t="str">
        <f>IFERROR(VLOOKUP($J2270,'Журнал договоров физ.лиц'!$A$2:$H$32,2,0),"")</f>
        <v/>
      </c>
      <c r="L2270" s="18" t="e">
        <f>IF(MATCH(Таблица1[[#This Row],[Номер договора]],Таблица1[Номер договора],)=ROW()-1,1,)+INDEX(Таблица1[[#All],[0]],ROW()-1)</f>
        <v>#N/A</v>
      </c>
      <c r="M2270" s="18" t="str">
        <f>IFERROR(INDEX(Таблица1[Номер договора],MATCH(ROW()-1,Таблица1[0],)),"s\")</f>
        <v>s\</v>
      </c>
    </row>
    <row r="2271" spans="1:13" ht="15.75" x14ac:dyDescent="0.25">
      <c r="A2271" s="9" t="e">
        <f>INDEX('Журнал договоров физ.лиц'!C2270:C4268,MATCH('Реестр физические'!J2271,'Журнал договоров физ.лиц'!A2270:A4268,))</f>
        <v>#N/A</v>
      </c>
      <c r="B2271" s="9" t="e">
        <f>INDEX('Журнал договоров физ.лиц'!C:C,MATCH('Журнал договоров физ.лиц'!A:A,'Реестр физические'!J:J,))</f>
        <v>#N/A</v>
      </c>
      <c r="C2271" s="35"/>
      <c r="D2271" s="11"/>
      <c r="E2271" s="16"/>
      <c r="F2271" s="19"/>
      <c r="G2271"/>
      <c r="H2271" s="17">
        <f>IFERROR(VLOOKUP(Таблица1[[#This Row],[Наименование услуги]],#REF!,2),)</f>
        <v>0</v>
      </c>
      <c r="I2271" s="7">
        <f>Таблица1[[#This Row],[Количество услуг]]*Таблица1[[#This Row],[Стоимость за единицу, руб.]]</f>
        <v>0</v>
      </c>
      <c r="K2271" s="8" t="str">
        <f>IFERROR(VLOOKUP($J2271,'Журнал договоров физ.лиц'!$A$2:$H$32,2,0),"")</f>
        <v/>
      </c>
      <c r="L2271" s="18" t="e">
        <f>IF(MATCH(Таблица1[[#This Row],[Номер договора]],Таблица1[Номер договора],)=ROW()-1,1,)+INDEX(Таблица1[[#All],[0]],ROW()-1)</f>
        <v>#N/A</v>
      </c>
      <c r="M2271" s="18" t="str">
        <f>IFERROR(INDEX(Таблица1[Номер договора],MATCH(ROW()-1,Таблица1[0],)),"s\")</f>
        <v>s\</v>
      </c>
    </row>
    <row r="2272" spans="1:13" ht="15.75" x14ac:dyDescent="0.25">
      <c r="A2272" s="9" t="e">
        <f>INDEX('Журнал договоров физ.лиц'!C2270:C4268,MATCH('Реестр физические'!J2272,'Журнал договоров физ.лиц'!A2270:A4268,))</f>
        <v>#N/A</v>
      </c>
      <c r="B2272" s="9" t="e">
        <f>INDEX('Журнал договоров физ.лиц'!C:C,MATCH('Журнал договоров физ.лиц'!A:A,'Реестр физические'!J:J,))</f>
        <v>#N/A</v>
      </c>
      <c r="C2272" s="35"/>
      <c r="D2272" s="11"/>
      <c r="E2272" s="16"/>
      <c r="F2272" s="19"/>
      <c r="G2272"/>
      <c r="H2272" s="17">
        <f>IFERROR(VLOOKUP(Таблица1[[#This Row],[Наименование услуги]],#REF!,2),)</f>
        <v>0</v>
      </c>
      <c r="I2272" s="7">
        <f>Таблица1[[#This Row],[Количество услуг]]*Таблица1[[#This Row],[Стоимость за единицу, руб.]]</f>
        <v>0</v>
      </c>
      <c r="K2272" s="8" t="str">
        <f>IFERROR(VLOOKUP($J2272,'Журнал договоров физ.лиц'!$A$2:$H$32,2,0),"")</f>
        <v/>
      </c>
      <c r="L2272" s="18" t="e">
        <f>IF(MATCH(Таблица1[[#This Row],[Номер договора]],Таблица1[Номер договора],)=ROW()-1,1,)+INDEX(Таблица1[[#All],[0]],ROW()-1)</f>
        <v>#N/A</v>
      </c>
      <c r="M2272" s="18" t="str">
        <f>IFERROR(INDEX(Таблица1[Номер договора],MATCH(ROW()-1,Таблица1[0],)),"s\")</f>
        <v>s\</v>
      </c>
    </row>
    <row r="2273" spans="1:13" ht="15.75" x14ac:dyDescent="0.25">
      <c r="A2273" s="9" t="e">
        <f>INDEX('Журнал договоров физ.лиц'!C2273:C4271,MATCH('Реестр физические'!J2273,'Журнал договоров физ.лиц'!A2273:A4271,))</f>
        <v>#N/A</v>
      </c>
      <c r="B2273" s="9" t="e">
        <f>INDEX('Журнал договоров физ.лиц'!C:C,MATCH('Журнал договоров физ.лиц'!A:A,'Реестр физические'!J:J,))</f>
        <v>#N/A</v>
      </c>
      <c r="C2273" s="35"/>
      <c r="D2273" s="11"/>
      <c r="E2273" s="16"/>
      <c r="F2273" s="19"/>
      <c r="G2273"/>
      <c r="H2273" s="17">
        <f>IFERROR(VLOOKUP(Таблица1[[#This Row],[Наименование услуги]],#REF!,2),)</f>
        <v>0</v>
      </c>
      <c r="I2273" s="7">
        <f>Таблица1[[#This Row],[Количество услуг]]*Таблица1[[#This Row],[Стоимость за единицу, руб.]]</f>
        <v>0</v>
      </c>
      <c r="K2273" s="8" t="str">
        <f>IFERROR(VLOOKUP($J2273,'Журнал договоров физ.лиц'!$A$2:$H$32,2,0),"")</f>
        <v/>
      </c>
      <c r="L2273" s="18" t="e">
        <f>IF(MATCH(Таблица1[[#This Row],[Номер договора]],Таблица1[Номер договора],)=ROW()-1,1,)+INDEX(Таблица1[[#All],[0]],ROW()-1)</f>
        <v>#N/A</v>
      </c>
      <c r="M2273" s="18" t="str">
        <f>IFERROR(INDEX(Таблица1[Номер договора],MATCH(ROW()-1,Таблица1[0],)),"s\")</f>
        <v>s\</v>
      </c>
    </row>
    <row r="2274" spans="1:13" ht="15.75" x14ac:dyDescent="0.25">
      <c r="A2274" s="9" t="e">
        <f>INDEX('Журнал договоров физ.лиц'!C2273:C4271,MATCH('Реестр физические'!J2274,'Журнал договоров физ.лиц'!A2273:A4271,))</f>
        <v>#N/A</v>
      </c>
      <c r="B2274" s="9" t="e">
        <f>INDEX('Журнал договоров физ.лиц'!C:C,MATCH('Журнал договоров физ.лиц'!A:A,'Реестр физические'!J:J,))</f>
        <v>#N/A</v>
      </c>
      <c r="C2274" s="35"/>
      <c r="D2274" s="11"/>
      <c r="E2274" s="16"/>
      <c r="F2274" s="19"/>
      <c r="G2274"/>
      <c r="H2274" s="17">
        <f>IFERROR(VLOOKUP(Таблица1[[#This Row],[Наименование услуги]],#REF!,2),)</f>
        <v>0</v>
      </c>
      <c r="I2274" s="7">
        <f>Таблица1[[#This Row],[Количество услуг]]*Таблица1[[#This Row],[Стоимость за единицу, руб.]]</f>
        <v>0</v>
      </c>
      <c r="K2274" s="8" t="str">
        <f>IFERROR(VLOOKUP($J2274,'Журнал договоров физ.лиц'!$A$2:$H$32,2,0),"")</f>
        <v/>
      </c>
      <c r="L2274" s="18" t="e">
        <f>IF(MATCH(Таблица1[[#This Row],[Номер договора]],Таблица1[Номер договора],)=ROW()-1,1,)+INDEX(Таблица1[[#All],[0]],ROW()-1)</f>
        <v>#N/A</v>
      </c>
      <c r="M2274" s="18" t="str">
        <f>IFERROR(INDEX(Таблица1[Номер договора],MATCH(ROW()-1,Таблица1[0],)),"s\")</f>
        <v>s\</v>
      </c>
    </row>
    <row r="2275" spans="1:13" ht="15.75" x14ac:dyDescent="0.25">
      <c r="A2275" s="9" t="e">
        <f>INDEX('Журнал договоров физ.лиц'!C2273:C4271,MATCH('Реестр физические'!J2275,'Журнал договоров физ.лиц'!A2273:A4271,))</f>
        <v>#N/A</v>
      </c>
      <c r="B2275" s="9" t="e">
        <f>INDEX('Журнал договоров физ.лиц'!C:C,MATCH('Журнал договоров физ.лиц'!A:A,'Реестр физические'!J:J,))</f>
        <v>#N/A</v>
      </c>
      <c r="C2275" s="35"/>
      <c r="D2275" s="11"/>
      <c r="E2275" s="16"/>
      <c r="F2275" s="19"/>
      <c r="G2275"/>
      <c r="H2275" s="17">
        <f>IFERROR(VLOOKUP(Таблица1[[#This Row],[Наименование услуги]],#REF!,2),)</f>
        <v>0</v>
      </c>
      <c r="I2275" s="7">
        <f>Таблица1[[#This Row],[Количество услуг]]*Таблица1[[#This Row],[Стоимость за единицу, руб.]]</f>
        <v>0</v>
      </c>
      <c r="K2275" s="8" t="str">
        <f>IFERROR(VLOOKUP($J2275,'Журнал договоров физ.лиц'!$A$2:$H$32,2,0),"")</f>
        <v/>
      </c>
      <c r="L2275" s="18" t="e">
        <f>IF(MATCH(Таблица1[[#This Row],[Номер договора]],Таблица1[Номер договора],)=ROW()-1,1,)+INDEX(Таблица1[[#All],[0]],ROW()-1)</f>
        <v>#N/A</v>
      </c>
      <c r="M2275" s="18" t="str">
        <f>IFERROR(INDEX(Таблица1[Номер договора],MATCH(ROW()-1,Таблица1[0],)),"s\")</f>
        <v>s\</v>
      </c>
    </row>
    <row r="2276" spans="1:13" ht="15.75" x14ac:dyDescent="0.25">
      <c r="A2276" s="9" t="e">
        <f>INDEX('Журнал договоров физ.лиц'!C2276:C4274,MATCH('Реестр физические'!J2276,'Журнал договоров физ.лиц'!A2276:A4274,))</f>
        <v>#N/A</v>
      </c>
      <c r="B2276" s="9" t="e">
        <f>INDEX('Журнал договоров физ.лиц'!C:C,MATCH('Журнал договоров физ.лиц'!A:A,'Реестр физические'!J:J,))</f>
        <v>#N/A</v>
      </c>
      <c r="C2276" s="35"/>
      <c r="D2276" s="11"/>
      <c r="E2276" s="16"/>
      <c r="F2276" s="19"/>
      <c r="G2276"/>
      <c r="H2276" s="17">
        <f>IFERROR(VLOOKUP(Таблица1[[#This Row],[Наименование услуги]],#REF!,2),)</f>
        <v>0</v>
      </c>
      <c r="I2276" s="7">
        <f>Таблица1[[#This Row],[Количество услуг]]*Таблица1[[#This Row],[Стоимость за единицу, руб.]]</f>
        <v>0</v>
      </c>
      <c r="K2276" s="8" t="str">
        <f>IFERROR(VLOOKUP($J2276,'Журнал договоров физ.лиц'!$A$2:$H$32,2,0),"")</f>
        <v/>
      </c>
      <c r="L2276" s="18" t="e">
        <f>IF(MATCH(Таблица1[[#This Row],[Номер договора]],Таблица1[Номер договора],)=ROW()-1,1,)+INDEX(Таблица1[[#All],[0]],ROW()-1)</f>
        <v>#N/A</v>
      </c>
      <c r="M2276" s="18" t="str">
        <f>IFERROR(INDEX(Таблица1[Номер договора],MATCH(ROW()-1,Таблица1[0],)),"s\")</f>
        <v>s\</v>
      </c>
    </row>
    <row r="2277" spans="1:13" ht="15.75" x14ac:dyDescent="0.25">
      <c r="A2277" s="9" t="e">
        <f>INDEX('Журнал договоров физ.лиц'!C2276:C4274,MATCH('Реестр физические'!J2277,'Журнал договоров физ.лиц'!A2276:A4274,))</f>
        <v>#N/A</v>
      </c>
      <c r="B2277" s="9" t="e">
        <f>INDEX('Журнал договоров физ.лиц'!C:C,MATCH('Журнал договоров физ.лиц'!A:A,'Реестр физические'!J:J,))</f>
        <v>#N/A</v>
      </c>
      <c r="C2277" s="35"/>
      <c r="D2277" s="11"/>
      <c r="E2277" s="16"/>
      <c r="F2277" s="19"/>
      <c r="G2277"/>
      <c r="H2277" s="17">
        <f>IFERROR(VLOOKUP(Таблица1[[#This Row],[Наименование услуги]],#REF!,2),)</f>
        <v>0</v>
      </c>
      <c r="I2277" s="7">
        <f>Таблица1[[#This Row],[Количество услуг]]*Таблица1[[#This Row],[Стоимость за единицу, руб.]]</f>
        <v>0</v>
      </c>
      <c r="K2277" s="8" t="str">
        <f>IFERROR(VLOOKUP($J2277,'Журнал договоров физ.лиц'!$A$2:$H$32,2,0),"")</f>
        <v/>
      </c>
      <c r="L2277" s="18" t="e">
        <f>IF(MATCH(Таблица1[[#This Row],[Номер договора]],Таблица1[Номер договора],)=ROW()-1,1,)+INDEX(Таблица1[[#All],[0]],ROW()-1)</f>
        <v>#N/A</v>
      </c>
      <c r="M2277" s="18" t="str">
        <f>IFERROR(INDEX(Таблица1[Номер договора],MATCH(ROW()-1,Таблица1[0],)),"s\")</f>
        <v>s\</v>
      </c>
    </row>
    <row r="2278" spans="1:13" ht="15.75" x14ac:dyDescent="0.25">
      <c r="A2278" s="9" t="e">
        <f>INDEX('Журнал договоров физ.лиц'!C2276:C4274,MATCH('Реестр физические'!J2278,'Журнал договоров физ.лиц'!A2276:A4274,))</f>
        <v>#N/A</v>
      </c>
      <c r="B2278" s="9" t="e">
        <f>INDEX('Журнал договоров физ.лиц'!C:C,MATCH('Журнал договоров физ.лиц'!A:A,'Реестр физические'!J:J,))</f>
        <v>#N/A</v>
      </c>
      <c r="C2278" s="35"/>
      <c r="D2278" s="11"/>
      <c r="E2278" s="16"/>
      <c r="F2278" s="19"/>
      <c r="G2278"/>
      <c r="H2278" s="17">
        <f>IFERROR(VLOOKUP(Таблица1[[#This Row],[Наименование услуги]],#REF!,2),)</f>
        <v>0</v>
      </c>
      <c r="I2278" s="7">
        <f>Таблица1[[#This Row],[Количество услуг]]*Таблица1[[#This Row],[Стоимость за единицу, руб.]]</f>
        <v>0</v>
      </c>
      <c r="K2278" s="8" t="str">
        <f>IFERROR(VLOOKUP($J2278,'Журнал договоров физ.лиц'!$A$2:$H$32,2,0),"")</f>
        <v/>
      </c>
      <c r="L2278" s="18" t="e">
        <f>IF(MATCH(Таблица1[[#This Row],[Номер договора]],Таблица1[Номер договора],)=ROW()-1,1,)+INDEX(Таблица1[[#All],[0]],ROW()-1)</f>
        <v>#N/A</v>
      </c>
      <c r="M2278" s="18" t="str">
        <f>IFERROR(INDEX(Таблица1[Номер договора],MATCH(ROW()-1,Таблица1[0],)),"s\")</f>
        <v>s\</v>
      </c>
    </row>
    <row r="2279" spans="1:13" ht="15.75" x14ac:dyDescent="0.25">
      <c r="A2279" s="9" t="e">
        <f>INDEX('Журнал договоров физ.лиц'!C2279:C4277,MATCH('Реестр физические'!J2279,'Журнал договоров физ.лиц'!A2279:A4277,))</f>
        <v>#N/A</v>
      </c>
      <c r="B2279" s="9" t="e">
        <f>INDEX('Журнал договоров физ.лиц'!C:C,MATCH('Журнал договоров физ.лиц'!A:A,'Реестр физические'!J:J,))</f>
        <v>#N/A</v>
      </c>
      <c r="C2279" s="35"/>
      <c r="D2279" s="11"/>
      <c r="E2279" s="16"/>
      <c r="F2279" s="19"/>
      <c r="G2279"/>
      <c r="H2279" s="17">
        <f>IFERROR(VLOOKUP(Таблица1[[#This Row],[Наименование услуги]],#REF!,2),)</f>
        <v>0</v>
      </c>
      <c r="I2279" s="7">
        <f>Таблица1[[#This Row],[Количество услуг]]*Таблица1[[#This Row],[Стоимость за единицу, руб.]]</f>
        <v>0</v>
      </c>
      <c r="K2279" s="8" t="str">
        <f>IFERROR(VLOOKUP($J2279,'Журнал договоров физ.лиц'!$A$2:$H$32,2,0),"")</f>
        <v/>
      </c>
      <c r="L2279" s="18" t="e">
        <f>IF(MATCH(Таблица1[[#This Row],[Номер договора]],Таблица1[Номер договора],)=ROW()-1,1,)+INDEX(Таблица1[[#All],[0]],ROW()-1)</f>
        <v>#N/A</v>
      </c>
      <c r="M2279" s="18" t="str">
        <f>IFERROR(INDEX(Таблица1[Номер договора],MATCH(ROW()-1,Таблица1[0],)),"s\")</f>
        <v>s\</v>
      </c>
    </row>
    <row r="2280" spans="1:13" ht="15.75" x14ac:dyDescent="0.25">
      <c r="A2280" s="9" t="e">
        <f>INDEX('Журнал договоров физ.лиц'!C2279:C4277,MATCH('Реестр физические'!J2280,'Журнал договоров физ.лиц'!A2279:A4277,))</f>
        <v>#N/A</v>
      </c>
      <c r="B2280" s="9" t="e">
        <f>INDEX('Журнал договоров физ.лиц'!C:C,MATCH('Журнал договоров физ.лиц'!A:A,'Реестр физические'!J:J,))</f>
        <v>#N/A</v>
      </c>
      <c r="C2280" s="35"/>
      <c r="D2280" s="11"/>
      <c r="E2280" s="16"/>
      <c r="F2280" s="19"/>
      <c r="G2280"/>
      <c r="H2280" s="17">
        <f>IFERROR(VLOOKUP(Таблица1[[#This Row],[Наименование услуги]],#REF!,2),)</f>
        <v>0</v>
      </c>
      <c r="I2280" s="7">
        <f>Таблица1[[#This Row],[Количество услуг]]*Таблица1[[#This Row],[Стоимость за единицу, руб.]]</f>
        <v>0</v>
      </c>
      <c r="K2280" s="8" t="str">
        <f>IFERROR(VLOOKUP($J2280,'Журнал договоров физ.лиц'!$A$2:$H$32,2,0),"")</f>
        <v/>
      </c>
      <c r="L2280" s="18" t="e">
        <f>IF(MATCH(Таблица1[[#This Row],[Номер договора]],Таблица1[Номер договора],)=ROW()-1,1,)+INDEX(Таблица1[[#All],[0]],ROW()-1)</f>
        <v>#N/A</v>
      </c>
      <c r="M2280" s="18" t="str">
        <f>IFERROR(INDEX(Таблица1[Номер договора],MATCH(ROW()-1,Таблица1[0],)),"s\")</f>
        <v>s\</v>
      </c>
    </row>
    <row r="2281" spans="1:13" ht="15.75" x14ac:dyDescent="0.25">
      <c r="A2281" s="9" t="e">
        <f>INDEX('Журнал договоров физ.лиц'!C2279:C4277,MATCH('Реестр физические'!J2281,'Журнал договоров физ.лиц'!A2279:A4277,))</f>
        <v>#N/A</v>
      </c>
      <c r="B2281" s="9" t="e">
        <f>INDEX('Журнал договоров физ.лиц'!C:C,MATCH('Журнал договоров физ.лиц'!A:A,'Реестр физические'!J:J,))</f>
        <v>#N/A</v>
      </c>
      <c r="C2281" s="35"/>
      <c r="D2281" s="11"/>
      <c r="E2281" s="16"/>
      <c r="F2281" s="19"/>
      <c r="G2281"/>
      <c r="H2281" s="17">
        <f>IFERROR(VLOOKUP(Таблица1[[#This Row],[Наименование услуги]],#REF!,2),)</f>
        <v>0</v>
      </c>
      <c r="I2281" s="7">
        <f>Таблица1[[#This Row],[Количество услуг]]*Таблица1[[#This Row],[Стоимость за единицу, руб.]]</f>
        <v>0</v>
      </c>
      <c r="K2281" s="8" t="str">
        <f>IFERROR(VLOOKUP($J2281,'Журнал договоров физ.лиц'!$A$2:$H$32,2,0),"")</f>
        <v/>
      </c>
      <c r="L2281" s="18" t="e">
        <f>IF(MATCH(Таблица1[[#This Row],[Номер договора]],Таблица1[Номер договора],)=ROW()-1,1,)+INDEX(Таблица1[[#All],[0]],ROW()-1)</f>
        <v>#N/A</v>
      </c>
      <c r="M2281" s="18" t="str">
        <f>IFERROR(INDEX(Таблица1[Номер договора],MATCH(ROW()-1,Таблица1[0],)),"s\")</f>
        <v>s\</v>
      </c>
    </row>
    <row r="2282" spans="1:13" ht="15.75" x14ac:dyDescent="0.25">
      <c r="A2282" s="9" t="e">
        <f>INDEX('Журнал договоров физ.лиц'!C2282:C4280,MATCH('Реестр физические'!J2282,'Журнал договоров физ.лиц'!A2282:A4280,))</f>
        <v>#N/A</v>
      </c>
      <c r="B2282" s="9" t="e">
        <f>INDEX('Журнал договоров физ.лиц'!C:C,MATCH('Журнал договоров физ.лиц'!A:A,'Реестр физические'!J:J,))</f>
        <v>#N/A</v>
      </c>
      <c r="C2282" s="35"/>
      <c r="D2282" s="11"/>
      <c r="E2282" s="16"/>
      <c r="F2282" s="19"/>
      <c r="G2282"/>
      <c r="H2282" s="17">
        <f>IFERROR(VLOOKUP(Таблица1[[#This Row],[Наименование услуги]],#REF!,2),)</f>
        <v>0</v>
      </c>
      <c r="I2282" s="7">
        <f>Таблица1[[#This Row],[Количество услуг]]*Таблица1[[#This Row],[Стоимость за единицу, руб.]]</f>
        <v>0</v>
      </c>
      <c r="K2282" s="8" t="str">
        <f>IFERROR(VLOOKUP($J2282,'Журнал договоров физ.лиц'!$A$2:$H$32,2,0),"")</f>
        <v/>
      </c>
      <c r="L2282" s="18" t="e">
        <f>IF(MATCH(Таблица1[[#This Row],[Номер договора]],Таблица1[Номер договора],)=ROW()-1,1,)+INDEX(Таблица1[[#All],[0]],ROW()-1)</f>
        <v>#N/A</v>
      </c>
      <c r="M2282" s="18" t="str">
        <f>IFERROR(INDEX(Таблица1[Номер договора],MATCH(ROW()-1,Таблица1[0],)),"s\")</f>
        <v>s\</v>
      </c>
    </row>
    <row r="2283" spans="1:13" ht="15.75" x14ac:dyDescent="0.25">
      <c r="A2283" s="9" t="e">
        <f>INDEX('Журнал договоров физ.лиц'!C2282:C4280,MATCH('Реестр физические'!J2283,'Журнал договоров физ.лиц'!A2282:A4280,))</f>
        <v>#N/A</v>
      </c>
      <c r="B2283" s="9" t="e">
        <f>INDEX('Журнал договоров физ.лиц'!C:C,MATCH('Журнал договоров физ.лиц'!A:A,'Реестр физические'!J:J,))</f>
        <v>#N/A</v>
      </c>
      <c r="C2283" s="35"/>
      <c r="D2283" s="11"/>
      <c r="E2283" s="16"/>
      <c r="F2283" s="19"/>
      <c r="G2283"/>
      <c r="H2283" s="17">
        <f>IFERROR(VLOOKUP(Таблица1[[#This Row],[Наименование услуги]],#REF!,2),)</f>
        <v>0</v>
      </c>
      <c r="I2283" s="7">
        <f>Таблица1[[#This Row],[Количество услуг]]*Таблица1[[#This Row],[Стоимость за единицу, руб.]]</f>
        <v>0</v>
      </c>
      <c r="K2283" s="8" t="str">
        <f>IFERROR(VLOOKUP($J2283,'Журнал договоров физ.лиц'!$A$2:$H$32,2,0),"")</f>
        <v/>
      </c>
      <c r="L2283" s="18" t="e">
        <f>IF(MATCH(Таблица1[[#This Row],[Номер договора]],Таблица1[Номер договора],)=ROW()-1,1,)+INDEX(Таблица1[[#All],[0]],ROW()-1)</f>
        <v>#N/A</v>
      </c>
      <c r="M2283" s="18" t="str">
        <f>IFERROR(INDEX(Таблица1[Номер договора],MATCH(ROW()-1,Таблица1[0],)),"s\")</f>
        <v>s\</v>
      </c>
    </row>
    <row r="2284" spans="1:13" ht="15.75" x14ac:dyDescent="0.25">
      <c r="A2284" s="9" t="e">
        <f>INDEX('Журнал договоров физ.лиц'!C2282:C4280,MATCH('Реестр физические'!J2284,'Журнал договоров физ.лиц'!A2282:A4280,))</f>
        <v>#N/A</v>
      </c>
      <c r="B2284" s="9" t="e">
        <f>INDEX('Журнал договоров физ.лиц'!C:C,MATCH('Журнал договоров физ.лиц'!A:A,'Реестр физические'!J:J,))</f>
        <v>#N/A</v>
      </c>
      <c r="C2284" s="35"/>
      <c r="D2284" s="11"/>
      <c r="E2284" s="16"/>
      <c r="F2284" s="19"/>
      <c r="G2284"/>
      <c r="H2284" s="17">
        <f>IFERROR(VLOOKUP(Таблица1[[#This Row],[Наименование услуги]],#REF!,2),)</f>
        <v>0</v>
      </c>
      <c r="I2284" s="7">
        <f>Таблица1[[#This Row],[Количество услуг]]*Таблица1[[#This Row],[Стоимость за единицу, руб.]]</f>
        <v>0</v>
      </c>
      <c r="K2284" s="8" t="str">
        <f>IFERROR(VLOOKUP($J2284,'Журнал договоров физ.лиц'!$A$2:$H$32,2,0),"")</f>
        <v/>
      </c>
      <c r="L2284" s="18" t="e">
        <f>IF(MATCH(Таблица1[[#This Row],[Номер договора]],Таблица1[Номер договора],)=ROW()-1,1,)+INDEX(Таблица1[[#All],[0]],ROW()-1)</f>
        <v>#N/A</v>
      </c>
      <c r="M2284" s="18" t="str">
        <f>IFERROR(INDEX(Таблица1[Номер договора],MATCH(ROW()-1,Таблица1[0],)),"s\")</f>
        <v>s\</v>
      </c>
    </row>
    <row r="2285" spans="1:13" ht="15.75" x14ac:dyDescent="0.25">
      <c r="A2285" s="9" t="e">
        <f>INDEX('Журнал договоров физ.лиц'!C2285:C4283,MATCH('Реестр физические'!J2285,'Журнал договоров физ.лиц'!A2285:A4283,))</f>
        <v>#N/A</v>
      </c>
      <c r="B2285" s="9" t="e">
        <f>INDEX('Журнал договоров физ.лиц'!C:C,MATCH('Журнал договоров физ.лиц'!A:A,'Реестр физические'!J:J,))</f>
        <v>#N/A</v>
      </c>
      <c r="C2285" s="35"/>
      <c r="D2285" s="11"/>
      <c r="E2285" s="16"/>
      <c r="F2285" s="19"/>
      <c r="G2285"/>
      <c r="H2285" s="17">
        <f>IFERROR(VLOOKUP(Таблица1[[#This Row],[Наименование услуги]],#REF!,2),)</f>
        <v>0</v>
      </c>
      <c r="I2285" s="7">
        <f>Таблица1[[#This Row],[Количество услуг]]*Таблица1[[#This Row],[Стоимость за единицу, руб.]]</f>
        <v>0</v>
      </c>
      <c r="K2285" s="8" t="str">
        <f>IFERROR(VLOOKUP($J2285,'Журнал договоров физ.лиц'!$A$2:$H$32,2,0),"")</f>
        <v/>
      </c>
      <c r="L2285" s="18" t="e">
        <f>IF(MATCH(Таблица1[[#This Row],[Номер договора]],Таблица1[Номер договора],)=ROW()-1,1,)+INDEX(Таблица1[[#All],[0]],ROW()-1)</f>
        <v>#N/A</v>
      </c>
      <c r="M2285" s="18" t="str">
        <f>IFERROR(INDEX(Таблица1[Номер договора],MATCH(ROW()-1,Таблица1[0],)),"s\")</f>
        <v>s\</v>
      </c>
    </row>
    <row r="2286" spans="1:13" ht="15.75" x14ac:dyDescent="0.25">
      <c r="A2286" s="9" t="e">
        <f>INDEX('Журнал договоров физ.лиц'!C2285:C4283,MATCH('Реестр физические'!J2286,'Журнал договоров физ.лиц'!A2285:A4283,))</f>
        <v>#N/A</v>
      </c>
      <c r="B2286" s="9" t="e">
        <f>INDEX('Журнал договоров физ.лиц'!C:C,MATCH('Журнал договоров физ.лиц'!A:A,'Реестр физические'!J:J,))</f>
        <v>#N/A</v>
      </c>
      <c r="C2286" s="35"/>
      <c r="D2286" s="11"/>
      <c r="E2286" s="16"/>
      <c r="F2286" s="19"/>
      <c r="G2286"/>
      <c r="H2286" s="17">
        <f>IFERROR(VLOOKUP(Таблица1[[#This Row],[Наименование услуги]],#REF!,2),)</f>
        <v>0</v>
      </c>
      <c r="I2286" s="7">
        <f>Таблица1[[#This Row],[Количество услуг]]*Таблица1[[#This Row],[Стоимость за единицу, руб.]]</f>
        <v>0</v>
      </c>
      <c r="K2286" s="8" t="str">
        <f>IFERROR(VLOOKUP($J2286,'Журнал договоров физ.лиц'!$A$2:$H$32,2,0),"")</f>
        <v/>
      </c>
      <c r="L2286" s="18" t="e">
        <f>IF(MATCH(Таблица1[[#This Row],[Номер договора]],Таблица1[Номер договора],)=ROW()-1,1,)+INDEX(Таблица1[[#All],[0]],ROW()-1)</f>
        <v>#N/A</v>
      </c>
      <c r="M2286" s="18" t="str">
        <f>IFERROR(INDEX(Таблица1[Номер договора],MATCH(ROW()-1,Таблица1[0],)),"s\")</f>
        <v>s\</v>
      </c>
    </row>
    <row r="2287" spans="1:13" ht="15.75" x14ac:dyDescent="0.25">
      <c r="A2287" s="9" t="e">
        <f>INDEX('Журнал договоров физ.лиц'!C2285:C4283,MATCH('Реестр физические'!J2287,'Журнал договоров физ.лиц'!A2285:A4283,))</f>
        <v>#N/A</v>
      </c>
      <c r="B2287" s="9" t="e">
        <f>INDEX('Журнал договоров физ.лиц'!C:C,MATCH('Журнал договоров физ.лиц'!A:A,'Реестр физические'!J:J,))</f>
        <v>#N/A</v>
      </c>
      <c r="C2287" s="35"/>
      <c r="D2287" s="11"/>
      <c r="E2287" s="16"/>
      <c r="F2287" s="19"/>
      <c r="G2287"/>
      <c r="H2287" s="17">
        <f>IFERROR(VLOOKUP(Таблица1[[#This Row],[Наименование услуги]],#REF!,2),)</f>
        <v>0</v>
      </c>
      <c r="I2287" s="7">
        <f>Таблица1[[#This Row],[Количество услуг]]*Таблица1[[#This Row],[Стоимость за единицу, руб.]]</f>
        <v>0</v>
      </c>
      <c r="K2287" s="8" t="str">
        <f>IFERROR(VLOOKUP($J2287,'Журнал договоров физ.лиц'!$A$2:$H$32,2,0),"")</f>
        <v/>
      </c>
      <c r="L2287" s="18" t="e">
        <f>IF(MATCH(Таблица1[[#This Row],[Номер договора]],Таблица1[Номер договора],)=ROW()-1,1,)+INDEX(Таблица1[[#All],[0]],ROW()-1)</f>
        <v>#N/A</v>
      </c>
      <c r="M2287" s="18" t="str">
        <f>IFERROR(INDEX(Таблица1[Номер договора],MATCH(ROW()-1,Таблица1[0],)),"s\")</f>
        <v>s\</v>
      </c>
    </row>
    <row r="2288" spans="1:13" ht="15.75" x14ac:dyDescent="0.25">
      <c r="A2288" s="9" t="e">
        <f>INDEX('Журнал договоров физ.лиц'!C2288:C4286,MATCH('Реестр физические'!J2288,'Журнал договоров физ.лиц'!A2288:A4286,))</f>
        <v>#N/A</v>
      </c>
      <c r="B2288" s="9" t="e">
        <f>INDEX('Журнал договоров физ.лиц'!C:C,MATCH('Журнал договоров физ.лиц'!A:A,'Реестр физические'!J:J,))</f>
        <v>#N/A</v>
      </c>
      <c r="C2288" s="35"/>
      <c r="D2288" s="11"/>
      <c r="E2288" s="16"/>
      <c r="F2288" s="19"/>
      <c r="G2288"/>
      <c r="H2288" s="17">
        <f>IFERROR(VLOOKUP(Таблица1[[#This Row],[Наименование услуги]],#REF!,2),)</f>
        <v>0</v>
      </c>
      <c r="I2288" s="7">
        <f>Таблица1[[#This Row],[Количество услуг]]*Таблица1[[#This Row],[Стоимость за единицу, руб.]]</f>
        <v>0</v>
      </c>
      <c r="K2288" s="8" t="str">
        <f>IFERROR(VLOOKUP($J2288,'Журнал договоров физ.лиц'!$A$2:$H$32,2,0),"")</f>
        <v/>
      </c>
      <c r="L2288" s="18" t="e">
        <f>IF(MATCH(Таблица1[[#This Row],[Номер договора]],Таблица1[Номер договора],)=ROW()-1,1,)+INDEX(Таблица1[[#All],[0]],ROW()-1)</f>
        <v>#N/A</v>
      </c>
      <c r="M2288" s="18" t="str">
        <f>IFERROR(INDEX(Таблица1[Номер договора],MATCH(ROW()-1,Таблица1[0],)),"s\")</f>
        <v>s\</v>
      </c>
    </row>
    <row r="2289" spans="1:13" ht="15.75" x14ac:dyDescent="0.25">
      <c r="A2289" s="9" t="e">
        <f>INDEX('Журнал договоров физ.лиц'!C2288:C4286,MATCH('Реестр физические'!J2289,'Журнал договоров физ.лиц'!A2288:A4286,))</f>
        <v>#N/A</v>
      </c>
      <c r="B2289" s="9" t="e">
        <f>INDEX('Журнал договоров физ.лиц'!C:C,MATCH('Журнал договоров физ.лиц'!A:A,'Реестр физические'!J:J,))</f>
        <v>#N/A</v>
      </c>
      <c r="C2289" s="35"/>
      <c r="D2289" s="11"/>
      <c r="E2289" s="16"/>
      <c r="F2289" s="19"/>
      <c r="G2289"/>
      <c r="H2289" s="17">
        <f>IFERROR(VLOOKUP(Таблица1[[#This Row],[Наименование услуги]],#REF!,2),)</f>
        <v>0</v>
      </c>
      <c r="I2289" s="7">
        <f>Таблица1[[#This Row],[Количество услуг]]*Таблица1[[#This Row],[Стоимость за единицу, руб.]]</f>
        <v>0</v>
      </c>
      <c r="K2289" s="8" t="str">
        <f>IFERROR(VLOOKUP($J2289,'Журнал договоров физ.лиц'!$A$2:$H$32,2,0),"")</f>
        <v/>
      </c>
      <c r="L2289" s="18" t="e">
        <f>IF(MATCH(Таблица1[[#This Row],[Номер договора]],Таблица1[Номер договора],)=ROW()-1,1,)+INDEX(Таблица1[[#All],[0]],ROW()-1)</f>
        <v>#N/A</v>
      </c>
      <c r="M2289" s="18" t="str">
        <f>IFERROR(INDEX(Таблица1[Номер договора],MATCH(ROW()-1,Таблица1[0],)),"s\")</f>
        <v>s\</v>
      </c>
    </row>
    <row r="2290" spans="1:13" ht="15.75" x14ac:dyDescent="0.25">
      <c r="A2290" s="9" t="e">
        <f>INDEX('Журнал договоров физ.лиц'!C2288:C4286,MATCH('Реестр физические'!J2290,'Журнал договоров физ.лиц'!A2288:A4286,))</f>
        <v>#N/A</v>
      </c>
      <c r="B2290" s="9" t="e">
        <f>INDEX('Журнал договоров физ.лиц'!C:C,MATCH('Журнал договоров физ.лиц'!A:A,'Реестр физические'!J:J,))</f>
        <v>#N/A</v>
      </c>
      <c r="C2290" s="35"/>
      <c r="D2290" s="11"/>
      <c r="E2290" s="16"/>
      <c r="F2290" s="19"/>
      <c r="G2290"/>
      <c r="H2290" s="17">
        <f>IFERROR(VLOOKUP(Таблица1[[#This Row],[Наименование услуги]],#REF!,2),)</f>
        <v>0</v>
      </c>
      <c r="I2290" s="7">
        <f>Таблица1[[#This Row],[Количество услуг]]*Таблица1[[#This Row],[Стоимость за единицу, руб.]]</f>
        <v>0</v>
      </c>
      <c r="K2290" s="8" t="str">
        <f>IFERROR(VLOOKUP($J2290,'Журнал договоров физ.лиц'!$A$2:$H$32,2,0),"")</f>
        <v/>
      </c>
      <c r="L2290" s="18" t="e">
        <f>IF(MATCH(Таблица1[[#This Row],[Номер договора]],Таблица1[Номер договора],)=ROW()-1,1,)+INDEX(Таблица1[[#All],[0]],ROW()-1)</f>
        <v>#N/A</v>
      </c>
      <c r="M2290" s="18" t="str">
        <f>IFERROR(INDEX(Таблица1[Номер договора],MATCH(ROW()-1,Таблица1[0],)),"s\")</f>
        <v>s\</v>
      </c>
    </row>
    <row r="2291" spans="1:13" ht="15.75" x14ac:dyDescent="0.25">
      <c r="A2291" s="9" t="e">
        <f>INDEX('Журнал договоров физ.лиц'!C2291:C4289,MATCH('Реестр физические'!J2291,'Журнал договоров физ.лиц'!A2291:A4289,))</f>
        <v>#N/A</v>
      </c>
      <c r="B2291" s="9" t="e">
        <f>INDEX('Журнал договоров физ.лиц'!C:C,MATCH('Журнал договоров физ.лиц'!A:A,'Реестр физические'!J:J,))</f>
        <v>#N/A</v>
      </c>
      <c r="C2291" s="35"/>
      <c r="D2291" s="11"/>
      <c r="E2291" s="16"/>
      <c r="F2291" s="19"/>
      <c r="G2291"/>
      <c r="H2291" s="17">
        <f>IFERROR(VLOOKUP(Таблица1[[#This Row],[Наименование услуги]],#REF!,2),)</f>
        <v>0</v>
      </c>
      <c r="I2291" s="7">
        <f>Таблица1[[#This Row],[Количество услуг]]*Таблица1[[#This Row],[Стоимость за единицу, руб.]]</f>
        <v>0</v>
      </c>
      <c r="K2291" s="8" t="str">
        <f>IFERROR(VLOOKUP($J2291,'Журнал договоров физ.лиц'!$A$2:$H$32,2,0),"")</f>
        <v/>
      </c>
      <c r="L2291" s="18" t="e">
        <f>IF(MATCH(Таблица1[[#This Row],[Номер договора]],Таблица1[Номер договора],)=ROW()-1,1,)+INDEX(Таблица1[[#All],[0]],ROW()-1)</f>
        <v>#N/A</v>
      </c>
      <c r="M2291" s="18" t="str">
        <f>IFERROR(INDEX(Таблица1[Номер договора],MATCH(ROW()-1,Таблица1[0],)),"s\")</f>
        <v>s\</v>
      </c>
    </row>
    <row r="2292" spans="1:13" ht="15.75" x14ac:dyDescent="0.25">
      <c r="A2292" s="9" t="e">
        <f>INDEX('Журнал договоров физ.лиц'!C2291:C4289,MATCH('Реестр физические'!J2292,'Журнал договоров физ.лиц'!A2291:A4289,))</f>
        <v>#N/A</v>
      </c>
      <c r="B2292" s="9" t="e">
        <f>INDEX('Журнал договоров физ.лиц'!C:C,MATCH('Журнал договоров физ.лиц'!A:A,'Реестр физические'!J:J,))</f>
        <v>#N/A</v>
      </c>
      <c r="C2292" s="35"/>
      <c r="D2292" s="11"/>
      <c r="E2292" s="16"/>
      <c r="F2292" s="19"/>
      <c r="G2292"/>
      <c r="H2292" s="17">
        <f>IFERROR(VLOOKUP(Таблица1[[#This Row],[Наименование услуги]],#REF!,2),)</f>
        <v>0</v>
      </c>
      <c r="I2292" s="7">
        <f>Таблица1[[#This Row],[Количество услуг]]*Таблица1[[#This Row],[Стоимость за единицу, руб.]]</f>
        <v>0</v>
      </c>
      <c r="K2292" s="8" t="str">
        <f>IFERROR(VLOOKUP($J2292,'Журнал договоров физ.лиц'!$A$2:$H$32,2,0),"")</f>
        <v/>
      </c>
      <c r="L2292" s="18" t="e">
        <f>IF(MATCH(Таблица1[[#This Row],[Номер договора]],Таблица1[Номер договора],)=ROW()-1,1,)+INDEX(Таблица1[[#All],[0]],ROW()-1)</f>
        <v>#N/A</v>
      </c>
      <c r="M2292" s="18" t="str">
        <f>IFERROR(INDEX(Таблица1[Номер договора],MATCH(ROW()-1,Таблица1[0],)),"s\")</f>
        <v>s\</v>
      </c>
    </row>
    <row r="2293" spans="1:13" ht="15.75" x14ac:dyDescent="0.25">
      <c r="A2293" s="9" t="e">
        <f>INDEX('Журнал договоров физ.лиц'!C2291:C4289,MATCH('Реестр физические'!J2293,'Журнал договоров физ.лиц'!A2291:A4289,))</f>
        <v>#N/A</v>
      </c>
      <c r="B2293" s="9" t="e">
        <f>INDEX('Журнал договоров физ.лиц'!C:C,MATCH('Журнал договоров физ.лиц'!A:A,'Реестр физические'!J:J,))</f>
        <v>#N/A</v>
      </c>
      <c r="C2293" s="35"/>
      <c r="D2293" s="11"/>
      <c r="E2293" s="16"/>
      <c r="F2293" s="19"/>
      <c r="G2293"/>
      <c r="H2293" s="17">
        <f>IFERROR(VLOOKUP(Таблица1[[#This Row],[Наименование услуги]],#REF!,2),)</f>
        <v>0</v>
      </c>
      <c r="I2293" s="7">
        <f>Таблица1[[#This Row],[Количество услуг]]*Таблица1[[#This Row],[Стоимость за единицу, руб.]]</f>
        <v>0</v>
      </c>
      <c r="K2293" s="8" t="str">
        <f>IFERROR(VLOOKUP($J2293,'Журнал договоров физ.лиц'!$A$2:$H$32,2,0),"")</f>
        <v/>
      </c>
      <c r="L2293" s="18" t="e">
        <f>IF(MATCH(Таблица1[[#This Row],[Номер договора]],Таблица1[Номер договора],)=ROW()-1,1,)+INDEX(Таблица1[[#All],[0]],ROW()-1)</f>
        <v>#N/A</v>
      </c>
      <c r="M2293" s="18" t="str">
        <f>IFERROR(INDEX(Таблица1[Номер договора],MATCH(ROW()-1,Таблица1[0],)),"s\")</f>
        <v>s\</v>
      </c>
    </row>
    <row r="2294" spans="1:13" ht="15.75" x14ac:dyDescent="0.25">
      <c r="A2294" s="9" t="e">
        <f>INDEX('Журнал договоров физ.лиц'!C2294:C4292,MATCH('Реестр физические'!J2294,'Журнал договоров физ.лиц'!A2294:A4292,))</f>
        <v>#N/A</v>
      </c>
      <c r="B2294" s="9" t="e">
        <f>INDEX('Журнал договоров физ.лиц'!C:C,MATCH('Журнал договоров физ.лиц'!A:A,'Реестр физические'!J:J,))</f>
        <v>#N/A</v>
      </c>
      <c r="C2294" s="35"/>
      <c r="D2294" s="11"/>
      <c r="E2294" s="16"/>
      <c r="F2294" s="19"/>
      <c r="G2294"/>
      <c r="H2294" s="17">
        <f>IFERROR(VLOOKUP(Таблица1[[#This Row],[Наименование услуги]],#REF!,2),)</f>
        <v>0</v>
      </c>
      <c r="I2294" s="7">
        <f>Таблица1[[#This Row],[Количество услуг]]*Таблица1[[#This Row],[Стоимость за единицу, руб.]]</f>
        <v>0</v>
      </c>
      <c r="K2294" s="8" t="str">
        <f>IFERROR(VLOOKUP($J2294,'Журнал договоров физ.лиц'!$A$2:$H$32,2,0),"")</f>
        <v/>
      </c>
      <c r="L2294" s="18" t="e">
        <f>IF(MATCH(Таблица1[[#This Row],[Номер договора]],Таблица1[Номер договора],)=ROW()-1,1,)+INDEX(Таблица1[[#All],[0]],ROW()-1)</f>
        <v>#N/A</v>
      </c>
      <c r="M2294" s="18" t="str">
        <f>IFERROR(INDEX(Таблица1[Номер договора],MATCH(ROW()-1,Таблица1[0],)),"s\")</f>
        <v>s\</v>
      </c>
    </row>
    <row r="2295" spans="1:13" ht="15.75" x14ac:dyDescent="0.25">
      <c r="A2295" s="9" t="e">
        <f>INDEX('Журнал договоров физ.лиц'!C2294:C4292,MATCH('Реестр физические'!J2295,'Журнал договоров физ.лиц'!A2294:A4292,))</f>
        <v>#N/A</v>
      </c>
      <c r="B2295" s="9" t="e">
        <f>INDEX('Журнал договоров физ.лиц'!C:C,MATCH('Журнал договоров физ.лиц'!A:A,'Реестр физические'!J:J,))</f>
        <v>#N/A</v>
      </c>
      <c r="C2295" s="35"/>
      <c r="D2295" s="11"/>
      <c r="E2295" s="16"/>
      <c r="F2295" s="19"/>
      <c r="G2295"/>
      <c r="H2295" s="17">
        <f>IFERROR(VLOOKUP(Таблица1[[#This Row],[Наименование услуги]],#REF!,2),)</f>
        <v>0</v>
      </c>
      <c r="I2295" s="7">
        <f>Таблица1[[#This Row],[Количество услуг]]*Таблица1[[#This Row],[Стоимость за единицу, руб.]]</f>
        <v>0</v>
      </c>
      <c r="K2295" s="8" t="str">
        <f>IFERROR(VLOOKUP($J2295,'Журнал договоров физ.лиц'!$A$2:$H$32,2,0),"")</f>
        <v/>
      </c>
      <c r="L2295" s="18" t="e">
        <f>IF(MATCH(Таблица1[[#This Row],[Номер договора]],Таблица1[Номер договора],)=ROW()-1,1,)+INDEX(Таблица1[[#All],[0]],ROW()-1)</f>
        <v>#N/A</v>
      </c>
      <c r="M2295" s="18" t="str">
        <f>IFERROR(INDEX(Таблица1[Номер договора],MATCH(ROW()-1,Таблица1[0],)),"s\")</f>
        <v>s\</v>
      </c>
    </row>
    <row r="2296" spans="1:13" ht="15.75" x14ac:dyDescent="0.25">
      <c r="A2296" s="9" t="e">
        <f>INDEX('Журнал договоров физ.лиц'!C2294:C4292,MATCH('Реестр физические'!J2296,'Журнал договоров физ.лиц'!A2294:A4292,))</f>
        <v>#N/A</v>
      </c>
      <c r="B2296" s="9" t="e">
        <f>INDEX('Журнал договоров физ.лиц'!C:C,MATCH('Журнал договоров физ.лиц'!A:A,'Реестр физические'!J:J,))</f>
        <v>#N/A</v>
      </c>
      <c r="C2296" s="35"/>
      <c r="D2296" s="11"/>
      <c r="E2296" s="16"/>
      <c r="F2296" s="19"/>
      <c r="G2296"/>
      <c r="H2296" s="17">
        <f>IFERROR(VLOOKUP(Таблица1[[#This Row],[Наименование услуги]],#REF!,2),)</f>
        <v>0</v>
      </c>
      <c r="I2296" s="7">
        <f>Таблица1[[#This Row],[Количество услуг]]*Таблица1[[#This Row],[Стоимость за единицу, руб.]]</f>
        <v>0</v>
      </c>
      <c r="K2296" s="8" t="str">
        <f>IFERROR(VLOOKUP($J2296,'Журнал договоров физ.лиц'!$A$2:$H$32,2,0),"")</f>
        <v/>
      </c>
      <c r="L2296" s="18" t="e">
        <f>IF(MATCH(Таблица1[[#This Row],[Номер договора]],Таблица1[Номер договора],)=ROW()-1,1,)+INDEX(Таблица1[[#All],[0]],ROW()-1)</f>
        <v>#N/A</v>
      </c>
      <c r="M2296" s="18" t="str">
        <f>IFERROR(INDEX(Таблица1[Номер договора],MATCH(ROW()-1,Таблица1[0],)),"s\")</f>
        <v>s\</v>
      </c>
    </row>
    <row r="2297" spans="1:13" ht="15.75" x14ac:dyDescent="0.25">
      <c r="A2297" s="9" t="e">
        <f>INDEX('Журнал договоров физ.лиц'!C2297:C4295,MATCH('Реестр физические'!J2297,'Журнал договоров физ.лиц'!A2297:A4295,))</f>
        <v>#N/A</v>
      </c>
      <c r="B2297" s="9" t="e">
        <f>INDEX('Журнал договоров физ.лиц'!C:C,MATCH('Журнал договоров физ.лиц'!A:A,'Реестр физические'!J:J,))</f>
        <v>#N/A</v>
      </c>
      <c r="C2297" s="35"/>
      <c r="D2297" s="11"/>
      <c r="E2297" s="16"/>
      <c r="F2297" s="19"/>
      <c r="G2297"/>
      <c r="H2297" s="17">
        <f>IFERROR(VLOOKUP(Таблица1[[#This Row],[Наименование услуги]],#REF!,2),)</f>
        <v>0</v>
      </c>
      <c r="I2297" s="7">
        <f>Таблица1[[#This Row],[Количество услуг]]*Таблица1[[#This Row],[Стоимость за единицу, руб.]]</f>
        <v>0</v>
      </c>
      <c r="K2297" s="8" t="str">
        <f>IFERROR(VLOOKUP($J2297,'Журнал договоров физ.лиц'!$A$2:$H$32,2,0),"")</f>
        <v/>
      </c>
      <c r="L2297" s="18" t="e">
        <f>IF(MATCH(Таблица1[[#This Row],[Номер договора]],Таблица1[Номер договора],)=ROW()-1,1,)+INDEX(Таблица1[[#All],[0]],ROW()-1)</f>
        <v>#N/A</v>
      </c>
      <c r="M2297" s="18" t="str">
        <f>IFERROR(INDEX(Таблица1[Номер договора],MATCH(ROW()-1,Таблица1[0],)),"s\")</f>
        <v>s\</v>
      </c>
    </row>
    <row r="2298" spans="1:13" ht="15.75" x14ac:dyDescent="0.25">
      <c r="A2298" s="9" t="e">
        <f>INDEX('Журнал договоров физ.лиц'!C2297:C4295,MATCH('Реестр физические'!J2298,'Журнал договоров физ.лиц'!A2297:A4295,))</f>
        <v>#N/A</v>
      </c>
      <c r="B2298" s="9" t="e">
        <f>INDEX('Журнал договоров физ.лиц'!C:C,MATCH('Журнал договоров физ.лиц'!A:A,'Реестр физические'!J:J,))</f>
        <v>#N/A</v>
      </c>
      <c r="C2298" s="35"/>
      <c r="D2298" s="11"/>
      <c r="E2298" s="16"/>
      <c r="F2298" s="19"/>
      <c r="G2298"/>
      <c r="H2298" s="17">
        <f>IFERROR(VLOOKUP(Таблица1[[#This Row],[Наименование услуги]],#REF!,2),)</f>
        <v>0</v>
      </c>
      <c r="I2298" s="7">
        <f>Таблица1[[#This Row],[Количество услуг]]*Таблица1[[#This Row],[Стоимость за единицу, руб.]]</f>
        <v>0</v>
      </c>
      <c r="K2298" s="8" t="str">
        <f>IFERROR(VLOOKUP($J2298,'Журнал договоров физ.лиц'!$A$2:$H$32,2,0),"")</f>
        <v/>
      </c>
      <c r="L2298" s="18" t="e">
        <f>IF(MATCH(Таблица1[[#This Row],[Номер договора]],Таблица1[Номер договора],)=ROW()-1,1,)+INDEX(Таблица1[[#All],[0]],ROW()-1)</f>
        <v>#N/A</v>
      </c>
      <c r="M2298" s="18" t="str">
        <f>IFERROR(INDEX(Таблица1[Номер договора],MATCH(ROW()-1,Таблица1[0],)),"s\")</f>
        <v>s\</v>
      </c>
    </row>
    <row r="2299" spans="1:13" ht="15.75" x14ac:dyDescent="0.25">
      <c r="A2299" s="9" t="e">
        <f>INDEX('Журнал договоров физ.лиц'!C2297:C4295,MATCH('Реестр физические'!J2299,'Журнал договоров физ.лиц'!A2297:A4295,))</f>
        <v>#N/A</v>
      </c>
      <c r="B2299" s="9" t="e">
        <f>INDEX('Журнал договоров физ.лиц'!C:C,MATCH('Журнал договоров физ.лиц'!A:A,'Реестр физические'!J:J,))</f>
        <v>#N/A</v>
      </c>
      <c r="C2299" s="35"/>
      <c r="D2299" s="11"/>
      <c r="E2299" s="16"/>
      <c r="F2299" s="19"/>
      <c r="G2299"/>
      <c r="H2299" s="17">
        <f>IFERROR(VLOOKUP(Таблица1[[#This Row],[Наименование услуги]],#REF!,2),)</f>
        <v>0</v>
      </c>
      <c r="I2299" s="7">
        <f>Таблица1[[#This Row],[Количество услуг]]*Таблица1[[#This Row],[Стоимость за единицу, руб.]]</f>
        <v>0</v>
      </c>
      <c r="K2299" s="8" t="str">
        <f>IFERROR(VLOOKUP($J2299,'Журнал договоров физ.лиц'!$A$2:$H$32,2,0),"")</f>
        <v/>
      </c>
      <c r="L2299" s="18" t="e">
        <f>IF(MATCH(Таблица1[[#This Row],[Номер договора]],Таблица1[Номер договора],)=ROW()-1,1,)+INDEX(Таблица1[[#All],[0]],ROW()-1)</f>
        <v>#N/A</v>
      </c>
      <c r="M2299" s="18" t="str">
        <f>IFERROR(INDEX(Таблица1[Номер договора],MATCH(ROW()-1,Таблица1[0],)),"s\")</f>
        <v>s\</v>
      </c>
    </row>
    <row r="2300" spans="1:13" ht="15.75" x14ac:dyDescent="0.25">
      <c r="A2300" s="9" t="e">
        <f>INDEX('Журнал договоров физ.лиц'!C2300:C4298,MATCH('Реестр физические'!J2300,'Журнал договоров физ.лиц'!A2300:A4298,))</f>
        <v>#N/A</v>
      </c>
      <c r="B2300" s="9" t="e">
        <f>INDEX('Журнал договоров физ.лиц'!C:C,MATCH('Журнал договоров физ.лиц'!A:A,'Реестр физические'!J:J,))</f>
        <v>#N/A</v>
      </c>
      <c r="C2300" s="35"/>
      <c r="D2300" s="11"/>
      <c r="E2300" s="16"/>
      <c r="F2300" s="19"/>
      <c r="G2300"/>
      <c r="H2300" s="17">
        <f>IFERROR(VLOOKUP(Таблица1[[#This Row],[Наименование услуги]],#REF!,2),)</f>
        <v>0</v>
      </c>
      <c r="I2300" s="7">
        <f>Таблица1[[#This Row],[Количество услуг]]*Таблица1[[#This Row],[Стоимость за единицу, руб.]]</f>
        <v>0</v>
      </c>
      <c r="K2300" s="8" t="str">
        <f>IFERROR(VLOOKUP($J2300,'Журнал договоров физ.лиц'!$A$2:$H$32,2,0),"")</f>
        <v/>
      </c>
      <c r="L2300" s="18" t="e">
        <f>IF(MATCH(Таблица1[[#This Row],[Номер договора]],Таблица1[Номер договора],)=ROW()-1,1,)+INDEX(Таблица1[[#All],[0]],ROW()-1)</f>
        <v>#N/A</v>
      </c>
      <c r="M2300" s="18" t="str">
        <f>IFERROR(INDEX(Таблица1[Номер договора],MATCH(ROW()-1,Таблица1[0],)),"s\")</f>
        <v>s\</v>
      </c>
    </row>
    <row r="2301" spans="1:13" ht="15.75" x14ac:dyDescent="0.25">
      <c r="A2301" s="9" t="e">
        <f>INDEX('Журнал договоров физ.лиц'!C2300:C4298,MATCH('Реестр физические'!J2301,'Журнал договоров физ.лиц'!A2300:A4298,))</f>
        <v>#N/A</v>
      </c>
      <c r="B2301" s="9" t="e">
        <f>INDEX('Журнал договоров физ.лиц'!C:C,MATCH('Журнал договоров физ.лиц'!A:A,'Реестр физические'!J:J,))</f>
        <v>#N/A</v>
      </c>
      <c r="C2301" s="35"/>
      <c r="D2301" s="11"/>
      <c r="E2301" s="16"/>
      <c r="F2301" s="19"/>
      <c r="G2301"/>
      <c r="H2301" s="17">
        <f>IFERROR(VLOOKUP(Таблица1[[#This Row],[Наименование услуги]],#REF!,2),)</f>
        <v>0</v>
      </c>
      <c r="I2301" s="7">
        <f>Таблица1[[#This Row],[Количество услуг]]*Таблица1[[#This Row],[Стоимость за единицу, руб.]]</f>
        <v>0</v>
      </c>
      <c r="K2301" s="8" t="str">
        <f>IFERROR(VLOOKUP($J2301,'Журнал договоров физ.лиц'!$A$2:$H$32,2,0),"")</f>
        <v/>
      </c>
      <c r="L2301" s="18" t="e">
        <f>IF(MATCH(Таблица1[[#This Row],[Номер договора]],Таблица1[Номер договора],)=ROW()-1,1,)+INDEX(Таблица1[[#All],[0]],ROW()-1)</f>
        <v>#N/A</v>
      </c>
      <c r="M2301" s="18" t="str">
        <f>IFERROR(INDEX(Таблица1[Номер договора],MATCH(ROW()-1,Таблица1[0],)),"s\")</f>
        <v>s\</v>
      </c>
    </row>
    <row r="2302" spans="1:13" ht="15.75" x14ac:dyDescent="0.25">
      <c r="A2302" s="9" t="e">
        <f>INDEX('Журнал договоров физ.лиц'!C2300:C4298,MATCH('Реестр физические'!J2302,'Журнал договоров физ.лиц'!A2300:A4298,))</f>
        <v>#N/A</v>
      </c>
      <c r="B2302" s="9" t="e">
        <f>INDEX('Журнал договоров физ.лиц'!C:C,MATCH('Журнал договоров физ.лиц'!A:A,'Реестр физические'!J:J,))</f>
        <v>#N/A</v>
      </c>
      <c r="C2302" s="35"/>
      <c r="D2302" s="11"/>
      <c r="E2302" s="16"/>
      <c r="F2302" s="19"/>
      <c r="G2302"/>
      <c r="H2302" s="17">
        <f>IFERROR(VLOOKUP(Таблица1[[#This Row],[Наименование услуги]],#REF!,2),)</f>
        <v>0</v>
      </c>
      <c r="I2302" s="7">
        <f>Таблица1[[#This Row],[Количество услуг]]*Таблица1[[#This Row],[Стоимость за единицу, руб.]]</f>
        <v>0</v>
      </c>
      <c r="K2302" s="8" t="str">
        <f>IFERROR(VLOOKUP($J2302,'Журнал договоров физ.лиц'!$A$2:$H$32,2,0),"")</f>
        <v/>
      </c>
      <c r="L2302" s="18" t="e">
        <f>IF(MATCH(Таблица1[[#This Row],[Номер договора]],Таблица1[Номер договора],)=ROW()-1,1,)+INDEX(Таблица1[[#All],[0]],ROW()-1)</f>
        <v>#N/A</v>
      </c>
      <c r="M2302" s="18" t="str">
        <f>IFERROR(INDEX(Таблица1[Номер договора],MATCH(ROW()-1,Таблица1[0],)),"s\")</f>
        <v>s\</v>
      </c>
    </row>
    <row r="2303" spans="1:13" ht="15.75" x14ac:dyDescent="0.25">
      <c r="A2303" s="9" t="e">
        <f>INDEX('Журнал договоров физ.лиц'!C2303:C4301,MATCH('Реестр физические'!J2303,'Журнал договоров физ.лиц'!A2303:A4301,))</f>
        <v>#N/A</v>
      </c>
      <c r="B2303" s="9" t="e">
        <f>INDEX('Журнал договоров физ.лиц'!C:C,MATCH('Журнал договоров физ.лиц'!A:A,'Реестр физические'!J:J,))</f>
        <v>#N/A</v>
      </c>
      <c r="C2303" s="35"/>
      <c r="D2303" s="11"/>
      <c r="E2303" s="16"/>
      <c r="F2303" s="19"/>
      <c r="G2303"/>
      <c r="H2303" s="17">
        <f>IFERROR(VLOOKUP(Таблица1[[#This Row],[Наименование услуги]],#REF!,2),)</f>
        <v>0</v>
      </c>
      <c r="I2303" s="7">
        <f>Таблица1[[#This Row],[Количество услуг]]*Таблица1[[#This Row],[Стоимость за единицу, руб.]]</f>
        <v>0</v>
      </c>
      <c r="K2303" s="8" t="str">
        <f>IFERROR(VLOOKUP($J2303,'Журнал договоров физ.лиц'!$A$2:$H$32,2,0),"")</f>
        <v/>
      </c>
      <c r="L2303" s="18" t="e">
        <f>IF(MATCH(Таблица1[[#This Row],[Номер договора]],Таблица1[Номер договора],)=ROW()-1,1,)+INDEX(Таблица1[[#All],[0]],ROW()-1)</f>
        <v>#N/A</v>
      </c>
      <c r="M2303" s="18" t="str">
        <f>IFERROR(INDEX(Таблица1[Номер договора],MATCH(ROW()-1,Таблица1[0],)),"s\")</f>
        <v>s\</v>
      </c>
    </row>
    <row r="2304" spans="1:13" ht="15.75" x14ac:dyDescent="0.25">
      <c r="A2304" s="9" t="e">
        <f>INDEX('Журнал договоров физ.лиц'!C2303:C4301,MATCH('Реестр физические'!J2304,'Журнал договоров физ.лиц'!A2303:A4301,))</f>
        <v>#N/A</v>
      </c>
      <c r="B2304" s="9" t="e">
        <f>INDEX('Журнал договоров физ.лиц'!C:C,MATCH('Журнал договоров физ.лиц'!A:A,'Реестр физические'!J:J,))</f>
        <v>#N/A</v>
      </c>
      <c r="C2304" s="35"/>
      <c r="D2304" s="11"/>
      <c r="E2304" s="16"/>
      <c r="F2304" s="19"/>
      <c r="G2304"/>
      <c r="H2304" s="17">
        <f>IFERROR(VLOOKUP(Таблица1[[#This Row],[Наименование услуги]],#REF!,2),)</f>
        <v>0</v>
      </c>
      <c r="I2304" s="7">
        <f>Таблица1[[#This Row],[Количество услуг]]*Таблица1[[#This Row],[Стоимость за единицу, руб.]]</f>
        <v>0</v>
      </c>
      <c r="K2304" s="8" t="str">
        <f>IFERROR(VLOOKUP($J2304,'Журнал договоров физ.лиц'!$A$2:$H$32,2,0),"")</f>
        <v/>
      </c>
      <c r="L2304" s="18" t="e">
        <f>IF(MATCH(Таблица1[[#This Row],[Номер договора]],Таблица1[Номер договора],)=ROW()-1,1,)+INDEX(Таблица1[[#All],[0]],ROW()-1)</f>
        <v>#N/A</v>
      </c>
      <c r="M2304" s="18" t="str">
        <f>IFERROR(INDEX(Таблица1[Номер договора],MATCH(ROW()-1,Таблица1[0],)),"s\")</f>
        <v>s\</v>
      </c>
    </row>
    <row r="2305" spans="1:13" ht="15.75" x14ac:dyDescent="0.25">
      <c r="A2305" s="9" t="e">
        <f>INDEX('Журнал договоров физ.лиц'!C2303:C4301,MATCH('Реестр физические'!J2305,'Журнал договоров физ.лиц'!A2303:A4301,))</f>
        <v>#N/A</v>
      </c>
      <c r="B2305" s="9" t="e">
        <f>INDEX('Журнал договоров физ.лиц'!C:C,MATCH('Журнал договоров физ.лиц'!A:A,'Реестр физические'!J:J,))</f>
        <v>#N/A</v>
      </c>
      <c r="C2305" s="35"/>
      <c r="D2305" s="11"/>
      <c r="E2305" s="16"/>
      <c r="F2305" s="19"/>
      <c r="G2305"/>
      <c r="H2305" s="17">
        <f>IFERROR(VLOOKUP(Таблица1[[#This Row],[Наименование услуги]],#REF!,2),)</f>
        <v>0</v>
      </c>
      <c r="I2305" s="7">
        <f>Таблица1[[#This Row],[Количество услуг]]*Таблица1[[#This Row],[Стоимость за единицу, руб.]]</f>
        <v>0</v>
      </c>
      <c r="K2305" s="8" t="str">
        <f>IFERROR(VLOOKUP($J2305,'Журнал договоров физ.лиц'!$A$2:$H$32,2,0),"")</f>
        <v/>
      </c>
      <c r="L2305" s="18" t="e">
        <f>IF(MATCH(Таблица1[[#This Row],[Номер договора]],Таблица1[Номер договора],)=ROW()-1,1,)+INDEX(Таблица1[[#All],[0]],ROW()-1)</f>
        <v>#N/A</v>
      </c>
      <c r="M2305" s="18" t="str">
        <f>IFERROR(INDEX(Таблица1[Номер договора],MATCH(ROW()-1,Таблица1[0],)),"s\")</f>
        <v>s\</v>
      </c>
    </row>
    <row r="2306" spans="1:13" ht="15.75" x14ac:dyDescent="0.25">
      <c r="A2306" s="9" t="e">
        <f>INDEX('Журнал договоров физ.лиц'!C2306:C4304,MATCH('Реестр физические'!J2306,'Журнал договоров физ.лиц'!A2306:A4304,))</f>
        <v>#N/A</v>
      </c>
      <c r="B2306" s="9" t="e">
        <f>INDEX('Журнал договоров физ.лиц'!C:C,MATCH('Журнал договоров физ.лиц'!A:A,'Реестр физические'!J:J,))</f>
        <v>#N/A</v>
      </c>
      <c r="C2306" s="35"/>
      <c r="D2306" s="11"/>
      <c r="E2306" s="16"/>
      <c r="F2306" s="19"/>
      <c r="G2306"/>
      <c r="H2306" s="17">
        <f>IFERROR(VLOOKUP(Таблица1[[#This Row],[Наименование услуги]],#REF!,2),)</f>
        <v>0</v>
      </c>
      <c r="I2306" s="7">
        <f>Таблица1[[#This Row],[Количество услуг]]*Таблица1[[#This Row],[Стоимость за единицу, руб.]]</f>
        <v>0</v>
      </c>
      <c r="K2306" s="8" t="str">
        <f>IFERROR(VLOOKUP($J2306,'Журнал договоров физ.лиц'!$A$2:$H$32,2,0),"")</f>
        <v/>
      </c>
      <c r="L2306" s="18" t="e">
        <f>IF(MATCH(Таблица1[[#This Row],[Номер договора]],Таблица1[Номер договора],)=ROW()-1,1,)+INDEX(Таблица1[[#All],[0]],ROW()-1)</f>
        <v>#N/A</v>
      </c>
      <c r="M2306" s="18" t="str">
        <f>IFERROR(INDEX(Таблица1[Номер договора],MATCH(ROW()-1,Таблица1[0],)),"s\")</f>
        <v>s\</v>
      </c>
    </row>
    <row r="2307" spans="1:13" ht="15.75" x14ac:dyDescent="0.25">
      <c r="A2307" s="9" t="e">
        <f>INDEX('Журнал договоров физ.лиц'!C2306:C4304,MATCH('Реестр физические'!J2307,'Журнал договоров физ.лиц'!A2306:A4304,))</f>
        <v>#N/A</v>
      </c>
      <c r="B2307" s="9" t="e">
        <f>INDEX('Журнал договоров физ.лиц'!C:C,MATCH('Журнал договоров физ.лиц'!A:A,'Реестр физические'!J:J,))</f>
        <v>#N/A</v>
      </c>
      <c r="C2307" s="35"/>
      <c r="D2307" s="11"/>
      <c r="E2307" s="16"/>
      <c r="F2307" s="19"/>
      <c r="G2307"/>
      <c r="H2307" s="17">
        <f>IFERROR(VLOOKUP(Таблица1[[#This Row],[Наименование услуги]],#REF!,2),)</f>
        <v>0</v>
      </c>
      <c r="I2307" s="7">
        <f>Таблица1[[#This Row],[Количество услуг]]*Таблица1[[#This Row],[Стоимость за единицу, руб.]]</f>
        <v>0</v>
      </c>
      <c r="K2307" s="8" t="str">
        <f>IFERROR(VLOOKUP($J2307,'Журнал договоров физ.лиц'!$A$2:$H$32,2,0),"")</f>
        <v/>
      </c>
      <c r="L2307" s="18" t="e">
        <f>IF(MATCH(Таблица1[[#This Row],[Номер договора]],Таблица1[Номер договора],)=ROW()-1,1,)+INDEX(Таблица1[[#All],[0]],ROW()-1)</f>
        <v>#N/A</v>
      </c>
      <c r="M2307" s="18" t="str">
        <f>IFERROR(INDEX(Таблица1[Номер договора],MATCH(ROW()-1,Таблица1[0],)),"s\")</f>
        <v>s\</v>
      </c>
    </row>
    <row r="2308" spans="1:13" ht="15.75" x14ac:dyDescent="0.25">
      <c r="A2308" s="9" t="e">
        <f>INDEX('Журнал договоров физ.лиц'!C2306:C4304,MATCH('Реестр физические'!J2308,'Журнал договоров физ.лиц'!A2306:A4304,))</f>
        <v>#N/A</v>
      </c>
      <c r="B2308" s="9" t="e">
        <f>INDEX('Журнал договоров физ.лиц'!C:C,MATCH('Журнал договоров физ.лиц'!A:A,'Реестр физические'!J:J,))</f>
        <v>#N/A</v>
      </c>
      <c r="C2308" s="35"/>
      <c r="D2308" s="11"/>
      <c r="E2308" s="16"/>
      <c r="F2308" s="19"/>
      <c r="G2308"/>
      <c r="H2308" s="17">
        <f>IFERROR(VLOOKUP(Таблица1[[#This Row],[Наименование услуги]],#REF!,2),)</f>
        <v>0</v>
      </c>
      <c r="I2308" s="7">
        <f>Таблица1[[#This Row],[Количество услуг]]*Таблица1[[#This Row],[Стоимость за единицу, руб.]]</f>
        <v>0</v>
      </c>
      <c r="K2308" s="8" t="str">
        <f>IFERROR(VLOOKUP($J2308,'Журнал договоров физ.лиц'!$A$2:$H$32,2,0),"")</f>
        <v/>
      </c>
      <c r="L2308" s="18" t="e">
        <f>IF(MATCH(Таблица1[[#This Row],[Номер договора]],Таблица1[Номер договора],)=ROW()-1,1,)+INDEX(Таблица1[[#All],[0]],ROW()-1)</f>
        <v>#N/A</v>
      </c>
      <c r="M2308" s="18" t="str">
        <f>IFERROR(INDEX(Таблица1[Номер договора],MATCH(ROW()-1,Таблица1[0],)),"s\")</f>
        <v>s\</v>
      </c>
    </row>
    <row r="2309" spans="1:13" ht="15.75" x14ac:dyDescent="0.25">
      <c r="A2309" s="9" t="e">
        <f>INDEX('Журнал договоров физ.лиц'!C2309:C4307,MATCH('Реестр физические'!J2309,'Журнал договоров физ.лиц'!A2309:A4307,))</f>
        <v>#N/A</v>
      </c>
      <c r="B2309" s="9" t="e">
        <f>INDEX('Журнал договоров физ.лиц'!C:C,MATCH('Журнал договоров физ.лиц'!A:A,'Реестр физические'!J:J,))</f>
        <v>#N/A</v>
      </c>
      <c r="C2309" s="35"/>
      <c r="D2309" s="11"/>
      <c r="E2309" s="16"/>
      <c r="F2309" s="19"/>
      <c r="G2309"/>
      <c r="H2309" s="17">
        <f>IFERROR(VLOOKUP(Таблица1[[#This Row],[Наименование услуги]],#REF!,2),)</f>
        <v>0</v>
      </c>
      <c r="I2309" s="7">
        <f>Таблица1[[#This Row],[Количество услуг]]*Таблица1[[#This Row],[Стоимость за единицу, руб.]]</f>
        <v>0</v>
      </c>
      <c r="K2309" s="8" t="str">
        <f>IFERROR(VLOOKUP($J2309,'Журнал договоров физ.лиц'!$A$2:$H$32,2,0),"")</f>
        <v/>
      </c>
      <c r="L2309" s="18" t="e">
        <f>IF(MATCH(Таблица1[[#This Row],[Номер договора]],Таблица1[Номер договора],)=ROW()-1,1,)+INDEX(Таблица1[[#All],[0]],ROW()-1)</f>
        <v>#N/A</v>
      </c>
      <c r="M2309" s="18" t="str">
        <f>IFERROR(INDEX(Таблица1[Номер договора],MATCH(ROW()-1,Таблица1[0],)),"s\")</f>
        <v>s\</v>
      </c>
    </row>
    <row r="2310" spans="1:13" ht="15.75" x14ac:dyDescent="0.25">
      <c r="A2310" s="9" t="e">
        <f>INDEX('Журнал договоров физ.лиц'!C2309:C4307,MATCH('Реестр физические'!J2310,'Журнал договоров физ.лиц'!A2309:A4307,))</f>
        <v>#N/A</v>
      </c>
      <c r="B2310" s="9" t="e">
        <f>INDEX('Журнал договоров физ.лиц'!C:C,MATCH('Журнал договоров физ.лиц'!A:A,'Реестр физические'!J:J,))</f>
        <v>#N/A</v>
      </c>
      <c r="C2310" s="35"/>
      <c r="D2310" s="11"/>
      <c r="E2310" s="16"/>
      <c r="F2310" s="19"/>
      <c r="G2310"/>
      <c r="H2310" s="17">
        <f>IFERROR(VLOOKUP(Таблица1[[#This Row],[Наименование услуги]],#REF!,2),)</f>
        <v>0</v>
      </c>
      <c r="I2310" s="7">
        <f>Таблица1[[#This Row],[Количество услуг]]*Таблица1[[#This Row],[Стоимость за единицу, руб.]]</f>
        <v>0</v>
      </c>
      <c r="K2310" s="8" t="str">
        <f>IFERROR(VLOOKUP($J2310,'Журнал договоров физ.лиц'!$A$2:$H$32,2,0),"")</f>
        <v/>
      </c>
      <c r="L2310" s="18" t="e">
        <f>IF(MATCH(Таблица1[[#This Row],[Номер договора]],Таблица1[Номер договора],)=ROW()-1,1,)+INDEX(Таблица1[[#All],[0]],ROW()-1)</f>
        <v>#N/A</v>
      </c>
      <c r="M2310" s="18" t="str">
        <f>IFERROR(INDEX(Таблица1[Номер договора],MATCH(ROW()-1,Таблица1[0],)),"s\")</f>
        <v>s\</v>
      </c>
    </row>
    <row r="2311" spans="1:13" ht="15.75" x14ac:dyDescent="0.25">
      <c r="A2311" s="9" t="e">
        <f>INDEX('Журнал договоров физ.лиц'!C2309:C4307,MATCH('Реестр физические'!J2311,'Журнал договоров физ.лиц'!A2309:A4307,))</f>
        <v>#N/A</v>
      </c>
      <c r="B2311" s="9" t="e">
        <f>INDEX('Журнал договоров физ.лиц'!C:C,MATCH('Журнал договоров физ.лиц'!A:A,'Реестр физические'!J:J,))</f>
        <v>#N/A</v>
      </c>
      <c r="C2311" s="35"/>
      <c r="D2311" s="11"/>
      <c r="E2311" s="16"/>
      <c r="F2311" s="19"/>
      <c r="G2311"/>
      <c r="H2311" s="17">
        <f>IFERROR(VLOOKUP(Таблица1[[#This Row],[Наименование услуги]],#REF!,2),)</f>
        <v>0</v>
      </c>
      <c r="I2311" s="7">
        <f>Таблица1[[#This Row],[Количество услуг]]*Таблица1[[#This Row],[Стоимость за единицу, руб.]]</f>
        <v>0</v>
      </c>
      <c r="K2311" s="8" t="str">
        <f>IFERROR(VLOOKUP($J2311,'Журнал договоров физ.лиц'!$A$2:$H$32,2,0),"")</f>
        <v/>
      </c>
      <c r="L2311" s="18" t="e">
        <f>IF(MATCH(Таблица1[[#This Row],[Номер договора]],Таблица1[Номер договора],)=ROW()-1,1,)+INDEX(Таблица1[[#All],[0]],ROW()-1)</f>
        <v>#N/A</v>
      </c>
      <c r="M2311" s="18" t="str">
        <f>IFERROR(INDEX(Таблица1[Номер договора],MATCH(ROW()-1,Таблица1[0],)),"s\")</f>
        <v>s\</v>
      </c>
    </row>
    <row r="2312" spans="1:13" ht="15.75" x14ac:dyDescent="0.25">
      <c r="A2312" s="9" t="e">
        <f>INDEX('Журнал договоров физ.лиц'!C2312:C4310,MATCH('Реестр физические'!J2312,'Журнал договоров физ.лиц'!A2312:A4310,))</f>
        <v>#N/A</v>
      </c>
      <c r="B2312" s="9" t="e">
        <f>INDEX('Журнал договоров физ.лиц'!C:C,MATCH('Журнал договоров физ.лиц'!A:A,'Реестр физические'!J:J,))</f>
        <v>#N/A</v>
      </c>
      <c r="C2312" s="35"/>
      <c r="D2312" s="11"/>
      <c r="E2312" s="16"/>
      <c r="F2312" s="19"/>
      <c r="G2312"/>
      <c r="H2312" s="17">
        <f>IFERROR(VLOOKUP(Таблица1[[#This Row],[Наименование услуги]],#REF!,2),)</f>
        <v>0</v>
      </c>
      <c r="I2312" s="7">
        <f>Таблица1[[#This Row],[Количество услуг]]*Таблица1[[#This Row],[Стоимость за единицу, руб.]]</f>
        <v>0</v>
      </c>
      <c r="K2312" s="8" t="str">
        <f>IFERROR(VLOOKUP($J2312,'Журнал договоров физ.лиц'!$A$2:$H$32,2,0),"")</f>
        <v/>
      </c>
      <c r="L2312" s="18" t="e">
        <f>IF(MATCH(Таблица1[[#This Row],[Номер договора]],Таблица1[Номер договора],)=ROW()-1,1,)+INDEX(Таблица1[[#All],[0]],ROW()-1)</f>
        <v>#N/A</v>
      </c>
      <c r="M2312" s="18" t="str">
        <f>IFERROR(INDEX(Таблица1[Номер договора],MATCH(ROW()-1,Таблица1[0],)),"s\")</f>
        <v>s\</v>
      </c>
    </row>
    <row r="2313" spans="1:13" ht="15.75" x14ac:dyDescent="0.25">
      <c r="A2313" s="9" t="e">
        <f>INDEX('Журнал договоров физ.лиц'!C2312:C4310,MATCH('Реестр физические'!J2313,'Журнал договоров физ.лиц'!A2312:A4310,))</f>
        <v>#N/A</v>
      </c>
      <c r="B2313" s="9" t="e">
        <f>INDEX('Журнал договоров физ.лиц'!C:C,MATCH('Журнал договоров физ.лиц'!A:A,'Реестр физические'!J:J,))</f>
        <v>#N/A</v>
      </c>
      <c r="C2313" s="35"/>
      <c r="D2313" s="11"/>
      <c r="E2313" s="16"/>
      <c r="F2313" s="19"/>
      <c r="G2313"/>
      <c r="H2313" s="17">
        <f>IFERROR(VLOOKUP(Таблица1[[#This Row],[Наименование услуги]],#REF!,2),)</f>
        <v>0</v>
      </c>
      <c r="I2313" s="7">
        <f>Таблица1[[#This Row],[Количество услуг]]*Таблица1[[#This Row],[Стоимость за единицу, руб.]]</f>
        <v>0</v>
      </c>
      <c r="K2313" s="8" t="str">
        <f>IFERROR(VLOOKUP($J2313,'Журнал договоров физ.лиц'!$A$2:$H$32,2,0),"")</f>
        <v/>
      </c>
      <c r="L2313" s="18" t="e">
        <f>IF(MATCH(Таблица1[[#This Row],[Номер договора]],Таблица1[Номер договора],)=ROW()-1,1,)+INDEX(Таблица1[[#All],[0]],ROW()-1)</f>
        <v>#N/A</v>
      </c>
      <c r="M2313" s="18" t="str">
        <f>IFERROR(INDEX(Таблица1[Номер договора],MATCH(ROW()-1,Таблица1[0],)),"s\")</f>
        <v>s\</v>
      </c>
    </row>
    <row r="2314" spans="1:13" ht="15.75" x14ac:dyDescent="0.25">
      <c r="A2314" s="9" t="e">
        <f>INDEX('Журнал договоров физ.лиц'!C2312:C4310,MATCH('Реестр физические'!J2314,'Журнал договоров физ.лиц'!A2312:A4310,))</f>
        <v>#N/A</v>
      </c>
      <c r="B2314" s="9" t="e">
        <f>INDEX('Журнал договоров физ.лиц'!C:C,MATCH('Журнал договоров физ.лиц'!A:A,'Реестр физические'!J:J,))</f>
        <v>#N/A</v>
      </c>
      <c r="C2314" s="35"/>
      <c r="D2314" s="11"/>
      <c r="E2314" s="16"/>
      <c r="F2314" s="19"/>
      <c r="G2314"/>
      <c r="H2314" s="17">
        <f>IFERROR(VLOOKUP(Таблица1[[#This Row],[Наименование услуги]],#REF!,2),)</f>
        <v>0</v>
      </c>
      <c r="I2314" s="7">
        <f>Таблица1[[#This Row],[Количество услуг]]*Таблица1[[#This Row],[Стоимость за единицу, руб.]]</f>
        <v>0</v>
      </c>
      <c r="K2314" s="8" t="str">
        <f>IFERROR(VLOOKUP($J2314,'Журнал договоров физ.лиц'!$A$2:$H$32,2,0),"")</f>
        <v/>
      </c>
      <c r="L2314" s="18" t="e">
        <f>IF(MATCH(Таблица1[[#This Row],[Номер договора]],Таблица1[Номер договора],)=ROW()-1,1,)+INDEX(Таблица1[[#All],[0]],ROW()-1)</f>
        <v>#N/A</v>
      </c>
      <c r="M2314" s="18" t="str">
        <f>IFERROR(INDEX(Таблица1[Номер договора],MATCH(ROW()-1,Таблица1[0],)),"s\")</f>
        <v>s\</v>
      </c>
    </row>
    <row r="2315" spans="1:13" ht="15.75" x14ac:dyDescent="0.25">
      <c r="A2315" s="9" t="e">
        <f>INDEX('Журнал договоров физ.лиц'!C2315:C4313,MATCH('Реестр физические'!J2315,'Журнал договоров физ.лиц'!A2315:A4313,))</f>
        <v>#N/A</v>
      </c>
      <c r="B2315" s="9" t="e">
        <f>INDEX('Журнал договоров физ.лиц'!C:C,MATCH('Журнал договоров физ.лиц'!A:A,'Реестр физические'!J:J,))</f>
        <v>#N/A</v>
      </c>
      <c r="C2315" s="35"/>
      <c r="D2315" s="11"/>
      <c r="E2315" s="16"/>
      <c r="F2315" s="19"/>
      <c r="G2315"/>
      <c r="H2315" s="17">
        <f>IFERROR(VLOOKUP(Таблица1[[#This Row],[Наименование услуги]],#REF!,2),)</f>
        <v>0</v>
      </c>
      <c r="I2315" s="7">
        <f>Таблица1[[#This Row],[Количество услуг]]*Таблица1[[#This Row],[Стоимость за единицу, руб.]]</f>
        <v>0</v>
      </c>
      <c r="K2315" s="8" t="str">
        <f>IFERROR(VLOOKUP($J2315,'Журнал договоров физ.лиц'!$A$2:$H$32,2,0),"")</f>
        <v/>
      </c>
      <c r="L2315" s="18" t="e">
        <f>IF(MATCH(Таблица1[[#This Row],[Номер договора]],Таблица1[Номер договора],)=ROW()-1,1,)+INDEX(Таблица1[[#All],[0]],ROW()-1)</f>
        <v>#N/A</v>
      </c>
      <c r="M2315" s="18" t="str">
        <f>IFERROR(INDEX(Таблица1[Номер договора],MATCH(ROW()-1,Таблица1[0],)),"s\")</f>
        <v>s\</v>
      </c>
    </row>
    <row r="2316" spans="1:13" ht="15.75" x14ac:dyDescent="0.25">
      <c r="A2316" s="9" t="e">
        <f>INDEX('Журнал договоров физ.лиц'!C2315:C4313,MATCH('Реестр физические'!J2316,'Журнал договоров физ.лиц'!A2315:A4313,))</f>
        <v>#N/A</v>
      </c>
      <c r="B2316" s="9" t="e">
        <f>INDEX('Журнал договоров физ.лиц'!C:C,MATCH('Журнал договоров физ.лиц'!A:A,'Реестр физические'!J:J,))</f>
        <v>#N/A</v>
      </c>
      <c r="C2316" s="35"/>
      <c r="D2316" s="11"/>
      <c r="E2316" s="16"/>
      <c r="F2316" s="19"/>
      <c r="G2316"/>
      <c r="H2316" s="17">
        <f>IFERROR(VLOOKUP(Таблица1[[#This Row],[Наименование услуги]],#REF!,2),)</f>
        <v>0</v>
      </c>
      <c r="I2316" s="7">
        <f>Таблица1[[#This Row],[Количество услуг]]*Таблица1[[#This Row],[Стоимость за единицу, руб.]]</f>
        <v>0</v>
      </c>
      <c r="K2316" s="8" t="str">
        <f>IFERROR(VLOOKUP($J2316,'Журнал договоров физ.лиц'!$A$2:$H$32,2,0),"")</f>
        <v/>
      </c>
      <c r="L2316" s="18" t="e">
        <f>IF(MATCH(Таблица1[[#This Row],[Номер договора]],Таблица1[Номер договора],)=ROW()-1,1,)+INDEX(Таблица1[[#All],[0]],ROW()-1)</f>
        <v>#N/A</v>
      </c>
      <c r="M2316" s="18" t="str">
        <f>IFERROR(INDEX(Таблица1[Номер договора],MATCH(ROW()-1,Таблица1[0],)),"s\")</f>
        <v>s\</v>
      </c>
    </row>
    <row r="2317" spans="1:13" ht="15.75" x14ac:dyDescent="0.25">
      <c r="A2317" s="9" t="e">
        <f>INDEX('Журнал договоров физ.лиц'!C2315:C4313,MATCH('Реестр физические'!J2317,'Журнал договоров физ.лиц'!A2315:A4313,))</f>
        <v>#N/A</v>
      </c>
      <c r="B2317" s="9" t="e">
        <f>INDEX('Журнал договоров физ.лиц'!C:C,MATCH('Журнал договоров физ.лиц'!A:A,'Реестр физические'!J:J,))</f>
        <v>#N/A</v>
      </c>
      <c r="C2317" s="35"/>
      <c r="D2317" s="11"/>
      <c r="E2317" s="16"/>
      <c r="F2317" s="19"/>
      <c r="G2317"/>
      <c r="H2317" s="17">
        <f>IFERROR(VLOOKUP(Таблица1[[#This Row],[Наименование услуги]],#REF!,2),)</f>
        <v>0</v>
      </c>
      <c r="I2317" s="7">
        <f>Таблица1[[#This Row],[Количество услуг]]*Таблица1[[#This Row],[Стоимость за единицу, руб.]]</f>
        <v>0</v>
      </c>
      <c r="K2317" s="8" t="str">
        <f>IFERROR(VLOOKUP($J2317,'Журнал договоров физ.лиц'!$A$2:$H$32,2,0),"")</f>
        <v/>
      </c>
      <c r="L2317" s="18" t="e">
        <f>IF(MATCH(Таблица1[[#This Row],[Номер договора]],Таблица1[Номер договора],)=ROW()-1,1,)+INDEX(Таблица1[[#All],[0]],ROW()-1)</f>
        <v>#N/A</v>
      </c>
      <c r="M2317" s="18" t="str">
        <f>IFERROR(INDEX(Таблица1[Номер договора],MATCH(ROW()-1,Таблица1[0],)),"s\")</f>
        <v>s\</v>
      </c>
    </row>
    <row r="2318" spans="1:13" ht="15.75" x14ac:dyDescent="0.25">
      <c r="A2318" s="9" t="e">
        <f>INDEX('Журнал договоров физ.лиц'!C2318:C4316,MATCH('Реестр физические'!J2318,'Журнал договоров физ.лиц'!A2318:A4316,))</f>
        <v>#N/A</v>
      </c>
      <c r="B2318" s="9" t="e">
        <f>INDEX('Журнал договоров физ.лиц'!C:C,MATCH('Журнал договоров физ.лиц'!A:A,'Реестр физические'!J:J,))</f>
        <v>#N/A</v>
      </c>
      <c r="C2318" s="35"/>
      <c r="D2318" s="11"/>
      <c r="E2318" s="16"/>
      <c r="F2318" s="19"/>
      <c r="G2318"/>
      <c r="H2318" s="17">
        <f>IFERROR(VLOOKUP(Таблица1[[#This Row],[Наименование услуги]],#REF!,2),)</f>
        <v>0</v>
      </c>
      <c r="I2318" s="7">
        <f>Таблица1[[#This Row],[Количество услуг]]*Таблица1[[#This Row],[Стоимость за единицу, руб.]]</f>
        <v>0</v>
      </c>
      <c r="K2318" s="8" t="str">
        <f>IFERROR(VLOOKUP($J2318,'Журнал договоров физ.лиц'!$A$2:$H$32,2,0),"")</f>
        <v/>
      </c>
      <c r="L2318" s="18" t="e">
        <f>IF(MATCH(Таблица1[[#This Row],[Номер договора]],Таблица1[Номер договора],)=ROW()-1,1,)+INDEX(Таблица1[[#All],[0]],ROW()-1)</f>
        <v>#N/A</v>
      </c>
      <c r="M2318" s="18" t="str">
        <f>IFERROR(INDEX(Таблица1[Номер договора],MATCH(ROW()-1,Таблица1[0],)),"s\")</f>
        <v>s\</v>
      </c>
    </row>
    <row r="2319" spans="1:13" ht="15.75" x14ac:dyDescent="0.25">
      <c r="A2319" s="9" t="e">
        <f>INDEX('Журнал договоров физ.лиц'!C2318:C4316,MATCH('Реестр физические'!J2319,'Журнал договоров физ.лиц'!A2318:A4316,))</f>
        <v>#N/A</v>
      </c>
      <c r="B2319" s="9" t="e">
        <f>INDEX('Журнал договоров физ.лиц'!C:C,MATCH('Журнал договоров физ.лиц'!A:A,'Реестр физические'!J:J,))</f>
        <v>#N/A</v>
      </c>
      <c r="C2319" s="35"/>
      <c r="D2319" s="11"/>
      <c r="E2319" s="16"/>
      <c r="F2319" s="19"/>
      <c r="G2319"/>
      <c r="H2319" s="17">
        <f>IFERROR(VLOOKUP(Таблица1[[#This Row],[Наименование услуги]],#REF!,2),)</f>
        <v>0</v>
      </c>
      <c r="I2319" s="7">
        <f>Таблица1[[#This Row],[Количество услуг]]*Таблица1[[#This Row],[Стоимость за единицу, руб.]]</f>
        <v>0</v>
      </c>
      <c r="K2319" s="8" t="str">
        <f>IFERROR(VLOOKUP($J2319,'Журнал договоров физ.лиц'!$A$2:$H$32,2,0),"")</f>
        <v/>
      </c>
      <c r="L2319" s="18" t="e">
        <f>IF(MATCH(Таблица1[[#This Row],[Номер договора]],Таблица1[Номер договора],)=ROW()-1,1,)+INDEX(Таблица1[[#All],[0]],ROW()-1)</f>
        <v>#N/A</v>
      </c>
      <c r="M2319" s="18" t="str">
        <f>IFERROR(INDEX(Таблица1[Номер договора],MATCH(ROW()-1,Таблица1[0],)),"s\")</f>
        <v>s\</v>
      </c>
    </row>
    <row r="2320" spans="1:13" ht="15.75" x14ac:dyDescent="0.25">
      <c r="A2320" s="9" t="e">
        <f>INDEX('Журнал договоров физ.лиц'!C2318:C4316,MATCH('Реестр физические'!J2320,'Журнал договоров физ.лиц'!A2318:A4316,))</f>
        <v>#N/A</v>
      </c>
      <c r="B2320" s="9" t="e">
        <f>INDEX('Журнал договоров физ.лиц'!C:C,MATCH('Журнал договоров физ.лиц'!A:A,'Реестр физические'!J:J,))</f>
        <v>#N/A</v>
      </c>
      <c r="C2320" s="35"/>
      <c r="D2320" s="11"/>
      <c r="E2320" s="16"/>
      <c r="F2320" s="19"/>
      <c r="G2320"/>
      <c r="H2320" s="17">
        <f>IFERROR(VLOOKUP(Таблица1[[#This Row],[Наименование услуги]],#REF!,2),)</f>
        <v>0</v>
      </c>
      <c r="I2320" s="7">
        <f>Таблица1[[#This Row],[Количество услуг]]*Таблица1[[#This Row],[Стоимость за единицу, руб.]]</f>
        <v>0</v>
      </c>
      <c r="K2320" s="8" t="str">
        <f>IFERROR(VLOOKUP($J2320,'Журнал договоров физ.лиц'!$A$2:$H$32,2,0),"")</f>
        <v/>
      </c>
      <c r="L2320" s="18" t="e">
        <f>IF(MATCH(Таблица1[[#This Row],[Номер договора]],Таблица1[Номер договора],)=ROW()-1,1,)+INDEX(Таблица1[[#All],[0]],ROW()-1)</f>
        <v>#N/A</v>
      </c>
      <c r="M2320" s="18" t="str">
        <f>IFERROR(INDEX(Таблица1[Номер договора],MATCH(ROW()-1,Таблица1[0],)),"s\")</f>
        <v>s\</v>
      </c>
    </row>
    <row r="2321" spans="1:13" ht="15.75" x14ac:dyDescent="0.25">
      <c r="A2321" s="9" t="e">
        <f>INDEX('Журнал договоров физ.лиц'!C2321:C4319,MATCH('Реестр физические'!J2321,'Журнал договоров физ.лиц'!A2321:A4319,))</f>
        <v>#N/A</v>
      </c>
      <c r="B2321" s="9" t="e">
        <f>INDEX('Журнал договоров физ.лиц'!C:C,MATCH('Журнал договоров физ.лиц'!A:A,'Реестр физические'!J:J,))</f>
        <v>#N/A</v>
      </c>
      <c r="C2321" s="35"/>
      <c r="D2321" s="11"/>
      <c r="E2321" s="16"/>
      <c r="F2321" s="19"/>
      <c r="G2321"/>
      <c r="H2321" s="17">
        <f>IFERROR(VLOOKUP(Таблица1[[#This Row],[Наименование услуги]],#REF!,2),)</f>
        <v>0</v>
      </c>
      <c r="I2321" s="7">
        <f>Таблица1[[#This Row],[Количество услуг]]*Таблица1[[#This Row],[Стоимость за единицу, руб.]]</f>
        <v>0</v>
      </c>
      <c r="K2321" s="8" t="str">
        <f>IFERROR(VLOOKUP($J2321,'Журнал договоров физ.лиц'!$A$2:$H$32,2,0),"")</f>
        <v/>
      </c>
      <c r="L2321" s="18" t="e">
        <f>IF(MATCH(Таблица1[[#This Row],[Номер договора]],Таблица1[Номер договора],)=ROW()-1,1,)+INDEX(Таблица1[[#All],[0]],ROW()-1)</f>
        <v>#N/A</v>
      </c>
      <c r="M2321" s="18" t="str">
        <f>IFERROR(INDEX(Таблица1[Номер договора],MATCH(ROW()-1,Таблица1[0],)),"s\")</f>
        <v>s\</v>
      </c>
    </row>
    <row r="2322" spans="1:13" ht="15.75" x14ac:dyDescent="0.25">
      <c r="A2322" s="9" t="e">
        <f>INDEX('Журнал договоров физ.лиц'!C2321:C4319,MATCH('Реестр физические'!J2322,'Журнал договоров физ.лиц'!A2321:A4319,))</f>
        <v>#N/A</v>
      </c>
      <c r="B2322" s="9" t="e">
        <f>INDEX('Журнал договоров физ.лиц'!C:C,MATCH('Журнал договоров физ.лиц'!A:A,'Реестр физические'!J:J,))</f>
        <v>#N/A</v>
      </c>
      <c r="C2322" s="35"/>
      <c r="D2322" s="11"/>
      <c r="E2322" s="16"/>
      <c r="F2322" s="19"/>
      <c r="G2322"/>
      <c r="H2322" s="17">
        <f>IFERROR(VLOOKUP(Таблица1[[#This Row],[Наименование услуги]],#REF!,2),)</f>
        <v>0</v>
      </c>
      <c r="I2322" s="7">
        <f>Таблица1[[#This Row],[Количество услуг]]*Таблица1[[#This Row],[Стоимость за единицу, руб.]]</f>
        <v>0</v>
      </c>
      <c r="K2322" s="8" t="str">
        <f>IFERROR(VLOOKUP($J2322,'Журнал договоров физ.лиц'!$A$2:$H$32,2,0),"")</f>
        <v/>
      </c>
      <c r="L2322" s="18" t="e">
        <f>IF(MATCH(Таблица1[[#This Row],[Номер договора]],Таблица1[Номер договора],)=ROW()-1,1,)+INDEX(Таблица1[[#All],[0]],ROW()-1)</f>
        <v>#N/A</v>
      </c>
      <c r="M2322" s="18" t="str">
        <f>IFERROR(INDEX(Таблица1[Номер договора],MATCH(ROW()-1,Таблица1[0],)),"s\")</f>
        <v>s\</v>
      </c>
    </row>
    <row r="2323" spans="1:13" ht="15.75" x14ac:dyDescent="0.25">
      <c r="A2323" s="9" t="e">
        <f>INDEX('Журнал договоров физ.лиц'!C2321:C4319,MATCH('Реестр физические'!J2323,'Журнал договоров физ.лиц'!A2321:A4319,))</f>
        <v>#N/A</v>
      </c>
      <c r="B2323" s="9" t="e">
        <f>INDEX('Журнал договоров физ.лиц'!C:C,MATCH('Журнал договоров физ.лиц'!A:A,'Реестр физические'!J:J,))</f>
        <v>#N/A</v>
      </c>
      <c r="C2323" s="35"/>
      <c r="D2323" s="11"/>
      <c r="E2323" s="16"/>
      <c r="F2323" s="19"/>
      <c r="G2323"/>
      <c r="H2323" s="17">
        <f>IFERROR(VLOOKUP(Таблица1[[#This Row],[Наименование услуги]],#REF!,2),)</f>
        <v>0</v>
      </c>
      <c r="I2323" s="7">
        <f>Таблица1[[#This Row],[Количество услуг]]*Таблица1[[#This Row],[Стоимость за единицу, руб.]]</f>
        <v>0</v>
      </c>
      <c r="K2323" s="8" t="str">
        <f>IFERROR(VLOOKUP($J2323,'Журнал договоров физ.лиц'!$A$2:$H$32,2,0),"")</f>
        <v/>
      </c>
      <c r="L2323" s="18" t="e">
        <f>IF(MATCH(Таблица1[[#This Row],[Номер договора]],Таблица1[Номер договора],)=ROW()-1,1,)+INDEX(Таблица1[[#All],[0]],ROW()-1)</f>
        <v>#N/A</v>
      </c>
      <c r="M2323" s="18" t="str">
        <f>IFERROR(INDEX(Таблица1[Номер договора],MATCH(ROW()-1,Таблица1[0],)),"s\")</f>
        <v>s\</v>
      </c>
    </row>
    <row r="2324" spans="1:13" ht="15.75" x14ac:dyDescent="0.25">
      <c r="A2324" s="9" t="e">
        <f>INDEX('Журнал договоров физ.лиц'!C2324:C4322,MATCH('Реестр физические'!J2324,'Журнал договоров физ.лиц'!A2324:A4322,))</f>
        <v>#N/A</v>
      </c>
      <c r="B2324" s="9" t="e">
        <f>INDEX('Журнал договоров физ.лиц'!C:C,MATCH('Журнал договоров физ.лиц'!A:A,'Реестр физические'!J:J,))</f>
        <v>#N/A</v>
      </c>
      <c r="C2324" s="35"/>
      <c r="D2324" s="11"/>
      <c r="E2324" s="16"/>
      <c r="F2324" s="19"/>
      <c r="G2324"/>
      <c r="H2324" s="17">
        <f>IFERROR(VLOOKUP(Таблица1[[#This Row],[Наименование услуги]],#REF!,2),)</f>
        <v>0</v>
      </c>
      <c r="I2324" s="7">
        <f>Таблица1[[#This Row],[Количество услуг]]*Таблица1[[#This Row],[Стоимость за единицу, руб.]]</f>
        <v>0</v>
      </c>
      <c r="K2324" s="8" t="str">
        <f>IFERROR(VLOOKUP($J2324,'Журнал договоров физ.лиц'!$A$2:$H$32,2,0),"")</f>
        <v/>
      </c>
      <c r="L2324" s="18" t="e">
        <f>IF(MATCH(Таблица1[[#This Row],[Номер договора]],Таблица1[Номер договора],)=ROW()-1,1,)+INDEX(Таблица1[[#All],[0]],ROW()-1)</f>
        <v>#N/A</v>
      </c>
      <c r="M2324" s="18" t="str">
        <f>IFERROR(INDEX(Таблица1[Номер договора],MATCH(ROW()-1,Таблица1[0],)),"s\")</f>
        <v>s\</v>
      </c>
    </row>
    <row r="2325" spans="1:13" ht="15.75" x14ac:dyDescent="0.25">
      <c r="A2325" s="9" t="e">
        <f>INDEX('Журнал договоров физ.лиц'!C2324:C4322,MATCH('Реестр физические'!J2325,'Журнал договоров физ.лиц'!A2324:A4322,))</f>
        <v>#N/A</v>
      </c>
      <c r="B2325" s="9" t="e">
        <f>INDEX('Журнал договоров физ.лиц'!C:C,MATCH('Журнал договоров физ.лиц'!A:A,'Реестр физические'!J:J,))</f>
        <v>#N/A</v>
      </c>
      <c r="C2325" s="35"/>
      <c r="D2325" s="11"/>
      <c r="E2325" s="16"/>
      <c r="F2325" s="19"/>
      <c r="G2325"/>
      <c r="H2325" s="17">
        <f>IFERROR(VLOOKUP(Таблица1[[#This Row],[Наименование услуги]],#REF!,2),)</f>
        <v>0</v>
      </c>
      <c r="I2325" s="7">
        <f>Таблица1[[#This Row],[Количество услуг]]*Таблица1[[#This Row],[Стоимость за единицу, руб.]]</f>
        <v>0</v>
      </c>
      <c r="K2325" s="8" t="str">
        <f>IFERROR(VLOOKUP($J2325,'Журнал договоров физ.лиц'!$A$2:$H$32,2,0),"")</f>
        <v/>
      </c>
      <c r="L2325" s="18" t="e">
        <f>IF(MATCH(Таблица1[[#This Row],[Номер договора]],Таблица1[Номер договора],)=ROW()-1,1,)+INDEX(Таблица1[[#All],[0]],ROW()-1)</f>
        <v>#N/A</v>
      </c>
      <c r="M2325" s="18" t="str">
        <f>IFERROR(INDEX(Таблица1[Номер договора],MATCH(ROW()-1,Таблица1[0],)),"s\")</f>
        <v>s\</v>
      </c>
    </row>
    <row r="2326" spans="1:13" ht="15.75" x14ac:dyDescent="0.25">
      <c r="A2326" s="9" t="e">
        <f>INDEX('Журнал договоров физ.лиц'!C2324:C4322,MATCH('Реестр физические'!J2326,'Журнал договоров физ.лиц'!A2324:A4322,))</f>
        <v>#N/A</v>
      </c>
      <c r="B2326" s="9" t="e">
        <f>INDEX('Журнал договоров физ.лиц'!C:C,MATCH('Журнал договоров физ.лиц'!A:A,'Реестр физические'!J:J,))</f>
        <v>#N/A</v>
      </c>
      <c r="C2326" s="35"/>
      <c r="D2326" s="11"/>
      <c r="E2326" s="16"/>
      <c r="F2326" s="19"/>
      <c r="G2326"/>
      <c r="H2326" s="17">
        <f>IFERROR(VLOOKUP(Таблица1[[#This Row],[Наименование услуги]],#REF!,2),)</f>
        <v>0</v>
      </c>
      <c r="I2326" s="7">
        <f>Таблица1[[#This Row],[Количество услуг]]*Таблица1[[#This Row],[Стоимость за единицу, руб.]]</f>
        <v>0</v>
      </c>
      <c r="K2326" s="8" t="str">
        <f>IFERROR(VLOOKUP($J2326,'Журнал договоров физ.лиц'!$A$2:$H$32,2,0),"")</f>
        <v/>
      </c>
      <c r="L2326" s="18" t="e">
        <f>IF(MATCH(Таблица1[[#This Row],[Номер договора]],Таблица1[Номер договора],)=ROW()-1,1,)+INDEX(Таблица1[[#All],[0]],ROW()-1)</f>
        <v>#N/A</v>
      </c>
      <c r="M2326" s="18" t="str">
        <f>IFERROR(INDEX(Таблица1[Номер договора],MATCH(ROW()-1,Таблица1[0],)),"s\")</f>
        <v>s\</v>
      </c>
    </row>
    <row r="2327" spans="1:13" ht="15.75" x14ac:dyDescent="0.25">
      <c r="A2327" s="9" t="e">
        <f>INDEX('Журнал договоров физ.лиц'!C2327:C4325,MATCH('Реестр физические'!J2327,'Журнал договоров физ.лиц'!A2327:A4325,))</f>
        <v>#N/A</v>
      </c>
      <c r="B2327" s="9" t="e">
        <f>INDEX('Журнал договоров физ.лиц'!C:C,MATCH('Журнал договоров физ.лиц'!A:A,'Реестр физические'!J:J,))</f>
        <v>#N/A</v>
      </c>
      <c r="C2327" s="35"/>
      <c r="D2327" s="11"/>
      <c r="E2327" s="16"/>
      <c r="F2327" s="19"/>
      <c r="G2327"/>
      <c r="H2327" s="17">
        <f>IFERROR(VLOOKUP(Таблица1[[#This Row],[Наименование услуги]],#REF!,2),)</f>
        <v>0</v>
      </c>
      <c r="I2327" s="7">
        <f>Таблица1[[#This Row],[Количество услуг]]*Таблица1[[#This Row],[Стоимость за единицу, руб.]]</f>
        <v>0</v>
      </c>
      <c r="K2327" s="8" t="str">
        <f>IFERROR(VLOOKUP($J2327,'Журнал договоров физ.лиц'!$A$2:$H$32,2,0),"")</f>
        <v/>
      </c>
      <c r="L2327" s="18" t="e">
        <f>IF(MATCH(Таблица1[[#This Row],[Номер договора]],Таблица1[Номер договора],)=ROW()-1,1,)+INDEX(Таблица1[[#All],[0]],ROW()-1)</f>
        <v>#N/A</v>
      </c>
      <c r="M2327" s="18" t="str">
        <f>IFERROR(INDEX(Таблица1[Номер договора],MATCH(ROW()-1,Таблица1[0],)),"s\")</f>
        <v>s\</v>
      </c>
    </row>
    <row r="2328" spans="1:13" ht="15.75" x14ac:dyDescent="0.25">
      <c r="A2328" s="9" t="e">
        <f>INDEX('Журнал договоров физ.лиц'!C2327:C4325,MATCH('Реестр физические'!J2328,'Журнал договоров физ.лиц'!A2327:A4325,))</f>
        <v>#N/A</v>
      </c>
      <c r="B2328" s="9" t="e">
        <f>INDEX('Журнал договоров физ.лиц'!C:C,MATCH('Журнал договоров физ.лиц'!A:A,'Реестр физические'!J:J,))</f>
        <v>#N/A</v>
      </c>
      <c r="C2328" s="35"/>
      <c r="D2328" s="11"/>
      <c r="E2328" s="16"/>
      <c r="F2328" s="19"/>
      <c r="G2328"/>
      <c r="H2328" s="17">
        <f>IFERROR(VLOOKUP(Таблица1[[#This Row],[Наименование услуги]],#REF!,2),)</f>
        <v>0</v>
      </c>
      <c r="I2328" s="7">
        <f>Таблица1[[#This Row],[Количество услуг]]*Таблица1[[#This Row],[Стоимость за единицу, руб.]]</f>
        <v>0</v>
      </c>
      <c r="K2328" s="8" t="str">
        <f>IFERROR(VLOOKUP($J2328,'Журнал договоров физ.лиц'!$A$2:$H$32,2,0),"")</f>
        <v/>
      </c>
      <c r="L2328" s="18" t="e">
        <f>IF(MATCH(Таблица1[[#This Row],[Номер договора]],Таблица1[Номер договора],)=ROW()-1,1,)+INDEX(Таблица1[[#All],[0]],ROW()-1)</f>
        <v>#N/A</v>
      </c>
      <c r="M2328" s="18" t="str">
        <f>IFERROR(INDEX(Таблица1[Номер договора],MATCH(ROW()-1,Таблица1[0],)),"s\")</f>
        <v>s\</v>
      </c>
    </row>
    <row r="2329" spans="1:13" ht="15.75" x14ac:dyDescent="0.25">
      <c r="A2329" s="9" t="e">
        <f>INDEX('Журнал договоров физ.лиц'!C2327:C4325,MATCH('Реестр физические'!J2329,'Журнал договоров физ.лиц'!A2327:A4325,))</f>
        <v>#N/A</v>
      </c>
      <c r="B2329" s="9" t="e">
        <f>INDEX('Журнал договоров физ.лиц'!C:C,MATCH('Журнал договоров физ.лиц'!A:A,'Реестр физические'!J:J,))</f>
        <v>#N/A</v>
      </c>
      <c r="C2329" s="35"/>
      <c r="D2329" s="11"/>
      <c r="E2329" s="16"/>
      <c r="F2329" s="19"/>
      <c r="G2329"/>
      <c r="H2329" s="17">
        <f>IFERROR(VLOOKUP(Таблица1[[#This Row],[Наименование услуги]],#REF!,2),)</f>
        <v>0</v>
      </c>
      <c r="I2329" s="7">
        <f>Таблица1[[#This Row],[Количество услуг]]*Таблица1[[#This Row],[Стоимость за единицу, руб.]]</f>
        <v>0</v>
      </c>
      <c r="K2329" s="8" t="str">
        <f>IFERROR(VLOOKUP($J2329,'Журнал договоров физ.лиц'!$A$2:$H$32,2,0),"")</f>
        <v/>
      </c>
      <c r="L2329" s="18" t="e">
        <f>IF(MATCH(Таблица1[[#This Row],[Номер договора]],Таблица1[Номер договора],)=ROW()-1,1,)+INDEX(Таблица1[[#All],[0]],ROW()-1)</f>
        <v>#N/A</v>
      </c>
      <c r="M2329" s="18" t="str">
        <f>IFERROR(INDEX(Таблица1[Номер договора],MATCH(ROW()-1,Таблица1[0],)),"s\")</f>
        <v>s\</v>
      </c>
    </row>
    <row r="2330" spans="1:13" ht="15.75" x14ac:dyDescent="0.25">
      <c r="A2330" s="9" t="e">
        <f>INDEX('Журнал договоров физ.лиц'!C2330:C4328,MATCH('Реестр физические'!J2330,'Журнал договоров физ.лиц'!A2330:A4328,))</f>
        <v>#N/A</v>
      </c>
      <c r="B2330" s="9" t="e">
        <f>INDEX('Журнал договоров физ.лиц'!C:C,MATCH('Журнал договоров физ.лиц'!A:A,'Реестр физические'!J:J,))</f>
        <v>#N/A</v>
      </c>
      <c r="C2330" s="35"/>
      <c r="D2330" s="11"/>
      <c r="E2330" s="16"/>
      <c r="F2330" s="19"/>
      <c r="G2330"/>
      <c r="H2330" s="17">
        <f>IFERROR(VLOOKUP(Таблица1[[#This Row],[Наименование услуги]],#REF!,2),)</f>
        <v>0</v>
      </c>
      <c r="I2330" s="7">
        <f>Таблица1[[#This Row],[Количество услуг]]*Таблица1[[#This Row],[Стоимость за единицу, руб.]]</f>
        <v>0</v>
      </c>
      <c r="K2330" s="8" t="str">
        <f>IFERROR(VLOOKUP($J2330,'Журнал договоров физ.лиц'!$A$2:$H$32,2,0),"")</f>
        <v/>
      </c>
      <c r="L2330" s="18" t="e">
        <f>IF(MATCH(Таблица1[[#This Row],[Номер договора]],Таблица1[Номер договора],)=ROW()-1,1,)+INDEX(Таблица1[[#All],[0]],ROW()-1)</f>
        <v>#N/A</v>
      </c>
      <c r="M2330" s="18" t="str">
        <f>IFERROR(INDEX(Таблица1[Номер договора],MATCH(ROW()-1,Таблица1[0],)),"s\")</f>
        <v>s\</v>
      </c>
    </row>
    <row r="2331" spans="1:13" ht="15.75" x14ac:dyDescent="0.25">
      <c r="A2331" s="9" t="e">
        <f>INDEX('Журнал договоров физ.лиц'!C2330:C4328,MATCH('Реестр физические'!J2331,'Журнал договоров физ.лиц'!A2330:A4328,))</f>
        <v>#N/A</v>
      </c>
      <c r="B2331" s="9" t="e">
        <f>INDEX('Журнал договоров физ.лиц'!C:C,MATCH('Журнал договоров физ.лиц'!A:A,'Реестр физические'!J:J,))</f>
        <v>#N/A</v>
      </c>
      <c r="C2331" s="35"/>
      <c r="D2331" s="11"/>
      <c r="E2331" s="16"/>
      <c r="F2331" s="19"/>
      <c r="G2331"/>
      <c r="H2331" s="17">
        <f>IFERROR(VLOOKUP(Таблица1[[#This Row],[Наименование услуги]],#REF!,2),)</f>
        <v>0</v>
      </c>
      <c r="I2331" s="7">
        <f>Таблица1[[#This Row],[Количество услуг]]*Таблица1[[#This Row],[Стоимость за единицу, руб.]]</f>
        <v>0</v>
      </c>
      <c r="K2331" s="8" t="str">
        <f>IFERROR(VLOOKUP($J2331,'Журнал договоров физ.лиц'!$A$2:$H$32,2,0),"")</f>
        <v/>
      </c>
      <c r="L2331" s="18" t="e">
        <f>IF(MATCH(Таблица1[[#This Row],[Номер договора]],Таблица1[Номер договора],)=ROW()-1,1,)+INDEX(Таблица1[[#All],[0]],ROW()-1)</f>
        <v>#N/A</v>
      </c>
      <c r="M2331" s="18" t="str">
        <f>IFERROR(INDEX(Таблица1[Номер договора],MATCH(ROW()-1,Таблица1[0],)),"s\")</f>
        <v>s\</v>
      </c>
    </row>
    <row r="2332" spans="1:13" ht="15.75" x14ac:dyDescent="0.25">
      <c r="A2332" s="9" t="e">
        <f>INDEX('Журнал договоров физ.лиц'!C2330:C4328,MATCH('Реестр физические'!J2332,'Журнал договоров физ.лиц'!A2330:A4328,))</f>
        <v>#N/A</v>
      </c>
      <c r="B2332" s="9" t="e">
        <f>INDEX('Журнал договоров физ.лиц'!C:C,MATCH('Журнал договоров физ.лиц'!A:A,'Реестр физические'!J:J,))</f>
        <v>#N/A</v>
      </c>
      <c r="C2332" s="35"/>
      <c r="D2332" s="11"/>
      <c r="E2332" s="16"/>
      <c r="F2332" s="19"/>
      <c r="G2332"/>
      <c r="H2332" s="17">
        <f>IFERROR(VLOOKUP(Таблица1[[#This Row],[Наименование услуги]],#REF!,2),)</f>
        <v>0</v>
      </c>
      <c r="I2332" s="7">
        <f>Таблица1[[#This Row],[Количество услуг]]*Таблица1[[#This Row],[Стоимость за единицу, руб.]]</f>
        <v>0</v>
      </c>
      <c r="K2332" s="8" t="str">
        <f>IFERROR(VLOOKUP($J2332,'Журнал договоров физ.лиц'!$A$2:$H$32,2,0),"")</f>
        <v/>
      </c>
      <c r="L2332" s="18" t="e">
        <f>IF(MATCH(Таблица1[[#This Row],[Номер договора]],Таблица1[Номер договора],)=ROW()-1,1,)+INDEX(Таблица1[[#All],[0]],ROW()-1)</f>
        <v>#N/A</v>
      </c>
      <c r="M2332" s="18" t="str">
        <f>IFERROR(INDEX(Таблица1[Номер договора],MATCH(ROW()-1,Таблица1[0],)),"s\")</f>
        <v>s\</v>
      </c>
    </row>
    <row r="2333" spans="1:13" ht="15.75" x14ac:dyDescent="0.25">
      <c r="A2333" s="9" t="e">
        <f>INDEX('Журнал договоров физ.лиц'!C2333:C4331,MATCH('Реестр физические'!J2333,'Журнал договоров физ.лиц'!A2333:A4331,))</f>
        <v>#N/A</v>
      </c>
      <c r="B2333" s="9" t="e">
        <f>INDEX('Журнал договоров физ.лиц'!C:C,MATCH('Журнал договоров физ.лиц'!A:A,'Реестр физические'!J:J,))</f>
        <v>#N/A</v>
      </c>
      <c r="C2333" s="35"/>
      <c r="D2333" s="11"/>
      <c r="E2333" s="16"/>
      <c r="F2333" s="19"/>
      <c r="G2333"/>
      <c r="H2333" s="17">
        <f>IFERROR(VLOOKUP(Таблица1[[#This Row],[Наименование услуги]],#REF!,2),)</f>
        <v>0</v>
      </c>
      <c r="I2333" s="7">
        <f>Таблица1[[#This Row],[Количество услуг]]*Таблица1[[#This Row],[Стоимость за единицу, руб.]]</f>
        <v>0</v>
      </c>
      <c r="K2333" s="8" t="str">
        <f>IFERROR(VLOOKUP($J2333,'Журнал договоров физ.лиц'!$A$2:$H$32,2,0),"")</f>
        <v/>
      </c>
      <c r="L2333" s="18" t="e">
        <f>IF(MATCH(Таблица1[[#This Row],[Номер договора]],Таблица1[Номер договора],)=ROW()-1,1,)+INDEX(Таблица1[[#All],[0]],ROW()-1)</f>
        <v>#N/A</v>
      </c>
      <c r="M2333" s="18" t="str">
        <f>IFERROR(INDEX(Таблица1[Номер договора],MATCH(ROW()-1,Таблица1[0],)),"s\")</f>
        <v>s\</v>
      </c>
    </row>
    <row r="2334" spans="1:13" ht="15.75" x14ac:dyDescent="0.25">
      <c r="A2334" s="9" t="e">
        <f>INDEX('Журнал договоров физ.лиц'!C2333:C4331,MATCH('Реестр физические'!J2334,'Журнал договоров физ.лиц'!A2333:A4331,))</f>
        <v>#N/A</v>
      </c>
      <c r="B2334" s="9" t="e">
        <f>INDEX('Журнал договоров физ.лиц'!C:C,MATCH('Журнал договоров физ.лиц'!A:A,'Реестр физические'!J:J,))</f>
        <v>#N/A</v>
      </c>
      <c r="C2334" s="35"/>
      <c r="D2334" s="11"/>
      <c r="E2334" s="16"/>
      <c r="F2334" s="19"/>
      <c r="G2334"/>
      <c r="H2334" s="17">
        <f>IFERROR(VLOOKUP(Таблица1[[#This Row],[Наименование услуги]],#REF!,2),)</f>
        <v>0</v>
      </c>
      <c r="I2334" s="7">
        <f>Таблица1[[#This Row],[Количество услуг]]*Таблица1[[#This Row],[Стоимость за единицу, руб.]]</f>
        <v>0</v>
      </c>
      <c r="K2334" s="8" t="str">
        <f>IFERROR(VLOOKUP($J2334,'Журнал договоров физ.лиц'!$A$2:$H$32,2,0),"")</f>
        <v/>
      </c>
      <c r="L2334" s="18" t="e">
        <f>IF(MATCH(Таблица1[[#This Row],[Номер договора]],Таблица1[Номер договора],)=ROW()-1,1,)+INDEX(Таблица1[[#All],[0]],ROW()-1)</f>
        <v>#N/A</v>
      </c>
      <c r="M2334" s="18" t="str">
        <f>IFERROR(INDEX(Таблица1[Номер договора],MATCH(ROW()-1,Таблица1[0],)),"s\")</f>
        <v>s\</v>
      </c>
    </row>
    <row r="2335" spans="1:13" ht="15.75" x14ac:dyDescent="0.25">
      <c r="A2335" s="9" t="e">
        <f>INDEX('Журнал договоров физ.лиц'!C2333:C4331,MATCH('Реестр физические'!J2335,'Журнал договоров физ.лиц'!A2333:A4331,))</f>
        <v>#N/A</v>
      </c>
      <c r="B2335" s="9" t="e">
        <f>INDEX('Журнал договоров физ.лиц'!C:C,MATCH('Журнал договоров физ.лиц'!A:A,'Реестр физические'!J:J,))</f>
        <v>#N/A</v>
      </c>
      <c r="C2335" s="35"/>
      <c r="D2335" s="11"/>
      <c r="E2335" s="16"/>
      <c r="F2335" s="19"/>
      <c r="G2335"/>
      <c r="H2335" s="17">
        <f>IFERROR(VLOOKUP(Таблица1[[#This Row],[Наименование услуги]],#REF!,2),)</f>
        <v>0</v>
      </c>
      <c r="I2335" s="7">
        <f>Таблица1[[#This Row],[Количество услуг]]*Таблица1[[#This Row],[Стоимость за единицу, руб.]]</f>
        <v>0</v>
      </c>
      <c r="K2335" s="8" t="str">
        <f>IFERROR(VLOOKUP($J2335,'Журнал договоров физ.лиц'!$A$2:$H$32,2,0),"")</f>
        <v/>
      </c>
      <c r="L2335" s="18" t="e">
        <f>IF(MATCH(Таблица1[[#This Row],[Номер договора]],Таблица1[Номер договора],)=ROW()-1,1,)+INDEX(Таблица1[[#All],[0]],ROW()-1)</f>
        <v>#N/A</v>
      </c>
      <c r="M2335" s="18" t="str">
        <f>IFERROR(INDEX(Таблица1[Номер договора],MATCH(ROW()-1,Таблица1[0],)),"s\")</f>
        <v>s\</v>
      </c>
    </row>
    <row r="2336" spans="1:13" ht="15.75" x14ac:dyDescent="0.25">
      <c r="A2336" s="9" t="e">
        <f>INDEX('Журнал договоров физ.лиц'!C2336:C4334,MATCH('Реестр физические'!J2336,'Журнал договоров физ.лиц'!A2336:A4334,))</f>
        <v>#N/A</v>
      </c>
      <c r="B2336" s="9" t="e">
        <f>INDEX('Журнал договоров физ.лиц'!C:C,MATCH('Журнал договоров физ.лиц'!A:A,'Реестр физические'!J:J,))</f>
        <v>#N/A</v>
      </c>
      <c r="C2336" s="35"/>
      <c r="D2336" s="11"/>
      <c r="E2336" s="16"/>
      <c r="F2336" s="19"/>
      <c r="G2336"/>
      <c r="H2336" s="17">
        <f>IFERROR(VLOOKUP(Таблица1[[#This Row],[Наименование услуги]],#REF!,2),)</f>
        <v>0</v>
      </c>
      <c r="I2336" s="7">
        <f>Таблица1[[#This Row],[Количество услуг]]*Таблица1[[#This Row],[Стоимость за единицу, руб.]]</f>
        <v>0</v>
      </c>
      <c r="K2336" s="8" t="str">
        <f>IFERROR(VLOOKUP($J2336,'Журнал договоров физ.лиц'!$A$2:$H$32,2,0),"")</f>
        <v/>
      </c>
      <c r="L2336" s="18" t="e">
        <f>IF(MATCH(Таблица1[[#This Row],[Номер договора]],Таблица1[Номер договора],)=ROW()-1,1,)+INDEX(Таблица1[[#All],[0]],ROW()-1)</f>
        <v>#N/A</v>
      </c>
      <c r="M2336" s="18" t="str">
        <f>IFERROR(INDEX(Таблица1[Номер договора],MATCH(ROW()-1,Таблица1[0],)),"s\")</f>
        <v>s\</v>
      </c>
    </row>
    <row r="2337" spans="1:13" ht="15.75" x14ac:dyDescent="0.25">
      <c r="A2337" s="9" t="e">
        <f>INDEX('Журнал договоров физ.лиц'!C2336:C4334,MATCH('Реестр физические'!J2337,'Журнал договоров физ.лиц'!A2336:A4334,))</f>
        <v>#N/A</v>
      </c>
      <c r="B2337" s="9" t="e">
        <f>INDEX('Журнал договоров физ.лиц'!C:C,MATCH('Журнал договоров физ.лиц'!A:A,'Реестр физические'!J:J,))</f>
        <v>#N/A</v>
      </c>
      <c r="C2337" s="35"/>
      <c r="D2337" s="11"/>
      <c r="E2337" s="16"/>
      <c r="F2337" s="19"/>
      <c r="G2337"/>
      <c r="H2337" s="17">
        <f>IFERROR(VLOOKUP(Таблица1[[#This Row],[Наименование услуги]],#REF!,2),)</f>
        <v>0</v>
      </c>
      <c r="I2337" s="7">
        <f>Таблица1[[#This Row],[Количество услуг]]*Таблица1[[#This Row],[Стоимость за единицу, руб.]]</f>
        <v>0</v>
      </c>
      <c r="K2337" s="8" t="str">
        <f>IFERROR(VLOOKUP($J2337,'Журнал договоров физ.лиц'!$A$2:$H$32,2,0),"")</f>
        <v/>
      </c>
      <c r="L2337" s="18" t="e">
        <f>IF(MATCH(Таблица1[[#This Row],[Номер договора]],Таблица1[Номер договора],)=ROW()-1,1,)+INDEX(Таблица1[[#All],[0]],ROW()-1)</f>
        <v>#N/A</v>
      </c>
      <c r="M2337" s="18" t="str">
        <f>IFERROR(INDEX(Таблица1[Номер договора],MATCH(ROW()-1,Таблица1[0],)),"s\")</f>
        <v>s\</v>
      </c>
    </row>
    <row r="2338" spans="1:13" ht="15.75" x14ac:dyDescent="0.25">
      <c r="A2338" s="9" t="e">
        <f>INDEX('Журнал договоров физ.лиц'!C2336:C4334,MATCH('Реестр физические'!J2338,'Журнал договоров физ.лиц'!A2336:A4334,))</f>
        <v>#N/A</v>
      </c>
      <c r="B2338" s="9" t="e">
        <f>INDEX('Журнал договоров физ.лиц'!C:C,MATCH('Журнал договоров физ.лиц'!A:A,'Реестр физические'!J:J,))</f>
        <v>#N/A</v>
      </c>
      <c r="C2338" s="35"/>
      <c r="D2338" s="11"/>
      <c r="E2338" s="16"/>
      <c r="F2338" s="19"/>
      <c r="G2338"/>
      <c r="H2338" s="17">
        <f>IFERROR(VLOOKUP(Таблица1[[#This Row],[Наименование услуги]],#REF!,2),)</f>
        <v>0</v>
      </c>
      <c r="I2338" s="7">
        <f>Таблица1[[#This Row],[Количество услуг]]*Таблица1[[#This Row],[Стоимость за единицу, руб.]]</f>
        <v>0</v>
      </c>
      <c r="K2338" s="8" t="str">
        <f>IFERROR(VLOOKUP($J2338,'Журнал договоров физ.лиц'!$A$2:$H$32,2,0),"")</f>
        <v/>
      </c>
      <c r="L2338" s="18" t="e">
        <f>IF(MATCH(Таблица1[[#This Row],[Номер договора]],Таблица1[Номер договора],)=ROW()-1,1,)+INDEX(Таблица1[[#All],[0]],ROW()-1)</f>
        <v>#N/A</v>
      </c>
      <c r="M2338" s="18" t="str">
        <f>IFERROR(INDEX(Таблица1[Номер договора],MATCH(ROW()-1,Таблица1[0],)),"s\")</f>
        <v>s\</v>
      </c>
    </row>
    <row r="2339" spans="1:13" ht="15.75" x14ac:dyDescent="0.25">
      <c r="A2339" s="9" t="e">
        <f>INDEX('Журнал договоров физ.лиц'!C2339:C4337,MATCH('Реестр физические'!J2339,'Журнал договоров физ.лиц'!A2339:A4337,))</f>
        <v>#N/A</v>
      </c>
      <c r="B2339" s="9" t="e">
        <f>INDEX('Журнал договоров физ.лиц'!C:C,MATCH('Журнал договоров физ.лиц'!A:A,'Реестр физические'!J:J,))</f>
        <v>#N/A</v>
      </c>
      <c r="C2339" s="35"/>
      <c r="D2339" s="11"/>
      <c r="E2339" s="16"/>
      <c r="F2339" s="19"/>
      <c r="G2339"/>
      <c r="H2339" s="17">
        <f>IFERROR(VLOOKUP(Таблица1[[#This Row],[Наименование услуги]],#REF!,2),)</f>
        <v>0</v>
      </c>
      <c r="I2339" s="7">
        <f>Таблица1[[#This Row],[Количество услуг]]*Таблица1[[#This Row],[Стоимость за единицу, руб.]]</f>
        <v>0</v>
      </c>
      <c r="K2339" s="8" t="str">
        <f>IFERROR(VLOOKUP($J2339,'Журнал договоров физ.лиц'!$A$2:$H$32,2,0),"")</f>
        <v/>
      </c>
      <c r="L2339" s="18" t="e">
        <f>IF(MATCH(Таблица1[[#This Row],[Номер договора]],Таблица1[Номер договора],)=ROW()-1,1,)+INDEX(Таблица1[[#All],[0]],ROW()-1)</f>
        <v>#N/A</v>
      </c>
      <c r="M2339" s="18" t="str">
        <f>IFERROR(INDEX(Таблица1[Номер договора],MATCH(ROW()-1,Таблица1[0],)),"s\")</f>
        <v>s\</v>
      </c>
    </row>
    <row r="2340" spans="1:13" ht="15.75" x14ac:dyDescent="0.25">
      <c r="A2340" s="9" t="e">
        <f>INDEX('Журнал договоров физ.лиц'!C2339:C4337,MATCH('Реестр физические'!J2340,'Журнал договоров физ.лиц'!A2339:A4337,))</f>
        <v>#N/A</v>
      </c>
      <c r="B2340" s="9" t="e">
        <f>INDEX('Журнал договоров физ.лиц'!C:C,MATCH('Журнал договоров физ.лиц'!A:A,'Реестр физические'!J:J,))</f>
        <v>#N/A</v>
      </c>
      <c r="C2340" s="35"/>
      <c r="D2340" s="11"/>
      <c r="E2340" s="16"/>
      <c r="F2340" s="19"/>
      <c r="G2340"/>
      <c r="H2340" s="17">
        <f>IFERROR(VLOOKUP(Таблица1[[#This Row],[Наименование услуги]],#REF!,2),)</f>
        <v>0</v>
      </c>
      <c r="I2340" s="7">
        <f>Таблица1[[#This Row],[Количество услуг]]*Таблица1[[#This Row],[Стоимость за единицу, руб.]]</f>
        <v>0</v>
      </c>
      <c r="K2340" s="8" t="str">
        <f>IFERROR(VLOOKUP($J2340,'Журнал договоров физ.лиц'!$A$2:$H$32,2,0),"")</f>
        <v/>
      </c>
      <c r="L2340" s="18" t="e">
        <f>IF(MATCH(Таблица1[[#This Row],[Номер договора]],Таблица1[Номер договора],)=ROW()-1,1,)+INDEX(Таблица1[[#All],[0]],ROW()-1)</f>
        <v>#N/A</v>
      </c>
      <c r="M2340" s="18" t="str">
        <f>IFERROR(INDEX(Таблица1[Номер договора],MATCH(ROW()-1,Таблица1[0],)),"s\")</f>
        <v>s\</v>
      </c>
    </row>
    <row r="2341" spans="1:13" ht="15.75" x14ac:dyDescent="0.25">
      <c r="A2341" s="9" t="e">
        <f>INDEX('Журнал договоров физ.лиц'!C2339:C4337,MATCH('Реестр физические'!J2341,'Журнал договоров физ.лиц'!A2339:A4337,))</f>
        <v>#N/A</v>
      </c>
      <c r="B2341" s="9" t="e">
        <f>INDEX('Журнал договоров физ.лиц'!C:C,MATCH('Журнал договоров физ.лиц'!A:A,'Реестр физические'!J:J,))</f>
        <v>#N/A</v>
      </c>
      <c r="C2341" s="35"/>
      <c r="D2341" s="11"/>
      <c r="E2341" s="16"/>
      <c r="F2341" s="19"/>
      <c r="G2341"/>
      <c r="H2341" s="17">
        <f>IFERROR(VLOOKUP(Таблица1[[#This Row],[Наименование услуги]],#REF!,2),)</f>
        <v>0</v>
      </c>
      <c r="I2341" s="7">
        <f>Таблица1[[#This Row],[Количество услуг]]*Таблица1[[#This Row],[Стоимость за единицу, руб.]]</f>
        <v>0</v>
      </c>
      <c r="K2341" s="8" t="str">
        <f>IFERROR(VLOOKUP($J2341,'Журнал договоров физ.лиц'!$A$2:$H$32,2,0),"")</f>
        <v/>
      </c>
      <c r="L2341" s="18" t="e">
        <f>IF(MATCH(Таблица1[[#This Row],[Номер договора]],Таблица1[Номер договора],)=ROW()-1,1,)+INDEX(Таблица1[[#All],[0]],ROW()-1)</f>
        <v>#N/A</v>
      </c>
      <c r="M2341" s="18" t="str">
        <f>IFERROR(INDEX(Таблица1[Номер договора],MATCH(ROW()-1,Таблица1[0],)),"s\")</f>
        <v>s\</v>
      </c>
    </row>
    <row r="2342" spans="1:13" ht="15.75" x14ac:dyDescent="0.25">
      <c r="A2342" s="9" t="e">
        <f>INDEX('Журнал договоров физ.лиц'!C2342:C4340,MATCH('Реестр физические'!J2342,'Журнал договоров физ.лиц'!A2342:A4340,))</f>
        <v>#N/A</v>
      </c>
      <c r="B2342" s="9" t="e">
        <f>INDEX('Журнал договоров физ.лиц'!C:C,MATCH('Журнал договоров физ.лиц'!A:A,'Реестр физические'!J:J,))</f>
        <v>#N/A</v>
      </c>
      <c r="C2342" s="35"/>
      <c r="D2342" s="11"/>
      <c r="E2342" s="16"/>
      <c r="F2342" s="19"/>
      <c r="G2342"/>
      <c r="H2342" s="17">
        <f>IFERROR(VLOOKUP(Таблица1[[#This Row],[Наименование услуги]],#REF!,2),)</f>
        <v>0</v>
      </c>
      <c r="I2342" s="7">
        <f>Таблица1[[#This Row],[Количество услуг]]*Таблица1[[#This Row],[Стоимость за единицу, руб.]]</f>
        <v>0</v>
      </c>
      <c r="K2342" s="8" t="str">
        <f>IFERROR(VLOOKUP($J2342,'Журнал договоров физ.лиц'!$A$2:$H$32,2,0),"")</f>
        <v/>
      </c>
      <c r="L2342" s="18" t="e">
        <f>IF(MATCH(Таблица1[[#This Row],[Номер договора]],Таблица1[Номер договора],)=ROW()-1,1,)+INDEX(Таблица1[[#All],[0]],ROW()-1)</f>
        <v>#N/A</v>
      </c>
      <c r="M2342" s="18" t="str">
        <f>IFERROR(INDEX(Таблица1[Номер договора],MATCH(ROW()-1,Таблица1[0],)),"s\")</f>
        <v>s\</v>
      </c>
    </row>
    <row r="2343" spans="1:13" ht="15.75" x14ac:dyDescent="0.25">
      <c r="A2343" s="9" t="e">
        <f>INDEX('Журнал договоров физ.лиц'!C2342:C4340,MATCH('Реестр физические'!J2343,'Журнал договоров физ.лиц'!A2342:A4340,))</f>
        <v>#N/A</v>
      </c>
      <c r="B2343" s="9" t="e">
        <f>INDEX('Журнал договоров физ.лиц'!C:C,MATCH('Журнал договоров физ.лиц'!A:A,'Реестр физические'!J:J,))</f>
        <v>#N/A</v>
      </c>
      <c r="C2343" s="35"/>
      <c r="D2343" s="11"/>
      <c r="E2343" s="16"/>
      <c r="F2343" s="19"/>
      <c r="G2343"/>
      <c r="H2343" s="17">
        <f>IFERROR(VLOOKUP(Таблица1[[#This Row],[Наименование услуги]],#REF!,2),)</f>
        <v>0</v>
      </c>
      <c r="I2343" s="7">
        <f>Таблица1[[#This Row],[Количество услуг]]*Таблица1[[#This Row],[Стоимость за единицу, руб.]]</f>
        <v>0</v>
      </c>
      <c r="K2343" s="8" t="str">
        <f>IFERROR(VLOOKUP($J2343,'Журнал договоров физ.лиц'!$A$2:$H$32,2,0),"")</f>
        <v/>
      </c>
      <c r="L2343" s="18" t="e">
        <f>IF(MATCH(Таблица1[[#This Row],[Номер договора]],Таблица1[Номер договора],)=ROW()-1,1,)+INDEX(Таблица1[[#All],[0]],ROW()-1)</f>
        <v>#N/A</v>
      </c>
      <c r="M2343" s="18" t="str">
        <f>IFERROR(INDEX(Таблица1[Номер договора],MATCH(ROW()-1,Таблица1[0],)),"s\")</f>
        <v>s\</v>
      </c>
    </row>
    <row r="2344" spans="1:13" ht="15.75" x14ac:dyDescent="0.25">
      <c r="A2344" s="9" t="e">
        <f>INDEX('Журнал договоров физ.лиц'!C2342:C4340,MATCH('Реестр физические'!J2344,'Журнал договоров физ.лиц'!A2342:A4340,))</f>
        <v>#N/A</v>
      </c>
      <c r="B2344" s="9" t="e">
        <f>INDEX('Журнал договоров физ.лиц'!C:C,MATCH('Журнал договоров физ.лиц'!A:A,'Реестр физические'!J:J,))</f>
        <v>#N/A</v>
      </c>
      <c r="C2344" s="35"/>
      <c r="D2344" s="11"/>
      <c r="E2344" s="16"/>
      <c r="F2344" s="19"/>
      <c r="G2344"/>
      <c r="H2344" s="17">
        <f>IFERROR(VLOOKUP(Таблица1[[#This Row],[Наименование услуги]],#REF!,2),)</f>
        <v>0</v>
      </c>
      <c r="I2344" s="7">
        <f>Таблица1[[#This Row],[Количество услуг]]*Таблица1[[#This Row],[Стоимость за единицу, руб.]]</f>
        <v>0</v>
      </c>
      <c r="K2344" s="8" t="str">
        <f>IFERROR(VLOOKUP($J2344,'Журнал договоров физ.лиц'!$A$2:$H$32,2,0),"")</f>
        <v/>
      </c>
      <c r="L2344" s="18" t="e">
        <f>IF(MATCH(Таблица1[[#This Row],[Номер договора]],Таблица1[Номер договора],)=ROW()-1,1,)+INDEX(Таблица1[[#All],[0]],ROW()-1)</f>
        <v>#N/A</v>
      </c>
      <c r="M2344" s="18" t="str">
        <f>IFERROR(INDEX(Таблица1[Номер договора],MATCH(ROW()-1,Таблица1[0],)),"s\")</f>
        <v>s\</v>
      </c>
    </row>
    <row r="2345" spans="1:13" ht="15.75" x14ac:dyDescent="0.25">
      <c r="A2345" s="9" t="e">
        <f>INDEX('Журнал договоров физ.лиц'!C2345:C4343,MATCH('Реестр физические'!J2345,'Журнал договоров физ.лиц'!A2345:A4343,))</f>
        <v>#N/A</v>
      </c>
      <c r="B2345" s="9" t="e">
        <f>INDEX('Журнал договоров физ.лиц'!C:C,MATCH('Журнал договоров физ.лиц'!A:A,'Реестр физические'!J:J,))</f>
        <v>#N/A</v>
      </c>
      <c r="C2345" s="35"/>
      <c r="D2345" s="11"/>
      <c r="E2345" s="16"/>
      <c r="F2345" s="19"/>
      <c r="G2345"/>
      <c r="H2345" s="17">
        <f>IFERROR(VLOOKUP(Таблица1[[#This Row],[Наименование услуги]],#REF!,2),)</f>
        <v>0</v>
      </c>
      <c r="I2345" s="7">
        <f>Таблица1[[#This Row],[Количество услуг]]*Таблица1[[#This Row],[Стоимость за единицу, руб.]]</f>
        <v>0</v>
      </c>
      <c r="K2345" s="8" t="str">
        <f>IFERROR(VLOOKUP($J2345,'Журнал договоров физ.лиц'!$A$2:$H$32,2,0),"")</f>
        <v/>
      </c>
      <c r="L2345" s="18" t="e">
        <f>IF(MATCH(Таблица1[[#This Row],[Номер договора]],Таблица1[Номер договора],)=ROW()-1,1,)+INDEX(Таблица1[[#All],[0]],ROW()-1)</f>
        <v>#N/A</v>
      </c>
      <c r="M2345" s="18" t="str">
        <f>IFERROR(INDEX(Таблица1[Номер договора],MATCH(ROW()-1,Таблица1[0],)),"s\")</f>
        <v>s\</v>
      </c>
    </row>
    <row r="2346" spans="1:13" ht="15.75" x14ac:dyDescent="0.25">
      <c r="A2346" s="9" t="e">
        <f>INDEX('Журнал договоров физ.лиц'!C2345:C4343,MATCH('Реестр физические'!J2346,'Журнал договоров физ.лиц'!A2345:A4343,))</f>
        <v>#N/A</v>
      </c>
      <c r="B2346" s="9" t="e">
        <f>INDEX('Журнал договоров физ.лиц'!C:C,MATCH('Журнал договоров физ.лиц'!A:A,'Реестр физические'!J:J,))</f>
        <v>#N/A</v>
      </c>
      <c r="C2346" s="35"/>
      <c r="D2346" s="11"/>
      <c r="E2346" s="16"/>
      <c r="F2346" s="19"/>
      <c r="G2346"/>
      <c r="H2346" s="17">
        <f>IFERROR(VLOOKUP(Таблица1[[#This Row],[Наименование услуги]],#REF!,2),)</f>
        <v>0</v>
      </c>
      <c r="I2346" s="7">
        <f>Таблица1[[#This Row],[Количество услуг]]*Таблица1[[#This Row],[Стоимость за единицу, руб.]]</f>
        <v>0</v>
      </c>
      <c r="K2346" s="8" t="str">
        <f>IFERROR(VLOOKUP($J2346,'Журнал договоров физ.лиц'!$A$2:$H$32,2,0),"")</f>
        <v/>
      </c>
      <c r="L2346" s="18" t="e">
        <f>IF(MATCH(Таблица1[[#This Row],[Номер договора]],Таблица1[Номер договора],)=ROW()-1,1,)+INDEX(Таблица1[[#All],[0]],ROW()-1)</f>
        <v>#N/A</v>
      </c>
      <c r="M2346" s="18" t="str">
        <f>IFERROR(INDEX(Таблица1[Номер договора],MATCH(ROW()-1,Таблица1[0],)),"s\")</f>
        <v>s\</v>
      </c>
    </row>
    <row r="2347" spans="1:13" ht="15.75" x14ac:dyDescent="0.25">
      <c r="A2347" s="9" t="e">
        <f>INDEX('Журнал договоров физ.лиц'!C2345:C4343,MATCH('Реестр физические'!J2347,'Журнал договоров физ.лиц'!A2345:A4343,))</f>
        <v>#N/A</v>
      </c>
      <c r="B2347" s="9" t="e">
        <f>INDEX('Журнал договоров физ.лиц'!C:C,MATCH('Журнал договоров физ.лиц'!A:A,'Реестр физические'!J:J,))</f>
        <v>#N/A</v>
      </c>
      <c r="C2347" s="35"/>
      <c r="D2347" s="11"/>
      <c r="E2347" s="16"/>
      <c r="F2347" s="19"/>
      <c r="G2347"/>
      <c r="H2347" s="17">
        <f>IFERROR(VLOOKUP(Таблица1[[#This Row],[Наименование услуги]],#REF!,2),)</f>
        <v>0</v>
      </c>
      <c r="I2347" s="7">
        <f>Таблица1[[#This Row],[Количество услуг]]*Таблица1[[#This Row],[Стоимость за единицу, руб.]]</f>
        <v>0</v>
      </c>
      <c r="K2347" s="8" t="str">
        <f>IFERROR(VLOOKUP($J2347,'Журнал договоров физ.лиц'!$A$2:$H$32,2,0),"")</f>
        <v/>
      </c>
      <c r="L2347" s="18" t="e">
        <f>IF(MATCH(Таблица1[[#This Row],[Номер договора]],Таблица1[Номер договора],)=ROW()-1,1,)+INDEX(Таблица1[[#All],[0]],ROW()-1)</f>
        <v>#N/A</v>
      </c>
      <c r="M2347" s="18" t="str">
        <f>IFERROR(INDEX(Таблица1[Номер договора],MATCH(ROW()-1,Таблица1[0],)),"s\")</f>
        <v>s\</v>
      </c>
    </row>
    <row r="2348" spans="1:13" ht="15.75" x14ac:dyDescent="0.25">
      <c r="A2348" s="9" t="e">
        <f>INDEX('Журнал договоров физ.лиц'!C2348:C4346,MATCH('Реестр физические'!J2348,'Журнал договоров физ.лиц'!A2348:A4346,))</f>
        <v>#N/A</v>
      </c>
      <c r="B2348" s="9" t="e">
        <f>INDEX('Журнал договоров физ.лиц'!C:C,MATCH('Журнал договоров физ.лиц'!A:A,'Реестр физические'!J:J,))</f>
        <v>#N/A</v>
      </c>
      <c r="C2348" s="35"/>
      <c r="D2348" s="11"/>
      <c r="E2348" s="16"/>
      <c r="F2348" s="19"/>
      <c r="G2348"/>
      <c r="H2348" s="17">
        <f>IFERROR(VLOOKUP(Таблица1[[#This Row],[Наименование услуги]],#REF!,2),)</f>
        <v>0</v>
      </c>
      <c r="I2348" s="7">
        <f>Таблица1[[#This Row],[Количество услуг]]*Таблица1[[#This Row],[Стоимость за единицу, руб.]]</f>
        <v>0</v>
      </c>
      <c r="K2348" s="8" t="str">
        <f>IFERROR(VLOOKUP($J2348,'Журнал договоров физ.лиц'!$A$2:$H$32,2,0),"")</f>
        <v/>
      </c>
      <c r="L2348" s="18" t="e">
        <f>IF(MATCH(Таблица1[[#This Row],[Номер договора]],Таблица1[Номер договора],)=ROW()-1,1,)+INDEX(Таблица1[[#All],[0]],ROW()-1)</f>
        <v>#N/A</v>
      </c>
      <c r="M2348" s="18" t="str">
        <f>IFERROR(INDEX(Таблица1[Номер договора],MATCH(ROW()-1,Таблица1[0],)),"s\")</f>
        <v>s\</v>
      </c>
    </row>
    <row r="2349" spans="1:13" ht="15.75" x14ac:dyDescent="0.25">
      <c r="A2349" s="9" t="e">
        <f>INDEX('Журнал договоров физ.лиц'!C2348:C4346,MATCH('Реестр физические'!J2349,'Журнал договоров физ.лиц'!A2348:A4346,))</f>
        <v>#N/A</v>
      </c>
      <c r="B2349" s="9" t="e">
        <f>INDEX('Журнал договоров физ.лиц'!C:C,MATCH('Журнал договоров физ.лиц'!A:A,'Реестр физические'!J:J,))</f>
        <v>#N/A</v>
      </c>
      <c r="C2349" s="35"/>
      <c r="D2349" s="11"/>
      <c r="E2349" s="16"/>
      <c r="F2349" s="19"/>
      <c r="G2349"/>
      <c r="H2349" s="17">
        <f>IFERROR(VLOOKUP(Таблица1[[#This Row],[Наименование услуги]],#REF!,2),)</f>
        <v>0</v>
      </c>
      <c r="I2349" s="7">
        <f>Таблица1[[#This Row],[Количество услуг]]*Таблица1[[#This Row],[Стоимость за единицу, руб.]]</f>
        <v>0</v>
      </c>
      <c r="K2349" s="8" t="str">
        <f>IFERROR(VLOOKUP($J2349,'Журнал договоров физ.лиц'!$A$2:$H$32,2,0),"")</f>
        <v/>
      </c>
      <c r="L2349" s="18" t="e">
        <f>IF(MATCH(Таблица1[[#This Row],[Номер договора]],Таблица1[Номер договора],)=ROW()-1,1,)+INDEX(Таблица1[[#All],[0]],ROW()-1)</f>
        <v>#N/A</v>
      </c>
      <c r="M2349" s="18" t="str">
        <f>IFERROR(INDEX(Таблица1[Номер договора],MATCH(ROW()-1,Таблица1[0],)),"s\")</f>
        <v>s\</v>
      </c>
    </row>
    <row r="2350" spans="1:13" ht="15.75" x14ac:dyDescent="0.25">
      <c r="A2350" s="9" t="e">
        <f>INDEX('Журнал договоров физ.лиц'!C2348:C4346,MATCH('Реестр физические'!J2350,'Журнал договоров физ.лиц'!A2348:A4346,))</f>
        <v>#N/A</v>
      </c>
      <c r="B2350" s="9" t="e">
        <f>INDEX('Журнал договоров физ.лиц'!C:C,MATCH('Журнал договоров физ.лиц'!A:A,'Реестр физические'!J:J,))</f>
        <v>#N/A</v>
      </c>
      <c r="C2350" s="35"/>
      <c r="D2350" s="11"/>
      <c r="E2350" s="16"/>
      <c r="F2350" s="19"/>
      <c r="G2350"/>
      <c r="H2350" s="17">
        <f>IFERROR(VLOOKUP(Таблица1[[#This Row],[Наименование услуги]],#REF!,2),)</f>
        <v>0</v>
      </c>
      <c r="I2350" s="7">
        <f>Таблица1[[#This Row],[Количество услуг]]*Таблица1[[#This Row],[Стоимость за единицу, руб.]]</f>
        <v>0</v>
      </c>
      <c r="K2350" s="8" t="str">
        <f>IFERROR(VLOOKUP($J2350,'Журнал договоров физ.лиц'!$A$2:$H$32,2,0),"")</f>
        <v/>
      </c>
      <c r="L2350" s="18" t="e">
        <f>IF(MATCH(Таблица1[[#This Row],[Номер договора]],Таблица1[Номер договора],)=ROW()-1,1,)+INDEX(Таблица1[[#All],[0]],ROW()-1)</f>
        <v>#N/A</v>
      </c>
      <c r="M2350" s="18" t="str">
        <f>IFERROR(INDEX(Таблица1[Номер договора],MATCH(ROW()-1,Таблица1[0],)),"s\")</f>
        <v>s\</v>
      </c>
    </row>
    <row r="2351" spans="1:13" ht="15.75" x14ac:dyDescent="0.25">
      <c r="A2351" s="9" t="e">
        <f>INDEX('Журнал договоров физ.лиц'!C2351:C4349,MATCH('Реестр физические'!J2351,'Журнал договоров физ.лиц'!A2351:A4349,))</f>
        <v>#N/A</v>
      </c>
      <c r="B2351" s="9" t="e">
        <f>INDEX('Журнал договоров физ.лиц'!C:C,MATCH('Журнал договоров физ.лиц'!A:A,'Реестр физические'!J:J,))</f>
        <v>#N/A</v>
      </c>
      <c r="C2351" s="35"/>
      <c r="D2351" s="11"/>
      <c r="E2351" s="16"/>
      <c r="F2351" s="19"/>
      <c r="G2351"/>
      <c r="H2351" s="17">
        <f>IFERROR(VLOOKUP(Таблица1[[#This Row],[Наименование услуги]],#REF!,2),)</f>
        <v>0</v>
      </c>
      <c r="I2351" s="7">
        <f>Таблица1[[#This Row],[Количество услуг]]*Таблица1[[#This Row],[Стоимость за единицу, руб.]]</f>
        <v>0</v>
      </c>
      <c r="K2351" s="8" t="str">
        <f>IFERROR(VLOOKUP($J2351,'Журнал договоров физ.лиц'!$A$2:$H$32,2,0),"")</f>
        <v/>
      </c>
      <c r="L2351" s="18" t="e">
        <f>IF(MATCH(Таблица1[[#This Row],[Номер договора]],Таблица1[Номер договора],)=ROW()-1,1,)+INDEX(Таблица1[[#All],[0]],ROW()-1)</f>
        <v>#N/A</v>
      </c>
      <c r="M2351" s="18" t="str">
        <f>IFERROR(INDEX(Таблица1[Номер договора],MATCH(ROW()-1,Таблица1[0],)),"s\")</f>
        <v>s\</v>
      </c>
    </row>
    <row r="2352" spans="1:13" ht="15.75" x14ac:dyDescent="0.25">
      <c r="A2352" s="9" t="e">
        <f>INDEX('Журнал договоров физ.лиц'!C2351:C4349,MATCH('Реестр физические'!J2352,'Журнал договоров физ.лиц'!A2351:A4349,))</f>
        <v>#N/A</v>
      </c>
      <c r="B2352" s="9" t="e">
        <f>INDEX('Журнал договоров физ.лиц'!C:C,MATCH('Журнал договоров физ.лиц'!A:A,'Реестр физические'!J:J,))</f>
        <v>#N/A</v>
      </c>
      <c r="C2352" s="35"/>
      <c r="D2352" s="11"/>
      <c r="E2352" s="16"/>
      <c r="F2352" s="19"/>
      <c r="G2352"/>
      <c r="H2352" s="17">
        <f>IFERROR(VLOOKUP(Таблица1[[#This Row],[Наименование услуги]],#REF!,2),)</f>
        <v>0</v>
      </c>
      <c r="I2352" s="7">
        <f>Таблица1[[#This Row],[Количество услуг]]*Таблица1[[#This Row],[Стоимость за единицу, руб.]]</f>
        <v>0</v>
      </c>
      <c r="K2352" s="8" t="str">
        <f>IFERROR(VLOOKUP($J2352,'Журнал договоров физ.лиц'!$A$2:$H$32,2,0),"")</f>
        <v/>
      </c>
      <c r="L2352" s="18" t="e">
        <f>IF(MATCH(Таблица1[[#This Row],[Номер договора]],Таблица1[Номер договора],)=ROW()-1,1,)+INDEX(Таблица1[[#All],[0]],ROW()-1)</f>
        <v>#N/A</v>
      </c>
      <c r="M2352" s="18" t="str">
        <f>IFERROR(INDEX(Таблица1[Номер договора],MATCH(ROW()-1,Таблица1[0],)),"s\")</f>
        <v>s\</v>
      </c>
    </row>
    <row r="2353" spans="1:13" ht="15.75" x14ac:dyDescent="0.25">
      <c r="A2353" s="9" t="e">
        <f>INDEX('Журнал договоров физ.лиц'!C2351:C4349,MATCH('Реестр физические'!J2353,'Журнал договоров физ.лиц'!A2351:A4349,))</f>
        <v>#N/A</v>
      </c>
      <c r="B2353" s="9" t="e">
        <f>INDEX('Журнал договоров физ.лиц'!C:C,MATCH('Журнал договоров физ.лиц'!A:A,'Реестр физические'!J:J,))</f>
        <v>#N/A</v>
      </c>
      <c r="C2353" s="35"/>
      <c r="D2353" s="11"/>
      <c r="E2353" s="16"/>
      <c r="F2353" s="19"/>
      <c r="G2353"/>
      <c r="H2353" s="17">
        <f>IFERROR(VLOOKUP(Таблица1[[#This Row],[Наименование услуги]],#REF!,2),)</f>
        <v>0</v>
      </c>
      <c r="I2353" s="7">
        <f>Таблица1[[#This Row],[Количество услуг]]*Таблица1[[#This Row],[Стоимость за единицу, руб.]]</f>
        <v>0</v>
      </c>
      <c r="K2353" s="8" t="str">
        <f>IFERROR(VLOOKUP($J2353,'Журнал договоров физ.лиц'!$A$2:$H$32,2,0),"")</f>
        <v/>
      </c>
      <c r="L2353" s="18" t="e">
        <f>IF(MATCH(Таблица1[[#This Row],[Номер договора]],Таблица1[Номер договора],)=ROW()-1,1,)+INDEX(Таблица1[[#All],[0]],ROW()-1)</f>
        <v>#N/A</v>
      </c>
      <c r="M2353" s="18" t="str">
        <f>IFERROR(INDEX(Таблица1[Номер договора],MATCH(ROW()-1,Таблица1[0],)),"s\")</f>
        <v>s\</v>
      </c>
    </row>
    <row r="2354" spans="1:13" ht="15.75" x14ac:dyDescent="0.25">
      <c r="A2354" s="9" t="e">
        <f>INDEX('Журнал договоров физ.лиц'!C2354:C4352,MATCH('Реестр физические'!J2354,'Журнал договоров физ.лиц'!A2354:A4352,))</f>
        <v>#N/A</v>
      </c>
      <c r="B2354" s="9" t="e">
        <f>INDEX('Журнал договоров физ.лиц'!C:C,MATCH('Журнал договоров физ.лиц'!A:A,'Реестр физические'!J:J,))</f>
        <v>#N/A</v>
      </c>
      <c r="C2354" s="35"/>
      <c r="D2354" s="11"/>
      <c r="E2354" s="16"/>
      <c r="F2354" s="19"/>
      <c r="G2354"/>
      <c r="H2354" s="17">
        <f>IFERROR(VLOOKUP(Таблица1[[#This Row],[Наименование услуги]],#REF!,2),)</f>
        <v>0</v>
      </c>
      <c r="I2354" s="7">
        <f>Таблица1[[#This Row],[Количество услуг]]*Таблица1[[#This Row],[Стоимость за единицу, руб.]]</f>
        <v>0</v>
      </c>
      <c r="K2354" s="8" t="str">
        <f>IFERROR(VLOOKUP($J2354,'Журнал договоров физ.лиц'!$A$2:$H$32,2,0),"")</f>
        <v/>
      </c>
      <c r="L2354" s="18" t="e">
        <f>IF(MATCH(Таблица1[[#This Row],[Номер договора]],Таблица1[Номер договора],)=ROW()-1,1,)+INDEX(Таблица1[[#All],[0]],ROW()-1)</f>
        <v>#N/A</v>
      </c>
      <c r="M2354" s="18" t="str">
        <f>IFERROR(INDEX(Таблица1[Номер договора],MATCH(ROW()-1,Таблица1[0],)),"s\")</f>
        <v>s\</v>
      </c>
    </row>
    <row r="2355" spans="1:13" ht="15.75" x14ac:dyDescent="0.25">
      <c r="A2355" s="9" t="e">
        <f>INDEX('Журнал договоров физ.лиц'!C2354:C4352,MATCH('Реестр физические'!J2355,'Журнал договоров физ.лиц'!A2354:A4352,))</f>
        <v>#N/A</v>
      </c>
      <c r="B2355" s="9" t="e">
        <f>INDEX('Журнал договоров физ.лиц'!C:C,MATCH('Журнал договоров физ.лиц'!A:A,'Реестр физические'!J:J,))</f>
        <v>#N/A</v>
      </c>
      <c r="C2355" s="35"/>
      <c r="D2355" s="11"/>
      <c r="E2355" s="16"/>
      <c r="F2355" s="19"/>
      <c r="G2355"/>
      <c r="H2355" s="17">
        <f>IFERROR(VLOOKUP(Таблица1[[#This Row],[Наименование услуги]],#REF!,2),)</f>
        <v>0</v>
      </c>
      <c r="I2355" s="7">
        <f>Таблица1[[#This Row],[Количество услуг]]*Таблица1[[#This Row],[Стоимость за единицу, руб.]]</f>
        <v>0</v>
      </c>
      <c r="K2355" s="8" t="str">
        <f>IFERROR(VLOOKUP($J2355,'Журнал договоров физ.лиц'!$A$2:$H$32,2,0),"")</f>
        <v/>
      </c>
      <c r="L2355" s="18" t="e">
        <f>IF(MATCH(Таблица1[[#This Row],[Номер договора]],Таблица1[Номер договора],)=ROW()-1,1,)+INDEX(Таблица1[[#All],[0]],ROW()-1)</f>
        <v>#N/A</v>
      </c>
      <c r="M2355" s="18" t="str">
        <f>IFERROR(INDEX(Таблица1[Номер договора],MATCH(ROW()-1,Таблица1[0],)),"s\")</f>
        <v>s\</v>
      </c>
    </row>
    <row r="2356" spans="1:13" ht="15.75" x14ac:dyDescent="0.25">
      <c r="A2356" s="9" t="e">
        <f>INDEX('Журнал договоров физ.лиц'!C2354:C4352,MATCH('Реестр физические'!J2356,'Журнал договоров физ.лиц'!A2354:A4352,))</f>
        <v>#N/A</v>
      </c>
      <c r="B2356" s="9" t="e">
        <f>INDEX('Журнал договоров физ.лиц'!C:C,MATCH('Журнал договоров физ.лиц'!A:A,'Реестр физические'!J:J,))</f>
        <v>#N/A</v>
      </c>
      <c r="C2356" s="35"/>
      <c r="D2356" s="11"/>
      <c r="E2356" s="16"/>
      <c r="F2356" s="19"/>
      <c r="G2356"/>
      <c r="H2356" s="17">
        <f>IFERROR(VLOOKUP(Таблица1[[#This Row],[Наименование услуги]],#REF!,2),)</f>
        <v>0</v>
      </c>
      <c r="I2356" s="7">
        <f>Таблица1[[#This Row],[Количество услуг]]*Таблица1[[#This Row],[Стоимость за единицу, руб.]]</f>
        <v>0</v>
      </c>
      <c r="K2356" s="8" t="str">
        <f>IFERROR(VLOOKUP($J2356,'Журнал договоров физ.лиц'!$A$2:$H$32,2,0),"")</f>
        <v/>
      </c>
      <c r="L2356" s="18" t="e">
        <f>IF(MATCH(Таблица1[[#This Row],[Номер договора]],Таблица1[Номер договора],)=ROW()-1,1,)+INDEX(Таблица1[[#All],[0]],ROW()-1)</f>
        <v>#N/A</v>
      </c>
      <c r="M2356" s="18" t="str">
        <f>IFERROR(INDEX(Таблица1[Номер договора],MATCH(ROW()-1,Таблица1[0],)),"s\")</f>
        <v>s\</v>
      </c>
    </row>
    <row r="2357" spans="1:13" ht="15.75" x14ac:dyDescent="0.25">
      <c r="A2357" s="9" t="e">
        <f>INDEX('Журнал договоров физ.лиц'!C2357:C4355,MATCH('Реестр физические'!J2357,'Журнал договоров физ.лиц'!A2357:A4355,))</f>
        <v>#N/A</v>
      </c>
      <c r="B2357" s="9" t="e">
        <f>INDEX('Журнал договоров физ.лиц'!C:C,MATCH('Журнал договоров физ.лиц'!A:A,'Реестр физические'!J:J,))</f>
        <v>#N/A</v>
      </c>
      <c r="C2357" s="35"/>
      <c r="D2357" s="11"/>
      <c r="E2357" s="16"/>
      <c r="F2357" s="19"/>
      <c r="G2357"/>
      <c r="H2357" s="17">
        <f>IFERROR(VLOOKUP(Таблица1[[#This Row],[Наименование услуги]],#REF!,2),)</f>
        <v>0</v>
      </c>
      <c r="I2357" s="7">
        <f>Таблица1[[#This Row],[Количество услуг]]*Таблица1[[#This Row],[Стоимость за единицу, руб.]]</f>
        <v>0</v>
      </c>
      <c r="K2357" s="8" t="str">
        <f>IFERROR(VLOOKUP($J2357,'Журнал договоров физ.лиц'!$A$2:$H$32,2,0),"")</f>
        <v/>
      </c>
      <c r="L2357" s="18" t="e">
        <f>IF(MATCH(Таблица1[[#This Row],[Номер договора]],Таблица1[Номер договора],)=ROW()-1,1,)+INDEX(Таблица1[[#All],[0]],ROW()-1)</f>
        <v>#N/A</v>
      </c>
      <c r="M2357" s="18" t="str">
        <f>IFERROR(INDEX(Таблица1[Номер договора],MATCH(ROW()-1,Таблица1[0],)),"s\")</f>
        <v>s\</v>
      </c>
    </row>
    <row r="2358" spans="1:13" ht="15.75" x14ac:dyDescent="0.25">
      <c r="A2358" s="9" t="e">
        <f>INDEX('Журнал договоров физ.лиц'!C2357:C4355,MATCH('Реестр физические'!J2358,'Журнал договоров физ.лиц'!A2357:A4355,))</f>
        <v>#N/A</v>
      </c>
      <c r="B2358" s="9" t="e">
        <f>INDEX('Журнал договоров физ.лиц'!C:C,MATCH('Журнал договоров физ.лиц'!A:A,'Реестр физические'!J:J,))</f>
        <v>#N/A</v>
      </c>
      <c r="C2358" s="35"/>
      <c r="D2358" s="11"/>
      <c r="E2358" s="16"/>
      <c r="F2358" s="19"/>
      <c r="G2358"/>
      <c r="H2358" s="17">
        <f>IFERROR(VLOOKUP(Таблица1[[#This Row],[Наименование услуги]],#REF!,2),)</f>
        <v>0</v>
      </c>
      <c r="I2358" s="7">
        <f>Таблица1[[#This Row],[Количество услуг]]*Таблица1[[#This Row],[Стоимость за единицу, руб.]]</f>
        <v>0</v>
      </c>
      <c r="K2358" s="8" t="str">
        <f>IFERROR(VLOOKUP($J2358,'Журнал договоров физ.лиц'!$A$2:$H$32,2,0),"")</f>
        <v/>
      </c>
      <c r="L2358" s="18" t="e">
        <f>IF(MATCH(Таблица1[[#This Row],[Номер договора]],Таблица1[Номер договора],)=ROW()-1,1,)+INDEX(Таблица1[[#All],[0]],ROW()-1)</f>
        <v>#N/A</v>
      </c>
      <c r="M2358" s="18" t="str">
        <f>IFERROR(INDEX(Таблица1[Номер договора],MATCH(ROW()-1,Таблица1[0],)),"s\")</f>
        <v>s\</v>
      </c>
    </row>
    <row r="2359" spans="1:13" ht="15.75" x14ac:dyDescent="0.25">
      <c r="A2359" s="9" t="e">
        <f>INDEX('Журнал договоров физ.лиц'!C2357:C4355,MATCH('Реестр физические'!J2359,'Журнал договоров физ.лиц'!A2357:A4355,))</f>
        <v>#N/A</v>
      </c>
      <c r="B2359" s="9" t="e">
        <f>INDEX('Журнал договоров физ.лиц'!C:C,MATCH('Журнал договоров физ.лиц'!A:A,'Реестр физические'!J:J,))</f>
        <v>#N/A</v>
      </c>
      <c r="C2359" s="35"/>
      <c r="D2359" s="11"/>
      <c r="E2359" s="16"/>
      <c r="F2359" s="19"/>
      <c r="G2359"/>
      <c r="H2359" s="17">
        <f>IFERROR(VLOOKUP(Таблица1[[#This Row],[Наименование услуги]],#REF!,2),)</f>
        <v>0</v>
      </c>
      <c r="I2359" s="7">
        <f>Таблица1[[#This Row],[Количество услуг]]*Таблица1[[#This Row],[Стоимость за единицу, руб.]]</f>
        <v>0</v>
      </c>
      <c r="K2359" s="8" t="str">
        <f>IFERROR(VLOOKUP($J2359,'Журнал договоров физ.лиц'!$A$2:$H$32,2,0),"")</f>
        <v/>
      </c>
      <c r="L2359" s="18" t="e">
        <f>IF(MATCH(Таблица1[[#This Row],[Номер договора]],Таблица1[Номер договора],)=ROW()-1,1,)+INDEX(Таблица1[[#All],[0]],ROW()-1)</f>
        <v>#N/A</v>
      </c>
      <c r="M2359" s="18" t="str">
        <f>IFERROR(INDEX(Таблица1[Номер договора],MATCH(ROW()-1,Таблица1[0],)),"s\")</f>
        <v>s\</v>
      </c>
    </row>
    <row r="2360" spans="1:13" ht="15.75" x14ac:dyDescent="0.25">
      <c r="A2360" s="9" t="e">
        <f>INDEX('Журнал договоров физ.лиц'!C2360:C4358,MATCH('Реестр физические'!J2360,'Журнал договоров физ.лиц'!A2360:A4358,))</f>
        <v>#N/A</v>
      </c>
      <c r="B2360" s="9" t="e">
        <f>INDEX('Журнал договоров физ.лиц'!C:C,MATCH('Журнал договоров физ.лиц'!A:A,'Реестр физические'!J:J,))</f>
        <v>#N/A</v>
      </c>
      <c r="C2360" s="35"/>
      <c r="D2360" s="11"/>
      <c r="E2360" s="16"/>
      <c r="F2360" s="19"/>
      <c r="G2360"/>
      <c r="H2360" s="17">
        <f>IFERROR(VLOOKUP(Таблица1[[#This Row],[Наименование услуги]],#REF!,2),)</f>
        <v>0</v>
      </c>
      <c r="I2360" s="7">
        <f>Таблица1[[#This Row],[Количество услуг]]*Таблица1[[#This Row],[Стоимость за единицу, руб.]]</f>
        <v>0</v>
      </c>
      <c r="K2360" s="8" t="str">
        <f>IFERROR(VLOOKUP($J2360,'Журнал договоров физ.лиц'!$A$2:$H$32,2,0),"")</f>
        <v/>
      </c>
      <c r="L2360" s="18" t="e">
        <f>IF(MATCH(Таблица1[[#This Row],[Номер договора]],Таблица1[Номер договора],)=ROW()-1,1,)+INDEX(Таблица1[[#All],[0]],ROW()-1)</f>
        <v>#N/A</v>
      </c>
      <c r="M2360" s="18" t="str">
        <f>IFERROR(INDEX(Таблица1[Номер договора],MATCH(ROW()-1,Таблица1[0],)),"s\")</f>
        <v>s\</v>
      </c>
    </row>
    <row r="2361" spans="1:13" ht="15.75" x14ac:dyDescent="0.25">
      <c r="A2361" s="9" t="e">
        <f>INDEX('Журнал договоров физ.лиц'!C2360:C4358,MATCH('Реестр физические'!J2361,'Журнал договоров физ.лиц'!A2360:A4358,))</f>
        <v>#N/A</v>
      </c>
      <c r="B2361" s="9" t="e">
        <f>INDEX('Журнал договоров физ.лиц'!C:C,MATCH('Журнал договоров физ.лиц'!A:A,'Реестр физические'!J:J,))</f>
        <v>#N/A</v>
      </c>
      <c r="C2361" s="35"/>
      <c r="D2361" s="11"/>
      <c r="E2361" s="16"/>
      <c r="F2361" s="19"/>
      <c r="G2361"/>
      <c r="H2361" s="17">
        <f>IFERROR(VLOOKUP(Таблица1[[#This Row],[Наименование услуги]],#REF!,2),)</f>
        <v>0</v>
      </c>
      <c r="I2361" s="7">
        <f>Таблица1[[#This Row],[Количество услуг]]*Таблица1[[#This Row],[Стоимость за единицу, руб.]]</f>
        <v>0</v>
      </c>
      <c r="K2361" s="8" t="str">
        <f>IFERROR(VLOOKUP($J2361,'Журнал договоров физ.лиц'!$A$2:$H$32,2,0),"")</f>
        <v/>
      </c>
      <c r="L2361" s="18" t="e">
        <f>IF(MATCH(Таблица1[[#This Row],[Номер договора]],Таблица1[Номер договора],)=ROW()-1,1,)+INDEX(Таблица1[[#All],[0]],ROW()-1)</f>
        <v>#N/A</v>
      </c>
      <c r="M2361" s="18" t="str">
        <f>IFERROR(INDEX(Таблица1[Номер договора],MATCH(ROW()-1,Таблица1[0],)),"s\")</f>
        <v>s\</v>
      </c>
    </row>
    <row r="2362" spans="1:13" ht="15.75" x14ac:dyDescent="0.25">
      <c r="A2362" s="9" t="e">
        <f>INDEX('Журнал договоров физ.лиц'!C2360:C4358,MATCH('Реестр физические'!J2362,'Журнал договоров физ.лиц'!A2360:A4358,))</f>
        <v>#N/A</v>
      </c>
      <c r="B2362" s="9" t="e">
        <f>INDEX('Журнал договоров физ.лиц'!C:C,MATCH('Журнал договоров физ.лиц'!A:A,'Реестр физические'!J:J,))</f>
        <v>#N/A</v>
      </c>
      <c r="C2362" s="35"/>
      <c r="D2362" s="11"/>
      <c r="E2362" s="16"/>
      <c r="F2362" s="19"/>
      <c r="G2362"/>
      <c r="H2362" s="17">
        <f>IFERROR(VLOOKUP(Таблица1[[#This Row],[Наименование услуги]],#REF!,2),)</f>
        <v>0</v>
      </c>
      <c r="I2362" s="7">
        <f>Таблица1[[#This Row],[Количество услуг]]*Таблица1[[#This Row],[Стоимость за единицу, руб.]]</f>
        <v>0</v>
      </c>
      <c r="K2362" s="8" t="str">
        <f>IFERROR(VLOOKUP($J2362,'Журнал договоров физ.лиц'!$A$2:$H$32,2,0),"")</f>
        <v/>
      </c>
      <c r="L2362" s="18" t="e">
        <f>IF(MATCH(Таблица1[[#This Row],[Номер договора]],Таблица1[Номер договора],)=ROW()-1,1,)+INDEX(Таблица1[[#All],[0]],ROW()-1)</f>
        <v>#N/A</v>
      </c>
      <c r="M2362" s="18" t="str">
        <f>IFERROR(INDEX(Таблица1[Номер договора],MATCH(ROW()-1,Таблица1[0],)),"s\")</f>
        <v>s\</v>
      </c>
    </row>
    <row r="2363" spans="1:13" ht="15.75" x14ac:dyDescent="0.25">
      <c r="A2363" s="9" t="e">
        <f>INDEX('Журнал договоров физ.лиц'!C2363:C4361,MATCH('Реестр физические'!J2363,'Журнал договоров физ.лиц'!A2363:A4361,))</f>
        <v>#N/A</v>
      </c>
      <c r="B2363" s="9" t="e">
        <f>INDEX('Журнал договоров физ.лиц'!C:C,MATCH('Журнал договоров физ.лиц'!A:A,'Реестр физические'!J:J,))</f>
        <v>#N/A</v>
      </c>
      <c r="C2363" s="35"/>
      <c r="D2363" s="11"/>
      <c r="E2363" s="16"/>
      <c r="F2363" s="19"/>
      <c r="G2363"/>
      <c r="H2363" s="17">
        <f>IFERROR(VLOOKUP(Таблица1[[#This Row],[Наименование услуги]],#REF!,2),)</f>
        <v>0</v>
      </c>
      <c r="I2363" s="7">
        <f>Таблица1[[#This Row],[Количество услуг]]*Таблица1[[#This Row],[Стоимость за единицу, руб.]]</f>
        <v>0</v>
      </c>
      <c r="K2363" s="8" t="str">
        <f>IFERROR(VLOOKUP($J2363,'Журнал договоров физ.лиц'!$A$2:$H$32,2,0),"")</f>
        <v/>
      </c>
      <c r="L2363" s="18" t="e">
        <f>IF(MATCH(Таблица1[[#This Row],[Номер договора]],Таблица1[Номер договора],)=ROW()-1,1,)+INDEX(Таблица1[[#All],[0]],ROW()-1)</f>
        <v>#N/A</v>
      </c>
      <c r="M2363" s="18" t="str">
        <f>IFERROR(INDEX(Таблица1[Номер договора],MATCH(ROW()-1,Таблица1[0],)),"s\")</f>
        <v>s\</v>
      </c>
    </row>
    <row r="2364" spans="1:13" ht="15.75" x14ac:dyDescent="0.25">
      <c r="A2364" s="9" t="e">
        <f>INDEX('Журнал договоров физ.лиц'!C2363:C4361,MATCH('Реестр физические'!J2364,'Журнал договоров физ.лиц'!A2363:A4361,))</f>
        <v>#N/A</v>
      </c>
      <c r="B2364" s="9" t="e">
        <f>INDEX('Журнал договоров физ.лиц'!C:C,MATCH('Журнал договоров физ.лиц'!A:A,'Реестр физические'!J:J,))</f>
        <v>#N/A</v>
      </c>
      <c r="C2364" s="35"/>
      <c r="D2364" s="11"/>
      <c r="E2364" s="16"/>
      <c r="F2364" s="19"/>
      <c r="G2364"/>
      <c r="H2364" s="17">
        <f>IFERROR(VLOOKUP(Таблица1[[#This Row],[Наименование услуги]],#REF!,2),)</f>
        <v>0</v>
      </c>
      <c r="I2364" s="7">
        <f>Таблица1[[#This Row],[Количество услуг]]*Таблица1[[#This Row],[Стоимость за единицу, руб.]]</f>
        <v>0</v>
      </c>
      <c r="K2364" s="8" t="str">
        <f>IFERROR(VLOOKUP($J2364,'Журнал договоров физ.лиц'!$A$2:$H$32,2,0),"")</f>
        <v/>
      </c>
      <c r="L2364" s="18" t="e">
        <f>IF(MATCH(Таблица1[[#This Row],[Номер договора]],Таблица1[Номер договора],)=ROW()-1,1,)+INDEX(Таблица1[[#All],[0]],ROW()-1)</f>
        <v>#N/A</v>
      </c>
      <c r="M2364" s="18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22"/>
      <c r="B2721" s="27"/>
      <c r="C2721" s="37"/>
      <c r="D2721" s="20"/>
      <c r="E2721" s="23"/>
      <c r="F2721" s="20"/>
      <c r="G2721" s="21"/>
      <c r="H2721" s="24"/>
      <c r="I2721" s="24"/>
      <c r="J2721" s="25"/>
      <c r="K2721" s="26"/>
    </row>
    <row r="2722" spans="1:11" ht="15.75" x14ac:dyDescent="0.25">
      <c r="A2722" s="22"/>
      <c r="B2722" s="27"/>
      <c r="C2722" s="37"/>
      <c r="D2722" s="20"/>
      <c r="E2722" s="23"/>
      <c r="F2722" s="20"/>
      <c r="G2722" s="21"/>
      <c r="H2722" s="24"/>
      <c r="I2722" s="24"/>
      <c r="J2722" s="25"/>
      <c r="K2722" s="26"/>
    </row>
  </sheetData>
  <sortState ref="B2:B9">
    <sortCondition ref="B2:B9"/>
  </sortState>
  <dataValidations count="2">
    <dataValidation type="list" allowBlank="1" showInputMessage="1" showErrorMessage="1" sqref="F2721:F2722 F2:F2403">
      <formula1>#REF!</formula1>
    </dataValidation>
    <dataValidation type="list" allowBlank="1" showInputMessage="1" showErrorMessage="1" sqref="D2:D2364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'Журнал договоров физ.лиц'!$A$2:$A$2376</xm:f>
          </x14:formula1>
          <xm:sqref>J2:J2364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5 5 c d e 3 a - e c 0 7 - 4 6 1 b - 9 5 1 9 - c c 0 d 0 8 8 d 6 5 3 1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CB5F7CE4-13D3-47B8-B9FB-1F3C0A0298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договоров физ.лиц</vt:lpstr>
      <vt:lpstr>Реестр физические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2020-09-10T09:27:01Z</dcterms:created>
  <dcterms:modified xsi:type="dcterms:W3CDTF">2020-09-10T09:27:18Z</dcterms:modified>
</cp:coreProperties>
</file>