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97A626C7-0A2B-434D-88AC-922A102E0972}" xr6:coauthVersionLast="45" xr6:coauthVersionMax="45" xr10:uidLastSave="{00000000-0000-0000-0000-000000000000}"/>
  <bookViews>
    <workbookView xWindow="-120" yWindow="-120" windowWidth="38640" windowHeight="15840" tabRatio="859" activeTab="3" xr2:uid="{00000000-000D-0000-FFFF-FFFF00000000}"/>
  </bookViews>
  <sheets>
    <sheet name="АСОСИЙ" sheetId="42" r:id="rId1"/>
    <sheet name="СОТУВ" sheetId="1" r:id="rId2"/>
    <sheet name="ТЎЛОВ" sheetId="17" r:id="rId3"/>
    <sheet name="АКТ СВЕРКА" sheetId="55" r:id="rId4"/>
    <sheet name="КИРИМ ОМБОР" sheetId="27" r:id="rId5"/>
    <sheet name="ОМБОР ҚОЛДИҒИ" sheetId="49" r:id="rId6"/>
    <sheet name="СТАТИСТИКА" sheetId="40" r:id="rId7"/>
    <sheet name="БОШЛАҒИЧ САЛЬДО" sheetId="50" r:id="rId8"/>
    <sheet name="МАЪЛУМОТЛАР" sheetId="2" r:id="rId9"/>
  </sheets>
  <definedNames>
    <definedName name="ExternalData_1" localSheetId="3" hidden="1">'АКТ СВЕРКА'!$A$1:$E$7</definedName>
    <definedName name="ExternalData_1" localSheetId="5" hidden="1">'ОМБОР ҚОЛДИҒИ'!$A$1:$D$2</definedName>
    <definedName name="_xlnm.Print_Area" localSheetId="0">АСОСИЙ!$A$1:$K$20</definedName>
  </definedNames>
  <calcPr calcId="181029"/>
  <pivotCaches>
    <pivotCache cacheId="8" r:id="rId10"/>
    <pivotCache cacheId="9" r:id="rId11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ОСТАТКА_77b26087-9f7a-4a8d-ae47-2a80a5da225a" name="ОСТАТКА" connection="Запрос — ОСТАТКА"/>
        </x15:modelTables>
      </x15:dataModel>
    </ext>
  </extLst>
</workbook>
</file>

<file path=xl/calcChain.xml><?xml version="1.0" encoding="utf-8"?>
<calcChain xmlns="http://schemas.openxmlformats.org/spreadsheetml/2006/main">
  <c r="G29" i="1" l="1"/>
  <c r="H29" i="1"/>
  <c r="F5" i="17"/>
  <c r="F4" i="17" l="1"/>
  <c r="F3" i="17"/>
  <c r="G28" i="1"/>
  <c r="H28" i="1"/>
  <c r="G27" i="1"/>
  <c r="H27" i="1"/>
  <c r="E26" i="1"/>
  <c r="G26" i="1"/>
  <c r="H26" i="1"/>
  <c r="G25" i="1"/>
  <c r="H25" i="1"/>
  <c r="G24" i="1"/>
  <c r="H24" i="1"/>
  <c r="G23" i="1"/>
  <c r="H23" i="1"/>
  <c r="E22" i="1"/>
  <c r="G22" i="1"/>
  <c r="H22" i="1"/>
  <c r="E21" i="1"/>
  <c r="G21" i="1" s="1"/>
  <c r="H15" i="1"/>
  <c r="H16" i="1"/>
  <c r="H17" i="1"/>
  <c r="H19" i="1"/>
  <c r="H20" i="1"/>
  <c r="E18" i="1"/>
  <c r="H18" i="1" s="1"/>
  <c r="E20" i="1"/>
  <c r="G20" i="1"/>
  <c r="G19" i="1"/>
  <c r="F2" i="17"/>
  <c r="G17" i="1"/>
  <c r="G16" i="1"/>
  <c r="G4" i="1"/>
  <c r="G5" i="1"/>
  <c r="G6" i="1"/>
  <c r="G7" i="1"/>
  <c r="G8" i="1"/>
  <c r="G9" i="1"/>
  <c r="G10" i="1"/>
  <c r="G11" i="1"/>
  <c r="G12" i="1"/>
  <c r="G13" i="1"/>
  <c r="G14" i="1"/>
  <c r="G15" i="1"/>
  <c r="G3" i="1"/>
  <c r="H21" i="1" l="1"/>
  <c r="H1" i="1" s="1"/>
  <c r="G18" i="1"/>
  <c r="G1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odelConnection_ExternalData_1" description="Модель данных" type="5" refreshedVersion="6" minRefreshableVersion="5" saveData="1">
    <dbPr connection="Data Model Connection" command="ОСТАТКА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interval="1" name="Запрос — ҚОЛДИҚ" description="Соединение с запросом &quot;ҚОЛДИҚ&quot; в книге." type="5" refreshedVersion="6" background="1" refreshOnLoad="1" saveData="1">
    <dbPr connection="Provider=Microsoft.Mashup.OleDb.1;Data Source=$Workbook$;Location=ҚОЛДИҚ;Extended Properties=&quot;&quot;" command="SELECT * FROM [ҚОЛДИҚ]"/>
  </connection>
  <connection id="4" xr16:uid="{00000000-0015-0000-FFFF-FFFF03000000}" name="Запрос — ОСТАТКА" description="Соединение с запросом &quot;ОСТАТКА&quot; в книге." type="100" refreshedVersion="6" minRefreshableVersion="5">
    <extLst>
      <ext xmlns:x15="http://schemas.microsoft.com/office/spreadsheetml/2010/11/main" uri="{DE250136-89BD-433C-8126-D09CA5730AF9}">
        <x15:connection id="91d54a59-73de-4b40-9775-e358dcaa96c7">
          <x15:oledbPr connection="Provider=Microsoft.Mashup.OleDb.1;Data Source=$Workbook$;Location=ОСТАТКА;Extended Properties=&quot;&quot;">
            <x15:dbTables>
              <x15:dbTable name="ОСТАТКА"/>
            </x15:dbTables>
          </x15:oledbPr>
        </x15:connection>
      </ext>
    </extLst>
  </connection>
  <connection id="5" xr16:uid="{00000000-0015-0000-FFFF-FFFF04000000}" keepAlive="1" name="Запрос — ПЛАТЕЖИ" description="Соединение с запросом &quot;ПЛАТЕЖИ&quot; в книге." type="5" refreshedVersion="0" background="1">
    <dbPr connection="Provider=Microsoft.Mashup.OleDb.1;Data Source=$Workbook$;Location=ПЛАТЕЖИ;Extended Properties=&quot;&quot;" command="SELECT * FROM [ПЛАТЕЖИ]"/>
  </connection>
</connections>
</file>

<file path=xl/sharedStrings.xml><?xml version="1.0" encoding="utf-8"?>
<sst xmlns="http://schemas.openxmlformats.org/spreadsheetml/2006/main" count="209" uniqueCount="73">
  <si>
    <t>КОНТРАГЕНТ</t>
  </si>
  <si>
    <t>ПЕРЕЧИСЛЕНИЯ</t>
  </si>
  <si>
    <t>НАЛИЧНЫЙ</t>
  </si>
  <si>
    <t>РЕАЛИЗАЦИЯ</t>
  </si>
  <si>
    <t>ЕД.ИЗМ</t>
  </si>
  <si>
    <t>ТОВАРЫ</t>
  </si>
  <si>
    <t>ВИД СРЕДСТВ</t>
  </si>
  <si>
    <t>КГ</t>
  </si>
  <si>
    <t>ШТ.</t>
  </si>
  <si>
    <t>ҚАРЗ</t>
  </si>
  <si>
    <t>Столбец1</t>
  </si>
  <si>
    <t>АВАНС</t>
  </si>
  <si>
    <t>РАСЧЕТ</t>
  </si>
  <si>
    <t>Общий итог</t>
  </si>
  <si>
    <t>(Все)</t>
  </si>
  <si>
    <t>САНА</t>
  </si>
  <si>
    <t>МИЖОЗ</t>
  </si>
  <si>
    <t>ТОВАР</t>
  </si>
  <si>
    <t>ЎЛ.БИР</t>
  </si>
  <si>
    <t>СОНИ</t>
  </si>
  <si>
    <t>НАРХИ</t>
  </si>
  <si>
    <t>ЖАМИ</t>
  </si>
  <si>
    <t>ОҒИРЛИГИ</t>
  </si>
  <si>
    <t>СЎМ</t>
  </si>
  <si>
    <t>ВАЛЮТА</t>
  </si>
  <si>
    <t>КУРС</t>
  </si>
  <si>
    <t>ТЎЛОВ ТУРИ</t>
  </si>
  <si>
    <t>ҚОЛДИҚ</t>
  </si>
  <si>
    <t>ТОВАР НОМИ</t>
  </si>
  <si>
    <t>СОТИЛДИ</t>
  </si>
  <si>
    <t>ИШЛАБ ЧИҚАРИЛДИ</t>
  </si>
  <si>
    <t>ВАЗНИ</t>
  </si>
  <si>
    <t>СОТИЛГАН ТОВАР ВАЗНИ</t>
  </si>
  <si>
    <t>КЕЛГАН СУММА</t>
  </si>
  <si>
    <t>САЛЬДО</t>
  </si>
  <si>
    <t>ҒИЁС ИШЧИ</t>
  </si>
  <si>
    <t>ПАКЕТ "АДИДАС"</t>
  </si>
  <si>
    <t>ПАКЕТ "ИСТАМБУЛ"</t>
  </si>
  <si>
    <t>ПАКЕТ "АТИРГУЛ"</t>
  </si>
  <si>
    <t>ПАКЕТ "ЛУИС ВИТТОН"</t>
  </si>
  <si>
    <t>ПАКЕТ "РАЙС"</t>
  </si>
  <si>
    <t>ПАКЕТ "ЛОЛА"</t>
  </si>
  <si>
    <t>ПАКЕТ "ГУЧЧИ"</t>
  </si>
  <si>
    <t>ПАКЕТ "БУКЕТ"</t>
  </si>
  <si>
    <t>ПАКЕТ "КОФЕ"</t>
  </si>
  <si>
    <t>ПАКЕТ "АТИР"</t>
  </si>
  <si>
    <t>ПАКЕТ "ПАРИЖ"</t>
  </si>
  <si>
    <t>ПАКЕТ "ВЕРСАЧИ"</t>
  </si>
  <si>
    <t>ПАКЕТ "ХАРИД У-Н РАХМАТ"</t>
  </si>
  <si>
    <t>УРИКЗОР БОЗОР</t>
  </si>
  <si>
    <t>ПАКЕТ "МАЙКА" АРЗОНИ</t>
  </si>
  <si>
    <t>ТЎЛАНДИ</t>
  </si>
  <si>
    <t>ОСТАТКА</t>
  </si>
  <si>
    <t>ПАКЕТ ОТРЫВНОЙ</t>
  </si>
  <si>
    <t>ПАКЕТ ПУЛ</t>
  </si>
  <si>
    <t>ПАКЕТ "МАЙКА" 3 КГ ОҚ</t>
  </si>
  <si>
    <t>ПАКЕТ "МАЙКА" 3 КГ КЎК</t>
  </si>
  <si>
    <t>ПАКЕТ "МАЙКА" 3 КГ ҚОРА</t>
  </si>
  <si>
    <t>ПАКЕТ "МАЙКА" 5 КГ ОҚ</t>
  </si>
  <si>
    <t>ПАКЕТ "МАЙКА" 5 КГ КЎК</t>
  </si>
  <si>
    <t>ПАКЕТ "МАЙКА" 5 КГ ҚОРА</t>
  </si>
  <si>
    <t>ПАКЕТ "МАЙКА" 10 КГ ОҚ</t>
  </si>
  <si>
    <t>ПАКЕТ "МАЙКА" 10 КГ КЎК</t>
  </si>
  <si>
    <t>ПАКЕТ "МАЙКА" 10 КГ ҚОРА</t>
  </si>
  <si>
    <t>ПАКЕТ ЗАКАЗ ЛОГОТИП</t>
  </si>
  <si>
    <t>ПАКЕТ ЗАКАЗ БЕЗ ЛОГОТИП</t>
  </si>
  <si>
    <t>ҚОП "БОДРИНГ"</t>
  </si>
  <si>
    <t>ҒУЛОМАКА ВАННА</t>
  </si>
  <si>
    <t>ҚОП ЗАКАЗ</t>
  </si>
  <si>
    <t>ШИША ЗАВОД</t>
  </si>
  <si>
    <t>ТЕРМОУСАДКА ЗАКАЗ</t>
  </si>
  <si>
    <t>АСИМ ТУРК</t>
  </si>
  <si>
    <t>АКМАЛ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</si>
</sst>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0"/>
    <numFmt numFmtId="166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NumberFormat="1" applyFont="1"/>
    <xf numFmtId="166" fontId="5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60"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6" formatCode="#,##0.00_ ;[Red]\-#,##0.00\ 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#,##0.00_ ;[Red]\-#,##0.00\ "/>
    </dxf>
    <dxf>
      <numFmt numFmtId="164" formatCode="dd/mm/yy;@"/>
    </dxf>
    <dxf>
      <alignment horizontal="center" vertical="bottom" textRotation="0" wrapText="0" indent="0" justifyLastLine="0" shrinkToFit="0" readingOrder="0"/>
    </dxf>
    <dxf>
      <numFmt numFmtId="164" formatCode="dd/mm/yy;@"/>
    </dxf>
    <dxf>
      <numFmt numFmtId="164" formatCode="dd/mm/yy;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5"/>
        <color theme="1"/>
        <name val="Calibri"/>
        <scheme val="minor"/>
      </font>
    </dxf>
    <dxf>
      <numFmt numFmtId="4" formatCode="#,##0.00"/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4" formatCode="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5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  <dxf>
      <numFmt numFmtId="164" formatCode="dd/mm/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58;&#1038;&#1051;&#1054;&#1042;!A1"/><Relationship Id="rId7" Type="http://schemas.openxmlformats.org/officeDocument/2006/relationships/hyperlink" Target="#'&#1041;&#1054;&#1064;&#1051;&#1040;&#1170;&#1048;&#1063; &#1057;&#1040;&#1051;&#1068;&#1044;&#1054;'!A1"/><Relationship Id="rId2" Type="http://schemas.openxmlformats.org/officeDocument/2006/relationships/hyperlink" Target="#'&#1040;&#1050;&#1058; &#1057;&#1042;&#1045;&#1056;&#1050;&#1040;'!A1"/><Relationship Id="rId1" Type="http://schemas.openxmlformats.org/officeDocument/2006/relationships/hyperlink" Target="#&#1057;&#1054;&#1058;&#1059;&#1042;!A1"/><Relationship Id="rId6" Type="http://schemas.openxmlformats.org/officeDocument/2006/relationships/hyperlink" Target="#'&#1054;&#1052;&#1041;&#1054;&#1056; &#1178;&#1054;&#1051;&#1044;&#1048;&#1170;&#1048;'!A1"/><Relationship Id="rId5" Type="http://schemas.openxmlformats.org/officeDocument/2006/relationships/hyperlink" Target="#&#1057;&#1058;&#1040;&#1058;&#1048;&#1057;&#1058;&#1048;&#1050;&#1040;!A1"/><Relationship Id="rId4" Type="http://schemas.openxmlformats.org/officeDocument/2006/relationships/hyperlink" Target="#'&#1050;&#1048;&#1056;&#1048;&#1052; &#1054;&#1052;&#1041;&#1054;&#1056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178253</xdr:colOff>
      <xdr:row>0</xdr:row>
      <xdr:rowOff>92528</xdr:rowOff>
    </xdr:from>
    <xdr:to>
      <xdr:col>10</xdr:col>
      <xdr:colOff>473528</xdr:colOff>
      <xdr:row>7</xdr:row>
      <xdr:rowOff>83003</xdr:rowOff>
    </xdr:to>
    <xdr:sp macro="" textlink="">
      <xdr:nvSpPr>
        <xdr:cNvPr id="2" name="Скругленный прямоугольни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8253" y="92528"/>
          <a:ext cx="6391275" cy="13239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ПРОЕКТ</a:t>
          </a:r>
        </a:p>
        <a:p>
          <a:pPr algn="ctr"/>
          <a:r>
            <a:rPr lang="ru-RU" sz="32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ТОРГОВЛЯ И СКЛАД</a:t>
          </a:r>
        </a:p>
      </xdr:txBody>
    </xdr:sp>
    <xdr:clientData/>
  </xdr:twoCellAnchor>
  <xdr:twoCellAnchor>
    <xdr:from>
      <xdr:col>0</xdr:col>
      <xdr:colOff>183695</xdr:colOff>
      <xdr:row>7</xdr:row>
      <xdr:rowOff>107492</xdr:rowOff>
    </xdr:from>
    <xdr:to>
      <xdr:col>5</xdr:col>
      <xdr:colOff>299356</xdr:colOff>
      <xdr:row>10</xdr:row>
      <xdr:rowOff>81643</xdr:rowOff>
    </xdr:to>
    <xdr:sp macro="" textlink="">
      <xdr:nvSpPr>
        <xdr:cNvPr id="3" name="Скругленный прямоугольни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83695" y="1440992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1.СОТУВ</a:t>
          </a:r>
        </a:p>
      </xdr:txBody>
    </xdr:sp>
    <xdr:clientData/>
  </xdr:twoCellAnchor>
  <xdr:twoCellAnchor>
    <xdr:from>
      <xdr:col>5</xdr:col>
      <xdr:colOff>315924</xdr:colOff>
      <xdr:row>7</xdr:row>
      <xdr:rowOff>102054</xdr:rowOff>
    </xdr:from>
    <xdr:to>
      <xdr:col>10</xdr:col>
      <xdr:colOff>472110</xdr:colOff>
      <xdr:row>10</xdr:row>
      <xdr:rowOff>74544</xdr:rowOff>
    </xdr:to>
    <xdr:sp macro="" textlink="">
      <xdr:nvSpPr>
        <xdr:cNvPr id="4" name="Скругленный прямоугольник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80489" y="1435554"/>
          <a:ext cx="3220751" cy="54399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4.АКТ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СВЕРКА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183692</xdr:colOff>
      <xdr:row>10</xdr:row>
      <xdr:rowOff>91165</xdr:rowOff>
    </xdr:from>
    <xdr:to>
      <xdr:col>5</xdr:col>
      <xdr:colOff>299353</xdr:colOff>
      <xdr:row>13</xdr:row>
      <xdr:rowOff>65316</xdr:rowOff>
    </xdr:to>
    <xdr:sp macro="" textlink="">
      <xdr:nvSpPr>
        <xdr:cNvPr id="5" name="Скругленный прямоугольник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3692" y="1996165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2.ТЎЛОВ</a:t>
          </a:r>
        </a:p>
      </xdr:txBody>
    </xdr:sp>
    <xdr:clientData/>
  </xdr:twoCellAnchor>
  <xdr:twoCellAnchor>
    <xdr:from>
      <xdr:col>0</xdr:col>
      <xdr:colOff>183690</xdr:colOff>
      <xdr:row>13</xdr:row>
      <xdr:rowOff>85726</xdr:rowOff>
    </xdr:from>
    <xdr:to>
      <xdr:col>5</xdr:col>
      <xdr:colOff>299351</xdr:colOff>
      <xdr:row>16</xdr:row>
      <xdr:rowOff>59877</xdr:rowOff>
    </xdr:to>
    <xdr:sp macro="" textlink="">
      <xdr:nvSpPr>
        <xdr:cNvPr id="6" name="Скругленный прямоугольник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3690" y="2562226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3.ОМБОРГА</a:t>
          </a:r>
          <a:r>
            <a:rPr lang="ru-RU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КИРИМ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  <xdr:twoCellAnchor>
    <xdr:from>
      <xdr:col>0</xdr:col>
      <xdr:colOff>189130</xdr:colOff>
      <xdr:row>16</xdr:row>
      <xdr:rowOff>85728</xdr:rowOff>
    </xdr:from>
    <xdr:to>
      <xdr:col>5</xdr:col>
      <xdr:colOff>304791</xdr:colOff>
      <xdr:row>19</xdr:row>
      <xdr:rowOff>59879</xdr:rowOff>
    </xdr:to>
    <xdr:sp macro="" textlink="">
      <xdr:nvSpPr>
        <xdr:cNvPr id="7" name="Скругленный прямоугольник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9130" y="3133728"/>
          <a:ext cx="3163661" cy="54565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4.СТАТИСТИКА</a:t>
          </a:r>
        </a:p>
      </xdr:txBody>
    </xdr:sp>
    <xdr:clientData/>
  </xdr:twoCellAnchor>
  <xdr:twoCellAnchor>
    <xdr:from>
      <xdr:col>5</xdr:col>
      <xdr:colOff>319232</xdr:colOff>
      <xdr:row>10</xdr:row>
      <xdr:rowOff>88800</xdr:rowOff>
    </xdr:from>
    <xdr:to>
      <xdr:col>10</xdr:col>
      <xdr:colOff>472111</xdr:colOff>
      <xdr:row>13</xdr:row>
      <xdr:rowOff>49695</xdr:rowOff>
    </xdr:to>
    <xdr:sp macro="" textlink="">
      <xdr:nvSpPr>
        <xdr:cNvPr id="8" name="Скругленный прямоугольник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83797" y="1993800"/>
          <a:ext cx="3217444" cy="53239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5.ОМБОР ҚОЛДИҒИ</a:t>
          </a:r>
        </a:p>
      </xdr:txBody>
    </xdr:sp>
    <xdr:clientData/>
  </xdr:twoCellAnchor>
  <xdr:twoCellAnchor>
    <xdr:from>
      <xdr:col>5</xdr:col>
      <xdr:colOff>322538</xdr:colOff>
      <xdr:row>13</xdr:row>
      <xdr:rowOff>83832</xdr:rowOff>
    </xdr:from>
    <xdr:to>
      <xdr:col>10</xdr:col>
      <xdr:colOff>475417</xdr:colOff>
      <xdr:row>19</xdr:row>
      <xdr:rowOff>74543</xdr:rowOff>
    </xdr:to>
    <xdr:sp macro="" textlink="">
      <xdr:nvSpPr>
        <xdr:cNvPr id="9" name="Скругленный прямоугольник 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87103" y="2560332"/>
          <a:ext cx="3217444" cy="113371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6.</a:t>
          </a:r>
          <a:r>
            <a:rPr lang="uz-Cyrl-UZ" sz="25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БОШЛАНҒИЧ</a:t>
          </a:r>
          <a:r>
            <a:rPr lang="uz-Cyrl-UZ" sz="2500" b="1" cap="none" spc="0" baseline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 САЛЬДО</a:t>
          </a:r>
          <a:endParaRPr lang="ru-RU" sz="2500" b="1" cap="none" spc="0">
            <a:ln w="12700">
              <a:solidFill>
                <a:schemeClr val="accent1"/>
              </a:solidFill>
              <a:prstDash val="solid"/>
            </a:ln>
            <a:pattFill prst="pct50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effectLst>
              <a:outerShdw dist="38100" dir="2640000" algn="bl" rotWithShape="0">
                <a:schemeClr val="accent1"/>
              </a:outerShdw>
            </a:effectLst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aziz" refreshedDate="44091.762841898148" createdVersion="6" refreshedVersion="6" minRefreshableVersion="3" recordCount="27" xr:uid="{00000000-000A-0000-FFFF-FFFF00000000}">
  <cacheSource type="worksheet">
    <worksheetSource name="РЕАЛИЗАЦИЯ"/>
  </cacheSource>
  <cacheFields count="8">
    <cacheField name="САНА" numFmtId="164">
      <sharedItems containsSemiMixedTypes="0" containsNonDate="0" containsDate="1" containsString="0" minDate="2020-09-05T00:00:00" maxDate="2020-09-19T00:00:00" count="8">
        <d v="2020-09-05T00:00:00"/>
        <d v="2020-09-08T00:00:00"/>
        <d v="2020-09-16T00:00:00"/>
        <d v="2020-09-14T00:00:00"/>
        <d v="2020-09-12T00:00:00"/>
        <d v="2020-09-17T00:00:00"/>
        <d v="2020-09-18T00:00:00"/>
        <d v="2020-09-15T00:00:00" u="1"/>
      </sharedItems>
    </cacheField>
    <cacheField name="МИЖОЗ" numFmtId="49">
      <sharedItems/>
    </cacheField>
    <cacheField name="ТОВАР" numFmtId="0">
      <sharedItems containsBlank="1" count="26">
        <s v="ПАКЕТ &quot;АДИДАС&quot;"/>
        <s v="ПАКЕТ &quot;ИСТАМБУЛ&quot;"/>
        <s v="ПАКЕТ &quot;АТИРГУЛ&quot;"/>
        <s v="ПАКЕТ &quot;ЛУИС ВИТТОН&quot;"/>
        <s v="ПАКЕТ &quot;РАЙС&quot;"/>
        <s v="ПАКЕТ &quot;ЛОЛА&quot;"/>
        <s v="ПАКЕТ &quot;ГУЧЧИ&quot;"/>
        <s v="ПАКЕТ &quot;БУКЕТ&quot;"/>
        <s v="ПАКЕТ &quot;КОФЕ&quot;"/>
        <s v="ПАКЕТ &quot;АТИР&quot;"/>
        <s v="ПАКЕТ &quot;ПАРИЖ&quot;"/>
        <s v="ПАКЕТ &quot;ВЕРСАЧИ&quot;"/>
        <s v="ПАКЕТ &quot;ХАРИД У-Н РАХМАТ&quot;"/>
        <s v="ПАКЕТ &quot;МАЙКА&quot; 5 КГ ОҚ"/>
        <s v="ПАКЕТ &quot;МАЙКА&quot; АРЗОНИ"/>
        <s v="ПАКЕТ ОТРЫВНОЙ"/>
        <s v="ПАКЕТ ПУЛ"/>
        <s v="ПАКЕТ &quot;МАЙКА&quot; 5 КГ КЎК"/>
        <s v="ПАКЕТ ЗАКАЗ ЛОГОТИП"/>
        <s v="ҚОП &quot;БОДРИНГ&quot;"/>
        <s v="ҚОП ЗАКАЗ"/>
        <s v="ТЕРМОУСАДКА ЗАКАЗ"/>
        <s v="ПАКЕТ 30*30" u="1"/>
        <m u="1"/>
        <s v="ПАКЕТ &quot;МАЙКА&quot; 5 КГ" u="1"/>
        <s v="ПАКЕТ 25*20" u="1"/>
      </sharedItems>
    </cacheField>
    <cacheField name="ЎЛ.БИР" numFmtId="0">
      <sharedItems/>
    </cacheField>
    <cacheField name="СОНИ" numFmtId="165">
      <sharedItems containsSemiMixedTypes="0" containsString="0" containsNumber="1" minValue="23.4" maxValue="6000"/>
    </cacheField>
    <cacheField name="НАРХИ" numFmtId="4">
      <sharedItems containsSemiMixedTypes="0" containsString="0" containsNumber="1" containsInteger="1" minValue="650" maxValue="50000"/>
    </cacheField>
    <cacheField name="ЖАМИ" numFmtId="4">
      <sharedItems containsSemiMixedTypes="0" containsString="0" containsNumber="1" minValue="374400" maxValue="72372720"/>
    </cacheField>
    <cacheField name="ОҒИРЛИГИ" numFmtId="4">
      <sharedItems containsSemiMixedTypes="0" containsString="0" containsNumber="1" minValue="23.4" maxValue="3933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dulaziz" refreshedDate="44091.762842129632" createdVersion="6" refreshedVersion="6" minRefreshableVersion="3" recordCount="4" xr:uid="{00000000-000A-0000-FFFF-FFFF01000000}">
  <cacheSource type="worksheet">
    <worksheetSource name="ПЛАТЕЖИ"/>
  </cacheSource>
  <cacheFields count="7">
    <cacheField name="САНА" numFmtId="14">
      <sharedItems containsSemiMixedTypes="0" containsNonDate="0" containsDate="1" containsString="0" minDate="2020-09-14T00:00:00" maxDate="2020-09-18T00:00:00" count="4">
        <d v="2020-09-16T00:00:00"/>
        <d v="2020-09-14T00:00:00"/>
        <d v="2020-09-17T00:00:00" u="1"/>
        <d v="2020-09-15T00:00:00" u="1"/>
      </sharedItems>
    </cacheField>
    <cacheField name="МИЖОЗ" numFmtId="0">
      <sharedItems/>
    </cacheField>
    <cacheField name="СЎМ" numFmtId="3">
      <sharedItems containsSemiMixedTypes="0" containsString="0" containsNumber="1" containsInteger="1" minValue="2634000" maxValue="150000000"/>
    </cacheField>
    <cacheField name="ВАЛЮТА" numFmtId="4">
      <sharedItems containsNonDate="0" containsString="0" containsBlank="1"/>
    </cacheField>
    <cacheField name="КУРС" numFmtId="0">
      <sharedItems containsNonDate="0" containsString="0" containsBlank="1"/>
    </cacheField>
    <cacheField name="ЖАМИ" numFmtId="4">
      <sharedItems containsSemiMixedTypes="0" containsString="0" containsNumber="1" containsInteger="1" minValue="2634000" maxValue="150000000"/>
    </cacheField>
    <cacheField name="ТЎЛОВ ТУРИ" numFmtId="0">
      <sharedItems containsBlank="1" count="3">
        <s v="НАЛИЧНЫЙ"/>
        <s v="ПЕРЕЧИСЛЕНИЯ"/>
        <m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">
  <r>
    <x v="0"/>
    <s v="УРИКЗОР БОЗОР"/>
    <x v="0"/>
    <s v="ШТ."/>
    <n v="3000"/>
    <n v="650"/>
    <n v="1950000"/>
    <n v="75"/>
  </r>
  <r>
    <x v="0"/>
    <s v="УРИКЗОР БОЗОР"/>
    <x v="1"/>
    <s v="ШТ."/>
    <n v="2000"/>
    <n v="650"/>
    <n v="1300000"/>
    <n v="50"/>
  </r>
  <r>
    <x v="0"/>
    <s v="УРИКЗОР БОЗОР"/>
    <x v="2"/>
    <s v="ШТ."/>
    <n v="4000"/>
    <n v="650"/>
    <n v="2600000"/>
    <n v="100"/>
  </r>
  <r>
    <x v="0"/>
    <s v="УРИКЗОР БОЗОР"/>
    <x v="3"/>
    <s v="ШТ."/>
    <n v="6000"/>
    <n v="650"/>
    <n v="3900000"/>
    <n v="150"/>
  </r>
  <r>
    <x v="0"/>
    <s v="УРИКЗОР БОЗОР"/>
    <x v="4"/>
    <s v="ШТ."/>
    <n v="2000"/>
    <n v="650"/>
    <n v="1300000"/>
    <n v="50"/>
  </r>
  <r>
    <x v="0"/>
    <s v="УРИКЗОР БОЗОР"/>
    <x v="5"/>
    <s v="ШТ."/>
    <n v="5000"/>
    <n v="650"/>
    <n v="3250000"/>
    <n v="125"/>
  </r>
  <r>
    <x v="0"/>
    <s v="УРИКЗОР БОЗОР"/>
    <x v="6"/>
    <s v="ШТ."/>
    <n v="1000"/>
    <n v="650"/>
    <n v="650000"/>
    <n v="25"/>
  </r>
  <r>
    <x v="0"/>
    <s v="УРИКЗОР БОЗОР"/>
    <x v="7"/>
    <s v="ШТ."/>
    <n v="2000"/>
    <n v="650"/>
    <n v="1300000"/>
    <n v="50"/>
  </r>
  <r>
    <x v="0"/>
    <s v="УРИКЗОР БОЗОР"/>
    <x v="8"/>
    <s v="ШТ."/>
    <n v="5000"/>
    <n v="650"/>
    <n v="3250000"/>
    <n v="125"/>
  </r>
  <r>
    <x v="0"/>
    <s v="УРИКЗОР БОЗОР"/>
    <x v="9"/>
    <s v="ШТ."/>
    <n v="4000"/>
    <n v="650"/>
    <n v="2600000"/>
    <n v="100"/>
  </r>
  <r>
    <x v="0"/>
    <s v="УРИКЗОР БОЗОР"/>
    <x v="10"/>
    <s v="ШТ."/>
    <n v="4000"/>
    <n v="650"/>
    <n v="2600000"/>
    <n v="100"/>
  </r>
  <r>
    <x v="0"/>
    <s v="УРИКЗОР БОЗОР"/>
    <x v="11"/>
    <s v="ШТ."/>
    <n v="1000"/>
    <n v="650"/>
    <n v="650000"/>
    <n v="25"/>
  </r>
  <r>
    <x v="0"/>
    <s v="УРИКЗОР БОЗОР"/>
    <x v="12"/>
    <s v="КГ"/>
    <n v="41"/>
    <n v="17000"/>
    <n v="697000"/>
    <n v="41"/>
  </r>
  <r>
    <x v="0"/>
    <s v="УРИКЗОР БОЗОР"/>
    <x v="13"/>
    <s v="КГ"/>
    <n v="165.6"/>
    <n v="15500"/>
    <n v="2566800"/>
    <n v="165.6"/>
  </r>
  <r>
    <x v="0"/>
    <s v="УРИКЗОР БОЗОР"/>
    <x v="14"/>
    <s v="КГ"/>
    <n v="50.2"/>
    <n v="13500"/>
    <n v="677700"/>
    <n v="50.2"/>
  </r>
  <r>
    <x v="1"/>
    <s v="УРИКЗОР БОЗОР"/>
    <x v="15"/>
    <s v="КГ"/>
    <n v="90.6"/>
    <n v="15500"/>
    <n v="1404300"/>
    <n v="90.6"/>
  </r>
  <r>
    <x v="1"/>
    <s v="УРИКЗОР БОЗОР"/>
    <x v="16"/>
    <s v="КГ"/>
    <n v="26.8"/>
    <n v="16000"/>
    <n v="428800"/>
    <n v="26.8"/>
  </r>
  <r>
    <x v="1"/>
    <s v="УРИКЗОР БОЗОР"/>
    <x v="17"/>
    <s v="КГ"/>
    <n v="33.099999999999994"/>
    <n v="16000"/>
    <n v="529599.99999999988"/>
    <n v="33.099999999999994"/>
  </r>
  <r>
    <x v="1"/>
    <s v="УРИКЗОР БОЗОР"/>
    <x v="13"/>
    <s v="КГ"/>
    <n v="42.599999999999994"/>
    <n v="16000"/>
    <n v="681599.99999999988"/>
    <n v="42.599999999999994"/>
  </r>
  <r>
    <x v="1"/>
    <s v="УРИКЗОР БОЗОР"/>
    <x v="12"/>
    <s v="КГ"/>
    <n v="39.5"/>
    <n v="17500"/>
    <n v="691250"/>
    <n v="39.5"/>
  </r>
  <r>
    <x v="2"/>
    <s v="УРИКЗОР БОЗОР"/>
    <x v="18"/>
    <s v="КГ"/>
    <n v="216"/>
    <n v="19000"/>
    <n v="4104000"/>
    <n v="216"/>
  </r>
  <r>
    <x v="2"/>
    <s v="УРИКЗОР БОЗОР"/>
    <x v="19"/>
    <s v="КГ"/>
    <n v="23.4"/>
    <n v="16000"/>
    <n v="374400"/>
    <n v="23.4"/>
  </r>
  <r>
    <x v="3"/>
    <s v="ҒУЛОМАКА ВАННА"/>
    <x v="20"/>
    <s v="КГ"/>
    <n v="343.2"/>
    <n v="18000"/>
    <n v="6177600"/>
    <n v="343.2"/>
  </r>
  <r>
    <x v="2"/>
    <s v="ҒУЛОМАКА ВАННА"/>
    <x v="20"/>
    <s v="КГ"/>
    <n v="662.59999999999991"/>
    <n v="18000"/>
    <n v="11926799.999999998"/>
    <n v="662.59999999999991"/>
  </r>
  <r>
    <x v="4"/>
    <s v="ШИША ЗАВОД"/>
    <x v="21"/>
    <s v="КГ"/>
    <n v="1848.8"/>
    <n v="18400"/>
    <n v="34017920"/>
    <n v="1848.8"/>
  </r>
  <r>
    <x v="5"/>
    <s v="ШИША ЗАВОД"/>
    <x v="21"/>
    <s v="КГ"/>
    <n v="3933.3"/>
    <n v="18400"/>
    <n v="72372720"/>
    <n v="3933.3"/>
  </r>
  <r>
    <x v="6"/>
    <s v="АКМАЛ"/>
    <x v="3"/>
    <s v="КГ"/>
    <n v="500"/>
    <n v="50000"/>
    <n v="25000000"/>
    <n v="5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">
  <r>
    <x v="0"/>
    <s v="УРИКЗОР БОЗОР"/>
    <n v="2634000"/>
    <m/>
    <m/>
    <n v="2634000"/>
    <x v="0"/>
  </r>
  <r>
    <x v="1"/>
    <s v="ШИША ЗАВОД"/>
    <n v="150000000"/>
    <m/>
    <m/>
    <n v="150000000"/>
    <x v="1"/>
  </r>
  <r>
    <x v="0"/>
    <s v="АСИМ ТУРК"/>
    <n v="15000000"/>
    <m/>
    <m/>
    <n v="15000000"/>
    <x v="1"/>
  </r>
  <r>
    <x v="0"/>
    <s v="ҒУЛОМАКА ВАННА"/>
    <n v="18000000"/>
    <m/>
    <m/>
    <n v="18000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Сводная таблица1" cacheId="8" applyNumberFormats="0" applyBorderFormats="0" applyFontFormats="0" applyPatternFormats="0" applyAlignmentFormats="0" applyWidthHeightFormats="1" dataCaption="Значения" grandTotalCaption="ЖАМИ" updatedVersion="6" minRefreshableVersion="3" useAutoFormatting="1" itemPrintTitles="1" createdVersion="6" indent="0" outline="1" outlineData="1" multipleFieldFilters="0" rowHeaderCaption="ТОВАР">
  <location ref="A4:B27" firstHeaderRow="1" firstDataRow="1" firstDataCol="1" rowPageCount="1" colPageCount="1"/>
  <pivotFields count="8">
    <pivotField axis="axisPage" numFmtId="164" showAll="0" defaultSubtotal="0">
      <items count="8">
        <item x="3"/>
        <item m="1" x="7"/>
        <item x="0"/>
        <item x="1"/>
        <item x="2"/>
        <item x="4"/>
        <item x="5"/>
        <item x="6"/>
      </items>
    </pivotField>
    <pivotField showAll="0"/>
    <pivotField axis="axisRow" showAll="0">
      <items count="27">
        <item m="1" x="25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m="1" x="24"/>
        <item x="14"/>
        <item x="13"/>
        <item x="15"/>
        <item x="16"/>
        <item x="17"/>
        <item x="18"/>
        <item x="19"/>
        <item x="20"/>
        <item x="21"/>
        <item t="default"/>
      </items>
    </pivotField>
    <pivotField showAll="0"/>
    <pivotField numFmtId="165" showAll="0"/>
    <pivotField numFmtId="4" showAll="0"/>
    <pivotField numFmtId="4" showAll="0"/>
    <pivotField dataField="1" numFmtId="4" showAll="0"/>
  </pivotFields>
  <rowFields count="1">
    <field x="2"/>
  </rowFields>
  <rowItems count="23"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Items count="1">
    <i/>
  </colItems>
  <pageFields count="1">
    <pageField fld="0" hier="-1"/>
  </pageFields>
  <dataFields count="1">
    <dataField name="ВАЗНИ" fld="7" baseField="0" baseItem="0"/>
  </dataFields>
  <formats count="10">
    <format dxfId="24">
      <pivotArea outline="0" collapsedLevelsAreSubtotals="1" fieldPosition="0"/>
    </format>
    <format dxfId="23">
      <pivotArea dataOnly="0" labelOnly="1" outline="0" fieldPosition="0">
        <references count="1">
          <reference field="0" count="0"/>
        </references>
      </pivotArea>
    </format>
    <format dxfId="22">
      <pivotArea dataOnly="0" labelOnly="1" outline="0" axis="axisValues" fieldPosition="0"/>
    </format>
    <format dxfId="21">
      <pivotArea dataOnly="0" labelOnly="1" outline="0" axis="axisValues" fieldPosition="0"/>
    </format>
    <format dxfId="20">
      <pivotArea outline="0" collapsedLevelsAreSubtotals="1" fieldPosition="0"/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outline="0" axis="axisValues" fieldPosition="0"/>
    </format>
    <format dxfId="17">
      <pivotArea dataOnly="0" labelOnly="1" outline="0" axis="axisValues" fieldPosition="0"/>
    </format>
    <format dxfId="16">
      <pivotArea dataOnly="0" labelOnly="1" outline="0" fieldPosition="0">
        <references count="1">
          <reference field="0" count="1">
            <x v="1"/>
          </reference>
        </references>
      </pivotArea>
    </format>
    <format dxfId="15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1000000}" name="Сводная таблица2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 rowHeaderCaption="ТОВАР">
  <location ref="D4:E7" firstHeaderRow="1" firstDataRow="1" firstDataCol="1" rowPageCount="1" colPageCount="1"/>
  <pivotFields count="7">
    <pivotField axis="axisPage" numFmtId="14" showAll="0">
      <items count="5">
        <item x="1"/>
        <item m="1" x="3"/>
        <item x="0"/>
        <item m="1" x="2"/>
        <item t="default"/>
      </items>
    </pivotField>
    <pivotField showAll="0"/>
    <pivotField showAll="0"/>
    <pivotField numFmtId="4" showAll="0"/>
    <pivotField showAll="0"/>
    <pivotField dataField="1" numFmtId="4" showAll="0"/>
    <pivotField axis="axisRow" showAll="0">
      <items count="4">
        <item x="0"/>
        <item x="1"/>
        <item m="1" x="2"/>
        <item t="default"/>
      </items>
    </pivotField>
  </pivotFields>
  <rowFields count="1">
    <field x="6"/>
  </rowFields>
  <rowItems count="3">
    <i>
      <x/>
    </i>
    <i>
      <x v="1"/>
    </i>
    <i t="grand">
      <x/>
    </i>
  </rowItems>
  <colItems count="1">
    <i/>
  </colItems>
  <pageFields count="1">
    <pageField fld="0" hier="-1"/>
  </pageFields>
  <dataFields count="1">
    <dataField name="КЕЛГАН СУММА" fld="5" baseField="0" baseItem="0"/>
  </dataFields>
  <formats count="2">
    <format dxfId="26">
      <pivotArea collapsedLevelsAreSubtotals="1" fieldPosition="0">
        <references count="1">
          <reference field="6" count="0"/>
        </references>
      </pivotArea>
    </format>
    <format dxfId="25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refreshOnLoad="1" connectionId="3" xr16:uid="{00000000-0016-0000-0300-000000000000}" autoFormatId="0" applyNumberFormats="0" applyBorderFormats="0" applyFontFormats="1" applyPatternFormats="1" applyAlignmentFormats="0" applyWidthHeightFormats="0">
  <queryTableRefresh preserveSortFilterLayout="0" nextId="6">
    <queryTableFields count="5">
      <queryTableField id="1" name="МИЖОЗ" tableColumnId="21"/>
      <queryTableField id="2" name="САЛЬДО" tableColumnId="22"/>
      <queryTableField id="3" name="СОТИЛДИ" tableColumnId="23"/>
      <queryTableField id="4" name="ТЎЛАНДИ" tableColumnId="24"/>
      <queryTableField id="5" name="ОСТАТКА" tableColumnId="2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00000000-0016-0000-0500-000001000000}" autoFormatId="16" applyNumberFormats="0" applyBorderFormats="0" applyFontFormats="0" applyPatternFormats="0" applyAlignmentFormats="0" applyWidthHeightFormats="0">
  <queryTableRefresh preserveSortFilterLayout="0" nextId="5">
    <queryTableFields count="4">
      <queryTableField id="1" name="ТОВАР НОМИ" tableColumnId="17"/>
      <queryTableField id="2" name="ИШЛАБ ЧИҚАРИЛДИ" tableColumnId="18"/>
      <queryTableField id="3" name="СОТИЛДИ" tableColumnId="19"/>
      <queryTableField id="4" name="ҚОЛДИҚ" tableColumnId="20"/>
    </queryTableFields>
  </queryTableRefresh>
  <extLst>
    <ext xmlns:x15="http://schemas.microsoft.com/office/spreadsheetml/2010/11/main" uri="{883FBD77-0823-4a55-B5E3-86C4891E6966}">
      <x15:queryTable sourceDataName="Запрос — ОСТАТКА"/>
    </ext>
  </extLst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РЕАЛИЗАЦИЯ" displayName="РЕАЛИЗАЦИЯ" ref="A2:H29" totalsRowShown="0" headerRowDxfId="59" dataDxfId="58">
  <autoFilter ref="A2:H29" xr:uid="{00000000-0009-0000-0100-000001000000}"/>
  <tableColumns count="8">
    <tableColumn id="1" xr3:uid="{00000000-0010-0000-0000-000001000000}" name="САНА" dataDxfId="57"/>
    <tableColumn id="2" xr3:uid="{00000000-0010-0000-0000-000002000000}" name="МИЖОЗ" dataDxfId="56"/>
    <tableColumn id="3" xr3:uid="{00000000-0010-0000-0000-000003000000}" name="ТОВАР" dataDxfId="55"/>
    <tableColumn id="4" xr3:uid="{00000000-0010-0000-0000-000004000000}" name="ЎЛ.БИР" dataDxfId="54"/>
    <tableColumn id="5" xr3:uid="{00000000-0010-0000-0000-000005000000}" name="СОНИ" dataDxfId="53"/>
    <tableColumn id="6" xr3:uid="{00000000-0010-0000-0000-000006000000}" name="НАРХИ" dataDxfId="52"/>
    <tableColumn id="7" xr3:uid="{00000000-0010-0000-0000-000007000000}" name="ЖАМИ" dataDxfId="51">
      <calculatedColumnFormula>РЕАЛИЗАЦИЯ[[#This Row],[СОНИ]]*РЕАЛИЗАЦИЯ[[#This Row],[НАРХИ]]</calculatedColumnFormula>
    </tableColumn>
    <tableColumn id="8" xr3:uid="{00000000-0010-0000-0000-000008000000}" name="ОҒИРЛИГИ" dataDxfId="50">
      <calculatedColumnFormula>РЕАЛИЗАЦИЯ[[#This Row],[СОНИ]]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ПЛАТЕЖИ" displayName="ПЛАТЕЖИ" ref="A1:G5" totalsRowShown="0" headerRowDxfId="49" dataDxfId="48">
  <autoFilter ref="A1:G5" xr:uid="{00000000-0009-0000-0100-000004000000}"/>
  <tableColumns count="7">
    <tableColumn id="1" xr3:uid="{00000000-0010-0000-0100-000001000000}" name="САНА" dataDxfId="47"/>
    <tableColumn id="2" xr3:uid="{00000000-0010-0000-0100-000002000000}" name="МИЖОЗ" dataDxfId="46"/>
    <tableColumn id="3" xr3:uid="{00000000-0010-0000-0100-000003000000}" name="СЎМ" dataDxfId="45"/>
    <tableColumn id="4" xr3:uid="{00000000-0010-0000-0100-000004000000}" name="ВАЛЮТА" dataDxfId="44"/>
    <tableColumn id="5" xr3:uid="{00000000-0010-0000-0100-000005000000}" name="КУРС" dataDxfId="43"/>
    <tableColumn id="6" xr3:uid="{00000000-0010-0000-0100-000006000000}" name="ЖАМИ" dataDxfId="42">
      <calculatedColumnFormula>ПЛАТЕЖИ[[#This Row],[СЎМ]]+(ПЛАТЕЖИ[[#This Row],[ВАЛЮТА]]*ПЛАТЕЖИ[[#This Row],[КУРС]])</calculatedColumnFormula>
    </tableColumn>
    <tableColumn id="7" xr3:uid="{00000000-0010-0000-0100-000007000000}" name="ТЎЛОВ ТУРИ" dataDxfId="4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ҚОЛДИҚ" displayName="ҚОЛДИҚ" ref="A1:E7" tableType="queryTable" totalsRowShown="0" headerRowDxfId="40" dataDxfId="39">
  <autoFilter ref="A1:E7" xr:uid="{3F84A670-416A-4688-83C9-D1D31E2A8AEE}"/>
  <tableColumns count="5">
    <tableColumn id="21" xr3:uid="{344BC6FB-BC35-4575-9CFC-7E9116A2E904}" uniqueName="21" name="МИЖОЗ" queryTableFieldId="1" dataDxfId="4"/>
    <tableColumn id="22" xr3:uid="{58F67979-D36A-4F8E-8A32-35E5AA7838C1}" uniqueName="22" name="САЛЬДО" queryTableFieldId="2" dataDxfId="3"/>
    <tableColumn id="23" xr3:uid="{55FCAA71-11CB-4C09-BAC5-15D3E22CBA10}" uniqueName="23" name="СОТИЛДИ" queryTableFieldId="3" dataDxfId="2"/>
    <tableColumn id="24" xr3:uid="{F9A94212-F94B-4314-B56F-7B6B9388DAA5}" uniqueName="24" name="ТЎЛАНДИ" queryTableFieldId="4" dataDxfId="1"/>
    <tableColumn id="25" xr3:uid="{569919F9-BD6D-498F-BACE-595A779239B5}" uniqueName="25" name="ОСТАТКА" queryTableFieldId="5" dataDxfId="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ПЕРЕДАЧА_СКЛАД" displayName="ПЕРЕДАЧА_СКЛАД" ref="A1:D2" insertRow="1" totalsRowShown="0" headerRowDxfId="38" dataDxfId="37">
  <autoFilter ref="A1:D2" xr:uid="{00000000-0009-0000-0100-000007000000}"/>
  <tableColumns count="4">
    <tableColumn id="2" xr3:uid="{00000000-0010-0000-0300-000002000000}" name="САНА" dataDxfId="36"/>
    <tableColumn id="3" xr3:uid="{00000000-0010-0000-0300-000003000000}" name="ТОВАР НОМИ" dataDxfId="35"/>
    <tableColumn id="4" xr3:uid="{00000000-0010-0000-0300-000004000000}" name="ЎЛ.БИР" dataDxfId="34"/>
    <tableColumn id="5" xr3:uid="{00000000-0010-0000-0300-000005000000}" name="СОНИ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ОСТАТКА" displayName="ОСТАТКА" ref="A1:D2" tableType="queryTable" totalsRowShown="0" headerRowDxfId="32" dataDxfId="31">
  <autoFilter ref="A1:D2" xr:uid="{00000000-0009-0000-0100-000002000000}"/>
  <tableColumns count="4">
    <tableColumn id="17" xr3:uid="{00000000-0010-0000-0400-000011000000}" uniqueName="17" name="ТОВАР НОМИ" queryTableFieldId="1" dataDxfId="30"/>
    <tableColumn id="18" xr3:uid="{00000000-0010-0000-0400-000012000000}" uniqueName="18" name="ИШЛАБ ЧИҚАРИЛДИ" queryTableFieldId="2" dataDxfId="29"/>
    <tableColumn id="19" xr3:uid="{00000000-0010-0000-0400-000013000000}" uniqueName="19" name="СОТИЛДИ" queryTableFieldId="3" dataDxfId="28"/>
    <tableColumn id="20" xr3:uid="{00000000-0010-0000-0400-000014000000}" uniqueName="20" name="ҚОЛДИҚ" queryTableFieldId="4" dataDxfId="27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Таблица3" displayName="Таблица3" ref="A1:C5" totalsRowShown="0" headerRowDxfId="14">
  <autoFilter ref="A1:C5" xr:uid="{00000000-0009-0000-0100-000003000000}"/>
  <tableColumns count="3">
    <tableColumn id="1" xr3:uid="{00000000-0010-0000-0500-000001000000}" name="САНА" dataDxfId="13"/>
    <tableColumn id="2" xr3:uid="{00000000-0010-0000-0500-000002000000}" name="МИЖОЗ"/>
    <tableColumn id="3" xr3:uid="{00000000-0010-0000-0500-000003000000}" name="САЛЬДО" dataDxfId="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ДАННЫЙ" displayName="ДАННЫЙ" ref="A1:E31" totalsRowShown="0" headerRowDxfId="11" dataDxfId="10">
  <autoFilter ref="A1:E31" xr:uid="{00000000-0009-0000-0100-00000A000000}"/>
  <sortState xmlns:xlrd2="http://schemas.microsoft.com/office/spreadsheetml/2017/richdata2" ref="A2:D4">
    <sortCondition ref="A1:A4"/>
  </sortState>
  <tableColumns count="5">
    <tableColumn id="1" xr3:uid="{00000000-0010-0000-0600-000001000000}" name="КОНТРАГЕНТ" dataDxfId="9"/>
    <tableColumn id="2" xr3:uid="{00000000-0010-0000-0600-000002000000}" name="ЕД.ИЗМ" dataDxfId="8"/>
    <tableColumn id="3" xr3:uid="{00000000-0010-0000-0600-000003000000}" name="ТОВАРЫ" dataDxfId="7"/>
    <tableColumn id="4" xr3:uid="{00000000-0010-0000-0600-000004000000}" name="ВИД СРЕДСТВ" dataDxfId="6"/>
    <tableColumn id="5" xr3:uid="{00000000-0010-0000-0600-000005000000}" name="Столбец1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20"/>
  <sheetViews>
    <sheetView view="pageBreakPreview" zoomScale="115" zoomScaleNormal="100" zoomScaleSheetLayoutView="115" workbookViewId="0">
      <selection activeCell="L12" sqref="L12"/>
    </sheetView>
  </sheetViews>
  <sheetFormatPr defaultRowHeight="15" x14ac:dyDescent="0.25"/>
  <sheetData>
    <row r="1" spans="1:1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</sheetData>
  <pageMargins left="0.7" right="0.7" top="0.75" bottom="0.75" header="0.3" footer="0.3"/>
  <pageSetup paperSize="9" scale="8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M29"/>
  <sheetViews>
    <sheetView zoomScaleNormal="100" workbookViewId="0">
      <selection activeCell="C16" sqref="C16"/>
    </sheetView>
  </sheetViews>
  <sheetFormatPr defaultRowHeight="15" x14ac:dyDescent="0.25"/>
  <cols>
    <col min="1" max="1" width="9.85546875" style="3" bestFit="1" customWidth="1"/>
    <col min="2" max="2" width="24.140625" style="4" customWidth="1"/>
    <col min="3" max="3" width="27.42578125" style="1" bestFit="1" customWidth="1"/>
    <col min="4" max="4" width="9.140625" style="1"/>
    <col min="5" max="5" width="9.140625" style="5"/>
    <col min="6" max="6" width="12" style="2" customWidth="1"/>
    <col min="7" max="7" width="13.42578125" style="2" bestFit="1" customWidth="1"/>
    <col min="8" max="8" width="12.42578125" style="2" customWidth="1"/>
    <col min="9" max="9" width="9.140625" style="23"/>
    <col min="10" max="16384" width="9.140625" style="1"/>
  </cols>
  <sheetData>
    <row r="1" spans="1:13" x14ac:dyDescent="0.25">
      <c r="A1" s="34" t="s">
        <v>3</v>
      </c>
      <c r="B1" s="34"/>
      <c r="C1" s="34"/>
      <c r="D1" s="34"/>
      <c r="E1" s="34"/>
      <c r="F1" s="34"/>
      <c r="G1" s="9">
        <f>SUM(G3:G29)</f>
        <v>187000490</v>
      </c>
      <c r="H1" s="9">
        <f>SUM(H3:H29)</f>
        <v>8991.7000000000007</v>
      </c>
    </row>
    <row r="2" spans="1:13" x14ac:dyDescent="0.25">
      <c r="A2" s="3" t="s">
        <v>15</v>
      </c>
      <c r="B2" s="4" t="s">
        <v>16</v>
      </c>
      <c r="C2" s="1" t="s">
        <v>17</v>
      </c>
      <c r="D2" s="1" t="s">
        <v>18</v>
      </c>
      <c r="E2" s="5" t="s">
        <v>19</v>
      </c>
      <c r="F2" s="2" t="s">
        <v>20</v>
      </c>
      <c r="G2" s="2" t="s">
        <v>21</v>
      </c>
      <c r="H2" s="2" t="s">
        <v>22</v>
      </c>
    </row>
    <row r="3" spans="1:13" x14ac:dyDescent="0.25">
      <c r="A3" s="3">
        <v>44079</v>
      </c>
      <c r="B3" s="4" t="s">
        <v>49</v>
      </c>
      <c r="C3" s="1" t="s">
        <v>36</v>
      </c>
      <c r="D3" s="1" t="s">
        <v>8</v>
      </c>
      <c r="E3" s="5">
        <v>3000</v>
      </c>
      <c r="F3" s="2">
        <v>650</v>
      </c>
      <c r="G3" s="2">
        <f>РЕАЛИЗАЦИЯ[[#This Row],[СОНИ]]*РЕАЛИЗАЦИЯ[[#This Row],[НАРХИ]]</f>
        <v>1950000</v>
      </c>
      <c r="H3" s="2">
        <v>75</v>
      </c>
      <c r="I3" s="23">
        <v>2.5000000000000001E-2</v>
      </c>
    </row>
    <row r="4" spans="1:13" x14ac:dyDescent="0.25">
      <c r="A4" s="3">
        <v>44079</v>
      </c>
      <c r="B4" s="4" t="s">
        <v>49</v>
      </c>
      <c r="C4" s="19" t="s">
        <v>37</v>
      </c>
      <c r="D4" s="19" t="s">
        <v>8</v>
      </c>
      <c r="E4" s="5">
        <v>2000</v>
      </c>
      <c r="F4" s="2">
        <v>650</v>
      </c>
      <c r="G4" s="2">
        <f>РЕАЛИЗАЦИЯ[[#This Row],[СОНИ]]*РЕАЛИЗАЦИЯ[[#This Row],[НАРХИ]]</f>
        <v>1300000</v>
      </c>
      <c r="H4" s="2">
        <v>50</v>
      </c>
      <c r="I4" s="23">
        <v>2.5000000000000001E-2</v>
      </c>
      <c r="K4" s="19"/>
      <c r="L4" s="19"/>
      <c r="M4" s="19"/>
    </row>
    <row r="5" spans="1:13" x14ac:dyDescent="0.25">
      <c r="A5" s="3">
        <v>44079</v>
      </c>
      <c r="B5" s="4" t="s">
        <v>49</v>
      </c>
      <c r="C5" s="19" t="s">
        <v>38</v>
      </c>
      <c r="D5" s="19" t="s">
        <v>8</v>
      </c>
      <c r="E5" s="5">
        <v>4000</v>
      </c>
      <c r="F5" s="2">
        <v>650</v>
      </c>
      <c r="G5" s="2">
        <f>РЕАЛИЗАЦИЯ[[#This Row],[СОНИ]]*РЕАЛИЗАЦИЯ[[#This Row],[НАРХИ]]</f>
        <v>2600000</v>
      </c>
      <c r="H5" s="2">
        <v>100</v>
      </c>
      <c r="I5" s="23">
        <v>2.5000000000000001E-2</v>
      </c>
      <c r="K5" s="19"/>
      <c r="L5" s="19"/>
      <c r="M5" s="19"/>
    </row>
    <row r="6" spans="1:13" x14ac:dyDescent="0.25">
      <c r="A6" s="3">
        <v>44079</v>
      </c>
      <c r="B6" s="4" t="s">
        <v>49</v>
      </c>
      <c r="C6" s="19" t="s">
        <v>39</v>
      </c>
      <c r="D6" s="19" t="s">
        <v>8</v>
      </c>
      <c r="E6" s="5">
        <v>6000</v>
      </c>
      <c r="F6" s="2">
        <v>650</v>
      </c>
      <c r="G6" s="2">
        <f>РЕАЛИЗАЦИЯ[[#This Row],[СОНИ]]*РЕАЛИЗАЦИЯ[[#This Row],[НАРХИ]]</f>
        <v>3900000</v>
      </c>
      <c r="H6" s="2">
        <v>150</v>
      </c>
      <c r="I6" s="23">
        <v>2.5000000000000001E-2</v>
      </c>
      <c r="K6" s="19"/>
      <c r="L6" s="19"/>
      <c r="M6" s="19"/>
    </row>
    <row r="7" spans="1:13" x14ac:dyDescent="0.25">
      <c r="A7" s="3">
        <v>44079</v>
      </c>
      <c r="B7" s="4" t="s">
        <v>49</v>
      </c>
      <c r="C7" s="19" t="s">
        <v>40</v>
      </c>
      <c r="D7" s="19" t="s">
        <v>8</v>
      </c>
      <c r="E7" s="5">
        <v>2000</v>
      </c>
      <c r="F7" s="2">
        <v>650</v>
      </c>
      <c r="G7" s="2">
        <f>РЕАЛИЗАЦИЯ[[#This Row],[СОНИ]]*РЕАЛИЗАЦИЯ[[#This Row],[НАРХИ]]</f>
        <v>1300000</v>
      </c>
      <c r="H7" s="2">
        <v>50</v>
      </c>
      <c r="I7" s="23">
        <v>2.5000000000000001E-2</v>
      </c>
      <c r="K7" s="19"/>
      <c r="L7" s="19"/>
      <c r="M7" s="19"/>
    </row>
    <row r="8" spans="1:13" x14ac:dyDescent="0.25">
      <c r="A8" s="3">
        <v>44079</v>
      </c>
      <c r="B8" s="4" t="s">
        <v>49</v>
      </c>
      <c r="C8" s="19" t="s">
        <v>41</v>
      </c>
      <c r="D8" s="19" t="s">
        <v>8</v>
      </c>
      <c r="E8" s="5">
        <v>5000</v>
      </c>
      <c r="F8" s="2">
        <v>650</v>
      </c>
      <c r="G8" s="2">
        <f>РЕАЛИЗАЦИЯ[[#This Row],[СОНИ]]*РЕАЛИЗАЦИЯ[[#This Row],[НАРХИ]]</f>
        <v>3250000</v>
      </c>
      <c r="H8" s="2">
        <v>125</v>
      </c>
      <c r="I8" s="23">
        <v>2.5000000000000001E-2</v>
      </c>
      <c r="K8" s="19"/>
      <c r="L8" s="19"/>
      <c r="M8" s="19"/>
    </row>
    <row r="9" spans="1:13" x14ac:dyDescent="0.25">
      <c r="A9" s="3">
        <v>44079</v>
      </c>
      <c r="B9" s="4" t="s">
        <v>49</v>
      </c>
      <c r="C9" s="19" t="s">
        <v>42</v>
      </c>
      <c r="D9" s="19" t="s">
        <v>8</v>
      </c>
      <c r="E9" s="5">
        <v>1000</v>
      </c>
      <c r="F9" s="2">
        <v>650</v>
      </c>
      <c r="G9" s="2">
        <f>РЕАЛИЗАЦИЯ[[#This Row],[СОНИ]]*РЕАЛИЗАЦИЯ[[#This Row],[НАРХИ]]</f>
        <v>650000</v>
      </c>
      <c r="H9" s="2">
        <v>25</v>
      </c>
      <c r="I9" s="23">
        <v>2.5000000000000001E-2</v>
      </c>
      <c r="K9" s="19"/>
      <c r="L9" s="19"/>
      <c r="M9" s="19"/>
    </row>
    <row r="10" spans="1:13" x14ac:dyDescent="0.25">
      <c r="A10" s="3">
        <v>44079</v>
      </c>
      <c r="B10" s="4" t="s">
        <v>49</v>
      </c>
      <c r="C10" s="19" t="s">
        <v>43</v>
      </c>
      <c r="D10" s="19" t="s">
        <v>8</v>
      </c>
      <c r="E10" s="5">
        <v>2000</v>
      </c>
      <c r="F10" s="2">
        <v>650</v>
      </c>
      <c r="G10" s="2">
        <f>РЕАЛИЗАЦИЯ[[#This Row],[СОНИ]]*РЕАЛИЗАЦИЯ[[#This Row],[НАРХИ]]</f>
        <v>1300000</v>
      </c>
      <c r="H10" s="2">
        <v>50</v>
      </c>
      <c r="I10" s="23">
        <v>2.5000000000000001E-2</v>
      </c>
      <c r="K10" s="19"/>
      <c r="L10" s="19"/>
      <c r="M10" s="19"/>
    </row>
    <row r="11" spans="1:13" x14ac:dyDescent="0.25">
      <c r="A11" s="3">
        <v>44079</v>
      </c>
      <c r="B11" s="4" t="s">
        <v>49</v>
      </c>
      <c r="C11" s="19" t="s">
        <v>44</v>
      </c>
      <c r="D11" s="19" t="s">
        <v>8</v>
      </c>
      <c r="E11" s="5">
        <v>5000</v>
      </c>
      <c r="F11" s="2">
        <v>650</v>
      </c>
      <c r="G11" s="2">
        <f>РЕАЛИЗАЦИЯ[[#This Row],[СОНИ]]*РЕАЛИЗАЦИЯ[[#This Row],[НАРХИ]]</f>
        <v>3250000</v>
      </c>
      <c r="H11" s="2">
        <v>125</v>
      </c>
      <c r="I11" s="23">
        <v>2.5000000000000001E-2</v>
      </c>
      <c r="K11" s="19"/>
      <c r="L11" s="19"/>
      <c r="M11" s="19"/>
    </row>
    <row r="12" spans="1:13" x14ac:dyDescent="0.25">
      <c r="A12" s="3">
        <v>44079</v>
      </c>
      <c r="B12" s="4" t="s">
        <v>49</v>
      </c>
      <c r="C12" s="19" t="s">
        <v>45</v>
      </c>
      <c r="D12" s="19" t="s">
        <v>8</v>
      </c>
      <c r="E12" s="5">
        <v>4000</v>
      </c>
      <c r="F12" s="2">
        <v>650</v>
      </c>
      <c r="G12" s="2">
        <f>РЕАЛИЗАЦИЯ[[#This Row],[СОНИ]]*РЕАЛИЗАЦИЯ[[#This Row],[НАРХИ]]</f>
        <v>2600000</v>
      </c>
      <c r="H12" s="2">
        <v>100</v>
      </c>
      <c r="I12" s="23">
        <v>2.5000000000000001E-2</v>
      </c>
      <c r="K12" s="19"/>
      <c r="L12" s="19"/>
      <c r="M12" s="19"/>
    </row>
    <row r="13" spans="1:13" x14ac:dyDescent="0.25">
      <c r="A13" s="3">
        <v>44079</v>
      </c>
      <c r="B13" s="4" t="s">
        <v>49</v>
      </c>
      <c r="C13" s="19" t="s">
        <v>46</v>
      </c>
      <c r="D13" s="19" t="s">
        <v>8</v>
      </c>
      <c r="E13" s="5">
        <v>4000</v>
      </c>
      <c r="F13" s="2">
        <v>650</v>
      </c>
      <c r="G13" s="2">
        <f>РЕАЛИЗАЦИЯ[[#This Row],[СОНИ]]*РЕАЛИЗАЦИЯ[[#This Row],[НАРХИ]]</f>
        <v>2600000</v>
      </c>
      <c r="H13" s="2">
        <v>100</v>
      </c>
      <c r="I13" s="23">
        <v>2.5000000000000001E-2</v>
      </c>
      <c r="K13" s="19"/>
      <c r="L13" s="19"/>
      <c r="M13" s="19"/>
    </row>
    <row r="14" spans="1:13" x14ac:dyDescent="0.25">
      <c r="A14" s="3">
        <v>44079</v>
      </c>
      <c r="B14" s="4" t="s">
        <v>49</v>
      </c>
      <c r="C14" s="19" t="s">
        <v>47</v>
      </c>
      <c r="D14" s="19" t="s">
        <v>8</v>
      </c>
      <c r="E14" s="5">
        <v>1000</v>
      </c>
      <c r="F14" s="2">
        <v>650</v>
      </c>
      <c r="G14" s="2">
        <f>РЕАЛИЗАЦИЯ[[#This Row],[СОНИ]]*РЕАЛИЗАЦИЯ[[#This Row],[НАРХИ]]</f>
        <v>650000</v>
      </c>
      <c r="H14" s="2">
        <v>25</v>
      </c>
      <c r="I14" s="23">
        <v>2.5000000000000001E-2</v>
      </c>
      <c r="K14" s="19"/>
      <c r="L14" s="19"/>
      <c r="M14" s="19"/>
    </row>
    <row r="15" spans="1:13" x14ac:dyDescent="0.25">
      <c r="A15" s="3">
        <v>44079</v>
      </c>
      <c r="B15" s="4" t="s">
        <v>49</v>
      </c>
      <c r="C15" s="19" t="s">
        <v>48</v>
      </c>
      <c r="D15" s="19" t="s">
        <v>7</v>
      </c>
      <c r="E15" s="5">
        <v>41</v>
      </c>
      <c r="F15" s="2">
        <v>17000</v>
      </c>
      <c r="G15" s="2">
        <f>РЕАЛИЗАЦИЯ[[#This Row],[СОНИ]]*РЕАЛИЗАЦИЯ[[#This Row],[НАРХИ]]</f>
        <v>697000</v>
      </c>
      <c r="H15" s="2">
        <f>РЕАЛИЗАЦИЯ[[#This Row],[СОНИ]]</f>
        <v>41</v>
      </c>
    </row>
    <row r="16" spans="1:13" x14ac:dyDescent="0.25">
      <c r="A16" s="3">
        <v>44079</v>
      </c>
      <c r="B16" s="4" t="s">
        <v>49</v>
      </c>
      <c r="C16" s="19" t="s">
        <v>58</v>
      </c>
      <c r="D16" s="19" t="s">
        <v>7</v>
      </c>
      <c r="E16" s="5">
        <v>165.6</v>
      </c>
      <c r="F16" s="2">
        <v>15500</v>
      </c>
      <c r="G16" s="2">
        <f>РЕАЛИЗАЦИЯ[[#This Row],[СОНИ]]*РЕАЛИЗАЦИЯ[[#This Row],[НАРХИ]]</f>
        <v>2566800</v>
      </c>
      <c r="H16" s="2">
        <f>РЕАЛИЗАЦИЯ[[#This Row],[СОНИ]]</f>
        <v>165.6</v>
      </c>
    </row>
    <row r="17" spans="1:8" x14ac:dyDescent="0.25">
      <c r="A17" s="3">
        <v>44079</v>
      </c>
      <c r="B17" s="4" t="s">
        <v>49</v>
      </c>
      <c r="C17" s="19" t="s">
        <v>50</v>
      </c>
      <c r="D17" s="19" t="s">
        <v>7</v>
      </c>
      <c r="E17" s="5">
        <v>50.2</v>
      </c>
      <c r="F17" s="2">
        <v>13500</v>
      </c>
      <c r="G17" s="2">
        <f>РЕАЛИЗАЦИЯ[[#This Row],[СОНИ]]*РЕАЛИЗАЦИЯ[[#This Row],[НАРХИ]]</f>
        <v>677700</v>
      </c>
      <c r="H17" s="2">
        <f>РЕАЛИЗАЦИЯ[[#This Row],[СОНИ]]</f>
        <v>50.2</v>
      </c>
    </row>
    <row r="18" spans="1:8" x14ac:dyDescent="0.25">
      <c r="A18" s="3">
        <v>44082</v>
      </c>
      <c r="B18" s="4" t="s">
        <v>49</v>
      </c>
      <c r="C18" s="19" t="s">
        <v>53</v>
      </c>
      <c r="D18" s="19" t="s">
        <v>7</v>
      </c>
      <c r="E18" s="5">
        <f>24.4+24.6+20.8+20.8</f>
        <v>90.6</v>
      </c>
      <c r="F18" s="2">
        <v>15500</v>
      </c>
      <c r="G18" s="2">
        <f>РЕАЛИЗАЦИЯ[[#This Row],[СОНИ]]*РЕАЛИЗАЦИЯ[[#This Row],[НАРХИ]]</f>
        <v>1404300</v>
      </c>
      <c r="H18" s="2">
        <f>РЕАЛИЗАЦИЯ[[#This Row],[СОНИ]]</f>
        <v>90.6</v>
      </c>
    </row>
    <row r="19" spans="1:8" x14ac:dyDescent="0.25">
      <c r="A19" s="3">
        <v>44082</v>
      </c>
      <c r="B19" s="4" t="s">
        <v>49</v>
      </c>
      <c r="C19" s="19" t="s">
        <v>54</v>
      </c>
      <c r="D19" s="19" t="s">
        <v>7</v>
      </c>
      <c r="E19" s="5">
        <v>26.8</v>
      </c>
      <c r="F19" s="2">
        <v>16000</v>
      </c>
      <c r="G19" s="2">
        <f>РЕАЛИЗАЦИЯ[[#This Row],[СОНИ]]*РЕАЛИЗАЦИЯ[[#This Row],[НАРХИ]]</f>
        <v>428800</v>
      </c>
      <c r="H19" s="2">
        <f>РЕАЛИЗАЦИЯ[[#This Row],[СОНИ]]</f>
        <v>26.8</v>
      </c>
    </row>
    <row r="20" spans="1:8" x14ac:dyDescent="0.25">
      <c r="A20" s="3">
        <v>44082</v>
      </c>
      <c r="B20" s="4" t="s">
        <v>49</v>
      </c>
      <c r="C20" s="19" t="s">
        <v>59</v>
      </c>
      <c r="D20" s="19" t="s">
        <v>7</v>
      </c>
      <c r="E20" s="5">
        <f>16.7+16.4</f>
        <v>33.099999999999994</v>
      </c>
      <c r="F20" s="2">
        <v>16000</v>
      </c>
      <c r="G20" s="2">
        <f>РЕАЛИЗАЦИЯ[[#This Row],[СОНИ]]*РЕАЛИЗАЦИЯ[[#This Row],[НАРХИ]]</f>
        <v>529599.99999999988</v>
      </c>
      <c r="H20" s="2">
        <f>РЕАЛИЗАЦИЯ[[#This Row],[СОНИ]]</f>
        <v>33.099999999999994</v>
      </c>
    </row>
    <row r="21" spans="1:8" x14ac:dyDescent="0.25">
      <c r="A21" s="3">
        <v>44082</v>
      </c>
      <c r="B21" s="4" t="s">
        <v>49</v>
      </c>
      <c r="C21" s="19" t="s">
        <v>58</v>
      </c>
      <c r="D21" s="19" t="s">
        <v>7</v>
      </c>
      <c r="E21" s="5">
        <f>21.7+20.9</f>
        <v>42.599999999999994</v>
      </c>
      <c r="F21" s="2">
        <v>16000</v>
      </c>
      <c r="G21" s="2">
        <f>РЕАЛИЗАЦИЯ[[#This Row],[СОНИ]]*РЕАЛИЗАЦИЯ[[#This Row],[НАРХИ]]</f>
        <v>681599.99999999988</v>
      </c>
      <c r="H21" s="2">
        <f>РЕАЛИЗАЦИЯ[[#This Row],[СОНИ]]</f>
        <v>42.599999999999994</v>
      </c>
    </row>
    <row r="22" spans="1:8" x14ac:dyDescent="0.25">
      <c r="A22" s="3">
        <v>44082</v>
      </c>
      <c r="B22" s="4" t="s">
        <v>49</v>
      </c>
      <c r="C22" s="19" t="s">
        <v>48</v>
      </c>
      <c r="D22" s="19" t="s">
        <v>7</v>
      </c>
      <c r="E22" s="5">
        <f>21.4+18.1</f>
        <v>39.5</v>
      </c>
      <c r="F22" s="2">
        <v>17500</v>
      </c>
      <c r="G22" s="2">
        <f>РЕАЛИЗАЦИЯ[[#This Row],[СОНИ]]*РЕАЛИЗАЦИЯ[[#This Row],[НАРХИ]]</f>
        <v>691250</v>
      </c>
      <c r="H22" s="2">
        <f>РЕАЛИЗАЦИЯ[[#This Row],[СОНИ]]</f>
        <v>39.5</v>
      </c>
    </row>
    <row r="23" spans="1:8" x14ac:dyDescent="0.25">
      <c r="A23" s="3">
        <v>44090</v>
      </c>
      <c r="B23" s="4" t="s">
        <v>49</v>
      </c>
      <c r="C23" s="19" t="s">
        <v>64</v>
      </c>
      <c r="D23" s="19" t="s">
        <v>7</v>
      </c>
      <c r="E23" s="5">
        <v>216</v>
      </c>
      <c r="F23" s="2">
        <v>19000</v>
      </c>
      <c r="G23" s="2">
        <f>РЕАЛИЗАЦИЯ[[#This Row],[СОНИ]]*РЕАЛИЗАЦИЯ[[#This Row],[НАРХИ]]</f>
        <v>4104000</v>
      </c>
      <c r="H23" s="2">
        <f>РЕАЛИЗАЦИЯ[[#This Row],[СОНИ]]</f>
        <v>216</v>
      </c>
    </row>
    <row r="24" spans="1:8" x14ac:dyDescent="0.25">
      <c r="A24" s="3">
        <v>44090</v>
      </c>
      <c r="B24" s="4" t="s">
        <v>49</v>
      </c>
      <c r="C24" s="19" t="s">
        <v>66</v>
      </c>
      <c r="D24" s="19" t="s">
        <v>7</v>
      </c>
      <c r="E24" s="5">
        <v>23.4</v>
      </c>
      <c r="F24" s="2">
        <v>16000</v>
      </c>
      <c r="G24" s="2">
        <f>РЕАЛИЗАЦИЯ[[#This Row],[СОНИ]]*РЕАЛИЗАЦИЯ[[#This Row],[НАРХИ]]</f>
        <v>374400</v>
      </c>
      <c r="H24" s="2">
        <f>РЕАЛИЗАЦИЯ[[#This Row],[СОНИ]]</f>
        <v>23.4</v>
      </c>
    </row>
    <row r="25" spans="1:8" x14ac:dyDescent="0.25">
      <c r="A25" s="3">
        <v>44088</v>
      </c>
      <c r="B25" s="4" t="s">
        <v>67</v>
      </c>
      <c r="C25" s="19" t="s">
        <v>68</v>
      </c>
      <c r="D25" s="19" t="s">
        <v>7</v>
      </c>
      <c r="E25" s="5">
        <v>343.2</v>
      </c>
      <c r="F25" s="2">
        <v>18000</v>
      </c>
      <c r="G25" s="2">
        <f>РЕАЛИЗАЦИЯ[[#This Row],[СОНИ]]*РЕАЛИЗАЦИЯ[[#This Row],[НАРХИ]]</f>
        <v>6177600</v>
      </c>
      <c r="H25" s="2">
        <f>РЕАЛИЗАЦИЯ[[#This Row],[СОНИ]]</f>
        <v>343.2</v>
      </c>
    </row>
    <row r="26" spans="1:8" x14ac:dyDescent="0.25">
      <c r="A26" s="3">
        <v>44090</v>
      </c>
      <c r="B26" s="4" t="s">
        <v>67</v>
      </c>
      <c r="C26" s="19" t="s">
        <v>68</v>
      </c>
      <c r="D26" s="19" t="s">
        <v>7</v>
      </c>
      <c r="E26" s="5">
        <f>108.3+554.3</f>
        <v>662.59999999999991</v>
      </c>
      <c r="F26" s="2">
        <v>18000</v>
      </c>
      <c r="G26" s="2">
        <f>РЕАЛИЗАЦИЯ[[#This Row],[СОНИ]]*РЕАЛИЗАЦИЯ[[#This Row],[НАРХИ]]</f>
        <v>11926799.999999998</v>
      </c>
      <c r="H26" s="2">
        <f>РЕАЛИЗАЦИЯ[[#This Row],[СОНИ]]</f>
        <v>662.59999999999991</v>
      </c>
    </row>
    <row r="27" spans="1:8" x14ac:dyDescent="0.25">
      <c r="A27" s="3">
        <v>44086</v>
      </c>
      <c r="B27" s="4" t="s">
        <v>69</v>
      </c>
      <c r="C27" s="19" t="s">
        <v>70</v>
      </c>
      <c r="D27" s="19" t="s">
        <v>7</v>
      </c>
      <c r="E27" s="5">
        <v>1848.8</v>
      </c>
      <c r="F27" s="2">
        <v>18400</v>
      </c>
      <c r="G27" s="2">
        <f>РЕАЛИЗАЦИЯ[[#This Row],[СОНИ]]*РЕАЛИЗАЦИЯ[[#This Row],[НАРХИ]]</f>
        <v>34017920</v>
      </c>
      <c r="H27" s="2">
        <f>РЕАЛИЗАЦИЯ[[#This Row],[СОНИ]]</f>
        <v>1848.8</v>
      </c>
    </row>
    <row r="28" spans="1:8" x14ac:dyDescent="0.25">
      <c r="A28" s="3">
        <v>44091</v>
      </c>
      <c r="B28" s="4" t="s">
        <v>69</v>
      </c>
      <c r="C28" s="19" t="s">
        <v>70</v>
      </c>
      <c r="D28" s="19" t="s">
        <v>7</v>
      </c>
      <c r="E28" s="5">
        <v>3933.3</v>
      </c>
      <c r="F28" s="2">
        <v>18400</v>
      </c>
      <c r="G28" s="2">
        <f>РЕАЛИЗАЦИЯ[[#This Row],[СОНИ]]*РЕАЛИЗАЦИЯ[[#This Row],[НАРХИ]]</f>
        <v>72372720</v>
      </c>
      <c r="H28" s="2">
        <f>РЕАЛИЗАЦИЯ[[#This Row],[СОНИ]]</f>
        <v>3933.3</v>
      </c>
    </row>
    <row r="29" spans="1:8" x14ac:dyDescent="0.25">
      <c r="A29" s="3">
        <v>44092</v>
      </c>
      <c r="B29" s="4" t="s">
        <v>72</v>
      </c>
      <c r="C29" s="22" t="s">
        <v>39</v>
      </c>
      <c r="D29" s="22" t="s">
        <v>7</v>
      </c>
      <c r="E29" s="5">
        <v>500</v>
      </c>
      <c r="F29" s="2">
        <v>50000</v>
      </c>
      <c r="G29" s="2">
        <f>РЕАЛИЗАЦИЯ[[#This Row],[СОНИ]]*РЕАЛИЗАЦИЯ[[#This Row],[НАРХИ]]</f>
        <v>25000000</v>
      </c>
      <c r="H29" s="2">
        <f>РЕАЛИЗАЦИЯ[[#This Row],[СОНИ]]</f>
        <v>500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МАЪЛУМОТЛАР!$B$2:$B$3</xm:f>
          </x14:formula1>
          <xm:sqref>D3:D29</xm:sqref>
        </x14:dataValidation>
        <x14:dataValidation type="list" allowBlank="1" showInputMessage="1" showErrorMessage="1" xr:uid="{00000000-0002-0000-0100-000001000000}">
          <x14:formula1>
            <xm:f>МАЪЛУМОТЛАР!$C$2:$C$2006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G5"/>
  <sheetViews>
    <sheetView workbookViewId="0">
      <selection activeCell="C4" sqref="C4"/>
    </sheetView>
  </sheetViews>
  <sheetFormatPr defaultRowHeight="18.75" x14ac:dyDescent="0.3"/>
  <cols>
    <col min="1" max="1" width="14.28515625" style="31" bestFit="1" customWidth="1"/>
    <col min="2" max="2" width="23.28515625" style="28" bestFit="1" customWidth="1"/>
    <col min="3" max="3" width="15.42578125" style="32" bestFit="1" customWidth="1"/>
    <col min="4" max="4" width="16.28515625" style="33" bestFit="1" customWidth="1"/>
    <col min="5" max="5" width="11.7109375" style="28" bestFit="1" customWidth="1"/>
    <col min="6" max="6" width="19.140625" style="33" bestFit="1" customWidth="1"/>
    <col min="7" max="7" width="20.28515625" style="28" bestFit="1" customWidth="1"/>
    <col min="8" max="16384" width="9.140625" style="28"/>
  </cols>
  <sheetData>
    <row r="1" spans="1:7" x14ac:dyDescent="0.3">
      <c r="A1" s="31" t="s">
        <v>15</v>
      </c>
      <c r="B1" s="28" t="s">
        <v>16</v>
      </c>
      <c r="C1" s="32" t="s">
        <v>23</v>
      </c>
      <c r="D1" s="33" t="s">
        <v>24</v>
      </c>
      <c r="E1" s="28" t="s">
        <v>25</v>
      </c>
      <c r="F1" s="33" t="s">
        <v>21</v>
      </c>
      <c r="G1" s="28" t="s">
        <v>26</v>
      </c>
    </row>
    <row r="2" spans="1:7" x14ac:dyDescent="0.3">
      <c r="A2" s="31">
        <v>44090</v>
      </c>
      <c r="B2" s="28" t="s">
        <v>49</v>
      </c>
      <c r="C2" s="32">
        <v>2634000</v>
      </c>
      <c r="F2" s="33">
        <f>ПЛАТЕЖИ[[#This Row],[СЎМ]]+(ПЛАТЕЖИ[[#This Row],[ВАЛЮТА]]*ПЛАТЕЖИ[[#This Row],[КУРС]])</f>
        <v>2634000</v>
      </c>
      <c r="G2" s="28" t="s">
        <v>2</v>
      </c>
    </row>
    <row r="3" spans="1:7" x14ac:dyDescent="0.3">
      <c r="A3" s="31">
        <v>44088</v>
      </c>
      <c r="B3" s="28" t="s">
        <v>69</v>
      </c>
      <c r="C3" s="32">
        <v>150000000</v>
      </c>
      <c r="F3" s="33">
        <f>ПЛАТЕЖИ[[#This Row],[СЎМ]]+(ПЛАТЕЖИ[[#This Row],[ВАЛЮТА]]*ПЛАТЕЖИ[[#This Row],[КУРС]])</f>
        <v>150000000</v>
      </c>
      <c r="G3" s="28" t="s">
        <v>1</v>
      </c>
    </row>
    <row r="4" spans="1:7" x14ac:dyDescent="0.3">
      <c r="A4" s="31">
        <v>44090</v>
      </c>
      <c r="B4" s="28" t="s">
        <v>71</v>
      </c>
      <c r="C4" s="32">
        <v>15000000</v>
      </c>
      <c r="F4" s="33">
        <f>ПЛАТЕЖИ[[#This Row],[СЎМ]]+(ПЛАТЕЖИ[[#This Row],[ВАЛЮТА]]*ПЛАТЕЖИ[[#This Row],[КУРС]])</f>
        <v>15000000</v>
      </c>
      <c r="G4" s="28" t="s">
        <v>1</v>
      </c>
    </row>
    <row r="5" spans="1:7" x14ac:dyDescent="0.3">
      <c r="A5" s="31">
        <v>44090</v>
      </c>
      <c r="B5" s="28" t="s">
        <v>67</v>
      </c>
      <c r="C5" s="32">
        <v>18000000</v>
      </c>
      <c r="F5" s="33">
        <f>ПЛАТЕЖИ[[#This Row],[СЎМ]]+(ПЛАТЕЖИ[[#This Row],[ВАЛЮТА]]*ПЛАТЕЖИ[[#This Row],[КУРС]])</f>
        <v>18000000</v>
      </c>
      <c r="G5" s="28" t="s">
        <v>2</v>
      </c>
    </row>
  </sheetData>
  <dataValidations count="1">
    <dataValidation allowBlank="1" showInputMessage="1" showErrorMessage="1" promptTitle="Мижоз" sqref="B2:B5" xr:uid="{00000000-0002-0000-0200-000000000000}"/>
  </dataValidations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МАЪЛУМОТЛАР!$D$2:$D$3</xm:f>
          </x14:formula1>
          <xm:sqref>G2:G5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E7"/>
  <sheetViews>
    <sheetView tabSelected="1" workbookViewId="0">
      <selection activeCell="E4" sqref="E4"/>
    </sheetView>
  </sheetViews>
  <sheetFormatPr defaultRowHeight="18.75" x14ac:dyDescent="0.3"/>
  <cols>
    <col min="1" max="1" width="25.140625" style="27" bestFit="1" customWidth="1"/>
    <col min="2" max="2" width="20" style="26" bestFit="1" customWidth="1"/>
    <col min="3" max="4" width="20.5703125" style="26" bestFit="1" customWidth="1"/>
    <col min="5" max="5" width="20" style="26" bestFit="1" customWidth="1"/>
    <col min="6" max="16384" width="9.140625" style="24"/>
  </cols>
  <sheetData>
    <row r="1" spans="1:5" s="28" customFormat="1" x14ac:dyDescent="0.3">
      <c r="A1" s="29" t="s">
        <v>16</v>
      </c>
      <c r="B1" s="30" t="s">
        <v>34</v>
      </c>
      <c r="C1" s="30" t="s">
        <v>29</v>
      </c>
      <c r="D1" s="30" t="s">
        <v>51</v>
      </c>
      <c r="E1" s="30" t="s">
        <v>52</v>
      </c>
    </row>
    <row r="2" spans="1:5" x14ac:dyDescent="0.3">
      <c r="A2" s="25" t="s">
        <v>49</v>
      </c>
      <c r="B2" s="26">
        <v>0</v>
      </c>
      <c r="C2" s="26">
        <v>37505450</v>
      </c>
      <c r="D2" s="26">
        <v>2634000</v>
      </c>
      <c r="E2" s="26">
        <v>-34871450</v>
      </c>
    </row>
    <row r="3" spans="1:5" x14ac:dyDescent="0.3">
      <c r="A3" s="25" t="s">
        <v>67</v>
      </c>
      <c r="B3" s="26">
        <v>0</v>
      </c>
      <c r="C3" s="26">
        <v>18104400</v>
      </c>
      <c r="D3" s="26">
        <v>18000000</v>
      </c>
      <c r="E3" s="26">
        <v>-104400</v>
      </c>
    </row>
    <row r="4" spans="1:5" x14ac:dyDescent="0.3">
      <c r="A4" s="25" t="s">
        <v>69</v>
      </c>
      <c r="B4" s="26">
        <v>-65785120</v>
      </c>
      <c r="C4" s="26">
        <v>106390640</v>
      </c>
      <c r="D4" s="26">
        <v>150000000</v>
      </c>
      <c r="E4" s="26">
        <v>-22175760</v>
      </c>
    </row>
    <row r="5" spans="1:5" x14ac:dyDescent="0.3">
      <c r="A5" s="25" t="s">
        <v>72</v>
      </c>
      <c r="B5" s="26">
        <v>0</v>
      </c>
      <c r="C5" s="26">
        <v>25000000</v>
      </c>
      <c r="D5" s="26">
        <v>0</v>
      </c>
      <c r="E5" s="26">
        <v>-25000000</v>
      </c>
    </row>
    <row r="6" spans="1:5" x14ac:dyDescent="0.3">
      <c r="A6" s="25" t="s">
        <v>35</v>
      </c>
      <c r="B6" s="27">
        <v>-26649550</v>
      </c>
      <c r="C6" s="27">
        <v>0</v>
      </c>
      <c r="D6" s="27">
        <v>0</v>
      </c>
      <c r="E6" s="27">
        <v>-26649550</v>
      </c>
    </row>
    <row r="7" spans="1:5" x14ac:dyDescent="0.3">
      <c r="A7" s="25" t="s">
        <v>71</v>
      </c>
      <c r="B7" s="27">
        <v>-24758100</v>
      </c>
      <c r="C7" s="27">
        <v>0</v>
      </c>
      <c r="D7" s="27">
        <v>0</v>
      </c>
      <c r="E7" s="27">
        <v>-24758100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D2"/>
  <sheetViews>
    <sheetView zoomScaleNormal="100" workbookViewId="0">
      <selection activeCell="B2" sqref="B2"/>
    </sheetView>
  </sheetViews>
  <sheetFormatPr defaultRowHeight="15" x14ac:dyDescent="0.25"/>
  <cols>
    <col min="1" max="1" width="17.28515625" style="1" customWidth="1"/>
    <col min="2" max="2" width="19.28515625" style="1" customWidth="1"/>
    <col min="3" max="3" width="14.7109375" style="1" customWidth="1"/>
    <col min="4" max="4" width="17.42578125" style="2" customWidth="1"/>
  </cols>
  <sheetData>
    <row r="1" spans="1:4" s="7" customFormat="1" x14ac:dyDescent="0.25">
      <c r="A1" s="7" t="s">
        <v>15</v>
      </c>
      <c r="B1" s="7" t="s">
        <v>28</v>
      </c>
      <c r="C1" s="7" t="s">
        <v>18</v>
      </c>
      <c r="D1" s="8" t="s">
        <v>19</v>
      </c>
    </row>
    <row r="2" spans="1:4" x14ac:dyDescent="0.25">
      <c r="A2" s="6"/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0000000}">
          <x14:formula1>
            <xm:f>МАЪЛУМОТЛАР!$C$2:$C$2006</xm:f>
          </x14:formula1>
          <xm:sqref>B2</xm:sqref>
        </x14:dataValidation>
        <x14:dataValidation type="list" allowBlank="1" showInputMessage="1" showErrorMessage="1" xr:uid="{00000000-0002-0000-0400-000001000000}">
          <x14:formula1>
            <xm:f>МАЪЛУМОТЛАР!$B$2:$B$3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/>
  <dimension ref="A1:D2"/>
  <sheetViews>
    <sheetView workbookViewId="0">
      <selection sqref="A1:D2"/>
    </sheetView>
  </sheetViews>
  <sheetFormatPr defaultRowHeight="15" x14ac:dyDescent="0.25"/>
  <cols>
    <col min="1" max="1" width="21" bestFit="1" customWidth="1"/>
    <col min="2" max="2" width="32.5703125" style="10" bestFit="1" customWidth="1"/>
    <col min="3" max="3" width="18.42578125" style="10" bestFit="1" customWidth="1"/>
    <col min="4" max="4" width="16.85546875" style="10" bestFit="1" customWidth="1"/>
  </cols>
  <sheetData>
    <row r="1" spans="1:4" ht="19.5" x14ac:dyDescent="0.3">
      <c r="A1" s="15" t="s">
        <v>28</v>
      </c>
      <c r="B1" s="17" t="s">
        <v>30</v>
      </c>
      <c r="C1" s="17" t="s">
        <v>29</v>
      </c>
      <c r="D1" s="17" t="s">
        <v>27</v>
      </c>
    </row>
    <row r="2" spans="1:4" ht="19.5" x14ac:dyDescent="0.3">
      <c r="A2" s="15"/>
      <c r="B2" s="17"/>
      <c r="C2" s="17">
        <v>0</v>
      </c>
      <c r="D2" s="17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/>
  <dimension ref="A1:E27"/>
  <sheetViews>
    <sheetView workbookViewId="0">
      <selection activeCell="E14" sqref="E14"/>
    </sheetView>
  </sheetViews>
  <sheetFormatPr defaultRowHeight="15" x14ac:dyDescent="0.25"/>
  <cols>
    <col min="1" max="1" width="27.42578125" customWidth="1"/>
    <col min="2" max="2" width="7.85546875" style="11" customWidth="1"/>
    <col min="4" max="4" width="15.42578125" customWidth="1"/>
    <col min="5" max="5" width="15.7109375" customWidth="1"/>
  </cols>
  <sheetData>
    <row r="1" spans="1:5" x14ac:dyDescent="0.25">
      <c r="A1" s="35" t="s">
        <v>32</v>
      </c>
      <c r="B1" s="35"/>
      <c r="D1" s="35" t="s">
        <v>26</v>
      </c>
      <c r="E1" s="35"/>
    </row>
    <row r="2" spans="1:5" x14ac:dyDescent="0.25">
      <c r="A2" s="12" t="s">
        <v>15</v>
      </c>
      <c r="B2" s="11" t="s">
        <v>14</v>
      </c>
      <c r="D2" s="12" t="s">
        <v>15</v>
      </c>
      <c r="E2" t="s">
        <v>14</v>
      </c>
    </row>
    <row r="4" spans="1:5" x14ac:dyDescent="0.25">
      <c r="A4" s="12" t="s">
        <v>17</v>
      </c>
      <c r="B4" s="11" t="s">
        <v>31</v>
      </c>
      <c r="D4" s="12" t="s">
        <v>17</v>
      </c>
      <c r="E4" t="s">
        <v>33</v>
      </c>
    </row>
    <row r="5" spans="1:5" x14ac:dyDescent="0.25">
      <c r="A5" s="13" t="s">
        <v>36</v>
      </c>
      <c r="B5" s="11">
        <v>75</v>
      </c>
      <c r="D5" s="13" t="s">
        <v>2</v>
      </c>
      <c r="E5" s="18">
        <v>20634000</v>
      </c>
    </row>
    <row r="6" spans="1:5" x14ac:dyDescent="0.25">
      <c r="A6" s="13" t="s">
        <v>37</v>
      </c>
      <c r="B6" s="11">
        <v>50</v>
      </c>
      <c r="D6" s="13" t="s">
        <v>1</v>
      </c>
      <c r="E6" s="18">
        <v>165000000</v>
      </c>
    </row>
    <row r="7" spans="1:5" x14ac:dyDescent="0.25">
      <c r="A7" s="13" t="s">
        <v>38</v>
      </c>
      <c r="B7" s="11">
        <v>100</v>
      </c>
      <c r="D7" s="13" t="s">
        <v>13</v>
      </c>
      <c r="E7" s="18">
        <v>185634000</v>
      </c>
    </row>
    <row r="8" spans="1:5" x14ac:dyDescent="0.25">
      <c r="A8" s="13" t="s">
        <v>39</v>
      </c>
      <c r="B8" s="11">
        <v>650</v>
      </c>
    </row>
    <row r="9" spans="1:5" x14ac:dyDescent="0.25">
      <c r="A9" s="13" t="s">
        <v>40</v>
      </c>
      <c r="B9" s="11">
        <v>50</v>
      </c>
    </row>
    <row r="10" spans="1:5" x14ac:dyDescent="0.25">
      <c r="A10" s="13" t="s">
        <v>41</v>
      </c>
      <c r="B10" s="11">
        <v>125</v>
      </c>
    </row>
    <row r="11" spans="1:5" x14ac:dyDescent="0.25">
      <c r="A11" s="13" t="s">
        <v>42</v>
      </c>
      <c r="B11" s="11">
        <v>25</v>
      </c>
    </row>
    <row r="12" spans="1:5" x14ac:dyDescent="0.25">
      <c r="A12" s="13" t="s">
        <v>43</v>
      </c>
      <c r="B12" s="11">
        <v>50</v>
      </c>
    </row>
    <row r="13" spans="1:5" x14ac:dyDescent="0.25">
      <c r="A13" s="13" t="s">
        <v>44</v>
      </c>
      <c r="B13" s="11">
        <v>125</v>
      </c>
    </row>
    <row r="14" spans="1:5" x14ac:dyDescent="0.25">
      <c r="A14" s="13" t="s">
        <v>45</v>
      </c>
      <c r="B14" s="11">
        <v>100</v>
      </c>
    </row>
    <row r="15" spans="1:5" x14ac:dyDescent="0.25">
      <c r="A15" s="13" t="s">
        <v>46</v>
      </c>
      <c r="B15" s="11">
        <v>100</v>
      </c>
    </row>
    <row r="16" spans="1:5" x14ac:dyDescent="0.25">
      <c r="A16" s="13" t="s">
        <v>47</v>
      </c>
      <c r="B16" s="11">
        <v>25</v>
      </c>
    </row>
    <row r="17" spans="1:2" x14ac:dyDescent="0.25">
      <c r="A17" s="13" t="s">
        <v>48</v>
      </c>
      <c r="B17" s="11">
        <v>80.5</v>
      </c>
    </row>
    <row r="18" spans="1:2" x14ac:dyDescent="0.25">
      <c r="A18" s="13" t="s">
        <v>50</v>
      </c>
      <c r="B18" s="11">
        <v>50.2</v>
      </c>
    </row>
    <row r="19" spans="1:2" x14ac:dyDescent="0.25">
      <c r="A19" s="13" t="s">
        <v>58</v>
      </c>
      <c r="B19" s="11">
        <v>208.2</v>
      </c>
    </row>
    <row r="20" spans="1:2" x14ac:dyDescent="0.25">
      <c r="A20" s="13" t="s">
        <v>53</v>
      </c>
      <c r="B20" s="11">
        <v>90.6</v>
      </c>
    </row>
    <row r="21" spans="1:2" x14ac:dyDescent="0.25">
      <c r="A21" s="13" t="s">
        <v>54</v>
      </c>
      <c r="B21" s="11">
        <v>26.8</v>
      </c>
    </row>
    <row r="22" spans="1:2" x14ac:dyDescent="0.25">
      <c r="A22" s="13" t="s">
        <v>59</v>
      </c>
      <c r="B22" s="11">
        <v>33.099999999999994</v>
      </c>
    </row>
    <row r="23" spans="1:2" x14ac:dyDescent="0.25">
      <c r="A23" s="13" t="s">
        <v>64</v>
      </c>
      <c r="B23" s="11">
        <v>216</v>
      </c>
    </row>
    <row r="24" spans="1:2" x14ac:dyDescent="0.25">
      <c r="A24" s="13" t="s">
        <v>66</v>
      </c>
      <c r="B24" s="11">
        <v>23.4</v>
      </c>
    </row>
    <row r="25" spans="1:2" x14ac:dyDescent="0.25">
      <c r="A25" s="13" t="s">
        <v>68</v>
      </c>
      <c r="B25" s="11">
        <v>1005.8</v>
      </c>
    </row>
    <row r="26" spans="1:2" x14ac:dyDescent="0.25">
      <c r="A26" s="13" t="s">
        <v>70</v>
      </c>
      <c r="B26" s="11">
        <v>5782.1</v>
      </c>
    </row>
    <row r="27" spans="1:2" x14ac:dyDescent="0.25">
      <c r="A27" s="13" t="s">
        <v>21</v>
      </c>
      <c r="B27" s="11">
        <v>8991.7000000000007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/>
  <dimension ref="A1:C5"/>
  <sheetViews>
    <sheetView workbookViewId="0">
      <selection activeCell="J9" sqref="J9"/>
    </sheetView>
  </sheetViews>
  <sheetFormatPr defaultRowHeight="15" x14ac:dyDescent="0.25"/>
  <cols>
    <col min="1" max="1" width="14.42578125" style="21" customWidth="1"/>
    <col min="2" max="2" width="16.7109375" customWidth="1"/>
    <col min="3" max="3" width="14" customWidth="1"/>
  </cols>
  <sheetData>
    <row r="1" spans="1:3" s="16" customFormat="1" x14ac:dyDescent="0.25">
      <c r="A1" s="3" t="s">
        <v>15</v>
      </c>
      <c r="B1" s="16" t="s">
        <v>16</v>
      </c>
      <c r="C1" s="16" t="s">
        <v>34</v>
      </c>
    </row>
    <row r="2" spans="1:3" x14ac:dyDescent="0.25">
      <c r="A2" s="21">
        <v>44091</v>
      </c>
      <c r="B2" t="s">
        <v>35</v>
      </c>
      <c r="C2" s="20">
        <v>-26649550</v>
      </c>
    </row>
    <row r="3" spans="1:3" x14ac:dyDescent="0.25">
      <c r="A3" s="21">
        <v>44079</v>
      </c>
      <c r="B3" t="s">
        <v>49</v>
      </c>
      <c r="C3" s="20">
        <v>0</v>
      </c>
    </row>
    <row r="4" spans="1:3" x14ac:dyDescent="0.25">
      <c r="A4" s="21">
        <v>44078</v>
      </c>
      <c r="B4" t="s">
        <v>69</v>
      </c>
      <c r="C4" s="20">
        <v>-65785120</v>
      </c>
    </row>
    <row r="5" spans="1:3" x14ac:dyDescent="0.25">
      <c r="A5" s="21">
        <v>44071</v>
      </c>
      <c r="B5" t="s">
        <v>71</v>
      </c>
      <c r="C5" s="20">
        <v>-24758100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/>
  <dimension ref="A1:E31"/>
  <sheetViews>
    <sheetView workbookViewId="0">
      <selection activeCell="A12" sqref="A12"/>
    </sheetView>
  </sheetViews>
  <sheetFormatPr defaultRowHeight="15" x14ac:dyDescent="0.25"/>
  <cols>
    <col min="1" max="1" width="18.140625" bestFit="1" customWidth="1"/>
    <col min="2" max="2" width="12.5703125" customWidth="1"/>
    <col min="3" max="3" width="27.42578125" bestFit="1" customWidth="1"/>
    <col min="4" max="4" width="24.140625" customWidth="1"/>
  </cols>
  <sheetData>
    <row r="1" spans="1:5" s="1" customFormat="1" x14ac:dyDescent="0.25">
      <c r="A1" s="1" t="s">
        <v>0</v>
      </c>
      <c r="B1" s="1" t="s">
        <v>4</v>
      </c>
      <c r="C1" s="1" t="s">
        <v>5</v>
      </c>
      <c r="D1" s="1" t="s">
        <v>6</v>
      </c>
      <c r="E1" s="16" t="s">
        <v>10</v>
      </c>
    </row>
    <row r="2" spans="1:5" s="1" customFormat="1" x14ac:dyDescent="0.25">
      <c r="B2" s="1" t="s">
        <v>7</v>
      </c>
      <c r="C2" s="1" t="s">
        <v>36</v>
      </c>
      <c r="D2" s="1" t="s">
        <v>1</v>
      </c>
      <c r="E2" s="16" t="s">
        <v>9</v>
      </c>
    </row>
    <row r="3" spans="1:5" s="1" customFormat="1" x14ac:dyDescent="0.25">
      <c r="B3" s="1" t="s">
        <v>8</v>
      </c>
      <c r="C3" s="19" t="s">
        <v>37</v>
      </c>
      <c r="D3" s="1" t="s">
        <v>2</v>
      </c>
      <c r="E3" s="16" t="s">
        <v>11</v>
      </c>
    </row>
    <row r="4" spans="1:5" s="1" customFormat="1" x14ac:dyDescent="0.25">
      <c r="B4" s="19"/>
      <c r="C4" s="19" t="s">
        <v>38</v>
      </c>
      <c r="D4" s="19"/>
      <c r="E4" s="16" t="s">
        <v>12</v>
      </c>
    </row>
    <row r="5" spans="1:5" x14ac:dyDescent="0.25">
      <c r="A5" s="19"/>
      <c r="B5" s="19"/>
      <c r="C5" s="19" t="s">
        <v>39</v>
      </c>
      <c r="D5" s="19"/>
      <c r="E5" s="19"/>
    </row>
    <row r="6" spans="1:5" x14ac:dyDescent="0.25">
      <c r="A6" s="19"/>
      <c r="B6" s="19"/>
      <c r="C6" s="19" t="s">
        <v>40</v>
      </c>
      <c r="D6" s="19"/>
      <c r="E6" s="19"/>
    </row>
    <row r="7" spans="1:5" x14ac:dyDescent="0.25">
      <c r="A7" s="19"/>
      <c r="B7" s="19"/>
      <c r="C7" s="19" t="s">
        <v>41</v>
      </c>
      <c r="D7" s="19"/>
      <c r="E7" s="19"/>
    </row>
    <row r="8" spans="1:5" x14ac:dyDescent="0.25">
      <c r="A8" s="19"/>
      <c r="B8" s="19"/>
      <c r="C8" s="19" t="s">
        <v>42</v>
      </c>
      <c r="D8" s="19"/>
      <c r="E8" s="19"/>
    </row>
    <row r="9" spans="1:5" x14ac:dyDescent="0.25">
      <c r="A9" s="19"/>
      <c r="B9" s="19"/>
      <c r="C9" s="19" t="s">
        <v>43</v>
      </c>
      <c r="D9" s="19"/>
      <c r="E9" s="19"/>
    </row>
    <row r="10" spans="1:5" x14ac:dyDescent="0.25">
      <c r="A10" s="19"/>
      <c r="B10" s="19"/>
      <c r="C10" s="19" t="s">
        <v>44</v>
      </c>
      <c r="D10" s="19"/>
      <c r="E10" s="19"/>
    </row>
    <row r="11" spans="1:5" x14ac:dyDescent="0.25">
      <c r="A11" s="19"/>
      <c r="B11" s="19"/>
      <c r="C11" s="19" t="s">
        <v>45</v>
      </c>
      <c r="D11" s="19"/>
      <c r="E11" s="19"/>
    </row>
    <row r="12" spans="1:5" x14ac:dyDescent="0.25">
      <c r="A12" s="19"/>
      <c r="B12" s="19"/>
      <c r="C12" s="19" t="s">
        <v>46</v>
      </c>
      <c r="D12" s="19"/>
      <c r="E12" s="19"/>
    </row>
    <row r="13" spans="1:5" x14ac:dyDescent="0.25">
      <c r="A13" s="19"/>
      <c r="B13" s="19"/>
      <c r="C13" s="19" t="s">
        <v>47</v>
      </c>
      <c r="D13" s="19"/>
      <c r="E13" s="19"/>
    </row>
    <row r="14" spans="1:5" x14ac:dyDescent="0.25">
      <c r="A14" s="19"/>
      <c r="B14" s="19"/>
      <c r="C14" s="19" t="s">
        <v>55</v>
      </c>
      <c r="D14" s="19"/>
      <c r="E14" s="19"/>
    </row>
    <row r="15" spans="1:5" x14ac:dyDescent="0.25">
      <c r="A15" s="19"/>
      <c r="B15" s="19"/>
      <c r="C15" s="19" t="s">
        <v>56</v>
      </c>
      <c r="D15" s="19"/>
      <c r="E15" s="19"/>
    </row>
    <row r="16" spans="1:5" x14ac:dyDescent="0.25">
      <c r="A16" s="19"/>
      <c r="B16" s="19"/>
      <c r="C16" s="19" t="s">
        <v>57</v>
      </c>
      <c r="D16" s="19"/>
      <c r="E16" s="19"/>
    </row>
    <row r="17" spans="1:5" x14ac:dyDescent="0.25">
      <c r="A17" s="19"/>
      <c r="B17" s="19"/>
      <c r="C17" s="19" t="s">
        <v>58</v>
      </c>
      <c r="D17" s="19"/>
      <c r="E17" s="19"/>
    </row>
    <row r="18" spans="1:5" x14ac:dyDescent="0.25">
      <c r="A18" s="19"/>
      <c r="B18" s="19"/>
      <c r="C18" s="19" t="s">
        <v>59</v>
      </c>
      <c r="D18" s="19"/>
      <c r="E18" s="19"/>
    </row>
    <row r="19" spans="1:5" x14ac:dyDescent="0.25">
      <c r="A19" s="19"/>
      <c r="B19" s="19"/>
      <c r="C19" s="19" t="s">
        <v>60</v>
      </c>
      <c r="D19" s="19"/>
      <c r="E19" s="19"/>
    </row>
    <row r="20" spans="1:5" x14ac:dyDescent="0.25">
      <c r="A20" s="19"/>
      <c r="B20" s="19"/>
      <c r="C20" s="19" t="s">
        <v>61</v>
      </c>
      <c r="D20" s="19"/>
      <c r="E20" s="19"/>
    </row>
    <row r="21" spans="1:5" x14ac:dyDescent="0.25">
      <c r="A21" s="19"/>
      <c r="B21" s="19"/>
      <c r="C21" s="19" t="s">
        <v>62</v>
      </c>
      <c r="D21" s="19"/>
      <c r="E21" s="19"/>
    </row>
    <row r="22" spans="1:5" x14ac:dyDescent="0.25">
      <c r="A22" s="19"/>
      <c r="B22" s="19"/>
      <c r="C22" s="19" t="s">
        <v>63</v>
      </c>
      <c r="D22" s="19"/>
      <c r="E22" s="19"/>
    </row>
    <row r="23" spans="1:5" x14ac:dyDescent="0.25">
      <c r="A23" s="19"/>
      <c r="B23" s="19"/>
      <c r="C23" s="19" t="s">
        <v>48</v>
      </c>
      <c r="D23" s="19"/>
      <c r="E23" s="19"/>
    </row>
    <row r="24" spans="1:5" x14ac:dyDescent="0.25">
      <c r="A24" s="19"/>
      <c r="B24" s="19"/>
      <c r="C24" s="19" t="s">
        <v>50</v>
      </c>
      <c r="D24" s="19"/>
      <c r="E24" s="19"/>
    </row>
    <row r="25" spans="1:5" x14ac:dyDescent="0.25">
      <c r="A25" s="19"/>
      <c r="B25" s="19"/>
      <c r="C25" s="19" t="s">
        <v>53</v>
      </c>
      <c r="D25" s="19"/>
      <c r="E25" s="19"/>
    </row>
    <row r="26" spans="1:5" x14ac:dyDescent="0.25">
      <c r="A26" s="19"/>
      <c r="B26" s="19"/>
      <c r="C26" s="19" t="s">
        <v>54</v>
      </c>
      <c r="D26" s="19"/>
      <c r="E26" s="19"/>
    </row>
    <row r="27" spans="1:5" x14ac:dyDescent="0.25">
      <c r="A27" s="19"/>
      <c r="B27" s="19"/>
      <c r="C27" s="19" t="s">
        <v>64</v>
      </c>
      <c r="D27" s="19"/>
      <c r="E27" s="19"/>
    </row>
    <row r="28" spans="1:5" x14ac:dyDescent="0.25">
      <c r="A28" s="19"/>
      <c r="B28" s="19"/>
      <c r="C28" s="19" t="s">
        <v>65</v>
      </c>
      <c r="D28" s="19"/>
      <c r="E28" s="19"/>
    </row>
    <row r="29" spans="1:5" x14ac:dyDescent="0.25">
      <c r="A29" s="19"/>
      <c r="B29" s="19"/>
      <c r="C29" s="19" t="s">
        <v>66</v>
      </c>
      <c r="D29" s="19"/>
      <c r="E29" s="19"/>
    </row>
    <row r="30" spans="1:5" x14ac:dyDescent="0.25">
      <c r="A30" s="19"/>
      <c r="B30" s="19"/>
      <c r="C30" s="19" t="s">
        <v>68</v>
      </c>
      <c r="D30" s="19"/>
      <c r="E30" s="19"/>
    </row>
    <row r="31" spans="1:5" x14ac:dyDescent="0.25">
      <c r="A31" s="19"/>
      <c r="B31" s="19"/>
      <c r="C31" s="19" t="s">
        <v>70</v>
      </c>
      <c r="D31" s="19"/>
      <c r="E31" s="19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c 6 2 6 e 0 8 - 4 2 d f - 4 1 f 9 - b c 9 c - 0 a 7 4 0 3 e a c 7 4 1 "   x m l n s = " h t t p : / / s c h e m a s . m i c r o s o f t . c o m / D a t a M a s h u p " > A A A A A H c I A A B Q S w M E F A A C A A g A w 6 M x U T O d A L K l A A A A 9 Q A A A B I A H A B D b 2 5 m a W c v U G F j a 2 F n Z S 5 4 b W w g o h g A K K A U A A A A A A A A A A A A A A A A A A A A A A A A A A A A h Y 9 L D o I w G I S v Q r q n B Y x K y E 9 Z u J X E a D R u m 1 q h E Y r p w 3 I 3 F x 7 J K 4 h R 1 J 3 L + W Y m m b l f b 1 D 0 b R N c h D a y U z m K c Y Q C o X h 3 k K r K k b P H M E U F h R X j J 1 a J Y A g r k / V G 5 q i 2 9 p w R 4 r 3 H f o I 7 X Z E k i m K y L 5 c b X o u W h V I Z y x Q X 6 N M 6 / G 8 h C r v X G J r g d I r j 2 R x H Q E Y G p V R f P x n m P t 0 f C A v X W K c F 1 S 5 c b 4 G M E s j 7 A n 0 A U E s D B B Q A A g A I A M O j M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D o z F R v W i N o n A F A A D W I Q A A E w A c A E Z v c m 1 1 b G F z L 1 N l Y 3 R p b 2 4 x L m 0 g o h g A K K A U A A A A A A A A A A A A A A A A A A A A A A A A A A A A 7 V l d T 9 t W G L 5 H 4 j 8 c u T e J 6 k Z L V v V i V S 8 m 1 E 7 b q k 5 q 2 X Y R R V M g B x E 1 s Z H j T E w R U q E S l d Z u T R m U K E A g V P u 4 m D b o F p H R Q f / C M b 9 o r 4 8 d 5 3 w 4 d h w H q L R S o Q S / 5 5 z 3 f Z 7 3 8 7 g V P G s W d Q 0 9 c D 7 T N y c n J i c q 8 3 k D F x D Z I x u k T r Z I g 2 z C 5 y / w + S e 6 h U r Y n J x A 8 E M a 1 r K 1 Q k 6 t J + S E d M k x y G 4 v z u J S a q p q G F g z v 9 a N h z O 6 / j C R r G X v 5 c v 4 l u J 3 o p J b y k 7 p m g k b c q p z 8 B U F B E f k X 9 K B g + 3 f E + s p + Q e B r i 5 5 q 4 C a 6 f x M C a e m j b x W m d O N 8 p R e q p a 1 6 e 8 W c C U h G q X W a g p p g 7 I d U l d U Z M I i V M i b 2 C y W 8 Z K K Q L g N y l 6 S F t n s i U 2 8 a D q i f X i 8 B n v 3 Z N G P Z C t F X s B W H 1 k b t u 2 Q B g g + 1 c w b 1 1 O 2 Z Y 5 k x z 6 M / O w r e w m y b V 9 J 6 2 z N V k R 5 + 0 l c s Z T s s / a K / E 0 O y B u P s w 5 y y I B H h 9 a q 9 b T P 3 X 1 c 1 r / F D n G V R D D h K s c g z 4 p A B I u d R y u j Y A 1 v k 7 + s R 9 Z j 8 h b + d a 1 H Y P F r A M K C o A + P S b c P 4 R N D r y 4 k h k E t u N k m 1 f X S P j z c I u v U Q p y f n U d 3 i x U z 9 a B a T m R 7 / s g l X f 9 q 1 f I M N o D v y Y m i N o r l X G 7 t g t 4 6 6 N 8 A P Y 2 Y W c W d 5 Z 9 P o 0 a G n E 5 8 L L T B / 9 v 0 2 x p N 7 D / A D E f S B J 1 7 p O 1 G D E S J H T U I v t q P L 9 / 7 j k k 2 k I j e 7 5 u 9 C X q Z l A G V H Q R Z d E I O g K 0 O 5 a v D 8 r p Q y s / i r / K l K k 5 E A 6 1 q 1 V J J / U B 1 j z C 4 s 1 Q J j B C h Q 5 k p x O Y G r d T r c O S v p P 4 N 2 N q k 5 6 / H D t R B B 1 9 6 F / C K G o I 1 L b c Q x 6 3 5 F 1 u b L z i l f B h z c 6 t J 6 7 x / X r k 8 n U 9 V v e I 7 Y a B E J q m 8 H 1 z e D y 4 s Y e J 0 0 g d x 6 Z N K 3 3 l D T i r n m l N w d t t u 6 v D b J P W Q N H L w 3 s M V E x c + 0 4 t a I q D k q 4 N q S E A W q w I 9 A S t t 9 Z 8 X t U L q L p 4 z v 6 i a 2 G C 8 u A f I j w B / B y C f W I 8 B O g 2 b H 6 h v a D R Z K / 7 3 H 7 e W O E B v L y 7 k t Q L 9 7 k S k n M U o w E Q k + d Z J m w E b U u L i s c 0 i 8 e g I H U 9 G w L N L b e m A 2 Q 4 q O V j 9 i 4 M G 5 Z o p D k P R Q i v t k D b 2 r j i i y 9 i W Z 9 e k 3 2 i M v 0 A Q 8 4 2 z J q 0 0 3 g Y W 5 z q Y d A h G v n a q A o L c B F z W M z C S Q g a c H f t v a 9 l O T H C K v d 7 6 H h 4 e W y t 9 4 B 8 X C m 4 A R u X O N n c 3 Q O e B 9 b x X c b K B u H L X s j w z u R H d m Q 7 w Z z y 6 q K P D w S o A r O V g O G v y 7 l q j p n r 6 y e l H j g Y b 2 5 G H i D Y g W + X y W H y U p k 5 6 B R Z 2 r C f W s 5 4 7 p q F t w y h R L C f o t z u G D r 2 A N T 0 H 2 4 z q t f t f K s k k 0 + r H 0 3 Z H Y M I u B X 0 U Q n c K N Y X r S W 2 a q 7 8 D z l b M w W 4 f t B 6 C k q 6 1 S g 4 + f J d n O g b z / + i W 4 f P a h q V B H o U 8 6 T m N Q 1 6 C k W b k Y c i n y a g C R v 5 l j i g V 3 / W M Y 8 r h T 4 w 4 2 w j m I P l l B H 3 G L U t J 7 y s u d o 4 R b A 6 b X o a 2 / T x 6 + X A D D F L S / S Y d Z K 9 P k + a S I h 4 E N k / Y R h Q 5 T 5 g s l o s A m 4 G y V G H F Q I q X I H f A z a M l C H t g x P T g b a m J V 1 B 5 t g w M N u r n 3 r z p H Z w S D u V E s g Z O H K a O W 5 1 W x t R p o t O u 1 o J M G d N l I b w h 1 U T m h 7 0 c R K F c K D A c 5 5 B 3 b y g 8 t z 1 7 9 g E D q w j s 5 9 L 3 I u 4 H U A R 6 p a c 4 B 9 X H i 8 U c K L d L K z L n s Q Y C / 4 j N I V y q Y G f r o B X 8 O e J W 9 o k c E 7 T B n 0 K j f 2 6 T 4 9 b M s L j Q j Q I 2 2 M C I S L s a c s 1 w O J O L A T v Y B K a 4 H H a D u 1 J Y V G c C E j U y i a p U 4 g a g G D V 9 M z H y N x N + A Z Q 9 E / l / f D K D x 5 N o Q E M H E z F g o k R F r E a f j j G s Z K K 9 c W D n e W l 2 u Z o V p p t 3 7 Y 1 D e u h X D v x b V k W 8 r E R D c / M / U E s B A i 0 A F A A C A A g A w 6 M x U T O d A L K l A A A A 9 Q A A A B I A A A A A A A A A A A A A A A A A A A A A A E N v b m Z p Z y 9 Q Y W N r Y W d l L n h t b F B L A Q I t A B Q A A g A I A M O j M V E P y u m r p A A A A O k A A A A T A A A A A A A A A A A A A A A A A P E A A A B b Q 2 9 u d G V u d F 9 U e X B l c 1 0 u e G 1 s U E s B A i 0 A F A A C A A g A w 6 M x U b 1 o j a J w B Q A A 1 i E A A B M A A A A A A A A A A A A A A A A A 4 g E A A E Z v c m 1 1 b G F z L 1 N l Y 3 R p b 2 4 x L m 1 Q S w U G A A A A A A M A A w D C A A A A n w c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X k A A A A A A A C H e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n Q U F B Q U F B Q U F C T E l 5 U 2 l Q Q 0 p D U U p H U l V E S W s 1 b m R U R T l D U T B K c l F v a U R R b 2 R D U z B K W F F v T k N h M E p n Q U F B Q U F B Q U F B Q U F B Q W 1 m Q z l k N F N Y e V V x T G Y 3 Z l F T U z Z H N 2 l E U W 5 0 Q 2 g w S 0 x R a 0 5 D a T B K c l F r Q 0 R R b m R D U U l O Q 2 g w S n J R b T l D U T B K V F F s U U F B Q V F B Q U F B P T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l F 1 Z X J 5 R 3 J v d X B J R C I g V m F s d W U 9 I n N h M j I 0 M j M 0 Y i 0 y M j N j L T Q w N D I t O T E 5 M S 0 1 M D M y M j R l N j c 3 N T M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D b 2 x 1 b W 5 U e X B l c y I g V m F s d W U 9 I n N C Z 1 U 9 I i A v P j x F b n R y e S B U e X B l P S J G a W x s T G F z d F V w Z G F 0 Z W Q i I F Z h b H V l P S J k M j A y M C 0 w O S 0 x N l Q x M z o 0 N D o x O S 4 w N z E 2 M T I 4 W i I g L z 4 8 R W 5 0 c n k g V H l w Z T 0 i R m l s b F R v R G F 0 Y U 1 v Z G V s R W 5 h Y m x l Z C I g V m F s d W U 9 I m w w I i A v P j x F b n R y e S B U e X B l P S J S Z W N v d m V y e V R h c m d l d F J v d y I g V m F s d W U 9 I m w x I i A v P j x F b n R y e S B U e X B l P S J S Z W N v d m V y e V R h c m d l d F N o Z W V 0 I i B W Y W x 1 Z T 0 i c 9 C b 0 L j R g d G C N y I g L z 4 8 R W 5 0 c n k g V H l w Z T 0 i R m l s b E N v d W 5 0 I i B W Y W x 1 Z T 0 i b D E i I C 8 + P E V u d H J 5 I F R 5 c G U 9 I l J l Y 2 9 2 Z X J 5 V G F y Z 2 V 0 Q 2 9 s d W 1 u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G a W x s Q 2 9 s d W 1 u T m F t Z X M i I F Z h b H V l P S J z W y Z x d W 9 0 O 9 C c 0 J j Q l t C e 0 J c m c X V v d D s s J n F 1 b 3 Q 7 0 K H Q n t C i 0 J j Q m 9 C U 0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s m c X V v d D v Q n N C Y 0 J b Q n t C X J n F 1 b 3 Q 7 X S w m c X V v d D t x d W V y e V J l b G F 0 a W 9 u c 2 h p c H M m c X V v d D s 6 W 1 0 s J n F 1 b 3 Q 7 Y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z Q m N C W 0 J 7 Q l y w w f S Z x d W 9 0 O y w m c X V v d D t T Z W N 0 a W 9 u M S / Q o N C V 0 J D Q m 9 C Y 0 J f Q k N C m 0 J j Q r y / Q o d C z 0 Y D R g 9 C / 0 L / Q u N G A 0 L 7 Q s t C w 0 L 3 Q v d G L 0 L U g 0 Y H R g t G A 0 L 7 Q u t C 4 L n v Q o d C e 0 K L Q m N C b 0 J T Q m C w x f S Z x d W 9 0 O 1 0 s J n F 1 b 3 Q 7 Q 2 9 s d W 1 u Q 2 9 1 b n Q m c X V v d D s 6 M i w m c X V v d D t L Z X l D b 2 x 1 b W 5 O Y W 1 l c y Z x d W 9 0 O z p b J n F 1 b 3 Q 7 0 J z Q m N C W 0 J 7 Q l y Z x d W 9 0 O 1 0 s J n F 1 b 3 Q 7 Q 2 9 s d W 1 u S W R l b n R p d G l l c y Z x d W 9 0 O z p b J n F 1 b 3 Q 7 U 2 V j d G l v b j E v 0 K D Q l d C Q 0 J v Q m N C X 0 J D Q p t C Y 0 K 8 v 0 K H Q s 9 G A 0 Y P Q v 9 C / 0 L j R g N C + 0 L L Q s N C 9 0 L 3 R i 9 C 1 I N G B 0 Y L R g N C + 0 L r Q u C 5 7 0 J z Q m N C W 0 J 7 Q l y w w f S Z x d W 9 0 O y w m c X V v d D t T Z W N 0 a W 9 u M S / Q o N C V 0 J D Q m 9 C Y 0 J f Q k N C m 0 J j Q r y / Q o d C z 0 Y D R g 9 C / 0 L / Q u N G A 0 L 7 Q s t C w 0 L 3 Q v d G L 0 L U g 0 Y H R g t G A 0 L 7 Q u t C 4 L n v Q o d C e 0 K L Q m N C b 0 J T Q m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P C 9 J d G V t U G F 0 a D 4 8 L 0 l 0 Z W 1 M b 2 N h d G l v b j 4 8 U 3 R h Y m x l R W 5 0 c m l l c z 4 8 R W 5 0 c n k g V H l w Z T 0 i S X N Q c m l 2 Y X R l I i B W Y W x 1 Z T 0 i b D A i I C 8 + P E V u d H J 5 I F R 5 c G U 9 I k J 1 Z m Z l c k 5 l e H R S Z W Z y Z X N o I i B W Y W x 1 Z T 0 i b D E i I C 8 + P E V u d H J 5 I F R 5 c G U 9 I k 5 h b W V V c G R h d G V k Q W Z 0 Z X J G a W x s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F c n J v c k N v Z G U i I F Z h b H V l P S J z V W 5 r b m 9 3 b i I g L z 4 8 R W 5 0 c n k g V H l w Z T 0 i U m V j b 3 Z l c n l U Y X J n Z X R T a G V l d C I g V m F s d W U 9 I n P Q m 9 C 4 0 Y H R g j E w I i A v P j x F b n R y e S B U e X B l P S J G a W x s Z W R D b 2 1 w b G V 0 Z V J l c 3 V s d F R v V 2 9 y a 3 N o Z W V 0 I i B W Y W x 1 Z T 0 i b D A i I C 8 + P E V u d H J 5 I F R 5 c G U 9 I l J l Y 2 9 2 Z X J 5 V G F y Z 2 V 0 Q 2 9 s d W 1 u I i B W Y W x 1 Z T 0 i b D E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l F 1 Z X J 5 R 3 J v d X B J R C I g V m F s d W U 9 I n N h M j I 0 M j M 0 Y i 0 y M j N j L T Q w N D I t O T E 5 M S 0 1 M D M y M j R l N j c 3 N T M i I C 8 + P E V u d H J 5 I F R 5 c G U 9 I k Z p b G x U b 0 R h d G F N b 2 R l b E V u Y W J s Z W Q i I F Z h b H V l P S J s M C I g L z 4 8 R W 5 0 c n k g V H l w Z T 0 i R m l s b E x h c 3 R V c G R h d G V k I i B W Y W x 1 Z T 0 i Z D I w M j A t M D k t M T d U M T I 6 M D U 6 M D g u M j g 3 O T Q 5 M V o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c 0 J j Q l t C e 0 J c m c X V v d D t d L C Z x d W 9 0 O 3 F 1 Z X J 5 U m V s Y X R p b 2 5 z a G l w c y Z x d W 9 0 O z p b X S w m c X V v d D t j b 2 x 1 b W 5 J Z G V u d G l 0 a W V z J n F 1 b 3 Q 7 O l s m c X V v d D t T Z W N 0 a W 9 u M S / Q n 9 C b 0 J D Q o t C V 0 J b Q m C / Q o d C z 0 Y D R g 9 C / 0 L / Q u N G A 0 L 7 Q s t C w 0 L 3 Q v d G L 0 L U g 0 Y H R g t G A 0 L 7 Q u t C 4 L n v Q n N C Y 0 J b Q n t C X L D B 9 J n F 1 b 3 Q 7 L C Z x d W 9 0 O 1 N l Y 3 R p b 2 4 x L 9 C f 0 J v Q k N C i 0 J X Q l t C Y L 9 C h 0 L P R g N G D 0 L / Q v 9 C 4 0 Y D Q v t C y 0 L D Q v d C 9 0 Y v Q t S D R g d G C 0 Y D Q v t C 6 0 L g u e 9 C i 0 I 7 Q m 9 C Q 0 J 3 Q l N C Y L D F 9 J n F 1 b 3 Q 7 X S w m c X V v d D t D b 2 x 1 b W 5 D b 3 V u d C Z x d W 9 0 O z o y L C Z x d W 9 0 O 0 t l e U N v b H V t b k 5 h b W V z J n F 1 b 3 Q 7 O l s m c X V v d D v Q n N C Y 0 J b Q n t C X J n F 1 b 3 Q 7 X S w m c X V v d D t D b 2 x 1 b W 5 J Z G V u d G l 0 a W V z J n F 1 b 3 Q 7 O l s m c X V v d D t T Z W N 0 a W 9 u M S / Q n 9 C b 0 J D Q o t C V 0 J b Q m C / Q o d C z 0 Y D R g 9 C / 0 L / Q u N G A 0 L 7 Q s t C w 0 L 3 Q v d G L 0 L U g 0 Y H R g t G A 0 L 7 Q u t C 4 L n v Q n N C Y 0 J b Q n t C X L D B 9 J n F 1 b 3 Q 7 L C Z x d W 9 0 O 1 N l Y 3 R p b 2 4 x L 9 C f 0 J v Q k N C i 0 J X Q l t C Y L 9 C h 0 L P R g N G D 0 L / Q v 9 C 4 0 Y D Q v t C y 0 L D Q v d C 9 0 Y v Q t S D R g d G C 0 Y D Q v t C 6 0 L g u e 9 C i 0 I 7 Q m 9 C Q 0 J 3 Q l N C Y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F N 0 Y X R 1 c y I g V m F s d W U 9 I n N D b 2 1 w b G V 0 Z S I g L z 4 8 R W 5 0 c n k g V H l w Z T 0 i R m l s b E N v d W 5 0 I i B W Y W x 1 Z T 0 i b D I i I C 8 + P E V u d H J 5 I F R 5 c G U 9 I k Z p b G x F c n J v c k N v d W 5 0 I i B W Y W x 1 Z T 0 i b D A i I C 8 + P E V u d H J 5 I F R 5 c G U 9 I k Z p b G x D b 2 x 1 b W 5 U e X B l c y I g V m F s d W U 9 I n N C Z 1 U 9 I i A v P j x F b n R y e S B U e X B l P S J G a W x s Q 2 9 s d W 1 u T m F t Z X M i I F Z h b H V l P S J z W y Z x d W 9 0 O 9 C i 0 J 7 Q k t C Q 0 K A g 0 J 3 Q n t C c 0 J g m c X V v d D s s J n F 1 b 3 Q 7 0 J r Q m N C g 0 J T Q m C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Z U M T Q 6 M z I 6 M j g u M D E x O D Y y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9 C i 0 J 7 Q k t C Q 0 K A g 0 J 3 Q n t C c 0 J g m c X V v d D t d L C Z x d W 9 0 O 3 F 1 Z X J 5 U m V s Y X R p b 2 5 z a G l w c y Z x d W 9 0 O z p b X S w m c X V v d D t j b 2 x 1 b W 5 J Z G V u d G l 0 a W V z J n F 1 b 3 Q 7 O l s m c X V v d D t T Z W N 0 a W 9 u M S / Q n 9 C V 0 K D Q l d C U 0 J D Q p 9 C Q X 9 C h 0 J r Q m 9 C Q 0 J Q v 0 K H Q s 9 G A 0 Y P Q v 9 C / 0 L j R g N C + 0 L L Q s N C 9 0 L 3 R i 9 C 1 I N G B 0 Y L R g N C + 0 L r Q u C 5 7 0 K L Q n t C S 0 J D Q o C D Q n d C e 0 J z Q m C w w f S Z x d W 9 0 O y w m c X V v d D t T Z W N 0 a W 9 u M S / Q n 9 C V 0 K D Q l d C U 0 J D Q p 9 C Q X 9 C h 0 J r Q m 9 C Q 0 J Q v 0 K H Q s 9 G A 0 Y P Q v 9 C / 0 L j R g N C + 0 L L Q s N C 9 0 L 3 R i 9 C 1 I N G B 0 Y L R g N C + 0 L r Q u C 5 7 0 J r Q m N C g 0 J T Q m C w x f S Z x d W 9 0 O 1 0 s J n F 1 b 3 Q 7 Q 2 9 s d W 1 u Q 2 9 1 b n Q m c X V v d D s 6 M i w m c X V v d D t L Z X l D b 2 x 1 b W 5 O Y W 1 l c y Z x d W 9 0 O z p b J n F 1 b 3 Q 7 0 K L Q n t C S 0 J D Q o C D Q n d C e 0 J z Q m C Z x d W 9 0 O 1 0 s J n F 1 b 3 Q 7 Q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t d L C Z x d W 9 0 O 1 J l b G F 0 a W 9 u c 2 h p c E l u Z m 8 m c X V v d D s 6 W 1 1 9 I i A v P j x F b n R y e S B U e X B l P S J R d W V y e U d y b 3 V w S U Q i I F Z h b H V l P S J z N z d i Z G Y w O T k t O T c 4 N C 0 0 Y W M 5 L T h i N 2 Y t Y j d k M D Q 5 M m U 4 N m V l I i A v P j w v U 3 R h Y m x l R W 5 0 c m l l c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k 1 J U Q w J U E w J U Q w J T k 1 J U Q w J T k 0 J U Q w J T k w J U Q w J U E 3 J U Q w J T k w X y V E M C V B M S V E M C U 5 Q S V E M C U 5 Q i V E M C U 5 M C V E M C U 5 N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T U l R D A l Q T A l R D A l O T U l R D A l O T Q l R D A l O T A l R D A l Q T c l R D A l O T B f J U Q w J U E x J U Q w J T l B J U Q w J T l C J U Q w J T k w J U Q w J T k 0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U 5 N S V E M C V B M C V E M C U 5 N S V E M C U 5 N C V E M C U 5 M C V E M C V B N y V E M C U 5 M F 8 l R D A l Q T E l R D A l O U E l R D A l O U I l R D A l O T A l R D A l O T Q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x I i A v P j x F b n R y e S B U e X B l P S J G a W x s R X J y b 3 J D b 3 V u d C I g V m F s d W U 9 I m w w I i A v P j x F b n R y e S B U e X B l P S J G a W x s Q 2 9 s d W 1 u V H l w Z X M i I F Z h b H V l P S J z Q m d V P S I g L z 4 8 R W 5 0 c n k g V H l w Z T 0 i R m l s b E N v b H V t b k 5 h b W V z I i B W Y W x 1 Z T 0 i c 1 s m c X V v d D v Q o t C e 0 J L Q k N C g J n F 1 b 3 Q 7 L C Z x d W 9 0 O 9 C h 0 J 7 Q o t C Y 0 J v Q l N C Y J n F 1 b 3 Q 7 X S I g L z 4 8 R W 5 0 c n k g V H l w Z T 0 i R m l s b E V y c m 9 y Q 2 9 k Z S I g V m F s d W U 9 I n N V b m t u b 3 d u I i A v P j x F b n R y e S B U e X B l P S J G a W x s T G F z d F V w Z G F 0 Z W Q i I F Z h b H V l P S J k M j A y M C 0 w O S 0 x N l Q x N D o z N D o w M y 4 2 O T k z M z U y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0 J v Q u N G B 0 Y I x M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K L Q n t C S 0 J D Q o C Z x d W 9 0 O 1 0 s J n F 1 b 3 Q 7 c X V l c n l S Z W x h d G l v b n N o a X B z J n F 1 b 3 Q 7 O l t d L C Z x d W 9 0 O 2 N v b H V t b k l k Z W 5 0 a X R p Z X M m c X V v d D s 6 W y Z x d W 9 0 O 1 N l Y 3 R p b 2 4 x L 9 C g 0 J X Q k N C b 0 J j Q l 9 C Q 0 K b Q m N C v I C g y K S / Q o d C z 0 Y D R g 9 C / 0 L / Q u N G A 0 L 7 Q s t C w 0 L 3 Q v d G L 0 L U g 0 Y H R g t G A 0 L 7 Q u t C 4 L n v Q o t C e 0 J L Q k N C g L D B 9 J n F 1 b 3 Q 7 L C Z x d W 9 0 O 1 N l Y 3 R p b 2 4 x L 9 C g 0 J X Q k N C b 0 J j Q l 9 C Q 0 K b Q m N C v I C g y K S / Q o d C z 0 Y D R g 9 C / 0 L / Q u N G A 0 L 7 Q s t C w 0 L 3 Q v d G L 0 L U g 0 Y H R g t G A 0 L 7 Q u t C 4 L n v Q o d C e 0 K L Q m N C b 0 J T Q m C w x f S Z x d W 9 0 O 1 0 s J n F 1 b 3 Q 7 Q 2 9 s d W 1 u Q 2 9 1 b n Q m c X V v d D s 6 M i w m c X V v d D t L Z X l D b 2 x 1 b W 5 O Y W 1 l c y Z x d W 9 0 O z p b J n F 1 b 3 Q 7 0 K L Q n t C S 0 J D Q o C Z x d W 9 0 O 1 0 s J n F 1 b 3 Q 7 Q 2 9 s d W 1 u S W R l b n R p d G l l c y Z x d W 9 0 O z p b J n F 1 b 3 Q 7 U 2 V j d G l v b j E v 0 K D Q l d C Q 0 J v Q m N C X 0 J D Q p t C Y 0 K 8 g K D I p L 9 C h 0 L P R g N G D 0 L / Q v 9 C 4 0 Y D Q v t C y 0 L D Q v d C 9 0 Y v Q t S D R g d G C 0 Y D Q v t C 6 0 L g u e 9 C i 0 J 7 Q k t C Q 0 K A s M H 0 m c X V v d D s s J n F 1 b 3 Q 7 U 2 V j d G l v b j E v 0 K D Q l d C Q 0 J v Q m N C X 0 J D Q p t C Y 0 K 8 g K D I p L 9 C h 0 L P R g N G D 0 L / Q v 9 C 4 0 Y D Q v t C y 0 L D Q v d C 9 0 Y v Q t S D R g d G C 0 Y D Q v t C 6 0 L g u e 9 C h 0 J 7 Q o t C Y 0 J v Q l N C Y L D F 9 J n F 1 b 3 Q 7 X S w m c X V v d D t S Z W x h d G l v b n N o a X B J b m Z v J n F 1 b 3 Q 7 O l t d f S I g L z 4 8 R W 5 0 c n k g V H l w Z T 0 i U X V l c n l H c m 9 1 c E l E I i B W Y W x 1 Z T 0 i c z c 3 Y m R m M D k 5 L T k 3 O D Q t N G F j O S 0 4 Y j d m L W I 3 Z D A 0 O T J l O D Z l Z S I g L z 4 8 L 1 N 0 Y W J s Z U V u d H J p Z X M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w J U Q w J T k 1 J U Q w J T k w J U Q w J T l C J U Q w J T k 4 J U Q w J T k 3 J U Q w J T k w J U Q w J U E 2 J U Q w J T k 4 J U Q w J U F G J T I w K D I p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U y M C g y K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A l R D A l O T U l R D A l O T A l R D A l O U I l R D A l O T g l R D A l O T c l R D A l O T A l R D A l Q T Y l R D A l O T g l R D A l Q U Y l M j A o M i k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E i I C 8 + P E V u d H J 5 I F R 5 c G U 9 I k Z p b G x F c n J v c k N v Z G U i I F Z h b H V l P S J z V W 5 r b m 9 3 b i I g L z 4 8 R W 5 0 c n k g V H l w Z T 0 i R m l s b E N v b H V t b k 5 h b W V z I i B W Y W x 1 Z T 0 i c 1 s m c X V v d D v Q o t C e 0 J L Q k N C g I N C d 0 J 7 Q n N C Y J n F 1 b 3 Q 7 L C Z x d W 9 0 O 9 C Y 0 K j Q m 9 C Q 0 J E g 0 K f Q m N K a 0 J D Q o N C Y 0 J v Q l N C Y J n F 1 b 3 Q 7 L C Z x d W 9 0 O 9 C h 0 J 7 Q o t C Y 0 J v Q l N C Y J n F 1 b 3 Q 7 L C Z x d W 9 0 O 9 K a 0 J 7 Q m 9 C U 0 J j S m i Z x d W 9 0 O 1 0 i I C 8 + P E V u d H J 5 I F R 5 c G U 9 I k Z p b G x D b 2 x 1 b W 5 U e X B l c y I g V m F s d W U 9 I n N C Z 1 V G Q U E 9 P S I g L z 4 8 R W 5 0 c n k g V H l w Z T 0 i R m l s b E V y c m 9 y Q 2 9 1 b n Q i I F Z h b H V l P S J s M C I g L z 4 8 R W 5 0 c n k g V H l w Z T 0 i R m l s b E N v d W 5 0 I i B W Y W x 1 Z T 0 i b D E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R m l s b E x h c 3 R V c G R h d G V k I i B W Y W x 1 Z T 0 i Z D I w M j A t M D k t M T d U M T M 6 M T g 6 M z A u N D U z O T Q 5 N 1 o i I C 8 + P E V u d H J 5 I F R 5 c G U 9 I l F 1 Z X J 5 R 3 J v d X B J R C I g V m F s d W U 9 I n M 3 N 2 J k Z j A 5 O S 0 5 N z g 0 L T R h Y z k t O G I 3 Z i 1 i N 2 Q w N D k y Z T g 2 Z W U i I C 8 + P E V u d H J 5 I F R 5 c G U 9 I l F 1 Z X J 5 S U Q i I F Z h b H V l P S J z Z T I w Z j d l Y j M t M z M 1 M y 0 0 N T A y L T h m M T Y t Z G Z k Y z U w Z W R h M z I 5 I i A v P j x F b n R y e S B U e X B l P S J G a W x s V G F y Z 2 V 0 I i B W Y W x 1 Z T 0 i c 9 C e 0 K H Q o t C Q 0 K L Q m t C Q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/ Q o N C V 0 J D Q m 9 C Y 0 J f Q k N C m 0 J j Q r y A o M i k v 0 K H Q s 9 G A 0 Y P Q v 9 C / 0 L j R g N C + 0 L L Q s N C 9 0 L 3 R i 9 C 1 I N G B 0 Y L R g N C + 0 L r Q u C 5 7 0 K L Q n t C S 0 J D Q o C w w f S Z x d W 9 0 O y w m c X V v d D t L Z X l D b 2 x 1 b W 5 D b 3 V u d C Z x d W 9 0 O z o x f V 0 s J n F 1 b 3 Q 7 Y 2 9 s d W 1 u S W R l b n R p d G l l c y Z x d W 9 0 O z p b J n F 1 b 3 Q 7 U 2 V j d G l v b j E v 0 J / Q l d C g 0 J X Q l N C Q 0 K f Q k F / Q o d C a 0 J v Q k N C U L 9 C h 0 L P R g N G D 0 L / Q v 9 C 4 0 Y D Q v t C y 0 L D Q v d C 9 0 Y v Q t S D R g d G C 0 Y D Q v t C 6 0 L g u e 9 C i 0 J 7 Q k t C Q 0 K A g 0 J 3 Q n t C c 0 J g s M H 0 m c X V v d D s s J n F 1 b 3 Q 7 U 2 V j d G l v b j E v 0 J / Q l d C g 0 J X Q l N C Q 0 K f Q k F / Q o d C a 0 J v Q k N C U L 9 C h 0 L P R g N G D 0 L / Q v 9 C 4 0 Y D Q v t C y 0 L D Q v d C 9 0 Y v Q t S D R g d G C 0 Y D Q v t C 6 0 L g u e 9 C a 0 J j Q o N C U 0 J g s M X 0 m c X V v d D s s J n F 1 b 3 Q 7 U 2 V j d G l v b j E v 0 J 7 Q o d C i 0 J D Q o t C a 0 J A v 0 J f Q s N C 8 0 L X Q v d C 1 0 L 3 Q v d C + 0 L U g 0 L f Q v d C w 0 Y f Q t d C 9 0 L j Q t S 5 7 0 K D Q l d C Q 0 J v Q m N C X 0 J D Q p t C Y 0 K 8 g K D I p L t C h 0 J 7 Q o t C Y 0 J v Q l N C Y L D J 9 J n F 1 b 3 Q 7 L C Z x d W 9 0 O 1 N l Y 3 R p b 2 4 x L 9 C e 0 K H Q o t C Q 0 K L Q m t C Q L 9 C U 0 L 7 Q s d C w 0 L L Q u 9 C 1 0 L 0 g 0 L / Q v t C 7 0 Y z Q t 9 C + 0 L L Q s N G C 0 L X Q u 9 G M 0 Y H Q u t C 4 0 L k g 0 L 7 Q s d G K 0 L X Q u t G C L n v Q n 9 C + 0 L v R j N C 3 0 L 7 Q s t C w 0 Y L Q t d C 7 0 Y z R g d C 6 0 L D R j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n 9 C V 0 K D Q l d C U 0 J D Q p 9 C Q X 9 C h 0 J r Q m 9 C Q 0 J Q v 0 K H Q s 9 G A 0 Y P Q v 9 C / 0 L j R g N C + 0 L L Q s N C 9 0 L 3 R i 9 C 1 I N G B 0 Y L R g N C + 0 L r Q u C 5 7 0 K L Q n t C S 0 J D Q o C D Q n d C e 0 J z Q m C w w f S Z x d W 9 0 O y w m c X V v d D t T Z W N 0 a W 9 u M S / Q n 9 C V 0 K D Q l d C U 0 J D Q p 9 C Q X 9 C h 0 J r Q m 9 C Q 0 J Q v 0 K H Q s 9 G A 0 Y P Q v 9 C / 0 L j R g N C + 0 L L Q s N C 9 0 L 3 R i 9 C 1 I N G B 0 Y L R g N C + 0 L r Q u C 5 7 0 J r Q m N C g 0 J T Q m C w x f S Z x d W 9 0 O y w m c X V v d D t T Z W N 0 a W 9 u M S / Q n t C h 0 K L Q k N C i 0 J r Q k C / Q l 9 C w 0 L z Q t d C 9 0 L X Q v d C 9 0 L 7 Q t S D Q t 9 C 9 0 L D R h 9 C 1 0 L 3 Q u N C 1 L n v Q o N C V 0 J D Q m 9 C Y 0 J f Q k N C m 0 J j Q r y A o M i k u 0 K H Q n t C i 0 J j Q m 9 C U 0 J g s M n 0 m c X V v d D s s J n F 1 b 3 Q 7 U 2 V j d G l v b j E v 0 J 7 Q o d C i 0 J D Q o t C a 0 J A v 0 J T Q v t C x 0 L D Q s t C 7 0 L X Q v S D Q v 9 C + 0 L v R j N C 3 0 L 7 Q s t C w 0 Y L Q t d C 7 0 Y z R g d C 6 0 L j Q u S D Q v t C x 0 Y r Q t d C 6 0 Y I u e 9 C f 0 L 7 Q u 9 G M 0 L f Q v t C y 0 L D R g t C 1 0 L v R j N G B 0 L r Q s N G P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g 0 J X Q k N C b 0 J j Q l 9 C Q 0 K b Q m N C v I C g y K S / Q o d C z 0 Y D R g 9 C / 0 L / Q u N G A 0 L 7 Q s t C w 0 L 3 Q v d G L 0 L U g 0 Y H R g t G A 0 L 7 Q u t C 4 L n v Q o t C e 0 J L Q k N C g L D B 9 J n F 1 b 3 Q 7 L C Z x d W 9 0 O 0 t l e U N v b H V t b k N v d W 5 0 J n F 1 b 3 Q 7 O j F 9 X X 0 i I C 8 + P C 9 T d G F i b G V F b n R y a W V z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Q T A l R D A l O T U l R D A l O T A l R D A l O U I l R D A l O T g l R D A l O T c l R D A l O T A l R D A l Q T Y l R D A l O T g l R D A l Q U Y l M j A o M i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T k 3 J U Q w J U I w J U Q w J U J D J U Q w J U I 1 J U Q w J U J E J U Q w J U I 1 J U Q w J U J E J U Q w J U J E J U Q w J U J F J U Q w J U I 1 J T I w J U Q w J U I 3 J U Q w J U J E J U Q w J U I w J U Q x J T g 3 J U Q w J U I 1 J U Q w J U J E J U Q w J U I 4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F J U Q w J U E x J U Q w J U E y J U Q w J T k w J U Q w J U E y J U Q w J T l B J U Q w J T k w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S V E M C V B M S V E M C V B M i V E M C U 5 M C V E M C V B M i V E M C U 5 Q S V E M C U 5 M C 8 l R D A l O T I l R D E l O D E l R D E l O D I l R D A l Q j A l R D A l Q j I l R D A l Q k I l R D A l Q j U l R D A l Q k Q l R D A l Q k U l M 0 E l M j A l R D A l Q k U l R D A l Q j E l R D E l O D A l R D A l Q j U l R D A l Q j c l R D A l Q j A l R D A l Q k Q l R D A l Q k Q l R D E l O E I l R D A l Q j k l M j A l R D E l O D I l R D A l Q j U l R D A l Q k E l R D E l O D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U l R D A l Q T E l R D A l Q T I l R D A l O T A l R D A l Q T I l R D A l O U E l R D A l O T A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T l C J U Q w J U F D J U Q w J T k 0 J U Q w J T l F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5 h b W V V c G R h d G V k Q W Z 0 Z X J G a W x s I i B W Y W x 1 Z T 0 i b D A i I C 8 + P E V u d H J 5 I F R 5 c G U 9 I l F 1 Z X J 5 R 3 J v d X B J R C I g V m F s d W U 9 I n N h M j I 0 M j M 0 Y i 0 y M j N j L T Q w N D I t O T E 5 M S 0 1 M D M y M j R l N j c 3 N T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x I i A v P j x F b n R y e S B U e X B l P S J G a W x s R X J y b 3 J D b 3 V u d C I g V m F s d W U 9 I m w w I i A v P j x F b n R y e S B U e X B l P S J G a W x s Q 2 9 s d W 1 u V H l w Z X M i I F Z h b H V l P S J z Q m d V P S I g L z 4 8 R W 5 0 c n k g V H l w Z T 0 i R m l s b E N v b H V t b k 5 h b W V z I i B W Y W x 1 Z T 0 i c 1 s m c X V v d D v Q n N C Y 0 J b Q n t C X J n F 1 b 3 Q 7 L C Z x d W 9 0 O 9 C h 0 J D Q m 9 C s 0 J T Q n i Z x d W 9 0 O 1 0 i I C 8 + P E V u d H J 5 I F R 5 c G U 9 I k Z p b G x F c n J v c k N v Z G U i I F Z h b H V l P S J z V W 5 r b m 9 3 b i I g L z 4 8 R W 5 0 c n k g V H l w Z T 0 i R m l s b E x h c 3 R V c G R h d G V k I i B W Y W x 1 Z T 0 i Z D I w M j A t M D k t M T d U M D Y 6 M j Q 6 M j g u N z c y O T c 4 N l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0 J z Q m N C W 0 J 7 Q l y Z x d W 9 0 O 1 0 s J n F 1 b 3 Q 7 c X V l c n l S Z W x h d G l v b n N o a X B z J n F 1 b 3 Q 7 O l t d L C Z x d W 9 0 O 2 N v b H V t b k l k Z W 5 0 a X R p Z X M m c X V v d D s 6 W y Z x d W 9 0 O 1 N l Y 3 R p b 2 4 x L 9 C h 0 J D Q m 9 C s 0 J T Q n i / Q o d C z 0 Y D R g 9 C / 0 L / Q u N G A 0 L 7 Q s t C w 0 L 3 Q v d G L 0 L U g 0 Y H R g t G A 0 L 7 Q u t C 4 L n v Q n N C Y 0 J b Q n t C X L D B 9 J n F 1 b 3 Q 7 L C Z x d W 9 0 O 1 N l Y 3 R p b 2 4 x L 9 C h 0 J D Q m 9 C s 0 J T Q n i / Q o d C z 0 Y D R g 9 C / 0 L / Q u N G A 0 L 7 Q s t C w 0 L 3 Q v d G L 0 L U g 0 Y H R g t G A 0 L 7 Q u t C 4 L n v Q o d C Q 0 J v Q r N C U 0 J 4 s M X 0 m c X V v d D t d L C Z x d W 9 0 O 0 N v b H V t b k N v d W 5 0 J n F 1 b 3 Q 7 O j I s J n F 1 b 3 Q 7 S 2 V 5 Q 2 9 s d W 1 u T m F t Z X M m c X V v d D s 6 W y Z x d W 9 0 O 9 C c 0 J j Q l t C e 0 J c m c X V v d D t d L C Z x d W 9 0 O 0 N v b H V t b k l k Z W 5 0 a X R p Z X M m c X V v d D s 6 W y Z x d W 9 0 O 1 N l Y 3 R p b 2 4 x L 9 C h 0 J D Q m 9 C s 0 J T Q n i / Q o d C z 0 Y D R g 9 C / 0 L / Q u N G A 0 L 7 Q s t C w 0 L 3 Q v d G L 0 L U g 0 Y H R g t G A 0 L 7 Q u t C 4 L n v Q n N C Y 0 J b Q n t C X L D B 9 J n F 1 b 3 Q 7 L C Z x d W 9 0 O 1 N l Y 3 R p b 2 4 x L 9 C h 0 J D Q m 9 C s 0 J T Q n i / Q o d C z 0 Y D R g 9 C / 0 L / Q u N G A 0 L 7 Q s t C w 0 L 3 Q v d G L 0 L U g 0 Y H R g t G A 0 L 7 Q u t C 4 L n v Q o d C Q 0 J v Q r N C U 0 J 4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E l R D A l O T A l R D A l O U I l R D A l Q U M l R D A l O T Q l R D A l O U U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x J U Q w J T k w J U Q w J T l C J U Q w J U F D J U Q w J T k 0 J U Q w J T l F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S V E M C U 5 M C V E M C U 5 Q i V E M C V B Q y V E M C U 5 N C V E M C U 5 R S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U X V l c n l H c m 9 1 c E l E I i B W Y W x 1 Z T 0 i c 2 E y M j Q y M z R i L T I y M 2 M t N D A 0 M i 0 5 M T k x L T U w M z I y N G U 2 N z c 1 M y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N v b H V t b l R 5 c G V z I i B W Y W x 1 Z T 0 i c 0 J n V U Z B Q T 0 9 I i A v P j x F b n R y e S B U e X B l P S J G a W x s T G F z d F V w Z G F 0 Z W Q i I F Z h b H V l P S J k M j A y M C 0 w O S 0 x N 1 Q x M j o x N j o w M y 4 1 N T M 3 M D k 2 W i I g L z 4 8 R W 5 0 c n k g V H l w Z T 0 i R m l s b F R v R G F 0 Y U 1 v Z G V s R W 5 h Y m x l Z C I g V m F s d W U 9 I m w w I i A v P j x F b n R y e S B U e X B l P S J S Z W N v d m V y e V R h c m d l d F J v d y I g V m F s d W U 9 I m w x I i A v P j x F b n R y e S B U e X B l P S J S Z W N v d m V y e V R h c m d l d F N o Z W V 0 I i B W Y W x 1 Z T 0 i c 9 C b 0 L j R g d G C M i I g L z 4 8 R W 5 0 c n k g V H l w Z T 0 i R m l s b E N v d W 5 0 I i B W Y W x 1 Z T 0 i b D I i I C 8 + P E V u d H J 5 I F R 5 c G U 9 I l J l Y 2 9 2 Z X J 5 V G F y Z 2 V 0 Q 2 9 s d W 1 u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P Y m p l Y 3 R U e X B l I i B W Y W x 1 Z T 0 i c 0 N v b m 5 l Y 3 R p b 2 5 P b m x 5 I i A v P j x F b n R y e S B U e X B l P S J G a W x s Q 2 9 s d W 1 u T m F t Z X M i I F Z h b H V l P S J z W y Z x d W 9 0 O 9 C c 0 J j Q l t C e 0 J c m c X V v d D s s J n F 1 b 3 Q 7 0 K H Q n t C i 0 J j Q m 9 C U 0 J g m c X V v d D s s J n F 1 b 3 Q 7 0 J / Q m 9 C Q 0 K L Q l d C W 0 J g u 0 K L Q j t C b 0 J D Q n d C U 0 J g m c X V v d D s s J n F 1 b 3 Q 7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9 C f 0 J v Q k N C i 0 J X Q l t C Y L 9 C h 0 L P R g N G D 0 L / Q v 9 C 4 0 Y D Q v t C y 0 L D Q v d C 9 0 Y v Q t S D R g d G C 0 Y D Q v t C 6 0 L g u e 9 C c 0 J j Q l t C e 0 J c s M H 0 m c X V v d D s s J n F 1 b 3 Q 7 S 2 V 5 Q 2 9 s d W 1 u Q 2 9 1 b n Q m c X V v d D s 6 M X 1 d L C Z x d W 9 0 O 2 N v b H V t b k l k Z W 5 0 a X R p Z X M m c X V v d D s 6 W y Z x d W 9 0 O 1 N l Y 3 R p b 2 4 x L 9 C g 0 J X Q k N C b 0 J j Q l 9 C Q 0 K b Q m N C v L 9 C h 0 L P R g N G D 0 L / Q v 9 C 4 0 Y D Q v t C y 0 L D Q v d C 9 0 Y v Q t S D R g d G C 0 Y D Q v t C 6 0 L g u e 9 C c 0 J j Q l t C e 0 J c s M H 0 m c X V v d D s s J n F 1 b 3 Q 7 U 2 V j d G l v b j E v 0 K D Q l d C Q 0 J v Q m N C X 0 J D Q p t C Y 0 K 8 v 0 K H Q s 9 G A 0 Y P Q v 9 C / 0 L j R g N C + 0 L L Q s N C 9 0 L 3 R i 9 C 1 I N G B 0 Y L R g N C + 0 L r Q u C 5 7 0 K H Q n t C i 0 J j Q m 9 C U 0 J g s M X 0 m c X V v d D s s J n F 1 b 3 Q 7 U 2 V j d G l v b j E v 0 J r Q n t C b 0 J T Q m N C a L 9 C X 0 L D Q v N C 1 0 L 3 Q t d C 9 0 L 3 Q v t C 1 I N C 3 0 L 3 Q s N G H 0 L X Q v d C 4 0 L U u e 9 C f 0 J v Q k N C i 0 J X Q l t C Y L t C i 0 I 7 Q m 9 C Q 0 J 3 Q l N C Y L D J 9 J n F 1 b 3 Q 7 L C Z x d W 9 0 O 1 N l Y 3 R p b 2 4 x L 9 C a 0 J 7 Q m 9 C U 0 J j Q m i / Q l N C + 0 L H Q s N C y 0 L v Q t d C 9 I N C / 0 L 7 Q u 9 G M 0 L f Q v t C y 0 L D R g t C 1 0 L v R j N G B 0 L r Q u N C 5 I N C + 0 L H R i t C 1 0 L r R g i 5 7 M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/ Q o N C V 0 J D Q m 9 C Y 0 J f Q k N C m 0 J j Q r y / Q o d C z 0 Y D R g 9 C / 0 L / Q u N G A 0 L 7 Q s t C w 0 L 3 Q v d G L 0 L U g 0 Y H R g t G A 0 L 7 Q u t C 4 L n v Q n N C Y 0 J b Q n t C X L D B 9 J n F 1 b 3 Q 7 L C Z x d W 9 0 O 1 N l Y 3 R p b 2 4 x L 9 C g 0 J X Q k N C b 0 J j Q l 9 C Q 0 K b Q m N C v L 9 C h 0 L P R g N G D 0 L / Q v 9 C 4 0 Y D Q v t C y 0 L D Q v d C 9 0 Y v Q t S D R g d G C 0 Y D Q v t C 6 0 L g u e 9 C h 0 J 7 Q o t C Y 0 J v Q l N C Y L D F 9 J n F 1 b 3 Q 7 L C Z x d W 9 0 O 1 N l Y 3 R p b 2 4 x L 9 C a 0 J 7 Q m 9 C U 0 J j Q m i / Q l 9 C w 0 L z Q t d C 9 0 L X Q v d C 9 0 L 7 Q t S D Q t 9 C 9 0 L D R h 9 C 1 0 L 3 Q u N C 1 L n v Q n 9 C b 0 J D Q o t C V 0 J b Q m C 7 Q o t C O 0 J v Q k N C d 0 J T Q m C w y f S Z x d W 9 0 O y w m c X V v d D t T Z W N 0 a W 9 u M S / Q m t C e 0 J v Q l N C Y 0 J o v 0 J T Q v t C x 0 L D Q s t C 7 0 L X Q v S D Q v 9 C + 0 L v R j N C 3 0 L 7 Q s t C w 0 Y L Q t d C 7 0 Y z R g d C 6 0 L j Q u S D Q v t C x 0 Y r Q t d C 6 0 Y I u e z E s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0 J / Q m 9 C Q 0 K L Q l d C W 0 J g v 0 K H Q s 9 G A 0 Y P Q v 9 C / 0 L j R g N C + 0 L L Q s N C 9 0 L 3 R i 9 C 1 I N G B 0 Y L R g N C + 0 L r Q u C 5 7 0 J z Q m N C W 0 J 7 Q l y w w f S Z x d W 9 0 O y w m c X V v d D t L Z X l D b 2 x 1 b W 5 D b 3 V u d C Z x d W 9 0 O z o x f V 1 9 I i A v P j w v U 3 R h Y m x l R W 5 0 c m l l c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S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E l R D A l O U U l R D A l O U I l R D A l O T Q l R D A l O T g l R D A l O U E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l G J U Q w J T l C J U Q w J T k w J U Q w J U E y J U Q w J T k 1 J U Q w J T k 2 J U Q w J T k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B J U Q w J T l F J U Q w J T l C J U Q w J T k 0 J U Q w J T k 4 J U Q w J T l B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Q S V E M C U 5 R S V E M C U 5 Q i V E M C U 5 N C V E M C U 5 O C V E M C U 5 Q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8 L 0 l 0 Z W 1 Q Y X R o P j w v S X R l b U x v Y 2 F 0 a W 9 u P j x T d G F i b G V F b n R y a W V z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N 1 Q x N z o z M D o w N i 4 0 M z g 5 N j U 1 W i I g L z 4 8 R W 5 0 c n k g V H l w Z T 0 i R m l s b E N v b H V t b k 5 h b W V z I i B W Y W x 1 Z T 0 i c 1 s m c X V v d D v Q n N C Y 0 J b Q n t C X J n F 1 b 3 Q 7 L C Z x d W 9 0 O 9 C h 0 J D Q m 9 C s 0 J T Q n i Z x d W 9 0 O y w m c X V v d D v Q o d C e 0 K L Q m N C b 0 J T Q m C Z x d W 9 0 O y w m c X V v d D v Q o t C O 0 J v Q k N C d 0 J T Q m C Z x d W 9 0 O y w m c X V v d D v Q n t C h 0 K L Q k N C i 0 J r Q k C Z x d W 9 0 O 1 0 i I C 8 + P E V u d H J 5 I F R 5 c G U 9 I k Z p b G x D b 3 V u d C I g V m F s d W U 9 I m w 2 I i A v P j x F b n R y e S B U e X B l P S J G a W x s V G F y Z 2 V 0 I i B W Y W x 1 Z T 0 i c 9 K a 0 J 7 Q m 9 C U 0 J j S m i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S Z W N v d m V y e V R h c m d l d F J v d y I g V m F s d W U 9 I m w x I i A v P j x F b n R y e S B U e X B l P S J S Z W N v d m V y e V R h c m d l d E N v b H V t b i I g V m F s d W U 9 I m w x I i A v P j x F b n R y e S B U e X B l P S J S Z W N v d m V y e V R h c m d l d F N o Z W V 0 I i B W Y W x 1 Z T 0 i c 9 C b 0 L j R g d G C M y I g L z 4 8 R W 5 0 c n k g V H l w Z T 0 i U X V l c n l J R C I g V m F s d W U 9 I n M x M z A x M T l h N y 0 x Y T d j L T Q y M 2 U t O D I 2 M C 1 k Z D k 0 M m I y Z D F k N 2 Q i I C 8 + P E V u d H J 5 I F R 5 c G U 9 I k Z p b G x D b 2 x 1 b W 5 U e X B l c y I g V m F s d W U 9 I n N B Q V V G Q l F B P S I g L z 4 8 R W 5 0 c n k g V H l w Z T 0 i U X V l c n l H c m 9 1 c E l E I i B W Y W x 1 Z T 0 i c 2 E y M j Q y M z R i L T I y M 2 M t N D A 0 M i 0 5 M T k x L T U w M z I y N G U 2 N z c 1 M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S m t C e 0 J v Q l N C Y 0 p o v 0 K P R g d C 7 0 L 7 Q s t C 9 0 Y v Q u S D R g d G C 0 L 7 Q u 9 C x 0 L X R h i D Q t N C + 0 L H Q s N C y 0 L v Q t d C 9 L n v Q n 9 C + 0 L v R j N C 3 0 L 7 Q s t C w 0 Y L Q t d C 7 0 Y z R g d C 6 0 L j Q u S w 1 f S Z x d W 9 0 O y w m c X V v d D t T Z W N 0 a W 9 u M S / S m t C e 0 J v Q l N C Y 0 p o v 0 J f Q s N C 8 0 L X Q v d C 1 0 L 3 Q v d C + 0 L U g 0 L f Q v d C w 0 Y f Q t d C 9 0 L j Q t T I u e 9 C h 0 J D Q m 9 C s 0 J T Q n i w x f S Z x d W 9 0 O y w m c X V v d D t T Z W N 0 a W 9 u M S / S m t C e 0 J v Q l N C Y 0 p o v 0 J f Q s N C 8 0 L X Q v d C 1 0 L 3 Q v d C + 0 L U g 0 L f Q v d C w 0 Y f Q t d C 9 0 L j Q t T I u e 9 C h 0 J 7 Q o t C Y 0 J v Q l N C Y L D J 9 J n F 1 b 3 Q 7 L C Z x d W 9 0 O 1 N l Y 3 R p b 2 4 x L 9 K a 0 J 7 Q m 9 C U 0 J j S m i / Q l 9 C w 0 L z Q t d C 9 0 L X Q v d C 9 0 L 7 Q t S D Q t 9 C 9 0 L D R h 9 C 1 0 L 3 Q u N C 1 M i 5 7 0 K L Q j t C b 0 J D Q n d C U 0 J g s M 3 0 m c X V v d D s s J n F 1 b 3 Q 7 U 2 V j d G l v b j E v 0 p r Q n t C b 0 J T Q m N K a L 9 C U 0 L 7 Q s d C w 0 L L Q u 9 C 1 0 L 0 g 0 L / Q v t C 7 0 Y z Q t 9 C + 0 L L Q s N G C 0 L X Q u 9 G M 0 Y H Q u t C 4 0 L k g 0 L 7 Q s d G K 0 L X Q u t G C M S 5 7 0 J / Q v t C 7 0 Y z Q t 9 C + 0 L L Q s N G C 0 L X Q u 9 G M 0 Y H Q u t C w 0 Y 8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0 p r Q n t C b 0 J T Q m N K a L 9 C j 0 Y H Q u 9 C + 0 L L Q v d G L 0 L k g 0 Y H R g t C + 0 L v Q s d C 1 0 Y Y g 0 L T Q v t C x 0 L D Q s t C 7 0 L X Q v S 5 7 0 J / Q v t C 7 0 Y z Q t 9 C + 0 L L Q s N G C 0 L X Q u 9 G M 0 Y H Q u t C 4 0 L k s N X 0 m c X V v d D s s J n F 1 b 3 Q 7 U 2 V j d G l v b j E v 0 p r Q n t C b 0 J T Q m N K a L 9 C X 0 L D Q v N C 1 0 L 3 Q t d C 9 0 L 3 Q v t C 1 I N C 3 0 L 3 Q s N G H 0 L X Q v d C 4 0 L U y L n v Q o d C Q 0 J v Q r N C U 0 J 4 s M X 0 m c X V v d D s s J n F 1 b 3 Q 7 U 2 V j d G l v b j E v 0 p r Q n t C b 0 J T Q m N K a L 9 C X 0 L D Q v N C 1 0 L 3 Q t d C 9 0 L 3 Q v t C 1 I N C 3 0 L 3 Q s N G H 0 L X Q v d C 4 0 L U y L n v Q o d C e 0 K L Q m N C b 0 J T Q m C w y f S Z x d W 9 0 O y w m c X V v d D t T Z W N 0 a W 9 u M S / S m t C e 0 J v Q l N C Y 0 p o v 0 J f Q s N C 8 0 L X Q v d C 1 0 L 3 Q v d C + 0 L U g 0 L f Q v d C w 0 Y f Q t d C 9 0 L j Q t T I u e 9 C i 0 I 7 Q m 9 C Q 0 J 3 Q l N C Y L D N 9 J n F 1 b 3 Q 7 L C Z x d W 9 0 O 1 N l Y 3 R p b 2 4 x L 9 K a 0 J 7 Q m 9 C U 0 J j S m i / Q l N C + 0 L H Q s N C y 0 L v Q t d C 9 I N C / 0 L 7 Q u 9 G M 0 L f Q v t C y 0 L D R g t C 1 0 L v R j N G B 0 L r Q u N C 5 I N C + 0 L H R i t C 1 0 L r R g j E u e 9 C f 0 L 7 Q u 9 G M 0 L f Q v t C y 0 L D R g t C 1 0 L v R j N G B 0 L r Q s N G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V B M C V E M C V C M C V E M C V C N y V E M C V C M i V E M C V C N S V E M S U 4 M C V E M C V C R C V E M S U 4 M y V E M S U 4 M i V E M S U 4 Q i V E M C V C O S U y M C V E M S U 4 R C V E M C V C Q i V E M C V C N S V E M C V C Q y V E M C V C N S V E M C V C R C V E M S U 4 M i U y M C V E M C U 5 Q S V E M C U 5 R S V E M C U 5 Q i V E M C U 5 N C V E M C U 5 O C V E M C U 5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C V E M C U 5 N S V E M C U 5 M C V E M C U 5 Q i V E M C U 5 O C V E M C U 5 N y V E M C U 5 M C V E M C V B N i V E M C U 5 O C V E M C V B R i 8 l R D A l Q T E l R D A l Q j M l R D E l O D A l R D E l O D M l R D A l Q k Y l R D A l Q k Y l R D A l Q j g l R D E l O D A l R D A l Q k U l R D A l Q j I l R D A l Q j A l R D A l Q k Q l R D A l Q k Q l R D E l O E I l R D A l Q j U l M j A l R D E l O D E l R D E l O D I l R D E l O D A l R D A l Q k U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O U I l R D A l O T A l R D A l Q T I l R D A l O T U l R D A l O T Y l R D A l O T g v J U Q w J U E x J U Q w J U I z J U Q x J T g w J U Q x J T g z J U Q w J U J G J U Q w J U J G J U Q w J U I 4 J U Q x J T g w J U Q w J U J F J U Q w J U I y J U Q w J U I w J U Q w J U J E J U Q w J U J E J U Q x J T h C J U Q w J U I 1 J T I w J U Q x J T g x J U Q x J T g y J U Q x J T g w J U Q w J U J F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T l C J U Q w J T k w J U Q w J U E y J U Q w J T k 1 J U Q w J T k 2 J U Q w J T k 4 L y V E M C U 5 N y V E M C V C M C V E M C V C Q y V E M C V C N S V E M C V C R C V E M C V C N S V E M C V C R C V E M C V C R C V E M C V C R S V E M C V C N S U y M C V E M C V C N y V E M C V C R C V E M C V C M C V E M S U 4 N y V E M C V C N S V E M C V C R C V E M C V C O C V E M C V C N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Q T M l R D E l O D E l R D A l Q k I l R D A l Q k U l R D A l Q j I l R D A l Q k Q l R D E l O E I l R D A l Q j k l M j A l R D E l O D E l R D E l O D I l R D A l Q k U l R D A l Q k I l R D A l Q j E l R D A l Q j U l R D E l O D Y l M j A l R D A l Q j Q l R D A l Q k U l R D A l Q j E l R D A l Q j A l R D A l Q j I l R D A l Q k I l R D A l Q j U l R D A l Q k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l G J U Q w J U I 1 J U Q x J T g w J U Q w J U I 1 J U Q x J T g z J U Q w J U J G J U Q w J U J F J U Q x J T g w J U Q x J T h G J U Q w J U I 0 J U Q w J U J F J U Q x J T g 3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y J T l B J U Q w J T l F J U Q w J T l C J U Q w J T k 0 J U Q w J T k 4 J U Q y J T l B L y V E M C V B M y V E M C V C N C V E M C V C M C V E M C V C Q i V E M C V C N S V E M C V C R C V E M C V C R C V E M S U 4 Q i V E M C V C N S U y M C V E M S U 4 M S V E M S U 4 M i V E M C V C R S V E M C V C Q i V E M C V C M S V E M S U 4 N i V E M S U 4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I l O U E l R D A l O U U l R D A l O U I l R D A l O T Q l R D A l O T g l R D I l O U E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i U 5 Q S V E M C U 5 R S V E M C U 5 Q i V E M C U 5 N C V E M C U 5 O C V E M i U 5 Q S 8 l R D A l O T c l R D A l Q j A l R D A l Q k M l R D A l Q j U l R D A l Q k Q l R D A l Q j U l R D A l Q k Q l R D A l Q k Q l R D A l Q k U l R D A l Q j U l M j A l R D A l Q j c l R D A l Q k Q l R D A l Q j A l R D E l O D c l R D A l Q j U l R D A l Q k Q l R D A l Q j g l R D A l Q j U y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p v 3 S f E J g t I o V o q 9 C 8 n 1 X k A A A A A A g A A A A A A E G Y A A A A B A A A g A A A A V V 1 b L 8 z C o 0 z z W A I M U h b 9 A S z 8 d T + b Q x o n B B F 4 j v B 6 w 7 o A A A A A D o A A A A A C A A A g A A A A I n y t 0 A b O k 8 u C 9 X n 3 z L c b Q c i W U 6 3 H N S X 1 n k B M T w d D C o h Q A A A A H O 6 y 8 / q x q Q R u K z C B 1 P F C 8 7 m Q V U e H O 0 S x r r A g Z j M P + Z g G D a s j V R h l U t j 9 a G x W h U f h P X R K H U B M + m 1 i f 8 h u z R M q G g A u S B O s p 8 0 h J G B / G Z M 9 i h d A A A A A 9 N h b b Q q 9 t a 3 O y v x g j d a m H S w P A R 0 Y A O B b S 2 e n s b e v B 6 8 4 e W l f J I C W k N r Q D a z j r q t m u Z D 7 f i B k L E N P h f l O 6 i V D F g = = < / D a t a M a s h u p > 
</file>

<file path=customXml/itemProps1.xml><?xml version="1.0" encoding="utf-8"?>
<ds:datastoreItem xmlns:ds="http://schemas.openxmlformats.org/officeDocument/2006/customXml" ds:itemID="{37DCA49B-726D-4BF1-BE32-231F4C1FC4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АСОСИЙ</vt:lpstr>
      <vt:lpstr>СОТУВ</vt:lpstr>
      <vt:lpstr>ТЎЛОВ</vt:lpstr>
      <vt:lpstr>АКТ СВЕРКА</vt:lpstr>
      <vt:lpstr>КИРИМ ОМБОР</vt:lpstr>
      <vt:lpstr>ОМБОР ҚОЛДИҒИ</vt:lpstr>
      <vt:lpstr>СТАТИСТИКА</vt:lpstr>
      <vt:lpstr>БОШЛАҒИЧ САЛЬДО</vt:lpstr>
      <vt:lpstr>МАЪЛУМОТЛАР</vt:lpstr>
      <vt:lpstr>АСОСИЙ!Область_печати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Abdulaziz</dc:creator>
  <cp:lastModifiedBy>Elena</cp:lastModifiedBy>
  <dcterms:created xsi:type="dcterms:W3CDTF">2020-09-15T05:33:38Z</dcterms:created>
  <dcterms:modified xsi:type="dcterms:W3CDTF">2020-09-17T17:30:58Z</dcterms:modified>
</cp:coreProperties>
</file>