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ustomProperty1.bin" ContentType="application/vnd.openxmlformats-officedocument.spreadsheetml.customProperty"/>
  <Override PartName="/xl/comments1.xml" ContentType="application/vnd.openxmlformats-officedocument.spreadsheetml.comments+xml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ina.Sapozhnikova\Desktop\"/>
    </mc:Choice>
  </mc:AlternateContent>
  <bookViews>
    <workbookView xWindow="0" yWindow="0" windowWidth="20490" windowHeight="7620" tabRatio="740"/>
  </bookViews>
  <sheets>
    <sheet name="Лист1" sheetId="46" r:id="rId1"/>
    <sheet name="СВОД" sheetId="45" r:id="rId2"/>
    <sheet name="ШАБЛОН" sheetId="25" r:id="rId3"/>
    <sheet name="Уа текущий" sheetId="44" r:id="rId4"/>
    <sheet name="С какого УА заведено" sheetId="38" r:id="rId5"/>
  </sheets>
  <definedNames>
    <definedName name="_xlnm._FilterDatabase" localSheetId="4" hidden="1">'С какого УА заведено'!$A$1:$F$30</definedName>
    <definedName name="_xlnm._FilterDatabase" localSheetId="2" hidden="1">ШАБЛОН!$A$1:$L$19</definedName>
  </definedNames>
  <calcPr calcId="162913" calcOnSave="0"/>
  <pivotCaches>
    <pivotCache cacheId="5" r:id="rId6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45" l="1"/>
  <c r="G10" i="45"/>
  <c r="G8" i="45"/>
  <c r="G6" i="45"/>
  <c r="G7" i="45"/>
  <c r="G5" i="45"/>
  <c r="I3" i="25"/>
  <c r="I4" i="25"/>
  <c r="I5" i="25"/>
  <c r="I6" i="25"/>
  <c r="I7" i="25"/>
  <c r="I8" i="25"/>
  <c r="I9" i="25"/>
  <c r="I10" i="25"/>
  <c r="I11" i="25"/>
  <c r="I12" i="25"/>
  <c r="I13" i="25"/>
  <c r="I14" i="25"/>
  <c r="I15" i="25"/>
  <c r="I16" i="25"/>
  <c r="I17" i="25"/>
  <c r="I18" i="25"/>
  <c r="I19" i="25"/>
  <c r="I2" i="25"/>
  <c r="A2" i="38" l="1"/>
  <c r="A3" i="38"/>
  <c r="A4" i="38"/>
  <c r="A5" i="38"/>
  <c r="A6" i="38"/>
  <c r="A7" i="38"/>
  <c r="A8" i="38"/>
  <c r="A9" i="38"/>
  <c r="A10" i="38"/>
  <c r="A11" i="38"/>
  <c r="A12" i="38"/>
  <c r="A13" i="38"/>
  <c r="A14" i="38"/>
  <c r="A15" i="38"/>
  <c r="A16" i="38"/>
  <c r="A17" i="38"/>
  <c r="A18" i="38"/>
  <c r="A19" i="38"/>
  <c r="A20" i="38"/>
  <c r="A21" i="38"/>
  <c r="A22" i="38"/>
  <c r="A23" i="38"/>
  <c r="A24" i="38"/>
  <c r="A25" i="38"/>
  <c r="A26" i="38"/>
  <c r="A27" i="38"/>
  <c r="A28" i="38"/>
  <c r="A29" i="38"/>
  <c r="A30" i="38"/>
  <c r="L3" i="25" l="1"/>
  <c r="L4" i="25"/>
  <c r="L12" i="25"/>
  <c r="L2" i="25"/>
  <c r="L11" i="25"/>
  <c r="L5" i="25"/>
  <c r="L13" i="25"/>
  <c r="L18" i="25"/>
  <c r="L6" i="25"/>
  <c r="L14" i="25"/>
  <c r="L16" i="25"/>
  <c r="L7" i="25"/>
  <c r="L15" i="25"/>
  <c r="L8" i="25"/>
  <c r="L9" i="25"/>
  <c r="L17" i="25"/>
  <c r="L10" i="25"/>
  <c r="L19" i="25"/>
</calcChain>
</file>

<file path=xl/comments1.xml><?xml version="1.0" encoding="utf-8"?>
<comments xmlns="http://schemas.openxmlformats.org/spreadsheetml/2006/main">
  <authors>
    <author>X5</author>
  </authors>
  <commentList>
    <comment ref="G1" authorId="0" shapeId="0">
      <text>
        <r>
          <rPr>
            <b/>
            <sz val="9"/>
            <color indexed="81"/>
            <rFont val="Tahoma"/>
            <family val="2"/>
            <charset val="204"/>
          </rPr>
          <t>X5:</t>
        </r>
        <r>
          <rPr>
            <sz val="9"/>
            <color indexed="81"/>
            <rFont val="Tahoma"/>
            <family val="2"/>
            <charset val="204"/>
          </rPr>
          <t xml:space="preserve">
нужна формула</t>
        </r>
      </text>
    </comment>
    <comment ref="H1" authorId="0" shapeId="0">
      <text>
        <r>
          <rPr>
            <b/>
            <sz val="9"/>
            <color indexed="81"/>
            <rFont val="Tahoma"/>
            <family val="2"/>
            <charset val="204"/>
          </rPr>
          <t>X5:</t>
        </r>
        <r>
          <rPr>
            <sz val="9"/>
            <color indexed="81"/>
            <rFont val="Tahoma"/>
            <family val="2"/>
            <charset val="204"/>
          </rPr>
          <t xml:space="preserve">
ФОРМУЛА ?</t>
        </r>
      </text>
    </comment>
    <comment ref="J1" authorId="0" shapeId="0">
      <text>
        <r>
          <rPr>
            <b/>
            <sz val="9"/>
            <color indexed="81"/>
            <rFont val="Tahoma"/>
            <family val="2"/>
            <charset val="204"/>
          </rPr>
          <t>X5:
ФОРМУЛА ?</t>
        </r>
      </text>
    </comment>
    <comment ref="K1" authorId="0" shapeId="0">
      <text>
        <r>
          <rPr>
            <b/>
            <sz val="9"/>
            <color indexed="81"/>
            <rFont val="Tahoma"/>
            <family val="2"/>
            <charset val="204"/>
          </rPr>
          <t>X5:</t>
        </r>
        <r>
          <rPr>
            <sz val="9"/>
            <color indexed="81"/>
            <rFont val="Tahoma"/>
            <family val="2"/>
            <charset val="204"/>
          </rPr>
          <t xml:space="preserve">
вводится вручную</t>
        </r>
      </text>
    </comment>
  </commentList>
</comments>
</file>

<file path=xl/sharedStrings.xml><?xml version="1.0" encoding="utf-8"?>
<sst xmlns="http://schemas.openxmlformats.org/spreadsheetml/2006/main" count="186" uniqueCount="46">
  <si>
    <t>Общий итог</t>
  </si>
  <si>
    <t>Комментарии</t>
  </si>
  <si>
    <t>Материал</t>
  </si>
  <si>
    <t>АК</t>
  </si>
  <si>
    <t>эконом/стандарт</t>
  </si>
  <si>
    <t>D1</t>
  </si>
  <si>
    <t>NG51</t>
  </si>
  <si>
    <t>С какого УА заведено</t>
  </si>
  <si>
    <t>УА текущий</t>
  </si>
  <si>
    <t>Номер</t>
  </si>
  <si>
    <t>плю</t>
  </si>
  <si>
    <t>сбыт</t>
  </si>
  <si>
    <t>уа</t>
  </si>
  <si>
    <t>DE</t>
  </si>
  <si>
    <t>Значения</t>
  </si>
  <si>
    <t xml:space="preserve">УА после корректировки </t>
  </si>
  <si>
    <t xml:space="preserve"> В матрице </t>
  </si>
  <si>
    <t xml:space="preserve">В матрице. Если снизить УА - не будет этих плю  </t>
  </si>
  <si>
    <t xml:space="preserve">  нет в АМ магазина/Промо/сезон</t>
  </si>
  <si>
    <t>Сумма</t>
  </si>
  <si>
    <t xml:space="preserve">Списание </t>
  </si>
  <si>
    <t>% списаний
без НДС
(Итог) (%)</t>
  </si>
  <si>
    <t>Молоко</t>
  </si>
  <si>
    <t>Колбаса</t>
  </si>
  <si>
    <t>Мясо</t>
  </si>
  <si>
    <t>Молоко Итог</t>
  </si>
  <si>
    <t>Колбаса Итог</t>
  </si>
  <si>
    <t>Мясо Итог</t>
  </si>
  <si>
    <t>Тов.иер.ур</t>
  </si>
  <si>
    <t>Сумма по полю Сумма</t>
  </si>
  <si>
    <t xml:space="preserve">Сумма по полю Списание </t>
  </si>
  <si>
    <t>Сумма по полю %</t>
  </si>
  <si>
    <t>ДОЛЯ СПИСАНИЯ</t>
  </si>
  <si>
    <t>Вычисляемое поле</t>
  </si>
  <si>
    <t>Порядок решения</t>
  </si>
  <si>
    <t>Поле</t>
  </si>
  <si>
    <t>Формула</t>
  </si>
  <si>
    <t>Вычисляемый объект</t>
  </si>
  <si>
    <t>Объект</t>
  </si>
  <si>
    <t>%</t>
  </si>
  <si>
    <t>='Списание '/Сумма</t>
  </si>
  <si>
    <t>Примечание.</t>
  </si>
  <si>
    <t>Когда значение ячейки обновляется в результате вычисления нескольких формул,</t>
  </si>
  <si>
    <t>ее значение определяется формулой, значение которой вычисляется последним.</t>
  </si>
  <si>
    <t>Для изменения порядка вычисления формул в нескольких вычисляемых элементах или полях</t>
  </si>
  <si>
    <t>на вкладке "Параметры" в группе "Вычисления" нажмите кнопку "Поля, элементы и наборы" и выберите команду "Порядок вычислений".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</si>
</sst>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##,000"/>
  </numFmts>
  <fonts count="19" x14ac:knownFonts="1">
    <font>
      <sz val="11"/>
      <color theme="1"/>
      <name val="Calibri"/>
      <family val="2"/>
      <charset val="204"/>
      <scheme val="minor"/>
    </font>
    <font>
      <b/>
      <sz val="8"/>
      <color rgb="FF1F497D"/>
      <name val="Verdana"/>
      <family val="2"/>
      <charset val="204"/>
    </font>
    <font>
      <sz val="8"/>
      <color rgb="FF1F497D"/>
      <name val="Verdana"/>
      <family val="2"/>
      <charset val="204"/>
    </font>
    <font>
      <sz val="8"/>
      <color rgb="FF000000"/>
      <name val="Verdana"/>
      <family val="2"/>
      <charset val="204"/>
    </font>
    <font>
      <b/>
      <sz val="8"/>
      <color rgb="FF00CC00"/>
      <name val="Verdana"/>
      <family val="2"/>
      <charset val="204"/>
    </font>
    <font>
      <b/>
      <sz val="8"/>
      <color rgb="FF33CC33"/>
      <name val="Verdana"/>
      <family val="2"/>
      <charset val="204"/>
    </font>
    <font>
      <b/>
      <sz val="8"/>
      <color rgb="FFFF9900"/>
      <name val="Verdana"/>
      <family val="2"/>
      <charset val="204"/>
    </font>
    <font>
      <b/>
      <sz val="8"/>
      <color rgb="FFFF0000"/>
      <name val="Verdana"/>
      <family val="2"/>
      <charset val="204"/>
    </font>
    <font>
      <sz val="8"/>
      <color rgb="FF000000"/>
      <name val="Arial"/>
      <family val="2"/>
      <charset val="204"/>
    </font>
    <font>
      <i/>
      <sz val="8"/>
      <color rgb="FF000000"/>
      <name val="Verdana"/>
      <family val="2"/>
      <charset val="204"/>
    </font>
    <font>
      <b/>
      <i/>
      <sz val="8"/>
      <color rgb="FF000000"/>
      <name val="Verdana"/>
      <family val="2"/>
      <charset val="204"/>
    </font>
    <font>
      <b/>
      <i/>
      <sz val="8"/>
      <color rgb="FF1F497D"/>
      <name val="Verdana"/>
      <family val="2"/>
      <charset val="204"/>
    </font>
    <font>
      <i/>
      <sz val="8"/>
      <color rgb="FF1F497D"/>
      <name val="Verdana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1">
    <fill>
      <patternFill patternType="none"/>
    </fill>
    <fill>
      <patternFill patternType="gray125"/>
    </fill>
    <fill>
      <patternFill patternType="solid">
        <fgColor rgb="FFDBE5F1"/>
        <bgColor rgb="FF000000"/>
      </patternFill>
    </fill>
    <fill>
      <patternFill patternType="solid">
        <fgColor rgb="FFDBE5F1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rgb="FFF1F5FB"/>
        <bgColor rgb="FF000000"/>
      </patternFill>
    </fill>
    <fill>
      <patternFill patternType="solid">
        <fgColor rgb="FFE9EFF7"/>
        <bgColor rgb="FF000000"/>
      </patternFill>
    </fill>
    <fill>
      <patternFill patternType="solid">
        <fgColor rgb="FFC6F9C1"/>
        <bgColor rgb="FF000000"/>
      </patternFill>
    </fill>
    <fill>
      <patternFill patternType="solid">
        <fgColor rgb="FFABEDA5"/>
        <bgColor rgb="FF000000"/>
      </patternFill>
    </fill>
    <fill>
      <patternFill patternType="solid">
        <fgColor rgb="FF94D88F"/>
        <bgColor rgb="FF000000"/>
      </patternFill>
    </fill>
    <fill>
      <patternFill patternType="solid">
        <fgColor rgb="FFFFFDBF"/>
        <bgColor rgb="FF000000"/>
      </patternFill>
    </fill>
    <fill>
      <patternFill patternType="solid">
        <fgColor rgb="FFFFFB8C"/>
        <bgColor rgb="FF000000"/>
      </patternFill>
    </fill>
    <fill>
      <patternFill patternType="solid">
        <fgColor rgb="FFFFF843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988C"/>
        <bgColor rgb="FF000000"/>
      </patternFill>
    </fill>
    <fill>
      <patternFill patternType="solid">
        <fgColor rgb="FFFF6758"/>
        <bgColor rgb="FF000000"/>
      </patternFill>
    </fill>
    <fill>
      <patternFill patternType="solid">
        <fgColor rgb="FFB7CFE8"/>
        <bgColor rgb="FF000000"/>
      </patternFill>
    </fill>
    <fill>
      <patternFill patternType="solid">
        <fgColor rgb="FFC3D6EB"/>
        <bgColor rgb="FF000000"/>
      </patternFill>
    </fill>
    <fill>
      <patternFill patternType="solid">
        <fgColor rgb="FFDBE5F2"/>
        <bgColor rgb="FF000000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hair">
        <color rgb="FFC0C0C0"/>
      </left>
      <right style="hair">
        <color rgb="FFC0C0C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</borders>
  <cellStyleXfs count="40">
    <xf numFmtId="0" fontId="0" fillId="0" borderId="0"/>
    <xf numFmtId="0" fontId="1" fillId="2" borderId="1" applyNumberFormat="0" applyAlignment="0" applyProtection="0">
      <alignment horizontal="left" vertical="center" indent="1"/>
    </xf>
    <xf numFmtId="164" fontId="2" fillId="3" borderId="1" applyNumberFormat="0" applyAlignment="0" applyProtection="0">
      <alignment horizontal="left" vertical="center" indent="1"/>
    </xf>
    <xf numFmtId="0" fontId="1" fillId="2" borderId="2" applyNumberFormat="0" applyAlignment="0" applyProtection="0">
      <alignment horizontal="left" vertical="center" indent="1"/>
    </xf>
    <xf numFmtId="164" fontId="2" fillId="0" borderId="3" applyNumberFormat="0" applyProtection="0">
      <alignment horizontal="right" vertical="center"/>
    </xf>
    <xf numFmtId="164" fontId="1" fillId="0" borderId="2" applyNumberFormat="0" applyProtection="0">
      <alignment horizontal="right" vertical="center"/>
    </xf>
    <xf numFmtId="0" fontId="3" fillId="4" borderId="2" applyNumberFormat="0" applyAlignment="0">
      <alignment horizontal="left" vertical="center" indent="1"/>
      <protection locked="0"/>
    </xf>
    <xf numFmtId="0" fontId="3" fillId="5" borderId="2" applyNumberFormat="0" applyAlignment="0" applyProtection="0">
      <alignment horizontal="left" vertical="center" indent="1"/>
    </xf>
    <xf numFmtId="164" fontId="2" fillId="6" borderId="3" applyNumberFormat="0" applyBorder="0">
      <alignment horizontal="right" vertical="center"/>
      <protection locked="0"/>
    </xf>
    <xf numFmtId="0" fontId="3" fillId="4" borderId="2" applyNumberFormat="0" applyAlignment="0">
      <alignment horizontal="left" vertical="center" indent="1"/>
      <protection locked="0"/>
    </xf>
    <xf numFmtId="164" fontId="1" fillId="5" borderId="2" applyNumberFormat="0" applyProtection="0">
      <alignment horizontal="right" vertical="center"/>
    </xf>
    <xf numFmtId="164" fontId="1" fillId="6" borderId="2" applyNumberFormat="0" applyBorder="0">
      <alignment horizontal="right" vertical="center"/>
      <protection locked="0"/>
    </xf>
    <xf numFmtId="164" fontId="4" fillId="7" borderId="4" applyNumberFormat="0" applyBorder="0" applyAlignment="0" applyProtection="0">
      <alignment horizontal="right" vertical="center" indent="1"/>
    </xf>
    <xf numFmtId="164" fontId="5" fillId="8" borderId="4" applyNumberFormat="0" applyBorder="0" applyAlignment="0" applyProtection="0">
      <alignment horizontal="right" vertical="center" indent="1"/>
    </xf>
    <xf numFmtId="164" fontId="5" fillId="9" borderId="4" applyNumberFormat="0" applyBorder="0" applyAlignment="0" applyProtection="0">
      <alignment horizontal="right" vertical="center" indent="1"/>
    </xf>
    <xf numFmtId="164" fontId="6" fillId="10" borderId="4" applyNumberFormat="0" applyBorder="0" applyAlignment="0" applyProtection="0">
      <alignment horizontal="right" vertical="center" indent="1"/>
    </xf>
    <xf numFmtId="164" fontId="6" fillId="11" borderId="4" applyNumberFormat="0" applyBorder="0" applyAlignment="0" applyProtection="0">
      <alignment horizontal="right" vertical="center" indent="1"/>
    </xf>
    <xf numFmtId="164" fontId="6" fillId="12" borderId="4" applyNumberFormat="0" applyBorder="0" applyAlignment="0" applyProtection="0">
      <alignment horizontal="right" vertical="center" indent="1"/>
    </xf>
    <xf numFmtId="164" fontId="7" fillId="13" borderId="4" applyNumberFormat="0" applyBorder="0" applyAlignment="0" applyProtection="0">
      <alignment horizontal="right" vertical="center" indent="1"/>
    </xf>
    <xf numFmtId="164" fontId="7" fillId="14" borderId="4" applyNumberFormat="0" applyBorder="0" applyAlignment="0" applyProtection="0">
      <alignment horizontal="right" vertical="center" indent="1"/>
    </xf>
    <xf numFmtId="164" fontId="7" fillId="15" borderId="4" applyNumberFormat="0" applyBorder="0" applyAlignment="0" applyProtection="0">
      <alignment horizontal="right" vertical="center" indent="1"/>
    </xf>
    <xf numFmtId="0" fontId="8" fillId="0" borderId="1" applyNumberFormat="0" applyFont="0" applyFill="0" applyAlignment="0" applyProtection="0"/>
    <xf numFmtId="0" fontId="3" fillId="16" borderId="1" applyNumberFormat="0" applyAlignment="0" applyProtection="0">
      <alignment horizontal="left" vertical="center" indent="1"/>
    </xf>
    <xf numFmtId="0" fontId="3" fillId="17" borderId="1" applyNumberFormat="0" applyAlignment="0" applyProtection="0">
      <alignment horizontal="left" vertical="center" indent="1"/>
    </xf>
    <xf numFmtId="0" fontId="3" fillId="18" borderId="1" applyNumberFormat="0" applyAlignment="0" applyProtection="0">
      <alignment horizontal="left" vertical="center" indent="1"/>
    </xf>
    <xf numFmtId="0" fontId="3" fillId="6" borderId="1" applyNumberFormat="0" applyAlignment="0" applyProtection="0">
      <alignment horizontal="left" vertical="center" indent="1"/>
    </xf>
    <xf numFmtId="0" fontId="3" fillId="5" borderId="2" applyNumberFormat="0" applyAlignment="0" applyProtection="0">
      <alignment horizontal="left" vertical="center" indent="1"/>
    </xf>
    <xf numFmtId="0" fontId="9" fillId="0" borderId="5" applyNumberFormat="0" applyFill="0" applyBorder="0" applyAlignment="0" applyProtection="0"/>
    <xf numFmtId="0" fontId="10" fillId="0" borderId="5" applyNumberFormat="0" applyBorder="0" applyAlignment="0" applyProtection="0"/>
    <xf numFmtId="0" fontId="9" fillId="4" borderId="2" applyNumberFormat="0" applyAlignment="0">
      <alignment horizontal="left" vertical="center" indent="1"/>
      <protection locked="0"/>
    </xf>
    <xf numFmtId="0" fontId="9" fillId="4" borderId="2" applyNumberFormat="0" applyAlignment="0">
      <alignment horizontal="left" vertical="center" indent="1"/>
      <protection locked="0"/>
    </xf>
    <xf numFmtId="0" fontId="9" fillId="5" borderId="2" applyNumberFormat="0" applyAlignment="0" applyProtection="0">
      <alignment horizontal="left" vertical="center" indent="1"/>
    </xf>
    <xf numFmtId="164" fontId="11" fillId="5" borderId="2" applyNumberFormat="0" applyProtection="0">
      <alignment horizontal="right" vertical="center"/>
    </xf>
    <xf numFmtId="164" fontId="12" fillId="6" borderId="3" applyNumberFormat="0" applyBorder="0">
      <alignment horizontal="right" vertical="center"/>
      <protection locked="0"/>
    </xf>
    <xf numFmtId="164" fontId="11" fillId="6" borderId="2" applyNumberFormat="0" applyBorder="0">
      <alignment horizontal="right" vertical="center"/>
      <protection locked="0"/>
    </xf>
    <xf numFmtId="164" fontId="2" fillId="0" borderId="3" applyNumberFormat="0" applyFill="0" applyBorder="0" applyAlignment="0" applyProtection="0">
      <alignment horizontal="right" vertical="center"/>
    </xf>
    <xf numFmtId="164" fontId="2" fillId="0" borderId="3" applyNumberFormat="0" applyFill="0" applyBorder="0" applyAlignment="0" applyProtection="0">
      <alignment horizontal="right" vertical="center"/>
    </xf>
    <xf numFmtId="0" fontId="8" fillId="0" borderId="6" applyNumberFormat="0" applyFont="0" applyFill="0" applyAlignment="0" applyProtection="0"/>
    <xf numFmtId="9" fontId="15" fillId="0" borderId="0" applyFont="0" applyFill="0" applyBorder="0" applyAlignment="0" applyProtection="0"/>
    <xf numFmtId="0" fontId="16" fillId="0" borderId="0"/>
  </cellStyleXfs>
  <cellXfs count="25">
    <xf numFmtId="0" fontId="0" fillId="0" borderId="0" xfId="0"/>
    <xf numFmtId="0" fontId="0" fillId="0" borderId="0" xfId="0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0" borderId="7" xfId="0" applyBorder="1"/>
    <xf numFmtId="10" fontId="0" fillId="0" borderId="7" xfId="38" applyNumberFormat="1" applyFont="1" applyBorder="1" applyAlignment="1">
      <alignment horizontal="center" vertical="center" wrapText="1"/>
    </xf>
    <xf numFmtId="10" fontId="0" fillId="0" borderId="7" xfId="38" applyNumberFormat="1" applyFont="1" applyBorder="1"/>
    <xf numFmtId="0" fontId="0" fillId="0" borderId="7" xfId="0" applyNumberFormat="1" applyBorder="1"/>
    <xf numFmtId="0" fontId="0" fillId="0" borderId="7" xfId="0" applyNumberFormat="1" applyFill="1" applyBorder="1" applyAlignment="1">
      <alignment horizontal="center" vertical="center" wrapText="1"/>
    </xf>
    <xf numFmtId="10" fontId="0" fillId="0" borderId="0" xfId="38" applyNumberFormat="1" applyFont="1"/>
    <xf numFmtId="0" fontId="0" fillId="19" borderId="7" xfId="0" applyFill="1" applyBorder="1" applyAlignment="1">
      <alignment horizontal="center" vertical="center" wrapText="1"/>
    </xf>
    <xf numFmtId="0" fontId="0" fillId="19" borderId="7" xfId="0" applyFill="1" applyBorder="1"/>
    <xf numFmtId="0" fontId="0" fillId="19" borderId="0" xfId="0" applyFill="1"/>
    <xf numFmtId="0" fontId="0" fillId="0" borderId="0" xfId="0" pivotButton="1"/>
    <xf numFmtId="0" fontId="0" fillId="0" borderId="0" xfId="0" applyNumberFormat="1"/>
    <xf numFmtId="0" fontId="0" fillId="19" borderId="7" xfId="0" applyFill="1" applyBorder="1" applyAlignment="1">
      <alignment horizontal="center" vertical="center"/>
    </xf>
    <xf numFmtId="0" fontId="0" fillId="0" borderId="7" xfId="0" applyFill="1" applyBorder="1"/>
    <xf numFmtId="0" fontId="0" fillId="0" borderId="0" xfId="0" applyFill="1"/>
    <xf numFmtId="0" fontId="0" fillId="0" borderId="7" xfId="0" applyBorder="1" applyAlignment="1">
      <alignment horizontal="center" vertical="center"/>
    </xf>
    <xf numFmtId="0" fontId="0" fillId="20" borderId="7" xfId="0" applyFill="1" applyBorder="1" applyAlignment="1">
      <alignment horizontal="center" vertical="center" wrapText="1"/>
    </xf>
    <xf numFmtId="0" fontId="0" fillId="20" borderId="7" xfId="0" applyFill="1" applyBorder="1"/>
    <xf numFmtId="0" fontId="0" fillId="20" borderId="0" xfId="0" applyFill="1"/>
    <xf numFmtId="10" fontId="0" fillId="20" borderId="0" xfId="38" applyNumberFormat="1" applyFont="1" applyFill="1"/>
    <xf numFmtId="10" fontId="0" fillId="0" borderId="0" xfId="0" applyNumberFormat="1"/>
    <xf numFmtId="0" fontId="18" fillId="0" borderId="0" xfId="0" applyFont="1"/>
    <xf numFmtId="0" fontId="17" fillId="0" borderId="8" xfId="0" applyFont="1" applyBorder="1"/>
  </cellXfs>
  <cellStyles count="40">
    <cellStyle name="SAPBorder" xfId="21"/>
    <cellStyle name="SAPDataCell" xfId="4"/>
    <cellStyle name="SAPDataTotalCell" xfId="5"/>
    <cellStyle name="SAPDimensionCell" xfId="1"/>
    <cellStyle name="SAPEditableDataCell" xfId="6"/>
    <cellStyle name="SAPEditableDataTotalCell" xfId="9"/>
    <cellStyle name="SAPEmphasized" xfId="27"/>
    <cellStyle name="SAPEmphasizedEditableDataCell" xfId="29"/>
    <cellStyle name="SAPEmphasizedEditableDataTotalCell" xfId="30"/>
    <cellStyle name="SAPEmphasizedLockedDataCell" xfId="33"/>
    <cellStyle name="SAPEmphasizedLockedDataTotalCell" xfId="34"/>
    <cellStyle name="SAPEmphasizedReadonlyDataCell" xfId="31"/>
    <cellStyle name="SAPEmphasizedReadonlyDataTotalCell" xfId="32"/>
    <cellStyle name="SAPEmphasizedTotal" xfId="28"/>
    <cellStyle name="SAPError" xfId="37"/>
    <cellStyle name="SAPExceptionLevel1" xfId="12"/>
    <cellStyle name="SAPExceptionLevel2" xfId="13"/>
    <cellStyle name="SAPExceptionLevel3" xfId="14"/>
    <cellStyle name="SAPExceptionLevel4" xfId="15"/>
    <cellStyle name="SAPExceptionLevel5" xfId="16"/>
    <cellStyle name="SAPExceptionLevel6" xfId="17"/>
    <cellStyle name="SAPExceptionLevel7" xfId="18"/>
    <cellStyle name="SAPExceptionLevel8" xfId="19"/>
    <cellStyle name="SAPExceptionLevel9" xfId="20"/>
    <cellStyle name="SAPFormula" xfId="36"/>
    <cellStyle name="SAPHierarchyCell0" xfId="22"/>
    <cellStyle name="SAPHierarchyCell1" xfId="23"/>
    <cellStyle name="SAPHierarchyCell2" xfId="24"/>
    <cellStyle name="SAPHierarchyCell3" xfId="25"/>
    <cellStyle name="SAPHierarchyCell4" xfId="26"/>
    <cellStyle name="SAPLockedDataCell" xfId="8"/>
    <cellStyle name="SAPLockedDataTotalCell" xfId="11"/>
    <cellStyle name="SAPMemberCell" xfId="2"/>
    <cellStyle name="SAPMemberTotalCell" xfId="3"/>
    <cellStyle name="SAPMessageText" xfId="35"/>
    <cellStyle name="SAPReadonlyDataCell" xfId="7"/>
    <cellStyle name="SAPReadonlyDataTotalCell" xfId="10"/>
    <cellStyle name="Обычный" xfId="0" builtinId="0"/>
    <cellStyle name="Обычный 2" xfId="39"/>
    <cellStyle name="Процентный" xfId="38" builtinId="5"/>
  </cellStyles>
  <dxfs count="5">
    <dxf>
      <fill>
        <patternFill patternType="solid">
          <fgColor indexed="64"/>
          <bgColor rgb="FFFFFF00"/>
        </patternFill>
      </fill>
    </dxf>
    <dxf>
      <numFmt numFmtId="165" formatCode="0.0%"/>
    </dxf>
    <dxf>
      <numFmt numFmtId="14" formatCode="0.00%"/>
    </dxf>
    <dxf>
      <numFmt numFmtId="14" formatCode="0.00%"/>
    </dxf>
    <dxf>
      <numFmt numFmtId="165" formatCode="0.0%"/>
    </dxf>
  </dxfs>
  <tableStyles count="0" defaultTableStyle="TableStyleMedium2" defaultPivotStyle="PivotStyleLight16"/>
  <colors>
    <mruColors>
      <color rgb="FFF45D2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X5" refreshedDate="44092.78047766204" createdVersion="6" refreshedVersion="6" minRefreshableVersion="3" recordCount="18">
  <cacheSource type="worksheet">
    <worksheetSource ref="A1:L19" sheet="ШАБЛОН"/>
  </cacheSource>
  <cacheFields count="13">
    <cacheField name="Номер" numFmtId="0">
      <sharedItems containsSemiMixedTypes="0" containsString="0" containsNumber="1" containsInteger="1" minValue="150" maxValue="200" count="2">
        <n v="150"/>
        <n v="200"/>
      </sharedItems>
    </cacheField>
    <cacheField name="Тов.иер.ур" numFmtId="0">
      <sharedItems count="3">
        <s v="Молоко"/>
        <s v="Колбаса"/>
        <s v="Мясо"/>
      </sharedItems>
    </cacheField>
    <cacheField name="Материал" numFmtId="0">
      <sharedItems containsSemiMixedTypes="0" containsString="0" containsNumber="1" containsInteger="1" minValue="3962" maxValue="3387602"/>
    </cacheField>
    <cacheField name="Сумма" numFmtId="0">
      <sharedItems containsSemiMixedTypes="0" containsString="0" containsNumber="1" containsInteger="1" minValue="300" maxValue="10000"/>
    </cacheField>
    <cacheField name="Списание " numFmtId="0">
      <sharedItems containsString="0" containsBlank="1" containsNumber="1" minValue="50" maxValue="1465.8"/>
    </cacheField>
    <cacheField name="% списаний_x000a_без НДС_x000a_(Итог) (%)" numFmtId="10">
      <sharedItems containsSemiMixedTypes="0" containsString="0" containsNumber="1" minValue="0" maxValue="1.6666666666666667"/>
    </cacheField>
    <cacheField name="АК" numFmtId="0">
      <sharedItems/>
    </cacheField>
    <cacheField name="эконом/стандарт" numFmtId="0">
      <sharedItems/>
    </cacheField>
    <cacheField name="С какого УА заведено" numFmtId="0">
      <sharedItems containsMixedTypes="1" containsNumber="1" containsInteger="1" minValue="4" maxValue="15"/>
    </cacheField>
    <cacheField name="УА текущий" numFmtId="0">
      <sharedItems containsSemiMixedTypes="0" containsString="0" containsNumber="1" containsInteger="1" minValue="5" maxValue="10"/>
    </cacheField>
    <cacheField name="УА после корректировки " numFmtId="0">
      <sharedItems containsSemiMixedTypes="0" containsString="0" containsNumber="1" containsInteger="1" minValue="4" maxValue="4"/>
    </cacheField>
    <cacheField name="Комментарии" numFmtId="0">
      <sharedItems count="3">
        <s v=" В матрице "/>
        <s v="В матрице. Если снизить УА - не будет этих плю  "/>
        <s v="  нет в АМ магазина/Промо/сезон"/>
      </sharedItems>
    </cacheField>
    <cacheField name="%" numFmtId="0" formula="'Списание '/Сумма" databaseField="0"/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8">
  <r>
    <x v="0"/>
    <x v="0"/>
    <n v="3962"/>
    <n v="10000"/>
    <n v="100"/>
    <n v="0.01"/>
    <s v="NG51"/>
    <s v="D1"/>
    <n v="4"/>
    <n v="5"/>
    <n v="4"/>
    <x v="0"/>
  </r>
  <r>
    <x v="0"/>
    <x v="0"/>
    <n v="4004"/>
    <n v="10000"/>
    <n v="100"/>
    <n v="0.01"/>
    <s v="NG51"/>
    <s v="D1"/>
    <n v="5"/>
    <n v="5"/>
    <n v="4"/>
    <x v="1"/>
  </r>
  <r>
    <x v="0"/>
    <x v="0"/>
    <n v="8487"/>
    <n v="10000"/>
    <n v="100"/>
    <n v="0.01"/>
    <s v="NG51"/>
    <s v="D1"/>
    <n v="4"/>
    <n v="5"/>
    <n v="4"/>
    <x v="0"/>
  </r>
  <r>
    <x v="1"/>
    <x v="0"/>
    <n v="14339"/>
    <n v="2000"/>
    <n v="100"/>
    <n v="0.05"/>
    <s v="NG51"/>
    <s v="D1"/>
    <n v="4"/>
    <n v="5"/>
    <n v="4"/>
    <x v="0"/>
  </r>
  <r>
    <x v="1"/>
    <x v="0"/>
    <n v="15856"/>
    <n v="10000"/>
    <m/>
    <n v="0"/>
    <s v="NG51"/>
    <s v="D1"/>
    <n v="4"/>
    <n v="5"/>
    <n v="4"/>
    <x v="0"/>
  </r>
  <r>
    <x v="1"/>
    <x v="0"/>
    <n v="16401"/>
    <n v="10000"/>
    <m/>
    <n v="0"/>
    <s v="NG51"/>
    <s v="D1"/>
    <n v="10"/>
    <n v="5"/>
    <n v="4"/>
    <x v="2"/>
  </r>
  <r>
    <x v="0"/>
    <x v="1"/>
    <n v="44792"/>
    <n v="10000"/>
    <n v="50"/>
    <n v="5.0000000000000001E-3"/>
    <s v="NG51"/>
    <s v="D1"/>
    <n v="4"/>
    <n v="5"/>
    <n v="4"/>
    <x v="0"/>
  </r>
  <r>
    <x v="0"/>
    <x v="1"/>
    <n v="44811"/>
    <n v="3000"/>
    <n v="700"/>
    <n v="0.23333333333333334"/>
    <s v="NG51"/>
    <s v="D1"/>
    <n v="4"/>
    <n v="5"/>
    <n v="4"/>
    <x v="0"/>
  </r>
  <r>
    <x v="0"/>
    <x v="1"/>
    <n v="77575"/>
    <n v="300"/>
    <n v="500"/>
    <n v="1.6666666666666667"/>
    <s v="NG51"/>
    <s v="D1"/>
    <n v="10"/>
    <n v="5"/>
    <n v="4"/>
    <x v="2"/>
  </r>
  <r>
    <x v="1"/>
    <x v="1"/>
    <n v="2000633"/>
    <n v="10000"/>
    <n v="150"/>
    <n v="1.4999999999999999E-2"/>
    <s v="NG51"/>
    <s v="D1"/>
    <n v="4"/>
    <n v="10"/>
    <n v="4"/>
    <x v="0"/>
  </r>
  <r>
    <x v="1"/>
    <x v="1"/>
    <n v="2068371"/>
    <n v="10000"/>
    <n v="150"/>
    <n v="1.4999999999999999E-2"/>
    <s v="NG51"/>
    <s v="D1"/>
    <n v="4"/>
    <n v="10"/>
    <n v="4"/>
    <x v="0"/>
  </r>
  <r>
    <x v="1"/>
    <x v="1"/>
    <n v="2071397"/>
    <n v="10000"/>
    <n v="150"/>
    <n v="1.4999999999999999E-2"/>
    <s v="NG51"/>
    <s v="D1"/>
    <s v="Нет соответствия"/>
    <n v="10"/>
    <n v="4"/>
    <x v="2"/>
  </r>
  <r>
    <x v="0"/>
    <x v="1"/>
    <n v="2072717"/>
    <n v="5000"/>
    <n v="150"/>
    <n v="0.03"/>
    <s v="NG51"/>
    <s v="D1"/>
    <n v="15"/>
    <n v="5"/>
    <n v="4"/>
    <x v="2"/>
  </r>
  <r>
    <x v="0"/>
    <x v="2"/>
    <n v="95165"/>
    <n v="10000"/>
    <n v="150"/>
    <n v="1.4999999999999999E-2"/>
    <s v="NG51"/>
    <s v="D1"/>
    <s v="Нет соответствия"/>
    <n v="5"/>
    <n v="4"/>
    <x v="2"/>
  </r>
  <r>
    <x v="0"/>
    <x v="2"/>
    <n v="3176184"/>
    <n v="10000"/>
    <n v="150"/>
    <n v="1.4999999999999999E-2"/>
    <s v="NG51"/>
    <s v="D1"/>
    <n v="4"/>
    <n v="5"/>
    <n v="4"/>
    <x v="0"/>
  </r>
  <r>
    <x v="1"/>
    <x v="2"/>
    <n v="3331200"/>
    <n v="10000"/>
    <n v="150"/>
    <n v="1.4999999999999999E-2"/>
    <s v="NG51"/>
    <s v="D1"/>
    <s v="Нет соответствия"/>
    <n v="5"/>
    <n v="4"/>
    <x v="2"/>
  </r>
  <r>
    <x v="1"/>
    <x v="2"/>
    <n v="3337886"/>
    <n v="10000"/>
    <n v="150"/>
    <n v="1.4999999999999999E-2"/>
    <s v="NG51"/>
    <s v="D1"/>
    <n v="5"/>
    <n v="5"/>
    <n v="4"/>
    <x v="1"/>
  </r>
  <r>
    <x v="1"/>
    <x v="2"/>
    <n v="3387602"/>
    <n v="10000"/>
    <n v="1465.8"/>
    <n v="0.14657999999999999"/>
    <s v="NG51"/>
    <s v="D1"/>
    <n v="10"/>
    <n v="5"/>
    <n v="4"/>
    <x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 таблица1" cacheId="5" applyNumberFormats="0" applyBorderFormats="0" applyFontFormats="0" applyPatternFormats="0" applyAlignmentFormats="0" applyWidthHeightFormats="1" dataCaption="Значения" updatedVersion="6" minRefreshableVersion="3" useAutoFormatting="1" itemPrintTitles="1" createdVersion="6" indent="0" compact="0" compactData="0" gridDropZones="1" multipleFieldFilters="0">
  <location ref="A3:F23" firstHeaderRow="1" firstDataRow="2" firstDataCol="3"/>
  <pivotFields count="13">
    <pivotField axis="axisRow" compact="0" outline="0" showAll="0" defaultSubtotal="0">
      <items count="2">
        <item x="0"/>
        <item x="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>
      <items count="4">
        <item x="1"/>
        <item x="0"/>
        <item x="2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numFmtId="1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>
      <items count="4">
        <item x="2"/>
        <item x="0"/>
        <item x="1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dragToRow="0" dragToCol="0" dragToPag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3">
    <field x="0"/>
    <field x="1"/>
    <field x="11"/>
  </rowFields>
  <rowItems count="19">
    <i>
      <x/>
      <x/>
      <x/>
    </i>
    <i r="2">
      <x v="1"/>
    </i>
    <i t="default" r="1">
      <x/>
    </i>
    <i r="1">
      <x v="1"/>
      <x v="1"/>
    </i>
    <i r="2">
      <x v="2"/>
    </i>
    <i t="default" r="1">
      <x v="1"/>
    </i>
    <i r="1">
      <x v="2"/>
      <x/>
    </i>
    <i r="2">
      <x v="1"/>
    </i>
    <i t="default" r="1">
      <x v="2"/>
    </i>
    <i>
      <x v="1"/>
      <x/>
      <x/>
    </i>
    <i r="2">
      <x v="1"/>
    </i>
    <i t="default" r="1">
      <x/>
    </i>
    <i r="1">
      <x v="1"/>
      <x/>
    </i>
    <i r="2">
      <x v="1"/>
    </i>
    <i t="default" r="1">
      <x v="1"/>
    </i>
    <i r="1">
      <x v="2"/>
      <x/>
    </i>
    <i r="2">
      <x v="2"/>
    </i>
    <i t="default" r="1">
      <x v="2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Сумма по полю Сумма" fld="3" baseField="0" baseItem="0"/>
    <dataField name="Сумма по полю Списание " fld="4" baseField="1" baseItem="0"/>
    <dataField name="Сумма по полю %" fld="12" baseField="0" baseItem="0" numFmtId="10"/>
  </dataFields>
  <formats count="3">
    <format dxfId="4">
      <pivotArea outline="0" fieldPosition="0">
        <references count="1">
          <reference field="4294967294" count="1" selected="0">
            <x v="2"/>
          </reference>
        </references>
      </pivotArea>
    </format>
    <format dxfId="3">
      <pivotArea outline="0" fieldPosition="0">
        <references count="1">
          <reference field="4294967294" count="1" selected="0">
            <x v="2"/>
          </reference>
        </references>
      </pivotArea>
    </format>
    <format dxfId="0">
      <pivotArea outline="0" fieldPosition="0">
        <references count="3">
          <reference field="4294967294" count="1" selected="0">
            <x v="2"/>
          </reference>
          <reference field="0" count="0" selected="0"/>
          <reference field="1" count="0" selected="0" defaultSubtotal="1"/>
        </references>
      </pivotArea>
    </format>
  </formats>
  <conditionalFormats count="1">
    <conditionalFormat priority="1">
      <pivotAreas count="1">
        <pivotArea type="data" outline="0" collapsedLevelsAreSubtotals="1" fieldPosition="0">
          <references count="3">
            <reference field="4294967294" count="1" selected="0">
              <x v="2"/>
            </reference>
            <reference field="0" count="2" selected="0">
              <x v="0"/>
              <x v="1"/>
            </reference>
            <reference field="1" count="3" selected="0" defaultSubtotal="1">
              <x v="0"/>
              <x v="1"/>
              <x v="2"/>
            </reference>
          </references>
        </pivotArea>
      </pivotAreas>
    </conditionalFormat>
  </conditional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"/>
  <sheetViews>
    <sheetView tabSelected="1" workbookViewId="0"/>
  </sheetViews>
  <sheetFormatPr defaultRowHeight="15" x14ac:dyDescent="0.25"/>
  <cols>
    <col min="1" max="1" width="22.7109375" bestFit="1" customWidth="1"/>
    <col min="2" max="2" width="7.7109375" bestFit="1" customWidth="1"/>
    <col min="3" max="3" width="19.140625" bestFit="1" customWidth="1"/>
  </cols>
  <sheetData>
    <row r="1" spans="1:3" x14ac:dyDescent="0.25">
      <c r="A1" s="23" t="s">
        <v>33</v>
      </c>
    </row>
    <row r="2" spans="1:3" x14ac:dyDescent="0.25">
      <c r="A2" s="24" t="s">
        <v>34</v>
      </c>
      <c r="B2" s="24" t="s">
        <v>35</v>
      </c>
      <c r="C2" s="24" t="s">
        <v>36</v>
      </c>
    </row>
    <row r="3" spans="1:3" x14ac:dyDescent="0.25">
      <c r="A3">
        <v>1</v>
      </c>
      <c r="B3" t="s">
        <v>39</v>
      </c>
      <c r="C3" t="s">
        <v>40</v>
      </c>
    </row>
    <row r="5" spans="1:3" x14ac:dyDescent="0.25">
      <c r="A5" s="23" t="s">
        <v>37</v>
      </c>
    </row>
    <row r="6" spans="1:3" x14ac:dyDescent="0.25">
      <c r="A6" s="24" t="s">
        <v>34</v>
      </c>
      <c r="B6" s="24" t="s">
        <v>38</v>
      </c>
      <c r="C6" s="24" t="s">
        <v>36</v>
      </c>
    </row>
    <row r="9" spans="1:3" x14ac:dyDescent="0.25">
      <c r="A9" s="23" t="s">
        <v>41</v>
      </c>
      <c r="B9" t="s">
        <v>42</v>
      </c>
    </row>
    <row r="10" spans="1:3" x14ac:dyDescent="0.25">
      <c r="B10" t="s">
        <v>43</v>
      </c>
    </row>
    <row r="12" spans="1:3" x14ac:dyDescent="0.25">
      <c r="B12" t="s">
        <v>44</v>
      </c>
    </row>
    <row r="13" spans="1:3" x14ac:dyDescent="0.25">
      <c r="B13" t="s">
        <v>45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23"/>
  <sheetViews>
    <sheetView zoomScale="85" zoomScaleNormal="85" workbookViewId="0">
      <selection activeCell="F4" sqref="F4"/>
    </sheetView>
  </sheetViews>
  <sheetFormatPr defaultRowHeight="15" x14ac:dyDescent="0.25"/>
  <cols>
    <col min="1" max="1" width="11.85546875" customWidth="1"/>
    <col min="2" max="2" width="13.140625" customWidth="1"/>
    <col min="3" max="3" width="46.28515625" bestFit="1" customWidth="1"/>
    <col min="4" max="4" width="22.5703125" customWidth="1"/>
    <col min="5" max="5" width="25.5703125" bestFit="1" customWidth="1"/>
    <col min="6" max="6" width="17.7109375" style="8" bestFit="1" customWidth="1"/>
    <col min="7" max="7" width="17.7109375" style="21" bestFit="1" customWidth="1"/>
  </cols>
  <sheetData>
    <row r="3" spans="1:7" x14ac:dyDescent="0.25">
      <c r="D3" s="12" t="s">
        <v>14</v>
      </c>
      <c r="F3"/>
    </row>
    <row r="4" spans="1:7" x14ac:dyDescent="0.25">
      <c r="A4" s="12" t="s">
        <v>9</v>
      </c>
      <c r="B4" s="12" t="s">
        <v>28</v>
      </c>
      <c r="C4" s="12" t="s">
        <v>1</v>
      </c>
      <c r="D4" t="s">
        <v>29</v>
      </c>
      <c r="E4" t="s">
        <v>30</v>
      </c>
      <c r="F4" t="s">
        <v>31</v>
      </c>
      <c r="G4" s="21" t="s">
        <v>32</v>
      </c>
    </row>
    <row r="5" spans="1:7" x14ac:dyDescent="0.25">
      <c r="A5">
        <v>150</v>
      </c>
      <c r="B5" t="s">
        <v>23</v>
      </c>
      <c r="C5" t="s">
        <v>18</v>
      </c>
      <c r="D5" s="13">
        <v>5300</v>
      </c>
      <c r="E5" s="13">
        <v>650</v>
      </c>
      <c r="F5" s="21">
        <v>0.12264150943396226</v>
      </c>
      <c r="G5" s="21">
        <f>E5/$D$7</f>
        <v>3.5519125683060107E-2</v>
      </c>
    </row>
    <row r="6" spans="1:7" x14ac:dyDescent="0.25">
      <c r="A6">
        <v>150</v>
      </c>
      <c r="B6" t="s">
        <v>23</v>
      </c>
      <c r="C6" t="s">
        <v>16</v>
      </c>
      <c r="D6" s="13">
        <v>13000</v>
      </c>
      <c r="E6" s="13">
        <v>750</v>
      </c>
      <c r="F6" s="21">
        <v>5.7692307692307696E-2</v>
      </c>
      <c r="G6" s="21">
        <f t="shared" ref="G6:G7" si="0">E6/$D$7</f>
        <v>4.0983606557377046E-2</v>
      </c>
    </row>
    <row r="7" spans="1:7" x14ac:dyDescent="0.25">
      <c r="A7">
        <v>150</v>
      </c>
      <c r="B7" t="s">
        <v>26</v>
      </c>
      <c r="D7" s="13">
        <v>18300</v>
      </c>
      <c r="E7" s="13">
        <v>1400</v>
      </c>
      <c r="F7" s="21">
        <v>7.650273224043716E-2</v>
      </c>
      <c r="G7" s="21">
        <f t="shared" si="0"/>
        <v>7.650273224043716E-2</v>
      </c>
    </row>
    <row r="8" spans="1:7" x14ac:dyDescent="0.25">
      <c r="A8">
        <v>150</v>
      </c>
      <c r="B8" t="s">
        <v>22</v>
      </c>
      <c r="C8" t="s">
        <v>16</v>
      </c>
      <c r="D8" s="13">
        <v>20000</v>
      </c>
      <c r="E8" s="13">
        <v>200</v>
      </c>
      <c r="F8" s="21">
        <v>0.01</v>
      </c>
      <c r="G8" s="21">
        <f>E8/$D$10</f>
        <v>6.6666666666666671E-3</v>
      </c>
    </row>
    <row r="9" spans="1:7" x14ac:dyDescent="0.25">
      <c r="A9">
        <v>150</v>
      </c>
      <c r="B9" t="s">
        <v>22</v>
      </c>
      <c r="C9" t="s">
        <v>17</v>
      </c>
      <c r="D9" s="13">
        <v>10000</v>
      </c>
      <c r="E9" s="13">
        <v>100</v>
      </c>
      <c r="F9" s="21">
        <v>0.01</v>
      </c>
      <c r="G9" s="21">
        <f t="shared" ref="G9:G10" si="1">E9/$D$10</f>
        <v>3.3333333333333335E-3</v>
      </c>
    </row>
    <row r="10" spans="1:7" x14ac:dyDescent="0.25">
      <c r="A10">
        <v>150</v>
      </c>
      <c r="B10" t="s">
        <v>25</v>
      </c>
      <c r="D10" s="13">
        <v>30000</v>
      </c>
      <c r="E10" s="13">
        <v>300</v>
      </c>
      <c r="F10" s="21">
        <v>0.01</v>
      </c>
      <c r="G10" s="21">
        <f t="shared" si="1"/>
        <v>0.01</v>
      </c>
    </row>
    <row r="11" spans="1:7" x14ac:dyDescent="0.25">
      <c r="A11">
        <v>150</v>
      </c>
      <c r="B11" t="s">
        <v>24</v>
      </c>
      <c r="C11" t="s">
        <v>18</v>
      </c>
      <c r="D11" s="13">
        <v>10000</v>
      </c>
      <c r="E11" s="13">
        <v>150</v>
      </c>
      <c r="F11" s="21">
        <v>1.4999999999999999E-2</v>
      </c>
    </row>
    <row r="12" spans="1:7" x14ac:dyDescent="0.25">
      <c r="A12">
        <v>150</v>
      </c>
      <c r="B12" t="s">
        <v>24</v>
      </c>
      <c r="C12" t="s">
        <v>16</v>
      </c>
      <c r="D12" s="13">
        <v>10000</v>
      </c>
      <c r="E12" s="13">
        <v>150</v>
      </c>
      <c r="F12" s="21">
        <v>1.4999999999999999E-2</v>
      </c>
    </row>
    <row r="13" spans="1:7" x14ac:dyDescent="0.25">
      <c r="A13">
        <v>150</v>
      </c>
      <c r="B13" t="s">
        <v>27</v>
      </c>
      <c r="D13" s="13">
        <v>20000</v>
      </c>
      <c r="E13" s="13">
        <v>300</v>
      </c>
      <c r="F13" s="21">
        <v>1.4999999999999999E-2</v>
      </c>
    </row>
    <row r="14" spans="1:7" x14ac:dyDescent="0.25">
      <c r="A14">
        <v>200</v>
      </c>
      <c r="B14" t="s">
        <v>23</v>
      </c>
      <c r="C14" t="s">
        <v>18</v>
      </c>
      <c r="D14" s="13">
        <v>10000</v>
      </c>
      <c r="E14" s="13">
        <v>150</v>
      </c>
      <c r="F14" s="21">
        <v>1.4999999999999999E-2</v>
      </c>
    </row>
    <row r="15" spans="1:7" x14ac:dyDescent="0.25">
      <c r="A15">
        <v>200</v>
      </c>
      <c r="B15" t="s">
        <v>23</v>
      </c>
      <c r="C15" t="s">
        <v>16</v>
      </c>
      <c r="D15" s="13">
        <v>20000</v>
      </c>
      <c r="E15" s="13">
        <v>300</v>
      </c>
      <c r="F15" s="21">
        <v>1.4999999999999999E-2</v>
      </c>
    </row>
    <row r="16" spans="1:7" x14ac:dyDescent="0.25">
      <c r="A16">
        <v>200</v>
      </c>
      <c r="B16" t="s">
        <v>26</v>
      </c>
      <c r="D16" s="13">
        <v>30000</v>
      </c>
      <c r="E16" s="13">
        <v>450</v>
      </c>
      <c r="F16" s="21">
        <v>1.4999999999999999E-2</v>
      </c>
    </row>
    <row r="17" spans="1:6" x14ac:dyDescent="0.25">
      <c r="A17">
        <v>200</v>
      </c>
      <c r="B17" t="s">
        <v>22</v>
      </c>
      <c r="C17" t="s">
        <v>18</v>
      </c>
      <c r="D17" s="13">
        <v>10000</v>
      </c>
      <c r="E17" s="13"/>
      <c r="F17" s="21">
        <v>0</v>
      </c>
    </row>
    <row r="18" spans="1:6" x14ac:dyDescent="0.25">
      <c r="A18">
        <v>200</v>
      </c>
      <c r="B18" t="s">
        <v>22</v>
      </c>
      <c r="C18" t="s">
        <v>16</v>
      </c>
      <c r="D18" s="13">
        <v>12000</v>
      </c>
      <c r="E18" s="13">
        <v>100</v>
      </c>
      <c r="F18" s="21">
        <v>8.3333333333333332E-3</v>
      </c>
    </row>
    <row r="19" spans="1:6" x14ac:dyDescent="0.25">
      <c r="A19">
        <v>200</v>
      </c>
      <c r="B19" t="s">
        <v>25</v>
      </c>
      <c r="D19" s="13">
        <v>22000</v>
      </c>
      <c r="E19" s="13">
        <v>100</v>
      </c>
      <c r="F19" s="21">
        <v>4.5454545454545452E-3</v>
      </c>
    </row>
    <row r="20" spans="1:6" x14ac:dyDescent="0.25">
      <c r="A20">
        <v>200</v>
      </c>
      <c r="B20" t="s">
        <v>24</v>
      </c>
      <c r="C20" t="s">
        <v>18</v>
      </c>
      <c r="D20" s="13">
        <v>20000</v>
      </c>
      <c r="E20" s="13">
        <v>1615.8</v>
      </c>
      <c r="F20" s="21">
        <v>8.0790000000000001E-2</v>
      </c>
    </row>
    <row r="21" spans="1:6" x14ac:dyDescent="0.25">
      <c r="A21">
        <v>200</v>
      </c>
      <c r="B21" t="s">
        <v>24</v>
      </c>
      <c r="C21" t="s">
        <v>17</v>
      </c>
      <c r="D21" s="13">
        <v>10000</v>
      </c>
      <c r="E21" s="13">
        <v>150</v>
      </c>
      <c r="F21" s="21">
        <v>1.4999999999999999E-2</v>
      </c>
    </row>
    <row r="22" spans="1:6" x14ac:dyDescent="0.25">
      <c r="A22">
        <v>200</v>
      </c>
      <c r="B22" t="s">
        <v>27</v>
      </c>
      <c r="D22" s="13">
        <v>30000</v>
      </c>
      <c r="E22" s="13">
        <v>1765.8</v>
      </c>
      <c r="F22" s="21">
        <v>5.8859999999999996E-2</v>
      </c>
    </row>
    <row r="23" spans="1:6" x14ac:dyDescent="0.25">
      <c r="A23" t="s">
        <v>0</v>
      </c>
      <c r="D23" s="13">
        <v>150300</v>
      </c>
      <c r="E23" s="13">
        <v>4315.8</v>
      </c>
      <c r="F23" s="22">
        <v>2.8714570858283436E-2</v>
      </c>
    </row>
  </sheetData>
  <conditionalFormatting sqref="F1:F4 F24:F1048576">
    <cfRule type="colorScale" priority="3">
      <colorScale>
        <cfvo type="min"/>
        <cfvo type="percentile" val="50"/>
        <cfvo type="max"/>
        <color rgb="FF00B050"/>
        <color rgb="FFFFEB84"/>
        <color rgb="FFFF0000"/>
      </colorScale>
    </cfRule>
  </conditionalFormatting>
  <conditionalFormatting sqref="G1:G1048576">
    <cfRule type="colorScale" priority="2">
      <colorScale>
        <cfvo type="min"/>
        <cfvo type="percentile" val="50"/>
        <cfvo type="max"/>
        <color rgb="FF00B050"/>
        <color rgb="FFFFEB84"/>
        <color rgb="FFFF0000"/>
      </colorScale>
    </cfRule>
  </conditionalFormatting>
  <conditionalFormatting pivot="1" sqref="F5:F22">
    <cfRule type="colorScale" priority="1">
      <colorScale>
        <cfvo type="min"/>
        <cfvo type="percentile" val="50"/>
        <cfvo type="max"/>
        <color rgb="FF00B050"/>
        <color rgb="FFFFEB84"/>
        <color rgb="FFFF0000"/>
      </colorScale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19"/>
  <sheetViews>
    <sheetView zoomScaleNormal="100" workbookViewId="0">
      <selection activeCell="J13" sqref="J13"/>
    </sheetView>
  </sheetViews>
  <sheetFormatPr defaultRowHeight="15" x14ac:dyDescent="0.25"/>
  <cols>
    <col min="2" max="2" width="18.28515625" customWidth="1"/>
    <col min="3" max="3" width="11.28515625" customWidth="1"/>
    <col min="6" max="6" width="10.42578125" style="8" customWidth="1"/>
    <col min="7" max="7" width="10" style="11" customWidth="1"/>
    <col min="8" max="8" width="10.85546875" style="11" customWidth="1"/>
    <col min="9" max="9" width="17.140625" style="11" customWidth="1"/>
    <col min="10" max="10" width="10.85546875" style="20" customWidth="1"/>
    <col min="11" max="11" width="12.28515625" style="16" customWidth="1"/>
    <col min="12" max="12" width="52.5703125" style="11" customWidth="1"/>
  </cols>
  <sheetData>
    <row r="1" spans="1:12" s="1" customFormat="1" ht="60" x14ac:dyDescent="0.25">
      <c r="A1" s="17" t="s">
        <v>9</v>
      </c>
      <c r="B1" s="2" t="s">
        <v>28</v>
      </c>
      <c r="C1" s="2" t="s">
        <v>2</v>
      </c>
      <c r="D1" s="2" t="s">
        <v>19</v>
      </c>
      <c r="E1" s="2" t="s">
        <v>20</v>
      </c>
      <c r="F1" s="4" t="s">
        <v>21</v>
      </c>
      <c r="G1" s="9" t="s">
        <v>3</v>
      </c>
      <c r="H1" s="9" t="s">
        <v>4</v>
      </c>
      <c r="I1" s="9" t="s">
        <v>7</v>
      </c>
      <c r="J1" s="18" t="s">
        <v>8</v>
      </c>
      <c r="K1" s="7" t="s">
        <v>15</v>
      </c>
      <c r="L1" s="14" t="s">
        <v>1</v>
      </c>
    </row>
    <row r="2" spans="1:12" x14ac:dyDescent="0.25">
      <c r="A2" s="3">
        <v>150</v>
      </c>
      <c r="B2" s="3" t="s">
        <v>22</v>
      </c>
      <c r="C2" s="6">
        <v>3962</v>
      </c>
      <c r="D2" s="3">
        <v>10000</v>
      </c>
      <c r="E2" s="3">
        <v>100</v>
      </c>
      <c r="F2" s="5">
        <v>0.01</v>
      </c>
      <c r="G2" s="10" t="s">
        <v>6</v>
      </c>
      <c r="H2" s="10" t="s">
        <v>5</v>
      </c>
      <c r="I2" s="10">
        <f>IF(ISNA(VLOOKUP(G2&amp;C2&amp;H2,'С какого УА заведено'!A:E,6,0)),"Нет соответствия",VLOOKUP(G2&amp;C2&amp;H2,'С какого УА заведено'!A:E,5,0))</f>
        <v>4</v>
      </c>
      <c r="J2" s="19">
        <v>5</v>
      </c>
      <c r="K2" s="15">
        <v>4</v>
      </c>
      <c r="L2" s="10" t="str">
        <f>IF(AND(J2&gt;=I2,K2&lt;I2),"В матрице. Если снизить УА - не будет этих плю"," ")&amp;IF(AND(J2&gt;=I2,K2&gt;=I2),"В матрице"," ")&amp;IF(OR(I2&gt;J2,I2="Нет соответствия"),"нет в АМ магазина/Промо/сезон"," ")</f>
        <v xml:space="preserve"> В матрице </v>
      </c>
    </row>
    <row r="3" spans="1:12" x14ac:dyDescent="0.25">
      <c r="A3" s="3">
        <v>150</v>
      </c>
      <c r="B3" s="3" t="s">
        <v>22</v>
      </c>
      <c r="C3" s="6">
        <v>4004</v>
      </c>
      <c r="D3" s="3">
        <v>10000</v>
      </c>
      <c r="E3" s="3">
        <v>100</v>
      </c>
      <c r="F3" s="5">
        <v>0.01</v>
      </c>
      <c r="G3" s="10" t="s">
        <v>6</v>
      </c>
      <c r="H3" s="10" t="s">
        <v>5</v>
      </c>
      <c r="I3" s="10">
        <f>IF(ISNA(VLOOKUP(G3&amp;C3&amp;H3,'С какого УА заведено'!A:E,6,0)),"Нет соответствия",VLOOKUP(G3&amp;C3&amp;H3,'С какого УА заведено'!A:E,5,0))</f>
        <v>5</v>
      </c>
      <c r="J3" s="19">
        <v>5</v>
      </c>
      <c r="K3" s="15">
        <v>4</v>
      </c>
      <c r="L3" s="10" t="str">
        <f t="shared" ref="L3:L7" si="0">IF(AND(J3&gt;=I3,K3&lt;I3),"В матрице. Если снизить УА - не будет этих плю"," ")&amp;IF(AND(J3&gt;=I3,K3&gt;=I3),"В матрице"," ")&amp;IF(OR(I3&gt;J3,I3="Нет соответствия"),"нет в АМ магазина/Промо/сезон"," ")</f>
        <v xml:space="preserve">В матрице. Если снизить УА - не будет этих плю  </v>
      </c>
    </row>
    <row r="4" spans="1:12" x14ac:dyDescent="0.25">
      <c r="A4" s="3">
        <v>150</v>
      </c>
      <c r="B4" s="3" t="s">
        <v>22</v>
      </c>
      <c r="C4" s="6">
        <v>8487</v>
      </c>
      <c r="D4" s="3">
        <v>10000</v>
      </c>
      <c r="E4" s="3">
        <v>100</v>
      </c>
      <c r="F4" s="5">
        <v>0.01</v>
      </c>
      <c r="G4" s="10" t="s">
        <v>6</v>
      </c>
      <c r="H4" s="10" t="s">
        <v>5</v>
      </c>
      <c r="I4" s="10">
        <f>IF(ISNA(VLOOKUP(G4&amp;C4&amp;H4,'С какого УА заведено'!A:E,6,0)),"Нет соответствия",VLOOKUP(G4&amp;C4&amp;H4,'С какого УА заведено'!A:E,5,0))</f>
        <v>4</v>
      </c>
      <c r="J4" s="19">
        <v>5</v>
      </c>
      <c r="K4" s="15">
        <v>4</v>
      </c>
      <c r="L4" s="10" t="str">
        <f t="shared" si="0"/>
        <v xml:space="preserve"> В матрице </v>
      </c>
    </row>
    <row r="5" spans="1:12" x14ac:dyDescent="0.25">
      <c r="A5" s="3">
        <v>200</v>
      </c>
      <c r="B5" s="3" t="s">
        <v>22</v>
      </c>
      <c r="C5" s="6">
        <v>14339</v>
      </c>
      <c r="D5" s="3">
        <v>2000</v>
      </c>
      <c r="E5" s="3">
        <v>100</v>
      </c>
      <c r="F5" s="5">
        <v>0.05</v>
      </c>
      <c r="G5" s="10" t="s">
        <v>6</v>
      </c>
      <c r="H5" s="10" t="s">
        <v>5</v>
      </c>
      <c r="I5" s="10">
        <f>IF(ISNA(VLOOKUP(G5&amp;C5&amp;H5,'С какого УА заведено'!A:E,6,0)),"Нет соответствия",VLOOKUP(G5&amp;C5&amp;H5,'С какого УА заведено'!A:E,5,0))</f>
        <v>4</v>
      </c>
      <c r="J5" s="19">
        <v>5</v>
      </c>
      <c r="K5" s="15">
        <v>4</v>
      </c>
      <c r="L5" s="10" t="str">
        <f t="shared" si="0"/>
        <v xml:space="preserve"> В матрице </v>
      </c>
    </row>
    <row r="6" spans="1:12" x14ac:dyDescent="0.25">
      <c r="A6" s="3">
        <v>200</v>
      </c>
      <c r="B6" s="3" t="s">
        <v>22</v>
      </c>
      <c r="C6" s="6">
        <v>15856</v>
      </c>
      <c r="D6" s="3">
        <v>10000</v>
      </c>
      <c r="E6" s="3"/>
      <c r="F6" s="5">
        <v>0</v>
      </c>
      <c r="G6" s="10" t="s">
        <v>6</v>
      </c>
      <c r="H6" s="10" t="s">
        <v>5</v>
      </c>
      <c r="I6" s="10">
        <f>IF(ISNA(VLOOKUP(G6&amp;C6&amp;H6,'С какого УА заведено'!A:E,6,0)),"Нет соответствия",VLOOKUP(G6&amp;C6&amp;H6,'С какого УА заведено'!A:E,5,0))</f>
        <v>4</v>
      </c>
      <c r="J6" s="19">
        <v>5</v>
      </c>
      <c r="K6" s="15">
        <v>4</v>
      </c>
      <c r="L6" s="10" t="str">
        <f t="shared" si="0"/>
        <v xml:space="preserve"> В матрице </v>
      </c>
    </row>
    <row r="7" spans="1:12" x14ac:dyDescent="0.25">
      <c r="A7" s="3">
        <v>200</v>
      </c>
      <c r="B7" s="3" t="s">
        <v>22</v>
      </c>
      <c r="C7" s="6">
        <v>16401</v>
      </c>
      <c r="D7" s="3">
        <v>10000</v>
      </c>
      <c r="E7" s="3"/>
      <c r="F7" s="5">
        <v>0</v>
      </c>
      <c r="G7" s="10" t="s">
        <v>6</v>
      </c>
      <c r="H7" s="10" t="s">
        <v>5</v>
      </c>
      <c r="I7" s="10">
        <f>IF(ISNA(VLOOKUP(G7&amp;C7&amp;H7,'С какого УА заведено'!A:E,6,0)),"Нет соответствия",VLOOKUP(G7&amp;C7&amp;H7,'С какого УА заведено'!A:E,5,0))</f>
        <v>10</v>
      </c>
      <c r="J7" s="19">
        <v>5</v>
      </c>
      <c r="K7" s="15">
        <v>4</v>
      </c>
      <c r="L7" s="10" t="str">
        <f t="shared" si="0"/>
        <v xml:space="preserve">  нет в АМ магазина/Промо/сезон</v>
      </c>
    </row>
    <row r="8" spans="1:12" x14ac:dyDescent="0.25">
      <c r="A8" s="3">
        <v>150</v>
      </c>
      <c r="B8" s="3" t="s">
        <v>23</v>
      </c>
      <c r="C8" s="6">
        <v>44792</v>
      </c>
      <c r="D8" s="3">
        <v>10000</v>
      </c>
      <c r="E8" s="3">
        <v>50</v>
      </c>
      <c r="F8" s="5">
        <v>5.0000000000000001E-3</v>
      </c>
      <c r="G8" s="10" t="s">
        <v>6</v>
      </c>
      <c r="H8" s="10" t="s">
        <v>5</v>
      </c>
      <c r="I8" s="10">
        <f>IF(ISNA(VLOOKUP(G8&amp;C8&amp;H8,'С какого УА заведено'!A:E,6,0)),"Нет соответствия",VLOOKUP(G8&amp;C8&amp;H8,'С какого УА заведено'!A:E,5,0))</f>
        <v>4</v>
      </c>
      <c r="J8" s="19">
        <v>5</v>
      </c>
      <c r="K8" s="15">
        <v>4</v>
      </c>
      <c r="L8" s="10" t="str">
        <f t="shared" ref="L8:L14" si="1">IF(AND(J8&gt;=I8,K8&lt;I8),"В матрице. Если снизить УА - не будет этих плю"," ")&amp;IF(AND(J8&gt;=I8,K8&gt;=I8),"В матрице"," ")&amp;IF(OR(I8&gt;J8,I8="Нет соответствия"),"нет в АМ магазина/Промо/сезон"," ")</f>
        <v xml:space="preserve"> В матрице </v>
      </c>
    </row>
    <row r="9" spans="1:12" x14ac:dyDescent="0.25">
      <c r="A9" s="3">
        <v>150</v>
      </c>
      <c r="B9" s="3" t="s">
        <v>23</v>
      </c>
      <c r="C9" s="6">
        <v>44811</v>
      </c>
      <c r="D9" s="3">
        <v>3000</v>
      </c>
      <c r="E9" s="3">
        <v>700</v>
      </c>
      <c r="F9" s="5">
        <v>0.23333333333333334</v>
      </c>
      <c r="G9" s="10" t="s">
        <v>6</v>
      </c>
      <c r="H9" s="10" t="s">
        <v>5</v>
      </c>
      <c r="I9" s="10">
        <f>IF(ISNA(VLOOKUP(G9&amp;C9&amp;H9,'С какого УА заведено'!A:E,6,0)),"Нет соответствия",VLOOKUP(G9&amp;C9&amp;H9,'С какого УА заведено'!A:E,5,0))</f>
        <v>4</v>
      </c>
      <c r="J9" s="19">
        <v>5</v>
      </c>
      <c r="K9" s="15">
        <v>4</v>
      </c>
      <c r="L9" s="10" t="str">
        <f t="shared" si="1"/>
        <v xml:space="preserve"> В матрице </v>
      </c>
    </row>
    <row r="10" spans="1:12" x14ac:dyDescent="0.25">
      <c r="A10" s="3">
        <v>150</v>
      </c>
      <c r="B10" s="3" t="s">
        <v>23</v>
      </c>
      <c r="C10" s="6">
        <v>77575</v>
      </c>
      <c r="D10" s="3">
        <v>300</v>
      </c>
      <c r="E10" s="3">
        <v>500</v>
      </c>
      <c r="F10" s="5">
        <v>1.6666666666666667</v>
      </c>
      <c r="G10" s="10" t="s">
        <v>6</v>
      </c>
      <c r="H10" s="10" t="s">
        <v>5</v>
      </c>
      <c r="I10" s="10">
        <f>IF(ISNA(VLOOKUP(G10&amp;C10&amp;H10,'С какого УА заведено'!A:E,6,0)),"Нет соответствия",VLOOKUP(G10&amp;C10&amp;H10,'С какого УА заведено'!A:E,5,0))</f>
        <v>10</v>
      </c>
      <c r="J10" s="19">
        <v>5</v>
      </c>
      <c r="K10" s="15">
        <v>4</v>
      </c>
      <c r="L10" s="10" t="str">
        <f t="shared" si="1"/>
        <v xml:space="preserve">  нет в АМ магазина/Промо/сезон</v>
      </c>
    </row>
    <row r="11" spans="1:12" x14ac:dyDescent="0.25">
      <c r="A11" s="3">
        <v>200</v>
      </c>
      <c r="B11" s="3" t="s">
        <v>23</v>
      </c>
      <c r="C11" s="6">
        <v>2000633</v>
      </c>
      <c r="D11" s="3">
        <v>10000</v>
      </c>
      <c r="E11" s="3">
        <v>150</v>
      </c>
      <c r="F11" s="5">
        <v>1.4999999999999999E-2</v>
      </c>
      <c r="G11" s="10" t="s">
        <v>6</v>
      </c>
      <c r="H11" s="10" t="s">
        <v>5</v>
      </c>
      <c r="I11" s="10">
        <f>IF(ISNA(VLOOKUP(G11&amp;C11&amp;H11,'С какого УА заведено'!A:E,6,0)),"Нет соответствия",VLOOKUP(G11&amp;C11&amp;H11,'С какого УА заведено'!A:E,5,0))</f>
        <v>4</v>
      </c>
      <c r="J11" s="19">
        <v>10</v>
      </c>
      <c r="K11" s="15">
        <v>4</v>
      </c>
      <c r="L11" s="10" t="str">
        <f t="shared" si="1"/>
        <v xml:space="preserve"> В матрице </v>
      </c>
    </row>
    <row r="12" spans="1:12" x14ac:dyDescent="0.25">
      <c r="A12" s="3">
        <v>200</v>
      </c>
      <c r="B12" s="3" t="s">
        <v>23</v>
      </c>
      <c r="C12" s="6">
        <v>2068371</v>
      </c>
      <c r="D12" s="3">
        <v>10000</v>
      </c>
      <c r="E12" s="3">
        <v>150</v>
      </c>
      <c r="F12" s="5">
        <v>1.4999999999999999E-2</v>
      </c>
      <c r="G12" s="10" t="s">
        <v>6</v>
      </c>
      <c r="H12" s="10" t="s">
        <v>5</v>
      </c>
      <c r="I12" s="10">
        <f>IF(ISNA(VLOOKUP(G12&amp;C12&amp;H12,'С какого УА заведено'!A:E,6,0)),"Нет соответствия",VLOOKUP(G12&amp;C12&amp;H12,'С какого УА заведено'!A:E,5,0))</f>
        <v>4</v>
      </c>
      <c r="J12" s="19">
        <v>10</v>
      </c>
      <c r="K12" s="15">
        <v>4</v>
      </c>
      <c r="L12" s="10" t="str">
        <f t="shared" si="1"/>
        <v xml:space="preserve"> В матрице </v>
      </c>
    </row>
    <row r="13" spans="1:12" x14ac:dyDescent="0.25">
      <c r="A13" s="3">
        <v>200</v>
      </c>
      <c r="B13" s="3" t="s">
        <v>23</v>
      </c>
      <c r="C13" s="6">
        <v>2071397</v>
      </c>
      <c r="D13" s="3">
        <v>10000</v>
      </c>
      <c r="E13" s="3">
        <v>150</v>
      </c>
      <c r="F13" s="5">
        <v>1.4999999999999999E-2</v>
      </c>
      <c r="G13" s="10" t="s">
        <v>6</v>
      </c>
      <c r="H13" s="10" t="s">
        <v>5</v>
      </c>
      <c r="I13" s="10" t="str">
        <f>IF(ISNA(VLOOKUP(G13&amp;C13&amp;H13,'С какого УА заведено'!A:E,6,0)),"Нет соответствия",VLOOKUP(G13&amp;C13&amp;H13,'С какого УА заведено'!A:E,5,0))</f>
        <v>Нет соответствия</v>
      </c>
      <c r="J13" s="19">
        <v>10</v>
      </c>
      <c r="K13" s="15">
        <v>4</v>
      </c>
      <c r="L13" s="10" t="str">
        <f t="shared" si="1"/>
        <v xml:space="preserve">  нет в АМ магазина/Промо/сезон</v>
      </c>
    </row>
    <row r="14" spans="1:12" x14ac:dyDescent="0.25">
      <c r="A14" s="3">
        <v>150</v>
      </c>
      <c r="B14" s="3" t="s">
        <v>23</v>
      </c>
      <c r="C14" s="6">
        <v>2072717</v>
      </c>
      <c r="D14" s="3">
        <v>5000</v>
      </c>
      <c r="E14" s="3">
        <v>150</v>
      </c>
      <c r="F14" s="5">
        <v>0.03</v>
      </c>
      <c r="G14" s="10" t="s">
        <v>6</v>
      </c>
      <c r="H14" s="10" t="s">
        <v>5</v>
      </c>
      <c r="I14" s="10">
        <f>IF(ISNA(VLOOKUP(G14&amp;C14&amp;H14,'С какого УА заведено'!A:E,6,0)),"Нет соответствия",VLOOKUP(G14&amp;C14&amp;H14,'С какого УА заведено'!A:E,5,0))</f>
        <v>15</v>
      </c>
      <c r="J14" s="19">
        <v>5</v>
      </c>
      <c r="K14" s="15">
        <v>4</v>
      </c>
      <c r="L14" s="10" t="str">
        <f t="shared" si="1"/>
        <v xml:space="preserve">  нет в АМ магазина/Промо/сезон</v>
      </c>
    </row>
    <row r="15" spans="1:12" x14ac:dyDescent="0.25">
      <c r="A15" s="3">
        <v>150</v>
      </c>
      <c r="B15" s="3" t="s">
        <v>24</v>
      </c>
      <c r="C15" s="6">
        <v>95165</v>
      </c>
      <c r="D15" s="3">
        <v>10000</v>
      </c>
      <c r="E15" s="3">
        <v>150</v>
      </c>
      <c r="F15" s="5">
        <v>1.4999999999999999E-2</v>
      </c>
      <c r="G15" s="10" t="s">
        <v>6</v>
      </c>
      <c r="H15" s="10" t="s">
        <v>5</v>
      </c>
      <c r="I15" s="10" t="str">
        <f>IF(ISNA(VLOOKUP(G15&amp;C15&amp;H15,'С какого УА заведено'!A:E,6,0)),"Нет соответствия",VLOOKUP(G15&amp;C15&amp;H15,'С какого УА заведено'!A:E,5,0))</f>
        <v>Нет соответствия</v>
      </c>
      <c r="J15" s="19">
        <v>5</v>
      </c>
      <c r="K15" s="15">
        <v>4</v>
      </c>
      <c r="L15" s="10" t="str">
        <f t="shared" ref="L15:L18" si="2">IF(AND(J15&gt;=I15,K15&lt;I15),"В матрице. Если снизить УА - не будет этих плю"," ")&amp;IF(AND(J15&gt;=I15,K15&gt;=I15),"В матрице"," ")&amp;IF(OR(I15&gt;J15,I15="Нет соответствия"),"нет в АМ магазина/Промо/сезон"," ")</f>
        <v xml:space="preserve">  нет в АМ магазина/Промо/сезон</v>
      </c>
    </row>
    <row r="16" spans="1:12" x14ac:dyDescent="0.25">
      <c r="A16" s="3">
        <v>150</v>
      </c>
      <c r="B16" s="3" t="s">
        <v>24</v>
      </c>
      <c r="C16" s="6">
        <v>3176184</v>
      </c>
      <c r="D16" s="3">
        <v>10000</v>
      </c>
      <c r="E16" s="3">
        <v>150</v>
      </c>
      <c r="F16" s="5">
        <v>1.4999999999999999E-2</v>
      </c>
      <c r="G16" s="10" t="s">
        <v>6</v>
      </c>
      <c r="H16" s="10" t="s">
        <v>5</v>
      </c>
      <c r="I16" s="10">
        <f>IF(ISNA(VLOOKUP(G16&amp;C16&amp;H16,'С какого УА заведено'!A:E,6,0)),"Нет соответствия",VLOOKUP(G16&amp;C16&amp;H16,'С какого УА заведено'!A:E,5,0))</f>
        <v>4</v>
      </c>
      <c r="J16" s="19">
        <v>5</v>
      </c>
      <c r="K16" s="15">
        <v>4</v>
      </c>
      <c r="L16" s="10" t="str">
        <f t="shared" si="2"/>
        <v xml:space="preserve"> В матрице </v>
      </c>
    </row>
    <row r="17" spans="1:12" x14ac:dyDescent="0.25">
      <c r="A17" s="3">
        <v>200</v>
      </c>
      <c r="B17" s="3" t="s">
        <v>24</v>
      </c>
      <c r="C17" s="6">
        <v>3331200</v>
      </c>
      <c r="D17" s="3">
        <v>10000</v>
      </c>
      <c r="E17" s="3">
        <v>150</v>
      </c>
      <c r="F17" s="5">
        <v>1.4999999999999999E-2</v>
      </c>
      <c r="G17" s="10" t="s">
        <v>6</v>
      </c>
      <c r="H17" s="10" t="s">
        <v>5</v>
      </c>
      <c r="I17" s="10" t="str">
        <f>IF(ISNA(VLOOKUP(G17&amp;C17&amp;H17,'С какого УА заведено'!A:E,6,0)),"Нет соответствия",VLOOKUP(G17&amp;C17&amp;H17,'С какого УА заведено'!A:E,5,0))</f>
        <v>Нет соответствия</v>
      </c>
      <c r="J17" s="19">
        <v>5</v>
      </c>
      <c r="K17" s="15">
        <v>4</v>
      </c>
      <c r="L17" s="10" t="str">
        <f t="shared" si="2"/>
        <v xml:space="preserve">  нет в АМ магазина/Промо/сезон</v>
      </c>
    </row>
    <row r="18" spans="1:12" x14ac:dyDescent="0.25">
      <c r="A18" s="3">
        <v>200</v>
      </c>
      <c r="B18" s="3" t="s">
        <v>24</v>
      </c>
      <c r="C18" s="6">
        <v>3337886</v>
      </c>
      <c r="D18" s="3">
        <v>10000</v>
      </c>
      <c r="E18" s="3">
        <v>150</v>
      </c>
      <c r="F18" s="5">
        <v>1.4999999999999999E-2</v>
      </c>
      <c r="G18" s="10" t="s">
        <v>6</v>
      </c>
      <c r="H18" s="10" t="s">
        <v>5</v>
      </c>
      <c r="I18" s="10">
        <f>IF(ISNA(VLOOKUP(G18&amp;C18&amp;H18,'С какого УА заведено'!A:E,6,0)),"Нет соответствия",VLOOKUP(G18&amp;C18&amp;H18,'С какого УА заведено'!A:E,5,0))</f>
        <v>5</v>
      </c>
      <c r="J18" s="19">
        <v>5</v>
      </c>
      <c r="K18" s="15">
        <v>4</v>
      </c>
      <c r="L18" s="10" t="str">
        <f t="shared" si="2"/>
        <v xml:space="preserve">В матрице. Если снизить УА - не будет этих плю  </v>
      </c>
    </row>
    <row r="19" spans="1:12" x14ac:dyDescent="0.25">
      <c r="A19" s="3">
        <v>200</v>
      </c>
      <c r="B19" s="3" t="s">
        <v>24</v>
      </c>
      <c r="C19" s="6">
        <v>3387602</v>
      </c>
      <c r="D19" s="3">
        <v>10000</v>
      </c>
      <c r="E19" s="3">
        <v>1465.8</v>
      </c>
      <c r="F19" s="5">
        <v>0.14657999999999999</v>
      </c>
      <c r="G19" s="10" t="s">
        <v>6</v>
      </c>
      <c r="H19" s="10" t="s">
        <v>5</v>
      </c>
      <c r="I19" s="10">
        <f>IF(ISNA(VLOOKUP(G19&amp;C19&amp;H19,'С какого УА заведено'!A:E,6,0)),"Нет соответствия",VLOOKUP(G19&amp;C19&amp;H19,'С какого УА заведено'!A:E,5,0))</f>
        <v>10</v>
      </c>
      <c r="J19" s="19">
        <v>5</v>
      </c>
      <c r="K19" s="15">
        <v>4</v>
      </c>
      <c r="L19" s="10" t="str">
        <f t="shared" ref="L19" si="3">IF(AND(J19&gt;=I19,K19&lt;I19),"В матрице. Если снизить УА - не будет этих плю"," ")&amp;IF(AND(J19&gt;=I19,K19&gt;=I19),"В матрице"," ")&amp;IF(OR(I19&gt;J19,I19="Нет соответствия"),"нет в АМ магазина/Промо/сезон"," ")</f>
        <v xml:space="preserve">  нет в АМ магазина/Промо/сезон</v>
      </c>
    </row>
  </sheetData>
  <autoFilter ref="A1:L19"/>
  <conditionalFormatting sqref="F1:F1048576">
    <cfRule type="colorScale" priority="1">
      <colorScale>
        <cfvo type="min"/>
        <cfvo type="percentile" val="50"/>
        <cfvo type="max"/>
        <color rgb="FF00B050"/>
        <color rgb="FFFFEB84"/>
        <color rgb="FFFF0000"/>
      </colorScale>
    </cfRule>
  </conditionalFormatting>
  <pageMargins left="0.7" right="0.7" top="0.75" bottom="0.75" header="0.3" footer="0.3"/>
  <pageSetup paperSize="9" orientation="portrait" r:id="rId1"/>
  <customProperties>
    <customPr name="_pios_id" r:id="rId2"/>
  </customProperties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workbookViewId="0">
      <selection activeCell="F8" sqref="F8"/>
    </sheetView>
  </sheetViews>
  <sheetFormatPr defaultRowHeight="15" x14ac:dyDescent="0.25"/>
  <sheetData>
    <row r="1" spans="1:4" x14ac:dyDescent="0.25">
      <c r="A1" s="17" t="s">
        <v>9</v>
      </c>
      <c r="B1" s="3" t="s">
        <v>22</v>
      </c>
      <c r="C1" s="3" t="s">
        <v>23</v>
      </c>
      <c r="D1" s="3" t="s">
        <v>24</v>
      </c>
    </row>
    <row r="2" spans="1:4" x14ac:dyDescent="0.25">
      <c r="A2" s="3">
        <v>150</v>
      </c>
      <c r="B2" s="3">
        <v>5</v>
      </c>
      <c r="C2" s="3">
        <v>5</v>
      </c>
      <c r="D2" s="3">
        <v>5</v>
      </c>
    </row>
    <row r="3" spans="1:4" x14ac:dyDescent="0.25">
      <c r="A3" s="3">
        <v>200</v>
      </c>
      <c r="B3" s="3">
        <v>5</v>
      </c>
      <c r="C3" s="3">
        <v>10</v>
      </c>
      <c r="D3" s="3">
        <v>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workbookViewId="0">
      <selection activeCell="D1" sqref="D1:D1048576"/>
    </sheetView>
  </sheetViews>
  <sheetFormatPr defaultRowHeight="15" x14ac:dyDescent="0.25"/>
  <cols>
    <col min="1" max="1" width="15.85546875" customWidth="1"/>
    <col min="2" max="2" width="15.42578125" customWidth="1"/>
    <col min="3" max="3" width="11.85546875" customWidth="1"/>
    <col min="4" max="4" width="7" customWidth="1"/>
  </cols>
  <sheetData>
    <row r="1" spans="1:5" x14ac:dyDescent="0.25">
      <c r="B1" t="s">
        <v>3</v>
      </c>
      <c r="C1" t="s">
        <v>10</v>
      </c>
      <c r="D1" t="s">
        <v>11</v>
      </c>
      <c r="E1" t="s">
        <v>12</v>
      </c>
    </row>
    <row r="2" spans="1:5" x14ac:dyDescent="0.25">
      <c r="A2" t="str">
        <f t="shared" ref="A2:A30" si="0">B2&amp;C2&amp;D2</f>
        <v>NG5115856DE</v>
      </c>
      <c r="B2" t="s">
        <v>6</v>
      </c>
      <c r="C2">
        <v>15856</v>
      </c>
      <c r="D2" t="s">
        <v>13</v>
      </c>
      <c r="E2">
        <v>4</v>
      </c>
    </row>
    <row r="3" spans="1:5" x14ac:dyDescent="0.25">
      <c r="A3" t="str">
        <f t="shared" si="0"/>
        <v>NG5115856D1</v>
      </c>
      <c r="B3" t="s">
        <v>6</v>
      </c>
      <c r="C3">
        <v>15856</v>
      </c>
      <c r="D3" t="s">
        <v>5</v>
      </c>
      <c r="E3">
        <v>4</v>
      </c>
    </row>
    <row r="4" spans="1:5" x14ac:dyDescent="0.25">
      <c r="A4" t="str">
        <f t="shared" si="0"/>
        <v>NG5116401DE</v>
      </c>
      <c r="B4" t="s">
        <v>6</v>
      </c>
      <c r="C4">
        <v>16401</v>
      </c>
      <c r="D4" t="s">
        <v>13</v>
      </c>
      <c r="E4">
        <v>10</v>
      </c>
    </row>
    <row r="5" spans="1:5" x14ac:dyDescent="0.25">
      <c r="A5" t="str">
        <f t="shared" si="0"/>
        <v>NG5116401D1</v>
      </c>
      <c r="B5" t="s">
        <v>6</v>
      </c>
      <c r="C5">
        <v>16401</v>
      </c>
      <c r="D5" t="s">
        <v>5</v>
      </c>
      <c r="E5">
        <v>10</v>
      </c>
    </row>
    <row r="6" spans="1:5" x14ac:dyDescent="0.25">
      <c r="A6" t="str">
        <f t="shared" si="0"/>
        <v>NG5114339DE</v>
      </c>
      <c r="B6" t="s">
        <v>6</v>
      </c>
      <c r="C6">
        <v>14339</v>
      </c>
      <c r="D6" t="s">
        <v>13</v>
      </c>
      <c r="E6">
        <v>4</v>
      </c>
    </row>
    <row r="7" spans="1:5" x14ac:dyDescent="0.25">
      <c r="A7" t="str">
        <f t="shared" si="0"/>
        <v>NG5114339D1</v>
      </c>
      <c r="B7" t="s">
        <v>6</v>
      </c>
      <c r="C7">
        <v>14339</v>
      </c>
      <c r="D7" t="s">
        <v>5</v>
      </c>
      <c r="E7">
        <v>4</v>
      </c>
    </row>
    <row r="8" spans="1:5" x14ac:dyDescent="0.25">
      <c r="A8" t="str">
        <f t="shared" si="0"/>
        <v>NG518487DE</v>
      </c>
      <c r="B8" t="s">
        <v>6</v>
      </c>
      <c r="C8">
        <v>8487</v>
      </c>
      <c r="D8" t="s">
        <v>13</v>
      </c>
      <c r="E8">
        <v>4</v>
      </c>
    </row>
    <row r="9" spans="1:5" x14ac:dyDescent="0.25">
      <c r="A9" t="str">
        <f t="shared" si="0"/>
        <v>NG518487D1</v>
      </c>
      <c r="B9" t="s">
        <v>6</v>
      </c>
      <c r="C9">
        <v>8487</v>
      </c>
      <c r="D9" t="s">
        <v>5</v>
      </c>
      <c r="E9">
        <v>4</v>
      </c>
    </row>
    <row r="10" spans="1:5" x14ac:dyDescent="0.25">
      <c r="A10" t="str">
        <f t="shared" si="0"/>
        <v>NG514004DE</v>
      </c>
      <c r="B10" t="s">
        <v>6</v>
      </c>
      <c r="C10">
        <v>4004</v>
      </c>
      <c r="D10" t="s">
        <v>13</v>
      </c>
      <c r="E10">
        <v>10</v>
      </c>
    </row>
    <row r="11" spans="1:5" x14ac:dyDescent="0.25">
      <c r="A11" t="str">
        <f t="shared" si="0"/>
        <v>NG513962DE</v>
      </c>
      <c r="B11" t="s">
        <v>6</v>
      </c>
      <c r="C11">
        <v>3962</v>
      </c>
      <c r="D11" t="s">
        <v>13</v>
      </c>
      <c r="E11">
        <v>4</v>
      </c>
    </row>
    <row r="12" spans="1:5" x14ac:dyDescent="0.25">
      <c r="A12" t="str">
        <f t="shared" si="0"/>
        <v>NG514004D1</v>
      </c>
      <c r="B12" t="s">
        <v>6</v>
      </c>
      <c r="C12">
        <v>4004</v>
      </c>
      <c r="D12" t="s">
        <v>5</v>
      </c>
      <c r="E12">
        <v>5</v>
      </c>
    </row>
    <row r="13" spans="1:5" x14ac:dyDescent="0.25">
      <c r="A13" t="str">
        <f t="shared" si="0"/>
        <v>NG513962D1</v>
      </c>
      <c r="B13" t="s">
        <v>6</v>
      </c>
      <c r="C13">
        <v>3962</v>
      </c>
      <c r="D13" t="s">
        <v>5</v>
      </c>
      <c r="E13">
        <v>4</v>
      </c>
    </row>
    <row r="14" spans="1:5" x14ac:dyDescent="0.25">
      <c r="A14" t="str">
        <f t="shared" si="0"/>
        <v>NG512072717DE</v>
      </c>
      <c r="B14" t="s">
        <v>6</v>
      </c>
      <c r="C14">
        <v>2072717</v>
      </c>
      <c r="D14" t="s">
        <v>13</v>
      </c>
      <c r="E14">
        <v>20</v>
      </c>
    </row>
    <row r="15" spans="1:5" x14ac:dyDescent="0.25">
      <c r="A15" t="str">
        <f t="shared" si="0"/>
        <v>NG512072717D1</v>
      </c>
      <c r="B15" t="s">
        <v>6</v>
      </c>
      <c r="C15">
        <v>2072717</v>
      </c>
      <c r="D15" t="s">
        <v>5</v>
      </c>
      <c r="E15">
        <v>15</v>
      </c>
    </row>
    <row r="16" spans="1:5" x14ac:dyDescent="0.25">
      <c r="A16" t="str">
        <f t="shared" si="0"/>
        <v>NG512000633DE</v>
      </c>
      <c r="B16" t="s">
        <v>6</v>
      </c>
      <c r="C16">
        <v>2000633</v>
      </c>
      <c r="D16" t="s">
        <v>13</v>
      </c>
      <c r="E16">
        <v>4</v>
      </c>
    </row>
    <row r="17" spans="1:5" x14ac:dyDescent="0.25">
      <c r="A17" t="str">
        <f t="shared" si="0"/>
        <v>NG512000633D1</v>
      </c>
      <c r="B17" t="s">
        <v>6</v>
      </c>
      <c r="C17">
        <v>2000633</v>
      </c>
      <c r="D17" t="s">
        <v>5</v>
      </c>
      <c r="E17">
        <v>4</v>
      </c>
    </row>
    <row r="18" spans="1:5" x14ac:dyDescent="0.25">
      <c r="A18" t="str">
        <f t="shared" si="0"/>
        <v>NG5177575D1</v>
      </c>
      <c r="B18" t="s">
        <v>6</v>
      </c>
      <c r="C18">
        <v>77575</v>
      </c>
      <c r="D18" t="s">
        <v>5</v>
      </c>
      <c r="E18">
        <v>10</v>
      </c>
    </row>
    <row r="19" spans="1:5" x14ac:dyDescent="0.25">
      <c r="A19" t="str">
        <f t="shared" si="0"/>
        <v>NG5144792DE</v>
      </c>
      <c r="B19" t="s">
        <v>6</v>
      </c>
      <c r="C19">
        <v>44792</v>
      </c>
      <c r="D19" t="s">
        <v>13</v>
      </c>
      <c r="E19">
        <v>4</v>
      </c>
    </row>
    <row r="20" spans="1:5" x14ac:dyDescent="0.25">
      <c r="A20" t="str">
        <f t="shared" si="0"/>
        <v>NG5144792D1</v>
      </c>
      <c r="B20" t="s">
        <v>6</v>
      </c>
      <c r="C20">
        <v>44792</v>
      </c>
      <c r="D20" t="s">
        <v>5</v>
      </c>
      <c r="E20">
        <v>4</v>
      </c>
    </row>
    <row r="21" spans="1:5" x14ac:dyDescent="0.25">
      <c r="A21" t="str">
        <f t="shared" si="0"/>
        <v>NG5144811DE</v>
      </c>
      <c r="B21" t="s">
        <v>6</v>
      </c>
      <c r="C21">
        <v>44811</v>
      </c>
      <c r="D21" t="s">
        <v>13</v>
      </c>
      <c r="E21">
        <v>4</v>
      </c>
    </row>
    <row r="22" spans="1:5" x14ac:dyDescent="0.25">
      <c r="A22" t="str">
        <f t="shared" si="0"/>
        <v>NG5144811D1</v>
      </c>
      <c r="B22" t="s">
        <v>6</v>
      </c>
      <c r="C22">
        <v>44811</v>
      </c>
      <c r="D22" t="s">
        <v>5</v>
      </c>
      <c r="E22">
        <v>4</v>
      </c>
    </row>
    <row r="23" spans="1:5" x14ac:dyDescent="0.25">
      <c r="A23" t="str">
        <f t="shared" si="0"/>
        <v>NG512068371DE</v>
      </c>
      <c r="B23" t="s">
        <v>6</v>
      </c>
      <c r="C23">
        <v>2068371</v>
      </c>
      <c r="D23" t="s">
        <v>13</v>
      </c>
      <c r="E23">
        <v>4</v>
      </c>
    </row>
    <row r="24" spans="1:5" x14ac:dyDescent="0.25">
      <c r="A24" t="str">
        <f t="shared" si="0"/>
        <v>NG512068371D1</v>
      </c>
      <c r="B24" t="s">
        <v>6</v>
      </c>
      <c r="C24">
        <v>2068371</v>
      </c>
      <c r="D24" t="s">
        <v>5</v>
      </c>
      <c r="E24">
        <v>4</v>
      </c>
    </row>
    <row r="25" spans="1:5" x14ac:dyDescent="0.25">
      <c r="A25" t="str">
        <f t="shared" si="0"/>
        <v>NG513387602DE</v>
      </c>
      <c r="B25" t="s">
        <v>6</v>
      </c>
      <c r="C25">
        <v>3387602</v>
      </c>
      <c r="D25" t="s">
        <v>13</v>
      </c>
      <c r="E25">
        <v>10</v>
      </c>
    </row>
    <row r="26" spans="1:5" x14ac:dyDescent="0.25">
      <c r="A26" t="str">
        <f t="shared" si="0"/>
        <v>NG513337886DE</v>
      </c>
      <c r="B26" t="s">
        <v>6</v>
      </c>
      <c r="C26">
        <v>3337886</v>
      </c>
      <c r="D26" t="s">
        <v>13</v>
      </c>
      <c r="E26">
        <v>5</v>
      </c>
    </row>
    <row r="27" spans="1:5" x14ac:dyDescent="0.25">
      <c r="A27" t="str">
        <f t="shared" si="0"/>
        <v>NG513387602D1</v>
      </c>
      <c r="B27" t="s">
        <v>6</v>
      </c>
      <c r="C27">
        <v>3387602</v>
      </c>
      <c r="D27" t="s">
        <v>5</v>
      </c>
      <c r="E27">
        <v>10</v>
      </c>
    </row>
    <row r="28" spans="1:5" x14ac:dyDescent="0.25">
      <c r="A28" t="str">
        <f t="shared" si="0"/>
        <v>NG513337886D1</v>
      </c>
      <c r="B28" t="s">
        <v>6</v>
      </c>
      <c r="C28">
        <v>3337886</v>
      </c>
      <c r="D28" t="s">
        <v>5</v>
      </c>
      <c r="E28">
        <v>5</v>
      </c>
    </row>
    <row r="29" spans="1:5" x14ac:dyDescent="0.25">
      <c r="A29" t="str">
        <f t="shared" si="0"/>
        <v>NG513176184DE</v>
      </c>
      <c r="B29" t="s">
        <v>6</v>
      </c>
      <c r="C29">
        <v>3176184</v>
      </c>
      <c r="D29" t="s">
        <v>13</v>
      </c>
      <c r="E29">
        <v>4</v>
      </c>
    </row>
    <row r="30" spans="1:5" x14ac:dyDescent="0.25">
      <c r="A30" t="str">
        <f t="shared" si="0"/>
        <v>NG513176184D1</v>
      </c>
      <c r="B30" t="s">
        <v>6</v>
      </c>
      <c r="C30">
        <v>3176184</v>
      </c>
      <c r="D30" t="s">
        <v>5</v>
      </c>
      <c r="E30">
        <v>4</v>
      </c>
    </row>
  </sheetData>
  <autoFilter ref="A1:F30"/>
  <pageMargins left="0.7" right="0.7" top="0.75" bottom="0.75" header="0.3" footer="0.3"/>
  <customProperties>
    <customPr name="_pios_id" r:id="rId1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Лист1</vt:lpstr>
      <vt:lpstr>СВОД</vt:lpstr>
      <vt:lpstr>ШАБЛОН</vt:lpstr>
      <vt:lpstr>Уа текущий</vt:lpstr>
      <vt:lpstr>С какого УА заведено</vt:lpstr>
    </vt:vector>
  </TitlesOfParts>
  <Company>X5 RETAIL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X5</dc:creator>
  <cp:lastModifiedBy>X5</cp:lastModifiedBy>
  <dcterms:created xsi:type="dcterms:W3CDTF">2020-01-24T11:25:53Z</dcterms:created>
  <dcterms:modified xsi:type="dcterms:W3CDTF">2020-09-18T15:44:41Z</dcterms:modified>
</cp:coreProperties>
</file>