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TAL" sheetId="1" state="visible" r:id="rId2"/>
    <sheet name="%" sheetId="2" state="visible" r:id="rId3"/>
    <sheet name="ROAD RF" sheetId="3" state="visible" r:id="rId4"/>
    <sheet name="ROAD EXPORT" sheetId="4" state="visible" r:id="rId5"/>
    <sheet name="LTL Export" sheetId="5" state="visible" r:id="rId6"/>
    <sheet name="SEA" sheetId="6" state="visible" r:id="rId7"/>
    <sheet name="RAILWAY" sheetId="7" state="visible" r:id="rId8"/>
    <sheet name="AIR" sheetId="8" state="visible" r:id="rId9"/>
    <sheet name="BROKER SERVICES" sheetId="9" state="visible" r:id="rId10"/>
    <sheet name="OTHER SERVICES" sheetId="10" state="visible" r:id="rId11"/>
    <sheet name="Express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<sst xmlns="http://schemas.openxmlformats.org/spreadsheetml/2006/main" count="364" uniqueCount="90">
  <si>
    <t xml:space="preserve">авиа</t>
  </si>
  <si>
    <t xml:space="preserve">море</t>
  </si>
  <si>
    <t xml:space="preserve">жд</t>
  </si>
  <si>
    <t xml:space="preserve">авто</t>
  </si>
  <si>
    <t xml:space="preserve">услуги</t>
  </si>
  <si>
    <t xml:space="preserve">Коэффициент</t>
  </si>
  <si>
    <t xml:space="preserve">до 300 кг</t>
  </si>
  <si>
    <t xml:space="preserve">40'</t>
  </si>
  <si>
    <t xml:space="preserve">еврофура</t>
  </si>
  <si>
    <t xml:space="preserve">еврофура/5т</t>
  </si>
  <si>
    <t xml:space="preserve">LTL</t>
  </si>
  <si>
    <t xml:space="preserve">согласно договору</t>
  </si>
  <si>
    <t xml:space="preserve">Индия</t>
  </si>
  <si>
    <t xml:space="preserve">Европа</t>
  </si>
  <si>
    <t xml:space="preserve">Китай</t>
  </si>
  <si>
    <t xml:space="preserve">Европа/ТС</t>
  </si>
  <si>
    <t xml:space="preserve">РФ</t>
  </si>
  <si>
    <t xml:space="preserve">ACEX</t>
  </si>
  <si>
    <t xml:space="preserve">AGILITY</t>
  </si>
  <si>
    <t xml:space="preserve">ASSTRA</t>
  </si>
  <si>
    <t xml:space="preserve">DACHSER</t>
  </si>
  <si>
    <t xml:space="preserve">DHL Express</t>
  </si>
  <si>
    <t xml:space="preserve">DHL GF</t>
  </si>
  <si>
    <t xml:space="preserve">TNT</t>
  </si>
  <si>
    <t xml:space="preserve">INTERRAIL</t>
  </si>
  <si>
    <t xml:space="preserve">NUNNER</t>
  </si>
  <si>
    <t xml:space="preserve">PANALPINA (DSV AIR &amp; SEA)</t>
  </si>
  <si>
    <t xml:space="preserve">SAMSKIP</t>
  </si>
  <si>
    <t xml:space="preserve">АСТАПЕНКО ИП</t>
  </si>
  <si>
    <t xml:space="preserve">Деловые Линии</t>
  </si>
  <si>
    <t xml:space="preserve">КОНДРАТЬЕВ ИП</t>
  </si>
  <si>
    <t xml:space="preserve">МОСАГРОПРОМСНАБ-5</t>
  </si>
  <si>
    <t xml:space="preserve">СТПП</t>
  </si>
  <si>
    <t xml:space="preserve">УНЦЭСиПК</t>
  </si>
  <si>
    <t xml:space="preserve">ЭКСКОНТ</t>
  </si>
  <si>
    <t xml:space="preserve">Тип услуги/тип ТС/страна/</t>
  </si>
  <si>
    <t xml:space="preserve">%</t>
  </si>
  <si>
    <t xml:space="preserve">до 500 кг</t>
  </si>
  <si>
    <t xml:space="preserve">до 100 кг</t>
  </si>
  <si>
    <t xml:space="preserve">х</t>
  </si>
  <si>
    <t xml:space="preserve">Авто по РФ (фура)</t>
  </si>
  <si>
    <t xml:space="preserve">Направление</t>
  </si>
  <si>
    <t xml:space="preserve">СОВТРАНСАВТО</t>
  </si>
  <si>
    <t xml:space="preserve">Средняя,руб</t>
  </si>
  <si>
    <t xml:space="preserve">АССТРА</t>
  </si>
  <si>
    <t xml:space="preserve">Нижнекамск</t>
  </si>
  <si>
    <t xml:space="preserve">Омск</t>
  </si>
  <si>
    <t xml:space="preserve">Волгоград</t>
  </si>
  <si>
    <t xml:space="preserve">Ярославль</t>
  </si>
  <si>
    <t xml:space="preserve">Пермь</t>
  </si>
  <si>
    <t xml:space="preserve">Субподряд</t>
  </si>
  <si>
    <t xml:space="preserve">IP ASTAPENKO</t>
  </si>
  <si>
    <t xml:space="preserve">IP KONDRATYEV</t>
  </si>
  <si>
    <t xml:space="preserve">Средняя, RUB</t>
  </si>
  <si>
    <t xml:space="preserve">Балашиха</t>
  </si>
  <si>
    <t xml:space="preserve">Солнечногорск</t>
  </si>
  <si>
    <t xml:space="preserve">Подольск</t>
  </si>
  <si>
    <t xml:space="preserve">Авто Европа (фура)</t>
  </si>
  <si>
    <t xml:space="preserve">M&amp;M</t>
  </si>
  <si>
    <t xml:space="preserve">Средняя,EUR</t>
  </si>
  <si>
    <t xml:space="preserve">Экспорт</t>
  </si>
  <si>
    <t xml:space="preserve">Германия</t>
  </si>
  <si>
    <t xml:space="preserve">Франция</t>
  </si>
  <si>
    <t xml:space="preserve">Нидерланды</t>
  </si>
  <si>
    <t xml:space="preserve">Испания</t>
  </si>
  <si>
    <t xml:space="preserve">Италия</t>
  </si>
  <si>
    <t xml:space="preserve">Авто Европа LTL</t>
  </si>
  <si>
    <t xml:space="preserve">DSV</t>
  </si>
  <si>
    <t xml:space="preserve">InterRail</t>
  </si>
  <si>
    <t xml:space="preserve">Средняя,USD</t>
  </si>
  <si>
    <t xml:space="preserve">Авиа</t>
  </si>
  <si>
    <t xml:space="preserve">Средняя</t>
  </si>
  <si>
    <t xml:space="preserve">Валюта</t>
  </si>
  <si>
    <t xml:space="preserve">per 1 kg</t>
  </si>
  <si>
    <t xml:space="preserve">Китай до 100 кг</t>
  </si>
  <si>
    <t xml:space="preserve">USD</t>
  </si>
  <si>
    <t xml:space="preserve">Китай до 500 кг</t>
  </si>
  <si>
    <t xml:space="preserve">Индия до 500 кг</t>
  </si>
  <si>
    <t xml:space="preserve">EUR</t>
  </si>
  <si>
    <t xml:space="preserve">Брокерские услуги</t>
  </si>
  <si>
    <t xml:space="preserve">Средняя,RUB</t>
  </si>
  <si>
    <t xml:space="preserve">импорт (авто/море/жд)</t>
  </si>
  <si>
    <t xml:space="preserve">импорт (авиа)</t>
  </si>
  <si>
    <t xml:space="preserve">Услуга </t>
  </si>
  <si>
    <t xml:space="preserve">Заключение</t>
  </si>
  <si>
    <t xml:space="preserve">Срочное заключение</t>
  </si>
  <si>
    <t xml:space="preserve">Услуга</t>
  </si>
  <si>
    <t xml:space="preserve">Сертификация</t>
  </si>
  <si>
    <t xml:space="preserve">Услуга (груз)</t>
  </si>
  <si>
    <t xml:space="preserve">Казань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</si>
</sst>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General"/>
    <numFmt numFmtId="167" formatCode="0.0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i val="true"/>
      <sz val="22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1"/>
  <sheetViews>
    <sheetView showFormulas="false" showGridLines="true" showRowColHeaders="true" showZeros="true" rightToLeft="false" tabSelected="true" showOutlineSymbols="true" defaultGridColor="true" view="normal" topLeftCell="J1" colorId="64" zoomScale="140" zoomScaleNormal="140" zoomScalePageLayoutView="100" workbookViewId="0">
      <selection pane="topLeft" activeCell="M6" activeCellId="0" sqref="M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4.86"/>
    <col collapsed="false" customWidth="true" hidden="false" outlineLevel="0" max="3" min="2" style="0" width="9.14"/>
    <col collapsed="false" customWidth="true" hidden="false" outlineLevel="0" max="4" min="4" style="0" width="10.42"/>
    <col collapsed="false" customWidth="true" hidden="false" outlineLevel="0" max="8" min="8" style="0" width="12.86"/>
    <col collapsed="false" customWidth="true" hidden="false" outlineLevel="0" max="10" min="9" style="0" width="15.71"/>
    <col collapsed="false" customWidth="true" hidden="false" outlineLevel="0" max="11" min="11" style="0" width="19.85"/>
    <col collapsed="false" customWidth="true" hidden="false" outlineLevel="0" max="12" min="12" style="0" width="23.57"/>
    <col collapsed="false" customWidth="true" hidden="false" outlineLevel="0" max="13" min="13" style="0" width="23.89"/>
  </cols>
  <sheetData>
    <row r="1" customFormat="false" ht="15" hidden="false" customHeight="true" outlineLevel="0" collapsed="false">
      <c r="A1" s="1"/>
      <c r="B1" s="2" t="s">
        <v>0</v>
      </c>
      <c r="C1" s="2"/>
      <c r="D1" s="2"/>
      <c r="E1" s="2" t="s">
        <v>1</v>
      </c>
      <c r="F1" s="2"/>
      <c r="G1" s="2" t="s">
        <v>2</v>
      </c>
      <c r="H1" s="2" t="s">
        <v>3</v>
      </c>
      <c r="I1" s="2"/>
      <c r="J1" s="2"/>
      <c r="K1" s="2" t="s">
        <v>4</v>
      </c>
      <c r="L1" s="3" t="s">
        <v>5</v>
      </c>
    </row>
    <row r="2" customFormat="false" ht="15" hidden="false" customHeight="false" outlineLevel="0" collapsed="false">
      <c r="A2" s="1"/>
      <c r="B2" s="4" t="s">
        <v>6</v>
      </c>
      <c r="C2" s="4" t="s">
        <v>6</v>
      </c>
      <c r="D2" s="4" t="s">
        <v>6</v>
      </c>
      <c r="E2" s="4" t="s">
        <v>7</v>
      </c>
      <c r="F2" s="4" t="s">
        <v>7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3"/>
    </row>
    <row r="3" customFormat="false" ht="15" hidden="false" customHeight="false" outlineLevel="0" collapsed="false">
      <c r="A3" s="1"/>
      <c r="B3" s="2" t="s">
        <v>12</v>
      </c>
      <c r="C3" s="2" t="s">
        <v>13</v>
      </c>
      <c r="D3" s="2" t="s">
        <v>14</v>
      </c>
      <c r="E3" s="2" t="s">
        <v>12</v>
      </c>
      <c r="F3" s="2" t="s">
        <v>14</v>
      </c>
      <c r="G3" s="2" t="s">
        <v>14</v>
      </c>
      <c r="H3" s="2" t="s">
        <v>15</v>
      </c>
      <c r="I3" s="2" t="s">
        <v>16</v>
      </c>
      <c r="J3" s="2" t="s">
        <v>13</v>
      </c>
      <c r="K3" s="2"/>
      <c r="L3" s="3"/>
    </row>
    <row r="4" customFormat="false" ht="13.8" hidden="false" customHeight="false" outlineLevel="0" collapsed="false">
      <c r="A4" s="2" t="s">
        <v>17</v>
      </c>
      <c r="B4" s="5" t="n">
        <v>2</v>
      </c>
      <c r="C4" s="5" t="n">
        <v>2</v>
      </c>
      <c r="D4" s="5" t="n">
        <v>4</v>
      </c>
      <c r="E4" s="6" t="n">
        <v>0</v>
      </c>
      <c r="F4" s="6" t="n">
        <v>0</v>
      </c>
      <c r="G4" s="6" t="n">
        <v>0</v>
      </c>
      <c r="H4" s="6" t="n">
        <v>0</v>
      </c>
      <c r="I4" s="6" t="n">
        <v>0</v>
      </c>
      <c r="J4" s="6" t="n">
        <v>0</v>
      </c>
      <c r="K4" s="6" t="n">
        <v>1</v>
      </c>
      <c r="L4" s="7" t="n">
        <f aca="false">AVERAGE(B4:D4,K4)</f>
        <v>2.25</v>
      </c>
      <c r="M4" s="0" t="n">
        <f aca="false">VLOOKUP('%'!L4,{0,5;95,4;99,3;100,2;110,1},2,1)</f>
        <v>1</v>
      </c>
      <c r="N4" s="8" t="n">
        <v>114.546095716215</v>
      </c>
    </row>
    <row r="5" customFormat="false" ht="13.8" hidden="false" customHeight="false" outlineLevel="0" collapsed="false">
      <c r="A5" s="2" t="s">
        <v>18</v>
      </c>
      <c r="B5" s="5" t="n">
        <v>0</v>
      </c>
      <c r="C5" s="5" t="n">
        <v>0</v>
      </c>
      <c r="D5" s="5" t="n">
        <v>0</v>
      </c>
      <c r="E5" s="6" t="n">
        <v>0</v>
      </c>
      <c r="F5" s="6" t="n">
        <v>0</v>
      </c>
      <c r="G5" s="6" t="n">
        <v>0</v>
      </c>
      <c r="H5" s="6" t="n">
        <v>0</v>
      </c>
      <c r="I5" s="6" t="n">
        <v>1</v>
      </c>
      <c r="J5" s="6" t="n">
        <v>0</v>
      </c>
      <c r="K5" s="6" t="n">
        <v>1</v>
      </c>
      <c r="L5" s="7" t="n">
        <f aca="false">AVERAGE(I5,K5)</f>
        <v>1</v>
      </c>
      <c r="M5" s="0" t="n">
        <f aca="false">VLOOKUP('%'!L5,{0,5;95,4;99,3;101,2;110,1},2,1)</f>
        <v>1</v>
      </c>
      <c r="N5" s="8" t="n">
        <v>125.135315997882</v>
      </c>
    </row>
    <row r="6" customFormat="false" ht="13.8" hidden="false" customHeight="false" outlineLevel="0" collapsed="false">
      <c r="A6" s="2" t="s">
        <v>19</v>
      </c>
      <c r="B6" s="6" t="n">
        <v>0</v>
      </c>
      <c r="C6" s="6" t="n">
        <v>0</v>
      </c>
      <c r="D6" s="6" t="n">
        <v>0</v>
      </c>
      <c r="E6" s="6" t="n">
        <v>0</v>
      </c>
      <c r="F6" s="6" t="n">
        <v>0</v>
      </c>
      <c r="G6" s="6" t="n">
        <v>0</v>
      </c>
      <c r="H6" s="6" t="n">
        <v>0</v>
      </c>
      <c r="I6" s="6" t="n">
        <v>3</v>
      </c>
      <c r="J6" s="6" t="n">
        <v>0</v>
      </c>
      <c r="K6" s="6" t="n">
        <v>0</v>
      </c>
      <c r="L6" s="7" t="n">
        <f aca="false">AVERAGE(I6)</f>
        <v>3</v>
      </c>
      <c r="M6" s="0" t="n">
        <f aca="false">VLOOKUP('%'!L6,{0,5;95,4;99,3;101,2;110,1},2,1)</f>
        <v>5</v>
      </c>
      <c r="N6" s="8" t="n">
        <v>95</v>
      </c>
    </row>
    <row r="7" customFormat="false" ht="13.8" hidden="false" customHeight="false" outlineLevel="0" collapsed="false">
      <c r="A7" s="2" t="s">
        <v>20</v>
      </c>
      <c r="B7" s="5" t="n">
        <v>4</v>
      </c>
      <c r="C7" s="5" t="n">
        <v>4</v>
      </c>
      <c r="D7" s="5" t="n">
        <v>2</v>
      </c>
      <c r="E7" s="6" t="n">
        <v>2</v>
      </c>
      <c r="F7" s="6" t="n">
        <v>2</v>
      </c>
      <c r="G7" s="6" t="n">
        <v>4</v>
      </c>
      <c r="H7" s="6" t="n">
        <v>4</v>
      </c>
      <c r="I7" s="6" t="n">
        <v>2</v>
      </c>
      <c r="J7" s="6" t="n">
        <v>1</v>
      </c>
      <c r="K7" s="6" t="n">
        <v>0</v>
      </c>
      <c r="L7" s="7" t="n">
        <f aca="false">AVERAGE(B7:I7)</f>
        <v>3</v>
      </c>
      <c r="M7" s="0" t="n">
        <f aca="false">VLOOKUP('%'!L7,{0,5;95,4;99,3;101,2;110,1},2,1)</f>
        <v>2</v>
      </c>
      <c r="N7" s="8" t="n">
        <v>102.850567053383</v>
      </c>
    </row>
    <row r="8" customFormat="false" ht="13.8" hidden="false" customHeight="false" outlineLevel="0" collapsed="false">
      <c r="A8" s="2" t="s">
        <v>21</v>
      </c>
      <c r="B8" s="6" t="n">
        <v>0</v>
      </c>
      <c r="C8" s="6" t="n">
        <v>0</v>
      </c>
      <c r="D8" s="6" t="n">
        <v>0</v>
      </c>
      <c r="E8" s="6" t="n">
        <v>0</v>
      </c>
      <c r="F8" s="6" t="n">
        <v>0</v>
      </c>
      <c r="G8" s="6" t="n">
        <v>0</v>
      </c>
      <c r="H8" s="6" t="n">
        <v>0</v>
      </c>
      <c r="I8" s="6" t="n">
        <v>0</v>
      </c>
      <c r="J8" s="5" t="n">
        <v>0</v>
      </c>
      <c r="K8" s="5" t="n">
        <v>1</v>
      </c>
      <c r="L8" s="7" t="n">
        <f aca="false">AVERAGE(K8)</f>
        <v>1</v>
      </c>
      <c r="M8" s="0" t="n">
        <f aca="false">VLOOKUP('%'!L8,{0,5;95,4;99,3;101,2;110,1},2,1)</f>
        <v>1</v>
      </c>
      <c r="N8" s="8" t="n">
        <v>236.014441309825</v>
      </c>
    </row>
    <row r="9" customFormat="false" ht="13.8" hidden="false" customHeight="false" outlineLevel="0" collapsed="false">
      <c r="A9" s="2" t="s">
        <v>22</v>
      </c>
      <c r="B9" s="6" t="n">
        <v>0</v>
      </c>
      <c r="C9" s="6" t="n">
        <v>0</v>
      </c>
      <c r="D9" s="6" t="n">
        <v>0</v>
      </c>
      <c r="E9" s="6" t="n">
        <v>0</v>
      </c>
      <c r="F9" s="6" t="n">
        <v>0</v>
      </c>
      <c r="G9" s="6" t="n">
        <v>0</v>
      </c>
      <c r="H9" s="6" t="n">
        <v>3</v>
      </c>
      <c r="I9" s="6" t="n">
        <v>0</v>
      </c>
      <c r="J9" s="5" t="n">
        <v>0</v>
      </c>
      <c r="K9" s="5" t="n">
        <v>5</v>
      </c>
      <c r="L9" s="7" t="n">
        <f aca="false">AVERAGE(H9,K9)</f>
        <v>4</v>
      </c>
      <c r="M9" s="0" t="n">
        <f aca="false">VLOOKUP('%'!L9,{0,5;95,4;99,3;101,2;110,1},2,1)</f>
        <v>5</v>
      </c>
      <c r="N9" s="8" t="n">
        <v>90.4161450487828</v>
      </c>
    </row>
    <row r="10" customFormat="false" ht="13.8" hidden="false" customHeight="false" outlineLevel="0" collapsed="false">
      <c r="A10" s="2" t="s">
        <v>23</v>
      </c>
      <c r="B10" s="5" t="n">
        <v>0</v>
      </c>
      <c r="C10" s="5" t="n">
        <v>0</v>
      </c>
      <c r="D10" s="5" t="n">
        <v>0</v>
      </c>
      <c r="E10" s="6" t="n">
        <v>0</v>
      </c>
      <c r="F10" s="6" t="n">
        <v>0</v>
      </c>
      <c r="G10" s="6" t="n">
        <v>0</v>
      </c>
      <c r="H10" s="6" t="n">
        <v>0</v>
      </c>
      <c r="I10" s="6" t="n">
        <v>0</v>
      </c>
      <c r="J10" s="5" t="n">
        <v>0</v>
      </c>
      <c r="K10" s="5" t="n">
        <v>5</v>
      </c>
      <c r="L10" s="7" t="n">
        <f aca="false">AVERAGE(K10)</f>
        <v>5</v>
      </c>
      <c r="M10" s="0" t="n">
        <f aca="false">VLOOKUP('%'!L10,{0,5;95,4;99,3;101,2;110,1},2,1)</f>
        <v>5</v>
      </c>
      <c r="N10" s="8" t="n">
        <v>40.0429886726744</v>
      </c>
    </row>
    <row r="11" customFormat="false" ht="13.8" hidden="false" customHeight="false" outlineLevel="0" collapsed="false">
      <c r="A11" s="2" t="s">
        <v>24</v>
      </c>
      <c r="B11" s="6" t="n">
        <v>0</v>
      </c>
      <c r="C11" s="6" t="n">
        <v>0</v>
      </c>
      <c r="D11" s="6" t="n">
        <v>0</v>
      </c>
      <c r="E11" s="6" t="n">
        <v>5</v>
      </c>
      <c r="F11" s="6" t="n">
        <v>4</v>
      </c>
      <c r="G11" s="6" t="n">
        <v>2</v>
      </c>
      <c r="H11" s="6" t="n">
        <v>0</v>
      </c>
      <c r="I11" s="6" t="n">
        <v>0</v>
      </c>
      <c r="J11" s="5" t="n">
        <v>0</v>
      </c>
      <c r="K11" s="5" t="n">
        <v>0</v>
      </c>
      <c r="L11" s="7" t="n">
        <f aca="false">AVERAGE(E11:G11)</f>
        <v>3.66666666666667</v>
      </c>
      <c r="M11" s="0" t="n">
        <f aca="false">VLOOKUP('%'!L11,{0,5;95,4;99,3;101,2;110,1},2,1)</f>
        <v>4</v>
      </c>
      <c r="N11" s="8" t="n">
        <v>96.7337596552463</v>
      </c>
    </row>
    <row r="12" customFormat="false" ht="13.8" hidden="false" customHeight="false" outlineLevel="0" collapsed="false">
      <c r="A12" s="2" t="s">
        <v>25</v>
      </c>
      <c r="B12" s="6" t="n">
        <v>0</v>
      </c>
      <c r="C12" s="6" t="n">
        <v>0</v>
      </c>
      <c r="D12" s="6" t="n">
        <v>0</v>
      </c>
      <c r="E12" s="6" t="n">
        <v>0</v>
      </c>
      <c r="F12" s="6" t="n">
        <v>0</v>
      </c>
      <c r="G12" s="6" t="n">
        <v>0</v>
      </c>
      <c r="H12" s="5" t="n">
        <v>1</v>
      </c>
      <c r="I12" s="6" t="n">
        <v>0</v>
      </c>
      <c r="J12" s="5" t="n">
        <v>5</v>
      </c>
      <c r="K12" s="5" t="n">
        <v>0</v>
      </c>
      <c r="L12" s="7" t="n">
        <f aca="false">AVERAGE(H12,J12)</f>
        <v>3</v>
      </c>
      <c r="M12" s="0" t="n">
        <f aca="false">VLOOKUP('%'!L12,{0,5;95,4;99,3;101,2;110,1},2,1)</f>
        <v>4</v>
      </c>
      <c r="N12" s="8" t="n">
        <v>97.5925995617357</v>
      </c>
    </row>
    <row r="13" customFormat="false" ht="13.8" hidden="false" customHeight="false" outlineLevel="0" collapsed="false">
      <c r="A13" s="2" t="s">
        <v>26</v>
      </c>
      <c r="B13" s="6" t="n">
        <v>0</v>
      </c>
      <c r="C13" s="6" t="n">
        <v>0</v>
      </c>
      <c r="D13" s="6" t="n">
        <v>0</v>
      </c>
      <c r="E13" s="6" t="n">
        <v>2</v>
      </c>
      <c r="F13" s="6" t="n">
        <v>2</v>
      </c>
      <c r="G13" s="6" t="n">
        <v>4</v>
      </c>
      <c r="H13" s="6" t="n">
        <v>0</v>
      </c>
      <c r="I13" s="6" t="n">
        <v>0</v>
      </c>
      <c r="J13" s="5" t="n">
        <v>0</v>
      </c>
      <c r="K13" s="5" t="n">
        <v>4</v>
      </c>
      <c r="L13" s="7" t="n">
        <f aca="false">AVERAGE(E13:G13,K13)</f>
        <v>3</v>
      </c>
      <c r="M13" s="0" t="n">
        <f aca="false">VLOOKUP('%'!L13,{0,5;95,4;99,3;101,2;110,1},2,1)</f>
        <v>2</v>
      </c>
      <c r="N13" s="8" t="n">
        <v>101.452784342932</v>
      </c>
    </row>
    <row r="14" customFormat="false" ht="13.8" hidden="false" customHeight="false" outlineLevel="0" collapsed="false">
      <c r="A14" s="2" t="s">
        <v>27</v>
      </c>
      <c r="B14" s="6" t="n">
        <v>0</v>
      </c>
      <c r="C14" s="6" t="n">
        <v>0</v>
      </c>
      <c r="D14" s="6" t="n">
        <v>0</v>
      </c>
      <c r="E14" s="6" t="n">
        <v>2</v>
      </c>
      <c r="F14" s="6" t="n">
        <v>4</v>
      </c>
      <c r="G14" s="6" t="n">
        <v>0</v>
      </c>
      <c r="H14" s="6" t="n">
        <v>4</v>
      </c>
      <c r="I14" s="6" t="n">
        <v>0</v>
      </c>
      <c r="J14" s="5" t="n">
        <v>0</v>
      </c>
      <c r="K14" s="5" t="n">
        <v>0</v>
      </c>
      <c r="L14" s="7" t="n">
        <f aca="false">AVERAGE(E14:F14,H14)</f>
        <v>3.33333333333333</v>
      </c>
      <c r="M14" s="0" t="n">
        <f aca="false">VLOOKUP('%'!L14,{0,5;95,4;99,3;101,2;110,1},2,1)</f>
        <v>4</v>
      </c>
      <c r="N14" s="8" t="n">
        <v>96.5226111834619</v>
      </c>
    </row>
    <row r="15" customFormat="false" ht="13.8" hidden="false" customHeight="false" outlineLevel="0" collapsed="false">
      <c r="A15" s="2" t="s">
        <v>28</v>
      </c>
      <c r="B15" s="6" t="n">
        <v>0</v>
      </c>
      <c r="C15" s="6" t="n">
        <v>0</v>
      </c>
      <c r="D15" s="6" t="n">
        <v>0</v>
      </c>
      <c r="E15" s="6" t="n">
        <v>0</v>
      </c>
      <c r="F15" s="6" t="n">
        <v>0</v>
      </c>
      <c r="G15" s="6" t="n">
        <v>0</v>
      </c>
      <c r="H15" s="6" t="n">
        <v>0</v>
      </c>
      <c r="I15" s="6" t="n">
        <v>5</v>
      </c>
      <c r="J15" s="5" t="n">
        <v>0</v>
      </c>
      <c r="K15" s="5" t="n">
        <v>0</v>
      </c>
      <c r="L15" s="7" t="n">
        <f aca="false">AVERAGE(I15)</f>
        <v>5</v>
      </c>
      <c r="M15" s="0" t="n">
        <f aca="false">VLOOKUP('%'!L15,{0,5;95,4;99,3;101,2;110,1},2,1)</f>
        <v>5</v>
      </c>
      <c r="N15" s="8" t="n">
        <v>66.6216216216216</v>
      </c>
    </row>
    <row r="16" customFormat="false" ht="13.8" hidden="false" customHeight="false" outlineLevel="0" collapsed="false">
      <c r="A16" s="2" t="s">
        <v>29</v>
      </c>
      <c r="B16" s="6" t="n">
        <v>0</v>
      </c>
      <c r="C16" s="6" t="n">
        <v>0</v>
      </c>
      <c r="D16" s="6" t="n">
        <v>0</v>
      </c>
      <c r="E16" s="6" t="n">
        <v>0</v>
      </c>
      <c r="F16" s="6" t="n">
        <v>0</v>
      </c>
      <c r="G16" s="6" t="n">
        <v>0</v>
      </c>
      <c r="H16" s="6" t="n">
        <v>0</v>
      </c>
      <c r="I16" s="6" t="n">
        <v>0</v>
      </c>
      <c r="J16" s="5" t="n">
        <v>0</v>
      </c>
      <c r="K16" s="5" t="n">
        <v>5</v>
      </c>
      <c r="L16" s="7" t="n">
        <f aca="false">AVERAGE(K16)</f>
        <v>5</v>
      </c>
      <c r="M16" s="0" t="n">
        <f aca="false">VLOOKUP('%'!L16,{0,5;95,4;99,3;101,2;110,1},2,1)</f>
        <v>5</v>
      </c>
      <c r="N16" s="8" t="n">
        <v>23.9425700175007</v>
      </c>
    </row>
    <row r="17" customFormat="false" ht="13.8" hidden="false" customHeight="false" outlineLevel="0" collapsed="false">
      <c r="A17" s="2" t="s">
        <v>30</v>
      </c>
      <c r="B17" s="6" t="n">
        <v>0</v>
      </c>
      <c r="C17" s="6" t="n">
        <v>0</v>
      </c>
      <c r="D17" s="6" t="n">
        <v>0</v>
      </c>
      <c r="E17" s="6" t="n">
        <v>0</v>
      </c>
      <c r="F17" s="6" t="n">
        <v>0</v>
      </c>
      <c r="G17" s="6" t="n">
        <v>0</v>
      </c>
      <c r="H17" s="6" t="n">
        <v>0</v>
      </c>
      <c r="I17" s="6" t="n">
        <v>3</v>
      </c>
      <c r="J17" s="5" t="n">
        <v>0</v>
      </c>
      <c r="K17" s="5" t="n">
        <v>0</v>
      </c>
      <c r="L17" s="7" t="n">
        <f aca="false">AVERAGE(I17)</f>
        <v>3</v>
      </c>
      <c r="M17" s="0" t="n">
        <f aca="false">VLOOKUP('%'!L17,{0,5;95,4;99,3;101,2;110,1},2,1)</f>
        <v>3</v>
      </c>
      <c r="N17" s="8" t="n">
        <v>99.5196456961163</v>
      </c>
    </row>
    <row r="18" customFormat="false" ht="13.8" hidden="false" customHeight="false" outlineLevel="0" collapsed="false">
      <c r="A18" s="2" t="s">
        <v>31</v>
      </c>
      <c r="B18" s="6" t="n">
        <v>0</v>
      </c>
      <c r="C18" s="6" t="n">
        <v>0</v>
      </c>
      <c r="D18" s="6" t="n">
        <v>0</v>
      </c>
      <c r="E18" s="6" t="n">
        <v>0</v>
      </c>
      <c r="F18" s="6" t="n">
        <v>0</v>
      </c>
      <c r="G18" s="6" t="n">
        <v>0</v>
      </c>
      <c r="H18" s="6" t="n">
        <v>0</v>
      </c>
      <c r="I18" s="6" t="n">
        <v>0</v>
      </c>
      <c r="J18" s="6" t="n">
        <v>0</v>
      </c>
      <c r="K18" s="6" t="n">
        <v>5</v>
      </c>
      <c r="L18" s="7" t="n">
        <f aca="false">AVERAGE(K18)</f>
        <v>5</v>
      </c>
      <c r="M18" s="0" t="n">
        <f aca="false">VLOOKUP('%'!L18,{0,5;95,4;99,3;101,2;110,1},2,1)</f>
        <v>5</v>
      </c>
      <c r="N18" s="8" t="n">
        <v>75.4599542334096</v>
      </c>
    </row>
    <row r="19" customFormat="false" ht="13.8" hidden="false" customHeight="false" outlineLevel="0" collapsed="false">
      <c r="A19" s="2" t="s">
        <v>32</v>
      </c>
      <c r="B19" s="6" t="n">
        <v>0</v>
      </c>
      <c r="C19" s="6" t="n">
        <v>0</v>
      </c>
      <c r="D19" s="6" t="n">
        <v>0</v>
      </c>
      <c r="E19" s="6" t="n">
        <v>0</v>
      </c>
      <c r="F19" s="6" t="n">
        <v>0</v>
      </c>
      <c r="G19" s="6" t="n">
        <v>0</v>
      </c>
      <c r="H19" s="6" t="n">
        <v>0</v>
      </c>
      <c r="I19" s="6" t="n">
        <v>0</v>
      </c>
      <c r="J19" s="6" t="n">
        <v>0</v>
      </c>
      <c r="K19" s="5" t="n">
        <v>5</v>
      </c>
      <c r="L19" s="7" t="n">
        <f aca="false">AVERAGE(K19)</f>
        <v>5</v>
      </c>
      <c r="N19" s="8" t="n">
        <v>65.9217877094972</v>
      </c>
    </row>
    <row r="20" customFormat="false" ht="13.8" hidden="false" customHeight="false" outlineLevel="0" collapsed="false">
      <c r="A20" s="2" t="s">
        <v>33</v>
      </c>
      <c r="B20" s="6" t="n">
        <v>0</v>
      </c>
      <c r="C20" s="6" t="n">
        <v>0</v>
      </c>
      <c r="D20" s="6" t="n">
        <v>0</v>
      </c>
      <c r="E20" s="6" t="n">
        <v>0</v>
      </c>
      <c r="F20" s="6" t="n">
        <v>0</v>
      </c>
      <c r="G20" s="6" t="n">
        <v>0</v>
      </c>
      <c r="H20" s="6" t="n">
        <v>0</v>
      </c>
      <c r="I20" s="6" t="n">
        <v>0</v>
      </c>
      <c r="J20" s="6" t="n">
        <v>0</v>
      </c>
      <c r="K20" s="6" t="n">
        <v>5</v>
      </c>
      <c r="L20" s="7" t="n">
        <f aca="false">AVERAGE(K20)</f>
        <v>5</v>
      </c>
      <c r="N20" s="8" t="n">
        <v>70</v>
      </c>
    </row>
    <row r="21" customFormat="false" ht="13.8" hidden="false" customHeight="false" outlineLevel="0" collapsed="false">
      <c r="A21" s="2" t="s">
        <v>34</v>
      </c>
      <c r="B21" s="6" t="n">
        <v>0</v>
      </c>
      <c r="C21" s="6" t="n">
        <v>0</v>
      </c>
      <c r="D21" s="6" t="n">
        <v>0</v>
      </c>
      <c r="E21" s="6" t="n">
        <v>0</v>
      </c>
      <c r="F21" s="6" t="n">
        <v>0</v>
      </c>
      <c r="G21" s="6" t="n">
        <v>0</v>
      </c>
      <c r="H21" s="6" t="n">
        <v>0</v>
      </c>
      <c r="I21" s="6" t="n">
        <v>0</v>
      </c>
      <c r="J21" s="6" t="n">
        <v>0</v>
      </c>
      <c r="K21" s="6" t="n">
        <v>1</v>
      </c>
      <c r="L21" s="7" t="n">
        <f aca="false">AVERAGE(K21)</f>
        <v>1</v>
      </c>
      <c r="N21" s="8" t="n">
        <v>132.039106145251</v>
      </c>
    </row>
  </sheetData>
  <mergeCells count="5">
    <mergeCell ref="A1:A3"/>
    <mergeCell ref="B1:D1"/>
    <mergeCell ref="E1:F1"/>
    <mergeCell ref="H1:J1"/>
    <mergeCell ref="L1:L3"/>
  </mergeCells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8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0" width="15.57"/>
    <col collapsed="false" customWidth="true" hidden="false" outlineLevel="0" max="3" min="3" style="0" width="16"/>
    <col collapsed="false" customWidth="true" hidden="false" outlineLevel="0" max="4" min="4" style="0" width="13.7"/>
    <col collapsed="false" customWidth="true" hidden="false" outlineLevel="0" max="5" min="5" style="0" width="15.71"/>
    <col collapsed="false" customWidth="true" hidden="false" outlineLevel="0" max="6" min="6" style="0" width="16.71"/>
  </cols>
  <sheetData>
    <row r="1" customFormat="false" ht="15" hidden="false" customHeight="false" outlineLevel="0" collapsed="false">
      <c r="A1" s="17" t="s">
        <v>83</v>
      </c>
      <c r="B1" s="17" t="s">
        <v>33</v>
      </c>
      <c r="C1" s="17" t="s">
        <v>34</v>
      </c>
      <c r="D1" s="17" t="s">
        <v>80</v>
      </c>
      <c r="E1" s="17" t="s">
        <v>33</v>
      </c>
      <c r="F1" s="17" t="s">
        <v>34</v>
      </c>
    </row>
    <row r="2" customFormat="false" ht="15" hidden="false" customHeight="false" outlineLevel="0" collapsed="false">
      <c r="A2" s="27" t="s">
        <v>84</v>
      </c>
      <c r="B2" s="22" t="n">
        <v>8000</v>
      </c>
      <c r="C2" s="22" t="n">
        <v>14790</v>
      </c>
      <c r="D2" s="22" t="n">
        <f aca="false">AVERAGE(B2:C2)</f>
        <v>11395</v>
      </c>
      <c r="E2" s="31" t="n">
        <f aca="false">B2*100/D2</f>
        <v>70.2062308029838</v>
      </c>
      <c r="F2" s="31" t="n">
        <f aca="false">C2*100/D2</f>
        <v>129.793769197016</v>
      </c>
    </row>
    <row r="3" customFormat="false" ht="15" hidden="false" customHeight="false" outlineLevel="0" collapsed="false">
      <c r="A3" s="27" t="s">
        <v>85</v>
      </c>
      <c r="B3" s="22" t="n">
        <v>12000</v>
      </c>
      <c r="C3" s="22" t="n">
        <v>22185</v>
      </c>
      <c r="D3" s="22" t="n">
        <f aca="false">AVERAGE(B3:C3)</f>
        <v>17092.5</v>
      </c>
      <c r="E3" s="31" t="n">
        <f aca="false">B3*100/D3</f>
        <v>70.2062308029838</v>
      </c>
      <c r="F3" s="31" t="n">
        <f aca="false">C3*100/D3</f>
        <v>129.793769197016</v>
      </c>
    </row>
    <row r="4" customFormat="false" ht="15" hidden="false" customHeight="false" outlineLevel="0" collapsed="false">
      <c r="A4" s="27"/>
      <c r="B4" s="27"/>
      <c r="C4" s="27"/>
      <c r="D4" s="6"/>
      <c r="E4" s="32" t="n">
        <v>70</v>
      </c>
      <c r="F4" s="21" t="n">
        <v>130</v>
      </c>
    </row>
    <row r="6" customFormat="false" ht="15" hidden="false" customHeight="false" outlineLevel="0" collapsed="false">
      <c r="A6" s="17" t="s">
        <v>86</v>
      </c>
      <c r="B6" s="17" t="s">
        <v>32</v>
      </c>
      <c r="C6" s="17" t="s">
        <v>34</v>
      </c>
      <c r="D6" s="17" t="s">
        <v>80</v>
      </c>
      <c r="E6" s="17" t="s">
        <v>32</v>
      </c>
      <c r="F6" s="17" t="s">
        <v>34</v>
      </c>
    </row>
    <row r="7" customFormat="false" ht="15" hidden="false" customHeight="false" outlineLevel="0" collapsed="false">
      <c r="A7" s="33" t="s">
        <v>87</v>
      </c>
      <c r="B7" s="6" t="n">
        <v>5900</v>
      </c>
      <c r="C7" s="6" t="n">
        <v>12000</v>
      </c>
      <c r="D7" s="6" t="n">
        <f aca="false">AVERAGE(B7:C7)</f>
        <v>8950</v>
      </c>
      <c r="E7" s="8" t="n">
        <f aca="false">B7*100/D7</f>
        <v>65.9217877094972</v>
      </c>
      <c r="F7" s="20" t="n">
        <f aca="false">C7*100/D7</f>
        <v>134.078212290503</v>
      </c>
    </row>
    <row r="8" customFormat="false" ht="15" hidden="false" customHeight="false" outlineLevel="0" collapsed="false">
      <c r="A8" s="6"/>
      <c r="B8" s="6"/>
      <c r="C8" s="6"/>
      <c r="D8" s="6"/>
      <c r="E8" s="6"/>
      <c r="F8" s="8" t="n">
        <f aca="false">AVERAGE(F4,F7)</f>
        <v>132.039106145251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4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F4" activeCellId="0" sqref="F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6.58"/>
    <col collapsed="false" customWidth="true" hidden="false" outlineLevel="0" max="2" min="2" style="0" width="17.86"/>
    <col collapsed="false" customWidth="true" hidden="false" outlineLevel="0" max="4" min="3" style="0" width="19.99"/>
    <col collapsed="false" customWidth="true" hidden="false" outlineLevel="0" max="5" min="5" style="0" width="28.14"/>
    <col collapsed="false" customWidth="true" hidden="false" outlineLevel="0" max="6" min="6" style="0" width="15.57"/>
    <col collapsed="false" customWidth="true" hidden="false" outlineLevel="0" max="7" min="7" style="0" width="20.71"/>
    <col collapsed="false" customWidth="true" hidden="false" outlineLevel="0" max="8" min="8" style="0" width="16"/>
  </cols>
  <sheetData>
    <row r="1" customFormat="false" ht="15" hidden="false" customHeight="false" outlineLevel="0" collapsed="false">
      <c r="A1" s="17" t="s">
        <v>88</v>
      </c>
      <c r="B1" s="17" t="s">
        <v>23</v>
      </c>
      <c r="C1" s="17" t="s">
        <v>29</v>
      </c>
      <c r="D1" s="17" t="s">
        <v>21</v>
      </c>
      <c r="E1" s="17" t="s">
        <v>80</v>
      </c>
      <c r="F1" s="17" t="s">
        <v>23</v>
      </c>
      <c r="G1" s="17" t="s">
        <v>29</v>
      </c>
      <c r="H1" s="17" t="s">
        <v>21</v>
      </c>
    </row>
    <row r="2" customFormat="false" ht="15" hidden="false" customHeight="false" outlineLevel="0" collapsed="false">
      <c r="A2" s="27" t="s">
        <v>49</v>
      </c>
      <c r="B2" s="22" t="n">
        <v>6229</v>
      </c>
      <c r="C2" s="22" t="n">
        <v>2471</v>
      </c>
      <c r="D2" s="22" t="n">
        <v>25000</v>
      </c>
      <c r="E2" s="31" t="n">
        <f aca="false">AVERAGE(B2:D2)</f>
        <v>11233.3333333333</v>
      </c>
      <c r="F2" s="31" t="n">
        <f aca="false">B2*100/E2</f>
        <v>55.4510385756677</v>
      </c>
      <c r="G2" s="31" t="n">
        <f aca="false">C2*100/E2</f>
        <v>21.9970326409496</v>
      </c>
      <c r="H2" s="31" t="n">
        <f aca="false">D2*100/E2</f>
        <v>222.551928783383</v>
      </c>
    </row>
    <row r="3" customFormat="false" ht="15" hidden="false" customHeight="false" outlineLevel="0" collapsed="false">
      <c r="A3" s="27" t="s">
        <v>89</v>
      </c>
      <c r="B3" s="22" t="n">
        <v>2300</v>
      </c>
      <c r="C3" s="22" t="n">
        <v>2417</v>
      </c>
      <c r="D3" s="22" t="n">
        <v>23292</v>
      </c>
      <c r="E3" s="31" t="n">
        <f aca="false">AVERAGE(B3:D3)</f>
        <v>9336.33333333333</v>
      </c>
      <c r="F3" s="31" t="n">
        <f aca="false">B3*100/E3</f>
        <v>24.6349387696812</v>
      </c>
      <c r="G3" s="31" t="n">
        <f aca="false">C3*100/E3</f>
        <v>25.8881073940519</v>
      </c>
      <c r="H3" s="31" t="n">
        <f aca="false">D3*100/E3</f>
        <v>249.476953836267</v>
      </c>
    </row>
    <row r="4" customFormat="false" ht="15" hidden="false" customHeight="false" outlineLevel="0" collapsed="false">
      <c r="A4" s="27"/>
      <c r="B4" s="27"/>
      <c r="C4" s="27"/>
      <c r="D4" s="27"/>
      <c r="E4" s="6"/>
      <c r="F4" s="8" t="n">
        <f aca="false">AVERAGE(F2:F3)</f>
        <v>40.0429886726744</v>
      </c>
      <c r="G4" s="8" t="n">
        <f aca="false">AVERAGE(G2:G3)</f>
        <v>23.9425700175007</v>
      </c>
      <c r="H4" s="8" t="n">
        <f aca="false">AVERAGE(H2:H3)</f>
        <v>236.014441309825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0"/>
  <sheetViews>
    <sheetView showFormulas="false" showGridLines="true" showRowColHeaders="true" showZeros="true" rightToLeft="false" tabSelected="false" showOutlineSymbols="true" defaultGridColor="true" view="normal" topLeftCell="F1" colorId="64" zoomScale="140" zoomScaleNormal="140" zoomScalePageLayoutView="100" workbookViewId="0">
      <selection pane="topLeft" activeCell="L7" activeCellId="0" sqref="L7"/>
    </sheetView>
  </sheetViews>
  <sheetFormatPr defaultColWidth="8.6875" defaultRowHeight="15" zeroHeight="false" outlineLevelRow="0" outlineLevelCol="0"/>
  <cols>
    <col collapsed="false" customWidth="true" hidden="false" outlineLevel="0" max="1" min="1" style="9" width="26.85"/>
    <col collapsed="false" customWidth="true" hidden="false" outlineLevel="0" max="2" min="2" style="0" width="15.29"/>
    <col collapsed="false" customWidth="true" hidden="false" outlineLevel="0" max="4" min="3" style="0" width="15.71"/>
    <col collapsed="false" customWidth="true" hidden="false" outlineLevel="0" max="5" min="5" style="0" width="14.28"/>
    <col collapsed="false" customWidth="true" hidden="false" outlineLevel="0" max="6" min="6" style="0" width="15.29"/>
    <col collapsed="false" customWidth="true" hidden="false" outlineLevel="0" max="7" min="7" style="0" width="13.7"/>
    <col collapsed="false" customWidth="true" hidden="false" outlineLevel="0" max="8" min="8" style="0" width="15.42"/>
    <col collapsed="false" customWidth="true" hidden="false" outlineLevel="0" max="10" min="9" style="0" width="13.86"/>
    <col collapsed="false" customWidth="true" hidden="false" outlineLevel="0" max="11" min="11" style="0" width="18.85"/>
    <col collapsed="false" customWidth="true" hidden="false" outlineLevel="0" max="12" min="12" style="0" width="23.28"/>
    <col collapsed="false" customWidth="true" hidden="false" outlineLevel="0" max="13" min="13" style="0" width="16.42"/>
    <col collapsed="false" customWidth="true" hidden="false" outlineLevel="0" max="14" min="14" style="0" width="13.14"/>
    <col collapsed="false" customWidth="true" hidden="false" outlineLevel="0" max="15" min="15" style="0" width="13.86"/>
    <col collapsed="false" customWidth="true" hidden="false" outlineLevel="0" max="16" min="16" style="0" width="12.57"/>
    <col collapsed="false" customWidth="true" hidden="false" outlineLevel="0" max="17" min="17" style="0" width="13.86"/>
    <col collapsed="false" customWidth="true" hidden="false" outlineLevel="0" max="18" min="18" style="0" width="16.42"/>
    <col collapsed="false" customWidth="true" hidden="false" outlineLevel="0" max="19" min="19" style="0" width="13.7"/>
    <col collapsed="false" customWidth="true" hidden="false" outlineLevel="0" max="20" min="20" style="0" width="11.57"/>
    <col collapsed="false" customWidth="true" hidden="false" outlineLevel="0" max="21" min="21" style="0" width="10.58"/>
    <col collapsed="false" customWidth="true" hidden="false" outlineLevel="0" max="23" min="23" style="0" width="11.57"/>
  </cols>
  <sheetData>
    <row r="1" customFormat="false" ht="15" hidden="false" customHeight="true" outlineLevel="0" collapsed="false">
      <c r="A1" s="1" t="s">
        <v>35</v>
      </c>
      <c r="B1" s="2" t="s">
        <v>0</v>
      </c>
      <c r="C1" s="2"/>
      <c r="D1" s="2"/>
      <c r="E1" s="2" t="s">
        <v>1</v>
      </c>
      <c r="F1" s="2"/>
      <c r="G1" s="2" t="s">
        <v>2</v>
      </c>
      <c r="H1" s="2" t="s">
        <v>3</v>
      </c>
      <c r="I1" s="2"/>
      <c r="J1" s="2"/>
      <c r="K1" s="2" t="s">
        <v>4</v>
      </c>
      <c r="L1" s="10" t="s">
        <v>36</v>
      </c>
    </row>
    <row r="2" customFormat="false" ht="15" hidden="false" customHeight="false" outlineLevel="0" collapsed="false">
      <c r="A2" s="1"/>
      <c r="B2" s="4" t="s">
        <v>37</v>
      </c>
      <c r="C2" s="4" t="s">
        <v>38</v>
      </c>
      <c r="D2" s="4" t="s">
        <v>37</v>
      </c>
      <c r="E2" s="4" t="s">
        <v>7</v>
      </c>
      <c r="F2" s="4" t="s">
        <v>7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/>
    </row>
    <row r="3" customFormat="false" ht="15" hidden="false" customHeight="false" outlineLevel="0" collapsed="false">
      <c r="A3" s="1"/>
      <c r="B3" s="2" t="s">
        <v>12</v>
      </c>
      <c r="C3" s="2" t="s">
        <v>14</v>
      </c>
      <c r="D3" s="2" t="s">
        <v>14</v>
      </c>
      <c r="E3" s="2" t="s">
        <v>12</v>
      </c>
      <c r="F3" s="2" t="s">
        <v>14</v>
      </c>
      <c r="G3" s="2" t="s">
        <v>14</v>
      </c>
      <c r="H3" s="2" t="s">
        <v>15</v>
      </c>
      <c r="I3" s="2" t="s">
        <v>16</v>
      </c>
      <c r="J3" s="2" t="s">
        <v>13</v>
      </c>
      <c r="K3" s="2"/>
      <c r="L3" s="10"/>
    </row>
    <row r="4" customFormat="false" ht="15" hidden="false" customHeight="false" outlineLevel="0" collapsed="false">
      <c r="A4" s="2" t="s">
        <v>17</v>
      </c>
      <c r="B4" s="11" t="n">
        <f aca="false">AIR!H4</f>
        <v>105.147058823529</v>
      </c>
      <c r="C4" s="11" t="n">
        <f aca="false">AIR!H2</f>
        <v>106.25</v>
      </c>
      <c r="D4" s="11" t="n">
        <f aca="false">AIR!H3</f>
        <v>95.7575757575757</v>
      </c>
      <c r="E4" s="4" t="s">
        <v>39</v>
      </c>
      <c r="F4" s="4" t="s">
        <v>39</v>
      </c>
      <c r="G4" s="4" t="s">
        <v>39</v>
      </c>
      <c r="H4" s="4" t="s">
        <v>39</v>
      </c>
      <c r="I4" s="4" t="s">
        <v>39</v>
      </c>
      <c r="J4" s="4" t="s">
        <v>39</v>
      </c>
      <c r="K4" s="11" t="n">
        <f aca="false">'BROKER SERVICES'!L4</f>
        <v>151.029748283753</v>
      </c>
      <c r="L4" s="8" t="n">
        <f aca="false">AVERAGE(B4:K4)</f>
        <v>114.546095716215</v>
      </c>
    </row>
    <row r="5" customFormat="false" ht="15" hidden="false" customHeight="false" outlineLevel="0" collapsed="false">
      <c r="A5" s="2" t="s">
        <v>18</v>
      </c>
      <c r="B5" s="12" t="s">
        <v>39</v>
      </c>
      <c r="C5" s="12" t="s">
        <v>39</v>
      </c>
      <c r="D5" s="12" t="s">
        <v>39</v>
      </c>
      <c r="E5" s="12" t="s">
        <v>39</v>
      </c>
      <c r="F5" s="12" t="s">
        <v>39</v>
      </c>
      <c r="G5" s="12" t="s">
        <v>39</v>
      </c>
      <c r="H5" s="12" t="s">
        <v>39</v>
      </c>
      <c r="I5" s="13" t="n">
        <f aca="false">'ROAD RF'!I14</f>
        <v>133.858732682262</v>
      </c>
      <c r="J5" s="4" t="s">
        <v>39</v>
      </c>
      <c r="K5" s="11" t="n">
        <f aca="false">'BROKER SERVICES'!I4</f>
        <v>116.411899313501</v>
      </c>
      <c r="L5" s="8" t="n">
        <f aca="false">AVERAGE(B5:K5)</f>
        <v>125.135315997882</v>
      </c>
    </row>
    <row r="6" customFormat="false" ht="15" hidden="false" customHeight="false" outlineLevel="0" collapsed="false">
      <c r="A6" s="2" t="s">
        <v>19</v>
      </c>
      <c r="B6" s="12" t="s">
        <v>39</v>
      </c>
      <c r="C6" s="12" t="s">
        <v>39</v>
      </c>
      <c r="D6" s="12" t="s">
        <v>39</v>
      </c>
      <c r="E6" s="4" t="s">
        <v>39</v>
      </c>
      <c r="F6" s="4" t="s">
        <v>39</v>
      </c>
      <c r="G6" s="4" t="s">
        <v>39</v>
      </c>
      <c r="H6" s="12" t="s">
        <v>39</v>
      </c>
      <c r="I6" s="13" t="n">
        <f aca="false">'ROAD RF'!I7</f>
        <v>100.370078544407</v>
      </c>
      <c r="J6" s="4" t="s">
        <v>39</v>
      </c>
      <c r="K6" s="4" t="s">
        <v>39</v>
      </c>
      <c r="L6" s="8" t="n">
        <f aca="false">AVERAGE(B6:K6)-6</f>
        <v>94.3700785444073</v>
      </c>
    </row>
    <row r="7" customFormat="false" ht="15" hidden="false" customHeight="false" outlineLevel="0" collapsed="false">
      <c r="A7" s="2" t="s">
        <v>20</v>
      </c>
      <c r="B7" s="11" t="n">
        <f aca="false">AIR!G4</f>
        <v>94.8529411764706</v>
      </c>
      <c r="C7" s="11" t="n">
        <f aca="false">AIR!G2</f>
        <v>93.75</v>
      </c>
      <c r="D7" s="11" t="n">
        <f aca="false">AIR!G3</f>
        <v>104.242424242424</v>
      </c>
      <c r="E7" s="13" t="n">
        <f aca="false">SEA!H3</f>
        <v>103.120759837178</v>
      </c>
      <c r="F7" s="13" t="n">
        <f aca="false">SEA!H2</f>
        <v>100.932994062765</v>
      </c>
      <c r="G7" s="13" t="n">
        <f aca="false">RAILWAY!G2</f>
        <v>97.1387696709585</v>
      </c>
      <c r="H7" s="13" t="n">
        <f aca="false">'ROAD EXPORT'!I7</f>
        <v>91.6643735953006</v>
      </c>
      <c r="I7" s="13" t="n">
        <f aca="false">'ROAD RF'!G7</f>
        <v>106.718008850053</v>
      </c>
      <c r="J7" s="13" t="n">
        <f aca="false">'LTL Export'!G7</f>
        <v>133.234832045294</v>
      </c>
      <c r="K7" s="12" t="s">
        <v>39</v>
      </c>
      <c r="L7" s="8" t="n">
        <f aca="false">AVERAGE(B7:K7)</f>
        <v>102.850567053383</v>
      </c>
    </row>
    <row r="8" customFormat="false" ht="15" hidden="false" customHeight="false" outlineLevel="0" collapsed="false">
      <c r="A8" s="2" t="s">
        <v>21</v>
      </c>
      <c r="B8" s="4" t="s">
        <v>39</v>
      </c>
      <c r="C8" s="12" t="s">
        <v>39</v>
      </c>
      <c r="D8" s="4" t="s">
        <v>39</v>
      </c>
      <c r="E8" s="4" t="s">
        <v>39</v>
      </c>
      <c r="F8" s="4" t="s">
        <v>39</v>
      </c>
      <c r="G8" s="4" t="s">
        <v>39</v>
      </c>
      <c r="H8" s="4" t="s">
        <v>39</v>
      </c>
      <c r="I8" s="4" t="s">
        <v>39</v>
      </c>
      <c r="J8" s="4" t="s">
        <v>39</v>
      </c>
      <c r="K8" s="11" t="n">
        <f aca="false">Express!H4</f>
        <v>236.014441309825</v>
      </c>
      <c r="L8" s="8" t="n">
        <f aca="false">AVERAGE(B8:K8)</f>
        <v>236.014441309825</v>
      </c>
    </row>
    <row r="9" customFormat="false" ht="15" hidden="false" customHeight="false" outlineLevel="0" collapsed="false">
      <c r="A9" s="2" t="s">
        <v>22</v>
      </c>
      <c r="B9" s="4" t="s">
        <v>39</v>
      </c>
      <c r="C9" s="12" t="s">
        <v>39</v>
      </c>
      <c r="D9" s="4" t="s">
        <v>39</v>
      </c>
      <c r="E9" s="4" t="s">
        <v>39</v>
      </c>
      <c r="F9" s="4" t="s">
        <v>39</v>
      </c>
      <c r="G9" s="4" t="s">
        <v>39</v>
      </c>
      <c r="H9" s="13" t="n">
        <f aca="false">'ROAD EXPORT'!J7</f>
        <v>96.2190177863528</v>
      </c>
      <c r="I9" s="4" t="s">
        <v>39</v>
      </c>
      <c r="J9" s="13" t="s">
        <v>39</v>
      </c>
      <c r="K9" s="11" t="n">
        <f aca="false">'BROKER SERVICES'!J4</f>
        <v>84.6132723112128</v>
      </c>
      <c r="L9" s="8" t="n">
        <f aca="false">AVERAGE(B9:K9)</f>
        <v>90.4161450487828</v>
      </c>
    </row>
    <row r="10" customFormat="false" ht="15" hidden="false" customHeight="false" outlineLevel="0" collapsed="false">
      <c r="A10" s="2" t="s">
        <v>23</v>
      </c>
      <c r="B10" s="12" t="s">
        <v>39</v>
      </c>
      <c r="C10" s="12" t="s">
        <v>39</v>
      </c>
      <c r="D10" s="12" t="s">
        <v>39</v>
      </c>
      <c r="E10" s="4" t="s">
        <v>39</v>
      </c>
      <c r="F10" s="4" t="s">
        <v>39</v>
      </c>
      <c r="G10" s="4" t="s">
        <v>39</v>
      </c>
      <c r="H10" s="4" t="s">
        <v>39</v>
      </c>
      <c r="I10" s="4" t="s">
        <v>39</v>
      </c>
      <c r="J10" s="4" t="s">
        <v>39</v>
      </c>
      <c r="K10" s="11" t="n">
        <f aca="false">Express!F4</f>
        <v>40.0429886726744</v>
      </c>
      <c r="L10" s="8" t="n">
        <f aca="false">AVERAGE(B10:K10)</f>
        <v>40.0429886726744</v>
      </c>
    </row>
    <row r="11" customFormat="false" ht="15" hidden="false" customHeight="false" outlineLevel="0" collapsed="false">
      <c r="A11" s="2" t="s">
        <v>24</v>
      </c>
      <c r="B11" s="4" t="s">
        <v>39</v>
      </c>
      <c r="C11" s="12" t="s">
        <v>39</v>
      </c>
      <c r="D11" s="4" t="s">
        <v>39</v>
      </c>
      <c r="E11" s="13" t="n">
        <f aca="false">SEA!J3</f>
        <v>87.9240162822252</v>
      </c>
      <c r="F11" s="13" t="n">
        <f aca="false">SEA!J2</f>
        <v>97.6420695504665</v>
      </c>
      <c r="G11" s="13" t="n">
        <f aca="false">RAILWAY!I2</f>
        <v>104.635193133047</v>
      </c>
      <c r="H11" s="4" t="s">
        <v>39</v>
      </c>
      <c r="I11" s="4" t="s">
        <v>39</v>
      </c>
      <c r="J11" s="4" t="s">
        <v>39</v>
      </c>
      <c r="K11" s="12" t="s">
        <v>39</v>
      </c>
      <c r="L11" s="8" t="n">
        <f aca="false">AVERAGE(B11:K11)</f>
        <v>96.7337596552463</v>
      </c>
    </row>
    <row r="12" customFormat="false" ht="15" hidden="false" customHeight="false" outlineLevel="0" collapsed="false">
      <c r="A12" s="2" t="s">
        <v>25</v>
      </c>
      <c r="B12" s="4" t="s">
        <v>39</v>
      </c>
      <c r="C12" s="12" t="s">
        <v>39</v>
      </c>
      <c r="D12" s="4" t="s">
        <v>39</v>
      </c>
      <c r="E12" s="4" t="s">
        <v>39</v>
      </c>
      <c r="F12" s="4" t="s">
        <v>39</v>
      </c>
      <c r="G12" s="4" t="s">
        <v>39</v>
      </c>
      <c r="H12" s="11" t="n">
        <f aca="false">'ROAD EXPORT'!L7</f>
        <v>115.808560698714</v>
      </c>
      <c r="I12" s="4" t="s">
        <v>39</v>
      </c>
      <c r="J12" s="13" t="n">
        <f aca="false">'LTL Export'!H7</f>
        <v>79.3766384247576</v>
      </c>
      <c r="K12" s="12" t="s">
        <v>39</v>
      </c>
      <c r="L12" s="8" t="n">
        <f aca="false">AVERAGE(B12:K12)</f>
        <v>97.5925995617357</v>
      </c>
    </row>
    <row r="13" customFormat="false" ht="15" hidden="false" customHeight="false" outlineLevel="0" collapsed="false">
      <c r="A13" s="2" t="s">
        <v>26</v>
      </c>
      <c r="B13" s="4" t="s">
        <v>39</v>
      </c>
      <c r="C13" s="12" t="s">
        <v>39</v>
      </c>
      <c r="D13" s="4" t="s">
        <v>39</v>
      </c>
      <c r="E13" s="13" t="n">
        <f aca="false">SEA!I3</f>
        <v>105.834464043419</v>
      </c>
      <c r="F13" s="13" t="n">
        <f aca="false">SEA!I2</f>
        <v>105.750636132316</v>
      </c>
      <c r="G13" s="13" t="n">
        <f aca="false">RAILWAY!H2</f>
        <v>98.2260371959943</v>
      </c>
      <c r="H13" s="4" t="s">
        <v>39</v>
      </c>
      <c r="I13" s="4" t="s">
        <v>39</v>
      </c>
      <c r="J13" s="4" t="s">
        <v>39</v>
      </c>
      <c r="K13" s="11" t="n">
        <f aca="false">'BROKER SERVICES'!K4</f>
        <v>96</v>
      </c>
      <c r="L13" s="8" t="n">
        <f aca="false">AVERAGE(B13:K13)</f>
        <v>101.452784342932</v>
      </c>
    </row>
    <row r="14" customFormat="false" ht="15" hidden="false" customHeight="false" outlineLevel="0" collapsed="false">
      <c r="A14" s="2" t="s">
        <v>27</v>
      </c>
      <c r="B14" s="4" t="s">
        <v>39</v>
      </c>
      <c r="C14" s="12" t="s">
        <v>39</v>
      </c>
      <c r="D14" s="4" t="s">
        <v>39</v>
      </c>
      <c r="E14" s="11" t="n">
        <f aca="false">SEA!K3</f>
        <v>103.120759837178</v>
      </c>
      <c r="F14" s="11" t="n">
        <f aca="false">SEA!K2</f>
        <v>95.6743002544529</v>
      </c>
      <c r="G14" s="12" t="s">
        <v>39</v>
      </c>
      <c r="H14" s="13" t="n">
        <f aca="false">'ROAD EXPORT'!M7</f>
        <v>99.9068551122683</v>
      </c>
      <c r="I14" s="4" t="s">
        <v>39</v>
      </c>
      <c r="J14" s="13" t="n">
        <f aca="false">'LTL Export'!I7</f>
        <v>87.3885295299488</v>
      </c>
      <c r="K14" s="12" t="s">
        <v>39</v>
      </c>
      <c r="L14" s="8" t="n">
        <f aca="false">AVERAGE(B14:K14)</f>
        <v>96.5226111834619</v>
      </c>
    </row>
    <row r="15" customFormat="false" ht="15" hidden="false" customHeight="false" outlineLevel="0" collapsed="false">
      <c r="A15" s="2" t="s">
        <v>28</v>
      </c>
      <c r="B15" s="4" t="s">
        <v>39</v>
      </c>
      <c r="C15" s="12" t="s">
        <v>39</v>
      </c>
      <c r="D15" s="4" t="s">
        <v>39</v>
      </c>
      <c r="E15" s="4" t="s">
        <v>39</v>
      </c>
      <c r="F15" s="4" t="s">
        <v>39</v>
      </c>
      <c r="G15" s="4" t="s">
        <v>39</v>
      </c>
      <c r="H15" s="4" t="s">
        <v>39</v>
      </c>
      <c r="I15" s="13" t="n">
        <f aca="false">'ROAD RF'!G14</f>
        <v>66.6216216216216</v>
      </c>
      <c r="J15" s="4" t="s">
        <v>39</v>
      </c>
      <c r="K15" s="12" t="s">
        <v>39</v>
      </c>
      <c r="L15" s="8" t="n">
        <f aca="false">AVERAGE(B15:K15)</f>
        <v>66.6216216216216</v>
      </c>
    </row>
    <row r="16" customFormat="false" ht="15" hidden="false" customHeight="false" outlineLevel="0" collapsed="false">
      <c r="A16" s="2" t="s">
        <v>29</v>
      </c>
      <c r="B16" s="4" t="s">
        <v>39</v>
      </c>
      <c r="C16" s="12" t="s">
        <v>39</v>
      </c>
      <c r="D16" s="4" t="s">
        <v>39</v>
      </c>
      <c r="E16" s="4" t="s">
        <v>39</v>
      </c>
      <c r="F16" s="4" t="s">
        <v>39</v>
      </c>
      <c r="G16" s="4" t="s">
        <v>39</v>
      </c>
      <c r="H16" s="4" t="s">
        <v>39</v>
      </c>
      <c r="I16" s="4" t="s">
        <v>39</v>
      </c>
      <c r="J16" s="4" t="s">
        <v>39</v>
      </c>
      <c r="K16" s="11" t="n">
        <f aca="false">Express!G4</f>
        <v>23.9425700175007</v>
      </c>
      <c r="L16" s="8" t="n">
        <f aca="false">AVERAGE(B16:K16)</f>
        <v>23.9425700175007</v>
      </c>
    </row>
    <row r="17" customFormat="false" ht="15" hidden="false" customHeight="false" outlineLevel="0" collapsed="false">
      <c r="A17" s="2" t="s">
        <v>30</v>
      </c>
      <c r="B17" s="4" t="s">
        <v>39</v>
      </c>
      <c r="C17" s="12" t="s">
        <v>39</v>
      </c>
      <c r="D17" s="4" t="s">
        <v>39</v>
      </c>
      <c r="E17" s="4" t="s">
        <v>39</v>
      </c>
      <c r="F17" s="4" t="s">
        <v>39</v>
      </c>
      <c r="G17" s="4" t="s">
        <v>39</v>
      </c>
      <c r="H17" s="4" t="s">
        <v>39</v>
      </c>
      <c r="I17" s="13" t="n">
        <f aca="false">'ROAD RF'!H14</f>
        <v>99.5196456961163</v>
      </c>
      <c r="J17" s="4" t="s">
        <v>39</v>
      </c>
      <c r="K17" s="4" t="s">
        <v>39</v>
      </c>
      <c r="L17" s="8" t="n">
        <f aca="false">AVERAGE(B17:K17)</f>
        <v>99.5196456961163</v>
      </c>
    </row>
    <row r="18" customFormat="false" ht="15" hidden="false" customHeight="false" outlineLevel="0" collapsed="false">
      <c r="A18" s="2" t="s">
        <v>31</v>
      </c>
      <c r="B18" s="4" t="s">
        <v>39</v>
      </c>
      <c r="C18" s="12" t="s">
        <v>39</v>
      </c>
      <c r="D18" s="4" t="s">
        <v>39</v>
      </c>
      <c r="E18" s="4" t="s">
        <v>39</v>
      </c>
      <c r="F18" s="4" t="s">
        <v>39</v>
      </c>
      <c r="G18" s="4" t="s">
        <v>39</v>
      </c>
      <c r="H18" s="4" t="s">
        <v>39</v>
      </c>
      <c r="I18" s="4" t="s">
        <v>39</v>
      </c>
      <c r="J18" s="4" t="s">
        <v>39</v>
      </c>
      <c r="K18" s="11" t="n">
        <f aca="false">'BROKER SERVICES'!H4</f>
        <v>75.4599542334096</v>
      </c>
      <c r="L18" s="8" t="n">
        <f aca="false">AVERAGE(B18:K18)</f>
        <v>75.4599542334096</v>
      </c>
    </row>
    <row r="19" customFormat="false" ht="15" hidden="false" customHeight="false" outlineLevel="0" collapsed="false">
      <c r="A19" s="2" t="s">
        <v>32</v>
      </c>
      <c r="B19" s="4" t="s">
        <v>39</v>
      </c>
      <c r="C19" s="12" t="s">
        <v>39</v>
      </c>
      <c r="D19" s="4" t="s">
        <v>39</v>
      </c>
      <c r="E19" s="4" t="s">
        <v>39</v>
      </c>
      <c r="F19" s="4" t="s">
        <v>39</v>
      </c>
      <c r="G19" s="4" t="s">
        <v>39</v>
      </c>
      <c r="H19" s="4" t="s">
        <v>39</v>
      </c>
      <c r="I19" s="4" t="s">
        <v>39</v>
      </c>
      <c r="J19" s="4" t="s">
        <v>39</v>
      </c>
      <c r="K19" s="11" t="n">
        <f aca="false">'OTHER SERVICES'!E7</f>
        <v>65.9217877094972</v>
      </c>
      <c r="L19" s="8" t="n">
        <f aca="false">AVERAGE(B19:K19)</f>
        <v>65.9217877094972</v>
      </c>
    </row>
    <row r="20" customFormat="false" ht="15" hidden="false" customHeight="false" outlineLevel="0" collapsed="false">
      <c r="A20" s="2" t="s">
        <v>33</v>
      </c>
      <c r="B20" s="4" t="s">
        <v>39</v>
      </c>
      <c r="C20" s="12" t="s">
        <v>39</v>
      </c>
      <c r="D20" s="4" t="s">
        <v>39</v>
      </c>
      <c r="E20" s="4" t="s">
        <v>39</v>
      </c>
      <c r="F20" s="4" t="s">
        <v>39</v>
      </c>
      <c r="G20" s="4" t="s">
        <v>39</v>
      </c>
      <c r="H20" s="4" t="s">
        <v>39</v>
      </c>
      <c r="I20" s="4" t="s">
        <v>39</v>
      </c>
      <c r="J20" s="4" t="s">
        <v>39</v>
      </c>
      <c r="K20" s="4" t="n">
        <f aca="false">'OTHER SERVICES'!E4</f>
        <v>70</v>
      </c>
      <c r="L20" s="8" t="n">
        <f aca="false">AVERAGE(B20:K20)</f>
        <v>70</v>
      </c>
    </row>
    <row r="21" customFormat="false" ht="15" hidden="false" customHeight="false" outlineLevel="0" collapsed="false">
      <c r="A21" s="2" t="s">
        <v>34</v>
      </c>
      <c r="B21" s="4" t="s">
        <v>39</v>
      </c>
      <c r="C21" s="12" t="s">
        <v>39</v>
      </c>
      <c r="D21" s="4" t="s">
        <v>39</v>
      </c>
      <c r="E21" s="4" t="s">
        <v>39</v>
      </c>
      <c r="F21" s="4" t="s">
        <v>39</v>
      </c>
      <c r="G21" s="4" t="s">
        <v>39</v>
      </c>
      <c r="H21" s="4" t="s">
        <v>39</v>
      </c>
      <c r="I21" s="4" t="s">
        <v>39</v>
      </c>
      <c r="J21" s="4" t="s">
        <v>39</v>
      </c>
      <c r="K21" s="13" t="n">
        <f aca="false">'OTHER SERVICES'!F8</f>
        <v>132.039106145251</v>
      </c>
      <c r="L21" s="8" t="n">
        <f aca="false">AVERAGE(B21:K21)</f>
        <v>132.039106145251</v>
      </c>
    </row>
    <row r="22" customFormat="false" ht="15" hidden="false" customHeight="false" outlineLevel="0" collapsed="false">
      <c r="J22" s="4"/>
    </row>
    <row r="24" s="14" customFormat="true" ht="15" hidden="false" customHeight="false" outlineLevel="0" collapsed="false"/>
    <row r="25" s="14" customFormat="true" ht="15" hidden="false" customHeight="false" outlineLevel="0" collapsed="false"/>
    <row r="26" s="14" customFormat="true" ht="15" hidden="false" customHeight="false" outlineLevel="0" collapsed="false"/>
    <row r="27" s="14" customFormat="true" ht="15" hidden="false" customHeight="false" outlineLevel="0" collapsed="false"/>
    <row r="28" s="14" customFormat="true" ht="15" hidden="false" customHeight="false" outlineLevel="0" collapsed="false"/>
    <row r="29" s="14" customFormat="true" ht="15" hidden="false" customHeight="false" outlineLevel="0" collapsed="false"/>
    <row r="30" s="14" customFormat="true" ht="15" hidden="false" customHeight="false" outlineLevel="0" collapsed="false"/>
    <row r="31" s="14" customFormat="true" ht="15" hidden="false" customHeight="false" outlineLevel="0" collapsed="false"/>
    <row r="32" s="14" customFormat="true" ht="15" hidden="false" customHeight="false" outlineLevel="0" collapsed="false"/>
    <row r="33" s="14" customFormat="true" ht="15" hidden="false" customHeight="false" outlineLevel="0" collapsed="false"/>
    <row r="34" s="14" customFormat="true" ht="15" hidden="false" customHeight="false" outlineLevel="0" collapsed="false"/>
    <row r="35" s="14" customFormat="true" ht="15" hidden="false" customHeight="false" outlineLevel="0" collapsed="false"/>
    <row r="36" s="14" customFormat="true" ht="15" hidden="false" customHeight="false" outlineLevel="0" collapsed="false"/>
    <row r="37" s="14" customFormat="true" ht="15" hidden="false" customHeight="false" outlineLevel="0" collapsed="false"/>
    <row r="38" s="14" customFormat="true" ht="15" hidden="false" customHeight="false" outlineLevel="0" collapsed="false"/>
    <row r="39" s="14" customFormat="true" ht="15" hidden="false" customHeight="false" outlineLevel="0" collapsed="false"/>
    <row r="40" s="14" customFormat="true" ht="15" hidden="false" customHeight="false" outlineLevel="0" collapsed="false"/>
    <row r="41" s="14" customFormat="true" ht="15" hidden="false" customHeight="false" outlineLevel="0" collapsed="false"/>
    <row r="42" s="14" customFormat="true" ht="15" hidden="false" customHeight="false" outlineLevel="0" collapsed="false"/>
    <row r="43" s="14" customFormat="true" ht="15" hidden="false" customHeight="false" outlineLevel="0" collapsed="false"/>
    <row r="44" s="14" customFormat="true" ht="15" hidden="false" customHeight="false" outlineLevel="0" collapsed="false"/>
    <row r="45" s="14" customFormat="true" ht="15" hidden="false" customHeight="false" outlineLevel="0" collapsed="false"/>
    <row r="46" s="14" customFormat="true" ht="15" hidden="false" customHeight="false" outlineLevel="0" collapsed="false"/>
    <row r="47" s="14" customFormat="true" ht="15" hidden="false" customHeight="false" outlineLevel="0" collapsed="false"/>
    <row r="48" s="14" customFormat="true" ht="15" hidden="false" customHeight="false" outlineLevel="0" collapsed="false"/>
    <row r="49" s="14" customFormat="true" ht="15" hidden="false" customHeight="false" outlineLevel="0" collapsed="false"/>
    <row r="50" s="14" customFormat="true" ht="15" hidden="false" customHeight="false" outlineLevel="0" collapsed="false"/>
    <row r="51" s="14" customFormat="true" ht="15" hidden="false" customHeight="false" outlineLevel="0" collapsed="false"/>
    <row r="52" s="14" customFormat="true" ht="15" hidden="false" customHeight="false" outlineLevel="0" collapsed="false"/>
    <row r="53" s="14" customFormat="true" ht="15" hidden="false" customHeight="false" outlineLevel="0" collapsed="false"/>
    <row r="54" s="14" customFormat="true" ht="15" hidden="false" customHeight="false" outlineLevel="0" collapsed="false"/>
    <row r="55" s="14" customFormat="true" ht="15" hidden="false" customHeight="false" outlineLevel="0" collapsed="false"/>
    <row r="56" s="14" customFormat="true" ht="15" hidden="false" customHeight="false" outlineLevel="0" collapsed="false"/>
    <row r="57" s="14" customFormat="true" ht="15" hidden="false" customHeight="false" outlineLevel="0" collapsed="false"/>
    <row r="58" s="14" customFormat="true" ht="15" hidden="false" customHeight="false" outlineLevel="0" collapsed="false"/>
    <row r="59" s="14" customFormat="true" ht="15" hidden="false" customHeight="false" outlineLevel="0" collapsed="false"/>
    <row r="60" s="14" customFormat="true" ht="15" hidden="false" customHeight="false" outlineLevel="0" collapsed="false"/>
  </sheetData>
  <mergeCells count="5">
    <mergeCell ref="A1:A3"/>
    <mergeCell ref="B1:D1"/>
    <mergeCell ref="E1:F1"/>
    <mergeCell ref="H1:J1"/>
    <mergeCell ref="L1:L3"/>
  </mergeCells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4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C21" activeCellId="0" sqref="C2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1.57"/>
    <col collapsed="false" customWidth="true" hidden="false" outlineLevel="0" max="2" min="2" style="0" width="19.57"/>
    <col collapsed="false" customWidth="true" hidden="false" outlineLevel="0" max="3" min="3" style="0" width="20.99"/>
    <col collapsed="false" customWidth="true" hidden="false" outlineLevel="0" max="4" min="4" style="0" width="16.29"/>
    <col collapsed="false" customWidth="true" hidden="false" outlineLevel="0" max="5" min="5" style="0" width="16.42"/>
    <col collapsed="false" customWidth="true" hidden="false" outlineLevel="0" max="6" min="6" style="0" width="15.57"/>
    <col collapsed="false" customWidth="true" hidden="false" outlineLevel="0" max="7" min="7" style="0" width="15.29"/>
    <col collapsed="false" customWidth="true" hidden="false" outlineLevel="0" max="8" min="8" style="0" width="15.57"/>
    <col collapsed="false" customWidth="true" hidden="false" outlineLevel="0" max="9" min="9" style="0" width="16.29"/>
  </cols>
  <sheetData>
    <row r="1" customFormat="false" ht="15" hidden="false" customHeight="false" outlineLevel="0" collapsed="false">
      <c r="A1" s="15" t="s">
        <v>40</v>
      </c>
      <c r="B1" s="16" t="s">
        <v>41</v>
      </c>
      <c r="C1" s="17" t="s">
        <v>20</v>
      </c>
      <c r="D1" s="17" t="s">
        <v>42</v>
      </c>
      <c r="E1" s="17" t="s">
        <v>19</v>
      </c>
      <c r="F1" s="17" t="s">
        <v>43</v>
      </c>
      <c r="G1" s="17" t="s">
        <v>20</v>
      </c>
      <c r="H1" s="17" t="s">
        <v>42</v>
      </c>
      <c r="I1" s="17" t="s">
        <v>44</v>
      </c>
    </row>
    <row r="2" customFormat="false" ht="15" hidden="false" customHeight="false" outlineLevel="0" collapsed="false">
      <c r="A2" s="4"/>
      <c r="B2" s="6" t="s">
        <v>45</v>
      </c>
      <c r="C2" s="6" t="n">
        <v>75000</v>
      </c>
      <c r="D2" s="6" t="n">
        <v>59850</v>
      </c>
      <c r="E2" s="6" t="n">
        <v>70000</v>
      </c>
      <c r="F2" s="18" t="n">
        <f aca="false">AVERAGE(C2:E2)</f>
        <v>68283.3333333333</v>
      </c>
      <c r="G2" s="7" t="n">
        <f aca="false">C2*100/F2</f>
        <v>109.836465706615</v>
      </c>
      <c r="H2" s="7" t="n">
        <f aca="false">D2*100/F2</f>
        <v>87.6494996338785</v>
      </c>
      <c r="I2" s="7" t="n">
        <f aca="false">E2*100/F2</f>
        <v>102.514034659507</v>
      </c>
    </row>
    <row r="3" customFormat="false" ht="15" hidden="false" customHeight="false" outlineLevel="0" collapsed="false">
      <c r="A3" s="4"/>
      <c r="B3" s="6" t="s">
        <v>46</v>
      </c>
      <c r="C3" s="6" t="n">
        <v>175000</v>
      </c>
      <c r="D3" s="6" t="n">
        <v>162750</v>
      </c>
      <c r="E3" s="6" t="n">
        <v>140000</v>
      </c>
      <c r="F3" s="19" t="n">
        <f aca="false">AVERAGE(C3:E3)</f>
        <v>159250</v>
      </c>
      <c r="G3" s="7" t="n">
        <f aca="false">C3*100/F3</f>
        <v>109.89010989011</v>
      </c>
      <c r="H3" s="7" t="n">
        <f aca="false">D3*100/F3</f>
        <v>102.197802197802</v>
      </c>
      <c r="I3" s="7" t="n">
        <f aca="false">E3*100/F3</f>
        <v>87.9120879120879</v>
      </c>
    </row>
    <row r="4" customFormat="false" ht="15" hidden="false" customHeight="false" outlineLevel="0" collapsed="false">
      <c r="A4" s="4"/>
      <c r="B4" s="6" t="s">
        <v>47</v>
      </c>
      <c r="C4" s="6" t="n">
        <v>65000</v>
      </c>
      <c r="D4" s="6" t="n">
        <v>52500</v>
      </c>
      <c r="E4" s="6" t="n">
        <v>65000</v>
      </c>
      <c r="F4" s="18" t="n">
        <f aca="false">AVERAGE(C4:E4)</f>
        <v>60833.3333333333</v>
      </c>
      <c r="G4" s="7" t="n">
        <f aca="false">C4*100/F4</f>
        <v>106.849315068493</v>
      </c>
      <c r="H4" s="7" t="n">
        <f aca="false">D4*100/F4</f>
        <v>86.3013698630137</v>
      </c>
      <c r="I4" s="7" t="n">
        <f aca="false">E4*100/F4</f>
        <v>106.849315068493</v>
      </c>
    </row>
    <row r="5" customFormat="false" ht="15" hidden="false" customHeight="false" outlineLevel="0" collapsed="false">
      <c r="A5" s="4"/>
      <c r="B5" s="6" t="s">
        <v>48</v>
      </c>
      <c r="C5" s="6" t="n">
        <v>28000</v>
      </c>
      <c r="D5" s="6" t="n">
        <v>24150</v>
      </c>
      <c r="E5" s="6" t="n">
        <v>26000</v>
      </c>
      <c r="F5" s="19" t="n">
        <f aca="false">AVERAGE(C5:E5)</f>
        <v>26050</v>
      </c>
      <c r="G5" s="7" t="n">
        <f aca="false">C5*100/F5</f>
        <v>107.485604606526</v>
      </c>
      <c r="H5" s="7" t="n">
        <f aca="false">D5*100/F5</f>
        <v>92.7063339731286</v>
      </c>
      <c r="I5" s="7" t="n">
        <f aca="false">E5*100/F5</f>
        <v>99.8080614203455</v>
      </c>
    </row>
    <row r="6" customFormat="false" ht="15" hidden="false" customHeight="false" outlineLevel="0" collapsed="false">
      <c r="A6" s="4"/>
      <c r="B6" s="6" t="s">
        <v>49</v>
      </c>
      <c r="C6" s="6" t="n">
        <v>95000</v>
      </c>
      <c r="D6" s="6" t="n">
        <v>91350</v>
      </c>
      <c r="E6" s="6" t="n">
        <v>100000</v>
      </c>
      <c r="F6" s="19" t="n">
        <f aca="false">AVERAGE(C6:E6)</f>
        <v>95450</v>
      </c>
      <c r="G6" s="7" t="n">
        <f aca="false">C6*100/F6</f>
        <v>99.5285489785228</v>
      </c>
      <c r="H6" s="7" t="n">
        <f aca="false">D6*100/F6</f>
        <v>95.7045573598743</v>
      </c>
      <c r="I6" s="7" t="n">
        <f aca="false">E6*100/F6</f>
        <v>104.766893661603</v>
      </c>
    </row>
    <row r="7" customFormat="false" ht="15" hidden="false" customHeight="false" outlineLevel="0" collapsed="false">
      <c r="A7" s="4"/>
      <c r="B7" s="6"/>
      <c r="C7" s="6"/>
      <c r="D7" s="6"/>
      <c r="E7" s="6"/>
      <c r="F7" s="7"/>
      <c r="G7" s="8" t="n">
        <f aca="false">AVERAGE(G2:G6)</f>
        <v>106.718008850053</v>
      </c>
      <c r="H7" s="8" t="n">
        <f aca="false">AVERAGE(H2:H6)</f>
        <v>92.9119126055395</v>
      </c>
      <c r="I7" s="8" t="n">
        <f aca="false">AVERAGE(I2:I6)</f>
        <v>100.370078544407</v>
      </c>
    </row>
    <row r="10" customFormat="false" ht="15" hidden="false" customHeight="false" outlineLevel="0" collapsed="false">
      <c r="A10" s="15" t="s">
        <v>50</v>
      </c>
      <c r="B10" s="16" t="s">
        <v>41</v>
      </c>
      <c r="C10" s="16" t="s">
        <v>51</v>
      </c>
      <c r="D10" s="16" t="s">
        <v>52</v>
      </c>
      <c r="E10" s="17" t="s">
        <v>18</v>
      </c>
      <c r="F10" s="17" t="s">
        <v>53</v>
      </c>
      <c r="G10" s="16" t="s">
        <v>51</v>
      </c>
      <c r="H10" s="16" t="s">
        <v>52</v>
      </c>
      <c r="I10" s="17" t="s">
        <v>18</v>
      </c>
    </row>
    <row r="11" customFormat="false" ht="15" hidden="false" customHeight="false" outlineLevel="0" collapsed="false">
      <c r="A11" s="4"/>
      <c r="B11" s="6" t="s">
        <v>54</v>
      </c>
      <c r="C11" s="6" t="n">
        <v>8000</v>
      </c>
      <c r="D11" s="6" t="n">
        <v>11000</v>
      </c>
      <c r="E11" s="6" t="n">
        <v>18000</v>
      </c>
      <c r="F11" s="7" t="n">
        <f aca="false">AVERAGE(C11:E11)</f>
        <v>12333.3333333333</v>
      </c>
      <c r="G11" s="20" t="n">
        <f aca="false">C11*100/F11</f>
        <v>64.8648648648649</v>
      </c>
      <c r="H11" s="20" t="n">
        <f aca="false">D11*100/F11</f>
        <v>89.1891891891892</v>
      </c>
      <c r="I11" s="20" t="n">
        <f aca="false">E11*100/F11</f>
        <v>145.945945945946</v>
      </c>
    </row>
    <row r="12" customFormat="false" ht="15" hidden="false" customHeight="false" outlineLevel="0" collapsed="false">
      <c r="A12" s="4"/>
      <c r="B12" s="6" t="s">
        <v>55</v>
      </c>
      <c r="C12" s="6" t="n">
        <v>8500</v>
      </c>
      <c r="D12" s="6" t="n">
        <v>16000</v>
      </c>
      <c r="E12" s="6" t="n">
        <v>18000</v>
      </c>
      <c r="F12" s="7" t="n">
        <f aca="false">AVERAGE(C12:E12)</f>
        <v>14166.6666666667</v>
      </c>
      <c r="G12" s="20" t="n">
        <f aca="false">C12*100/F12</f>
        <v>60</v>
      </c>
      <c r="H12" s="20" t="n">
        <f aca="false">D12*100/F12</f>
        <v>112.941176470588</v>
      </c>
      <c r="I12" s="20" t="n">
        <f aca="false">E12*100/F12</f>
        <v>127.058823529412</v>
      </c>
    </row>
    <row r="13" customFormat="false" ht="15" hidden="false" customHeight="false" outlineLevel="0" collapsed="false">
      <c r="A13" s="4"/>
      <c r="B13" s="21" t="s">
        <v>56</v>
      </c>
      <c r="C13" s="20" t="n">
        <v>7000</v>
      </c>
      <c r="D13" s="20" t="n">
        <v>9000</v>
      </c>
      <c r="E13" s="6" t="n">
        <v>12000</v>
      </c>
      <c r="F13" s="7" t="n">
        <f aca="false">AVERAGE(C13:E13)</f>
        <v>9333.33333333333</v>
      </c>
      <c r="G13" s="20" t="n">
        <f aca="false">C13*100/F13</f>
        <v>75</v>
      </c>
      <c r="H13" s="20" t="n">
        <f aca="false">D13*100/F13</f>
        <v>96.4285714285714</v>
      </c>
      <c r="I13" s="20" t="n">
        <f aca="false">E13*100/F13</f>
        <v>128.571428571429</v>
      </c>
    </row>
    <row r="14" customFormat="false" ht="15" hidden="false" customHeight="false" outlineLevel="0" collapsed="false">
      <c r="A14" s="4"/>
      <c r="B14" s="21"/>
      <c r="C14" s="20"/>
      <c r="D14" s="20"/>
      <c r="E14" s="8"/>
      <c r="F14" s="8"/>
      <c r="G14" s="8" t="n">
        <f aca="false">AVERAGE(G11:G13)</f>
        <v>66.6216216216216</v>
      </c>
      <c r="H14" s="8" t="n">
        <f aca="false">AVERAGE(H11:H13)</f>
        <v>99.5196456961163</v>
      </c>
      <c r="I14" s="8" t="n">
        <f aca="false">AVERAGE(I11:I13)</f>
        <v>133.858732682262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7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L7" activeCellId="0" sqref="L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2.28"/>
    <col collapsed="false" customWidth="true" hidden="false" outlineLevel="0" max="2" min="2" style="0" width="14.7"/>
    <col collapsed="false" customWidth="true" hidden="false" outlineLevel="0" max="3" min="3" style="0" width="15"/>
    <col collapsed="false" customWidth="true" hidden="false" outlineLevel="0" max="4" min="4" style="0" width="16"/>
    <col collapsed="false" customWidth="true" hidden="false" outlineLevel="0" max="6" min="5" style="0" width="16.42"/>
    <col collapsed="false" customWidth="true" hidden="false" outlineLevel="0" max="7" min="7" style="0" width="16.29"/>
    <col collapsed="false" customWidth="true" hidden="false" outlineLevel="0" max="8" min="8" style="0" width="16.42"/>
    <col collapsed="false" customWidth="true" hidden="false" outlineLevel="0" max="9" min="9" style="0" width="15.29"/>
    <col collapsed="false" customWidth="true" hidden="false" outlineLevel="0" max="10" min="10" style="0" width="15.57"/>
    <col collapsed="false" customWidth="true" hidden="false" outlineLevel="0" max="12" min="11" style="0" width="14.43"/>
    <col collapsed="false" customWidth="true" hidden="false" outlineLevel="0" max="13" min="13" style="0" width="17.14"/>
  </cols>
  <sheetData>
    <row r="1" customFormat="false" ht="15" hidden="false" customHeight="false" outlineLevel="0" collapsed="false">
      <c r="A1" s="15" t="s">
        <v>57</v>
      </c>
      <c r="B1" s="16" t="s">
        <v>41</v>
      </c>
      <c r="C1" s="17" t="s">
        <v>20</v>
      </c>
      <c r="D1" s="17" t="s">
        <v>22</v>
      </c>
      <c r="E1" s="17" t="s">
        <v>58</v>
      </c>
      <c r="F1" s="17" t="s">
        <v>25</v>
      </c>
      <c r="G1" s="17" t="s">
        <v>27</v>
      </c>
      <c r="H1" s="17" t="s">
        <v>59</v>
      </c>
      <c r="I1" s="17" t="s">
        <v>20</v>
      </c>
      <c r="J1" s="17" t="s">
        <v>22</v>
      </c>
      <c r="K1" s="17" t="s">
        <v>58</v>
      </c>
      <c r="L1" s="17" t="s">
        <v>25</v>
      </c>
      <c r="M1" s="17" t="s">
        <v>27</v>
      </c>
    </row>
    <row r="2" customFormat="false" ht="15" hidden="false" customHeight="false" outlineLevel="0" collapsed="false">
      <c r="A2" s="4" t="s">
        <v>60</v>
      </c>
      <c r="B2" s="6" t="s">
        <v>61</v>
      </c>
      <c r="C2" s="6" t="n">
        <v>1450</v>
      </c>
      <c r="D2" s="6" t="n">
        <v>1650</v>
      </c>
      <c r="E2" s="6" t="n">
        <v>1410</v>
      </c>
      <c r="F2" s="6" t="n">
        <v>1800</v>
      </c>
      <c r="G2" s="6" t="n">
        <v>1300</v>
      </c>
      <c r="H2" s="18" t="n">
        <f aca="false">AVERAGE(C2:G2)</f>
        <v>1522</v>
      </c>
      <c r="I2" s="7" t="n">
        <f aca="false">C2*100/H2</f>
        <v>95.26938239159</v>
      </c>
      <c r="J2" s="7" t="n">
        <f aca="false">D2*100/H2</f>
        <v>108.409986859396</v>
      </c>
      <c r="K2" s="7" t="n">
        <f aca="false">E2*100/H2</f>
        <v>92.6412614980289</v>
      </c>
      <c r="L2" s="7" t="n">
        <f aca="false">F2*100/H2</f>
        <v>118.26544021025</v>
      </c>
      <c r="M2" s="7" t="n">
        <f aca="false">G2*100/H2</f>
        <v>85.4139290407359</v>
      </c>
    </row>
    <row r="3" customFormat="false" ht="15" hidden="false" customHeight="false" outlineLevel="0" collapsed="false">
      <c r="A3" s="4"/>
      <c r="B3" s="6" t="s">
        <v>62</v>
      </c>
      <c r="C3" s="6" t="n">
        <v>2050</v>
      </c>
      <c r="D3" s="6" t="n">
        <v>2900</v>
      </c>
      <c r="E3" s="6" t="n">
        <v>2700</v>
      </c>
      <c r="F3" s="6" t="n">
        <v>3500</v>
      </c>
      <c r="G3" s="6" t="n">
        <v>2800</v>
      </c>
      <c r="H3" s="19" t="n">
        <f aca="false">AVERAGE(C3:G3)</f>
        <v>2790</v>
      </c>
      <c r="I3" s="7" t="n">
        <f aca="false">C3*100/H3</f>
        <v>73.4767025089606</v>
      </c>
      <c r="J3" s="7" t="n">
        <f aca="false">D3*100/H3</f>
        <v>103.942652329749</v>
      </c>
      <c r="K3" s="7" t="n">
        <f aca="false">E3*100/H3</f>
        <v>96.7741935483871</v>
      </c>
      <c r="L3" s="7" t="n">
        <f aca="false">F3*100/H3</f>
        <v>125.448028673835</v>
      </c>
      <c r="M3" s="7" t="n">
        <f aca="false">G3*100/H3</f>
        <v>100.358422939068</v>
      </c>
    </row>
    <row r="4" customFormat="false" ht="15" hidden="false" customHeight="false" outlineLevel="0" collapsed="false">
      <c r="A4" s="4"/>
      <c r="B4" s="6" t="s">
        <v>63</v>
      </c>
      <c r="C4" s="6" t="n">
        <v>1600</v>
      </c>
      <c r="D4" s="6" t="n">
        <v>1600</v>
      </c>
      <c r="E4" s="6" t="n">
        <v>1500</v>
      </c>
      <c r="F4" s="6" t="n">
        <v>1900</v>
      </c>
      <c r="G4" s="6" t="n">
        <v>1600</v>
      </c>
      <c r="H4" s="18" t="n">
        <f aca="false">AVERAGE(C4:G4)</f>
        <v>1640</v>
      </c>
      <c r="I4" s="7" t="n">
        <f aca="false">C4*100/H4</f>
        <v>97.5609756097561</v>
      </c>
      <c r="J4" s="7" t="n">
        <f aca="false">D4*100/H4</f>
        <v>97.5609756097561</v>
      </c>
      <c r="K4" s="7" t="n">
        <f aca="false">E4*100/H4</f>
        <v>91.4634146341463</v>
      </c>
      <c r="L4" s="7" t="n">
        <f aca="false">F4*100/H4</f>
        <v>115.853658536585</v>
      </c>
      <c r="M4" s="7" t="n">
        <f aca="false">G4*100/H4</f>
        <v>97.5609756097561</v>
      </c>
    </row>
    <row r="5" customFormat="false" ht="15" hidden="false" customHeight="false" outlineLevel="0" collapsed="false">
      <c r="A5" s="4"/>
      <c r="B5" s="6" t="s">
        <v>64</v>
      </c>
      <c r="C5" s="6" t="n">
        <v>2900</v>
      </c>
      <c r="D5" s="6" t="n">
        <v>2900</v>
      </c>
      <c r="E5" s="6" t="n">
        <v>3210</v>
      </c>
      <c r="F5" s="6" t="n">
        <v>4100</v>
      </c>
      <c r="G5" s="6" t="n">
        <v>3900</v>
      </c>
      <c r="H5" s="18" t="n">
        <f aca="false">AVERAGE(C5:G5)</f>
        <v>3402</v>
      </c>
      <c r="I5" s="7" t="n">
        <f aca="false">C5*100/H5</f>
        <v>85.243974132863</v>
      </c>
      <c r="J5" s="7" t="n">
        <f aca="false">D5*100/H5</f>
        <v>85.243974132863</v>
      </c>
      <c r="K5" s="7" t="n">
        <f aca="false">E5*100/H5</f>
        <v>94.3562610229277</v>
      </c>
      <c r="L5" s="7" t="n">
        <f aca="false">F5*100/H5</f>
        <v>120.517342739565</v>
      </c>
      <c r="M5" s="7" t="n">
        <f aca="false">G5*100/H5</f>
        <v>114.638447971781</v>
      </c>
    </row>
    <row r="6" customFormat="false" ht="15" hidden="false" customHeight="false" outlineLevel="0" collapsed="false">
      <c r="A6" s="4"/>
      <c r="B6" s="6" t="s">
        <v>65</v>
      </c>
      <c r="C6" s="6" t="n">
        <v>2050</v>
      </c>
      <c r="D6" s="6" t="n">
        <v>1650</v>
      </c>
      <c r="E6" s="6" t="n">
        <v>2050</v>
      </c>
      <c r="F6" s="6" t="n">
        <v>1900</v>
      </c>
      <c r="G6" s="6" t="n">
        <v>1950</v>
      </c>
      <c r="H6" s="18" t="n">
        <f aca="false">AVERAGE(C6:G6)</f>
        <v>1920</v>
      </c>
      <c r="I6" s="7" t="n">
        <f aca="false">C6*100/H6</f>
        <v>106.770833333333</v>
      </c>
      <c r="J6" s="7" t="n">
        <f aca="false">D6*100/H6</f>
        <v>85.9375</v>
      </c>
      <c r="K6" s="7" t="n">
        <f aca="false">E6*100/H6</f>
        <v>106.770833333333</v>
      </c>
      <c r="L6" s="7" t="n">
        <f aca="false">F6*100/H6</f>
        <v>98.9583333333333</v>
      </c>
      <c r="M6" s="7" t="n">
        <f aca="false">G6*100/H6</f>
        <v>101.5625</v>
      </c>
    </row>
    <row r="7" customFormat="false" ht="15" hidden="false" customHeight="false" outlineLevel="0" collapsed="false">
      <c r="A7" s="4"/>
      <c r="B7" s="6"/>
      <c r="C7" s="6"/>
      <c r="D7" s="6"/>
      <c r="E7" s="6"/>
      <c r="F7" s="6"/>
      <c r="G7" s="6"/>
      <c r="H7" s="7"/>
      <c r="I7" s="8" t="n">
        <f aca="false">AVERAGE(I2:I6)</f>
        <v>91.6643735953006</v>
      </c>
      <c r="J7" s="8" t="n">
        <f aca="false">AVERAGE(J2:J6)</f>
        <v>96.2190177863528</v>
      </c>
      <c r="K7" s="8" t="n">
        <f aca="false">AVERAGE(K2:K6)</f>
        <v>96.4011928073647</v>
      </c>
      <c r="L7" s="8" t="n">
        <f aca="false">AVERAGE(L2:L6)</f>
        <v>115.808560698714</v>
      </c>
      <c r="M7" s="8" t="n">
        <f aca="false">AVERAGE(M2:M6)</f>
        <v>99.9068551122683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7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G7" activeCellId="0" sqref="G7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9.42"/>
    <col collapsed="false" customWidth="true" hidden="false" outlineLevel="0" max="2" min="2" style="0" width="15"/>
    <col collapsed="false" customWidth="true" hidden="false" outlineLevel="0" max="3" min="3" style="0" width="13.43"/>
    <col collapsed="false" customWidth="true" hidden="false" outlineLevel="0" max="4" min="4" style="0" width="13.14"/>
    <col collapsed="false" customWidth="true" hidden="false" outlineLevel="0" max="5" min="5" style="0" width="17.42"/>
    <col collapsed="false" customWidth="true" hidden="false" outlineLevel="0" max="7" min="6" style="0" width="14.7"/>
    <col collapsed="false" customWidth="true" hidden="false" outlineLevel="0" max="8" min="8" style="0" width="15"/>
    <col collapsed="false" customWidth="true" hidden="false" outlineLevel="0" max="9" min="9" style="0" width="14.28"/>
  </cols>
  <sheetData>
    <row r="1" customFormat="false" ht="15" hidden="false" customHeight="false" outlineLevel="0" collapsed="false">
      <c r="A1" s="15" t="s">
        <v>66</v>
      </c>
      <c r="B1" s="16" t="s">
        <v>41</v>
      </c>
      <c r="C1" s="17" t="s">
        <v>20</v>
      </c>
      <c r="D1" s="17" t="s">
        <v>25</v>
      </c>
      <c r="E1" s="17" t="s">
        <v>27</v>
      </c>
      <c r="F1" s="17" t="s">
        <v>59</v>
      </c>
      <c r="G1" s="17" t="s">
        <v>20</v>
      </c>
      <c r="H1" s="17" t="s">
        <v>25</v>
      </c>
      <c r="I1" s="17" t="s">
        <v>27</v>
      </c>
    </row>
    <row r="2" customFormat="false" ht="15" hidden="false" customHeight="false" outlineLevel="0" collapsed="false">
      <c r="A2" s="4" t="s">
        <v>60</v>
      </c>
      <c r="B2" s="6" t="s">
        <v>61</v>
      </c>
      <c r="C2" s="6" t="n">
        <v>1690</v>
      </c>
      <c r="D2" s="6" t="n">
        <v>1200</v>
      </c>
      <c r="E2" s="6" t="n">
        <v>1190</v>
      </c>
      <c r="F2" s="18" t="n">
        <f aca="false">AVERAGE(C2:E2)</f>
        <v>1360</v>
      </c>
      <c r="G2" s="7" t="n">
        <f aca="false">C2*100/F2</f>
        <v>124.264705882353</v>
      </c>
      <c r="H2" s="7" t="n">
        <f aca="false">D2*100/F2</f>
        <v>88.2352941176471</v>
      </c>
      <c r="I2" s="7" t="n">
        <f aca="false">E2*100/F2</f>
        <v>87.5</v>
      </c>
    </row>
    <row r="3" customFormat="false" ht="15" hidden="false" customHeight="false" outlineLevel="0" collapsed="false">
      <c r="A3" s="4"/>
      <c r="B3" s="6" t="s">
        <v>62</v>
      </c>
      <c r="C3" s="6" t="n">
        <v>2050</v>
      </c>
      <c r="D3" s="6" t="n">
        <v>1000</v>
      </c>
      <c r="E3" s="6" t="n">
        <v>1350</v>
      </c>
      <c r="F3" s="18" t="n">
        <f aca="false">AVERAGE(C3:E3)</f>
        <v>1466.66666666667</v>
      </c>
      <c r="G3" s="7" t="n">
        <f aca="false">C3*100/F3</f>
        <v>139.772727272727</v>
      </c>
      <c r="H3" s="7" t="n">
        <f aca="false">D3*100/F3</f>
        <v>68.1818181818182</v>
      </c>
      <c r="I3" s="7" t="n">
        <f aca="false">E3*100/F3</f>
        <v>92.0454545454546</v>
      </c>
    </row>
    <row r="4" customFormat="false" ht="15" hidden="false" customHeight="false" outlineLevel="0" collapsed="false">
      <c r="A4" s="4"/>
      <c r="B4" s="6" t="s">
        <v>63</v>
      </c>
      <c r="C4" s="6" t="n">
        <v>1850</v>
      </c>
      <c r="D4" s="6" t="n">
        <v>1150</v>
      </c>
      <c r="E4" s="6" t="n">
        <v>1100</v>
      </c>
      <c r="F4" s="18" t="n">
        <f aca="false">AVERAGE(C4:E4)</f>
        <v>1366.66666666667</v>
      </c>
      <c r="G4" s="7" t="n">
        <f aca="false">C4*100/F4</f>
        <v>135.365853658537</v>
      </c>
      <c r="H4" s="7" t="n">
        <f aca="false">D4*100/F4</f>
        <v>84.1463414634146</v>
      </c>
      <c r="I4" s="7" t="n">
        <f aca="false">E4*100/F4</f>
        <v>80.4878048780488</v>
      </c>
    </row>
    <row r="5" customFormat="false" ht="15" hidden="false" customHeight="false" outlineLevel="0" collapsed="false">
      <c r="A5" s="4"/>
      <c r="B5" s="6" t="s">
        <v>64</v>
      </c>
      <c r="C5" s="6" t="n">
        <v>3150</v>
      </c>
      <c r="D5" s="6" t="n">
        <v>1020</v>
      </c>
      <c r="E5" s="6" t="n">
        <v>1350</v>
      </c>
      <c r="F5" s="18" t="n">
        <f aca="false">AVERAGE(C5:E5)</f>
        <v>1840</v>
      </c>
      <c r="G5" s="7" t="n">
        <f aca="false">C5*100/F5</f>
        <v>171.195652173913</v>
      </c>
      <c r="H5" s="7" t="n">
        <f aca="false">D5*100/F5</f>
        <v>55.4347826086956</v>
      </c>
      <c r="I5" s="7" t="n">
        <f aca="false">E5*100/F5</f>
        <v>73.3695652173913</v>
      </c>
    </row>
    <row r="6" customFormat="false" ht="15" hidden="false" customHeight="false" outlineLevel="0" collapsed="false">
      <c r="A6" s="4"/>
      <c r="B6" s="6" t="s">
        <v>65</v>
      </c>
      <c r="C6" s="6" t="n">
        <v>1800</v>
      </c>
      <c r="D6" s="6" t="n">
        <v>1900</v>
      </c>
      <c r="E6" s="6" t="n">
        <v>1950</v>
      </c>
      <c r="F6" s="18" t="n">
        <f aca="false">AVERAGE(C6:E6)</f>
        <v>1883.33333333333</v>
      </c>
      <c r="G6" s="7" t="n">
        <f aca="false">C6*100/F6</f>
        <v>95.5752212389381</v>
      </c>
      <c r="H6" s="7" t="n">
        <f aca="false">D6*100/F6</f>
        <v>100.884955752212</v>
      </c>
      <c r="I6" s="7" t="n">
        <f aca="false">E6*100/F6</f>
        <v>103.53982300885</v>
      </c>
    </row>
    <row r="7" customFormat="false" ht="15" hidden="false" customHeight="false" outlineLevel="0" collapsed="false">
      <c r="A7" s="4"/>
      <c r="B7" s="6"/>
      <c r="C7" s="6"/>
      <c r="D7" s="6"/>
      <c r="E7" s="6"/>
      <c r="F7" s="7"/>
      <c r="G7" s="8" t="n">
        <f aca="false">AVERAGE(G2:G6)</f>
        <v>133.234832045294</v>
      </c>
      <c r="H7" s="8" t="n">
        <f aca="false">AVERAGE(H2:H6)</f>
        <v>79.3766384247576</v>
      </c>
      <c r="I7" s="8" t="n">
        <f aca="false">AVERAGE(I2:I6)</f>
        <v>87.3885295299488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K3" activeCellId="0" sqref="K3"/>
    </sheetView>
  </sheetViews>
  <sheetFormatPr defaultColWidth="8.6875" defaultRowHeight="15" zeroHeight="false" outlineLevelRow="0" outlineLevelCol="0"/>
  <cols>
    <col collapsed="false" customWidth="true" hidden="false" outlineLevel="0" max="2" min="1" style="0" width="15.15"/>
    <col collapsed="false" customWidth="true" hidden="false" outlineLevel="0" max="3" min="3" style="0" width="12.71"/>
    <col collapsed="false" customWidth="true" hidden="false" outlineLevel="0" max="5" min="4" style="0" width="13.43"/>
    <col collapsed="false" customWidth="true" hidden="false" outlineLevel="0" max="6" min="6" style="0" width="13.57"/>
    <col collapsed="false" customWidth="true" hidden="false" outlineLevel="0" max="7" min="7" style="0" width="16.71"/>
    <col collapsed="false" customWidth="true" hidden="false" outlineLevel="0" max="8" min="8" style="0" width="13.01"/>
    <col collapsed="false" customWidth="true" hidden="false" outlineLevel="0" max="9" min="9" style="0" width="13.14"/>
    <col collapsed="false" customWidth="true" hidden="false" outlineLevel="0" max="10" min="10" style="0" width="13.01"/>
    <col collapsed="false" customWidth="true" hidden="false" outlineLevel="0" max="11" min="11" style="0" width="14.7"/>
  </cols>
  <sheetData>
    <row r="1" customFormat="false" ht="15" hidden="false" customHeight="false" outlineLevel="0" collapsed="false">
      <c r="A1" s="15" t="s">
        <v>1</v>
      </c>
      <c r="B1" s="16" t="s">
        <v>41</v>
      </c>
      <c r="C1" s="17" t="s">
        <v>20</v>
      </c>
      <c r="D1" s="17" t="s">
        <v>67</v>
      </c>
      <c r="E1" s="17" t="s">
        <v>68</v>
      </c>
      <c r="F1" s="17" t="s">
        <v>27</v>
      </c>
      <c r="G1" s="17" t="s">
        <v>69</v>
      </c>
      <c r="H1" s="17" t="s">
        <v>20</v>
      </c>
      <c r="I1" s="17" t="s">
        <v>67</v>
      </c>
      <c r="J1" s="17" t="s">
        <v>68</v>
      </c>
      <c r="K1" s="17" t="s">
        <v>27</v>
      </c>
    </row>
    <row r="2" customFormat="false" ht="15" hidden="false" customHeight="false" outlineLevel="0" collapsed="false">
      <c r="A2" s="4"/>
      <c r="B2" s="6" t="s">
        <v>14</v>
      </c>
      <c r="C2" s="6" t="n">
        <v>2975</v>
      </c>
      <c r="D2" s="6" t="n">
        <v>3117</v>
      </c>
      <c r="E2" s="6" t="n">
        <v>2878</v>
      </c>
      <c r="F2" s="6" t="n">
        <v>2820</v>
      </c>
      <c r="G2" s="18" t="n">
        <f aca="false">AVERAGE(C2:F2)</f>
        <v>2947.5</v>
      </c>
      <c r="H2" s="8" t="n">
        <f aca="false">C2*100/G2</f>
        <v>100.932994062765</v>
      </c>
      <c r="I2" s="8" t="n">
        <f aca="false">D2*100/G2</f>
        <v>105.750636132316</v>
      </c>
      <c r="J2" s="8" t="n">
        <f aca="false">E2*100/G2</f>
        <v>97.6420695504665</v>
      </c>
      <c r="K2" s="8" t="n">
        <f aca="false">F2*100/G2</f>
        <v>95.6743002544529</v>
      </c>
    </row>
    <row r="3" customFormat="false" ht="15" hidden="false" customHeight="false" outlineLevel="0" collapsed="false">
      <c r="A3" s="4"/>
      <c r="B3" s="6" t="s">
        <v>12</v>
      </c>
      <c r="C3" s="6" t="n">
        <v>1900</v>
      </c>
      <c r="D3" s="6" t="n">
        <v>1950</v>
      </c>
      <c r="E3" s="6" t="n">
        <v>1620</v>
      </c>
      <c r="F3" s="6" t="n">
        <v>1900</v>
      </c>
      <c r="G3" s="18" t="n">
        <f aca="false">AVERAGE(C3:F3)</f>
        <v>1842.5</v>
      </c>
      <c r="H3" s="8" t="n">
        <f aca="false">C3*100/G3</f>
        <v>103.120759837178</v>
      </c>
      <c r="I3" s="8" t="n">
        <f aca="false">D3*100/G3</f>
        <v>105.834464043419</v>
      </c>
      <c r="J3" s="8" t="n">
        <f aca="false">E3*100/G3</f>
        <v>87.9240162822252</v>
      </c>
      <c r="K3" s="8" t="n">
        <f aca="false">F3*100/G3</f>
        <v>103.120759837178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G2" activeCellId="0" sqref="G2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5"/>
    <col collapsed="false" customWidth="true" hidden="false" outlineLevel="0" max="3" min="3" style="0" width="17.71"/>
    <col collapsed="false" customWidth="true" hidden="false" outlineLevel="0" max="4" min="4" style="0" width="14.28"/>
    <col collapsed="false" customWidth="true" hidden="false" outlineLevel="0" max="5" min="5" style="0" width="15.42"/>
    <col collapsed="false" customWidth="true" hidden="false" outlineLevel="0" max="6" min="6" style="0" width="14.86"/>
    <col collapsed="false" customWidth="true" hidden="false" outlineLevel="0" max="7" min="7" style="0" width="16.42"/>
    <col collapsed="false" customWidth="true" hidden="false" outlineLevel="0" max="8" min="8" style="0" width="15.15"/>
    <col collapsed="false" customWidth="true" hidden="false" outlineLevel="0" max="9" min="9" style="0" width="15"/>
  </cols>
  <sheetData>
    <row r="1" customFormat="false" ht="15" hidden="false" customHeight="false" outlineLevel="0" collapsed="false">
      <c r="A1" s="15" t="s">
        <v>2</v>
      </c>
      <c r="B1" s="16" t="s">
        <v>41</v>
      </c>
      <c r="C1" s="17" t="s">
        <v>20</v>
      </c>
      <c r="D1" s="17" t="s">
        <v>67</v>
      </c>
      <c r="E1" s="17" t="s">
        <v>68</v>
      </c>
      <c r="F1" s="17" t="s">
        <v>69</v>
      </c>
      <c r="G1" s="17" t="s">
        <v>20</v>
      </c>
      <c r="H1" s="17" t="s">
        <v>67</v>
      </c>
      <c r="I1" s="17" t="s">
        <v>68</v>
      </c>
    </row>
    <row r="2" customFormat="false" ht="15" hidden="false" customHeight="false" outlineLevel="0" collapsed="false">
      <c r="A2" s="4"/>
      <c r="B2" s="6" t="s">
        <v>14</v>
      </c>
      <c r="C2" s="6" t="n">
        <v>3395</v>
      </c>
      <c r="D2" s="6" t="n">
        <v>3433</v>
      </c>
      <c r="E2" s="6" t="n">
        <v>3657</v>
      </c>
      <c r="F2" s="19" t="n">
        <f aca="false">AVERAGE(C2:E2)</f>
        <v>3495</v>
      </c>
      <c r="G2" s="8" t="n">
        <f aca="false">C2*100/F2</f>
        <v>97.1387696709585</v>
      </c>
      <c r="H2" s="8" t="n">
        <f aca="false">D2*100/F2</f>
        <v>98.2260371959943</v>
      </c>
      <c r="I2" s="8" t="n">
        <f aca="false">E2*100/F2</f>
        <v>104.635193133047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4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G2" activeCellId="0" sqref="G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4.01"/>
    <col collapsed="false" customWidth="true" hidden="false" outlineLevel="0" max="2" min="2" style="0" width="18.58"/>
    <col collapsed="false" customWidth="true" hidden="false" outlineLevel="0" max="3" min="3" style="0" width="17.86"/>
    <col collapsed="false" customWidth="true" hidden="false" outlineLevel="0" max="4" min="4" style="0" width="17.71"/>
    <col collapsed="false" customWidth="true" hidden="false" outlineLevel="0" max="5" min="5" style="0" width="15.42"/>
    <col collapsed="false" customWidth="true" hidden="false" outlineLevel="0" max="6" min="6" style="0" width="16.86"/>
    <col collapsed="false" customWidth="true" hidden="false" outlineLevel="0" max="7" min="7" style="0" width="16.57"/>
    <col collapsed="false" customWidth="true" hidden="false" outlineLevel="0" max="8" min="8" style="0" width="13.86"/>
  </cols>
  <sheetData>
    <row r="1" customFormat="false" ht="15" hidden="false" customHeight="false" outlineLevel="0" collapsed="false">
      <c r="A1" s="15" t="s">
        <v>70</v>
      </c>
      <c r="B1" s="16" t="s">
        <v>41</v>
      </c>
      <c r="C1" s="17" t="s">
        <v>20</v>
      </c>
      <c r="D1" s="17" t="s">
        <v>17</v>
      </c>
      <c r="E1" s="16" t="s">
        <v>71</v>
      </c>
      <c r="F1" s="16" t="s">
        <v>72</v>
      </c>
      <c r="G1" s="17" t="s">
        <v>20</v>
      </c>
      <c r="H1" s="17" t="s">
        <v>17</v>
      </c>
    </row>
    <row r="2" customFormat="false" ht="15" hidden="false" customHeight="false" outlineLevel="0" collapsed="false">
      <c r="A2" s="4" t="s">
        <v>73</v>
      </c>
      <c r="B2" s="6" t="s">
        <v>74</v>
      </c>
      <c r="C2" s="21" t="n">
        <v>6</v>
      </c>
      <c r="D2" s="6" t="n">
        <v>6.8</v>
      </c>
      <c r="E2" s="6" t="n">
        <f aca="false">AVERAGE(C2:D2)</f>
        <v>6.4</v>
      </c>
      <c r="F2" s="22" t="s">
        <v>75</v>
      </c>
      <c r="G2" s="8" t="n">
        <f aca="false">C2*100/E2</f>
        <v>93.75</v>
      </c>
      <c r="H2" s="8" t="n">
        <f aca="false">D2*100/E2</f>
        <v>106.25</v>
      </c>
    </row>
    <row r="3" customFormat="false" ht="15" hidden="false" customHeight="false" outlineLevel="0" collapsed="false">
      <c r="A3" s="4"/>
      <c r="B3" s="6" t="s">
        <v>76</v>
      </c>
      <c r="C3" s="21" t="n">
        <v>4.3</v>
      </c>
      <c r="D3" s="6" t="n">
        <v>3.95</v>
      </c>
      <c r="E3" s="23" t="n">
        <f aca="false">AVERAGE(C3:D3)</f>
        <v>4.125</v>
      </c>
      <c r="F3" s="22" t="s">
        <v>75</v>
      </c>
      <c r="G3" s="8" t="n">
        <f aca="false">C3*100/E3</f>
        <v>104.242424242424</v>
      </c>
      <c r="H3" s="8" t="n">
        <f aca="false">D3*100/E3</f>
        <v>95.7575757575757</v>
      </c>
    </row>
    <row r="4" customFormat="false" ht="15" hidden="false" customHeight="false" outlineLevel="0" collapsed="false">
      <c r="A4" s="24"/>
      <c r="B4" s="25" t="s">
        <v>77</v>
      </c>
      <c r="C4" s="26" t="n">
        <v>6.45</v>
      </c>
      <c r="D4" s="25" t="n">
        <v>7.15</v>
      </c>
      <c r="E4" s="6" t="n">
        <f aca="false">AVERAGE(C4:D4)</f>
        <v>6.8</v>
      </c>
      <c r="F4" s="22" t="s">
        <v>78</v>
      </c>
      <c r="G4" s="8" t="n">
        <f aca="false">C4*100/E4</f>
        <v>94.8529411764706</v>
      </c>
      <c r="H4" s="8" t="n">
        <f aca="false">D4*100/E4</f>
        <v>105.147058823529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4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I4" activeCellId="0" sqref="I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9.14"/>
    <col collapsed="false" customWidth="true" hidden="false" outlineLevel="0" max="2" min="2" style="0" width="26.29"/>
    <col collapsed="false" customWidth="true" hidden="false" outlineLevel="0" max="3" min="3" style="0" width="15.29"/>
    <col collapsed="false" customWidth="true" hidden="false" outlineLevel="0" max="4" min="4" style="0" width="18.58"/>
    <col collapsed="false" customWidth="true" hidden="false" outlineLevel="0" max="5" min="5" style="0" width="13.43"/>
    <col collapsed="false" customWidth="true" hidden="false" outlineLevel="0" max="6" min="6" style="0" width="14.28"/>
    <col collapsed="false" customWidth="true" hidden="false" outlineLevel="0" max="7" min="7" style="0" width="15.86"/>
    <col collapsed="false" customWidth="true" hidden="false" outlineLevel="0" max="8" min="8" style="0" width="22.28"/>
    <col collapsed="false" customWidth="true" hidden="false" outlineLevel="0" max="9" min="9" style="0" width="15.15"/>
    <col collapsed="false" customWidth="true" hidden="false" outlineLevel="0" max="10" min="10" style="0" width="14.86"/>
    <col collapsed="false" customWidth="true" hidden="false" outlineLevel="0" max="11" min="11" style="0" width="12.29"/>
    <col collapsed="false" customWidth="true" hidden="false" outlineLevel="0" max="12" min="12" style="0" width="13.29"/>
  </cols>
  <sheetData>
    <row r="1" customFormat="false" ht="15" hidden="false" customHeight="false" outlineLevel="0" collapsed="false">
      <c r="A1" s="17" t="s">
        <v>79</v>
      </c>
      <c r="B1" s="17" t="s">
        <v>31</v>
      </c>
      <c r="C1" s="17" t="s">
        <v>18</v>
      </c>
      <c r="D1" s="17" t="s">
        <v>22</v>
      </c>
      <c r="E1" s="17" t="s">
        <v>67</v>
      </c>
      <c r="F1" s="17" t="s">
        <v>17</v>
      </c>
      <c r="G1" s="17" t="s">
        <v>80</v>
      </c>
      <c r="H1" s="17" t="s">
        <v>31</v>
      </c>
      <c r="I1" s="17" t="s">
        <v>18</v>
      </c>
      <c r="J1" s="17" t="s">
        <v>22</v>
      </c>
      <c r="K1" s="17" t="s">
        <v>67</v>
      </c>
      <c r="L1" s="17" t="s">
        <v>17</v>
      </c>
    </row>
    <row r="2" customFormat="false" ht="15" hidden="false" customHeight="false" outlineLevel="0" collapsed="false">
      <c r="A2" s="27" t="s">
        <v>81</v>
      </c>
      <c r="B2" s="28" t="n">
        <v>12000</v>
      </c>
      <c r="C2" s="28" t="n">
        <v>14000</v>
      </c>
      <c r="D2" s="28" t="n">
        <v>12000</v>
      </c>
      <c r="E2" s="28" t="n">
        <v>12000</v>
      </c>
      <c r="F2" s="28"/>
      <c r="G2" s="28" t="n">
        <f aca="false">AVERAGE(B2:F2)</f>
        <v>12500</v>
      </c>
      <c r="H2" s="28" t="n">
        <f aca="false">B2*100/G2</f>
        <v>96</v>
      </c>
      <c r="I2" s="28" t="n">
        <f aca="false">C2*100/G2</f>
        <v>112</v>
      </c>
      <c r="J2" s="28" t="n">
        <f aca="false">D2*100/G2</f>
        <v>96</v>
      </c>
      <c r="K2" s="28" t="n">
        <f aca="false">E2*100/G2</f>
        <v>96</v>
      </c>
      <c r="L2" s="28"/>
    </row>
    <row r="3" customFormat="false" ht="15" hidden="false" customHeight="false" outlineLevel="0" collapsed="false">
      <c r="A3" s="27" t="s">
        <v>82</v>
      </c>
      <c r="B3" s="28" t="n">
        <v>6000</v>
      </c>
      <c r="C3" s="28" t="n">
        <v>13200</v>
      </c>
      <c r="D3" s="28" t="n">
        <v>8000</v>
      </c>
      <c r="E3" s="28"/>
      <c r="F3" s="28" t="n">
        <v>16500</v>
      </c>
      <c r="G3" s="28" t="n">
        <f aca="false">AVERAGE(B3:F3)</f>
        <v>10925</v>
      </c>
      <c r="H3" s="29" t="n">
        <f aca="false">B3*100/G3</f>
        <v>54.9199084668192</v>
      </c>
      <c r="I3" s="29" t="n">
        <f aca="false">C3*100/G3</f>
        <v>120.823798627002</v>
      </c>
      <c r="J3" s="29" t="n">
        <f aca="false">D3*100/G3</f>
        <v>73.2265446224256</v>
      </c>
      <c r="K3" s="29"/>
      <c r="L3" s="29" t="n">
        <f aca="false">F3*100/G3</f>
        <v>151.029748283753</v>
      </c>
    </row>
    <row r="4" customFormat="false" ht="15" hidden="false" customHeight="false" outlineLevel="0" collapsed="false">
      <c r="A4" s="28"/>
      <c r="B4" s="28"/>
      <c r="C4" s="28"/>
      <c r="D4" s="28"/>
      <c r="E4" s="28"/>
      <c r="F4" s="28"/>
      <c r="G4" s="28"/>
      <c r="H4" s="30" t="n">
        <f aca="false">AVERAGE(H2:H3)</f>
        <v>75.4599542334096</v>
      </c>
      <c r="I4" s="30" t="n">
        <f aca="false">AVERAGE(I2:I3)</f>
        <v>116.411899313501</v>
      </c>
      <c r="J4" s="30" t="n">
        <f aca="false">AVERAGE(J2:J3)</f>
        <v>84.6132723112128</v>
      </c>
      <c r="K4" s="30" t="n">
        <f aca="false">AVERAGE(K2:K3)</f>
        <v>96</v>
      </c>
      <c r="L4" s="30" t="n">
        <f aca="false">AVERAGE(L2:L3)</f>
        <v>151.029748283753</v>
      </c>
    </row>
  </sheetData>
  <printOptions headings="false" gridLines="false" gridLinesSet="true" horizontalCentered="false" verticalCentered="false"/>
  <pageMargins left="0.7" right="0.7" top="0.75" bottom="0.75" header="0.511805555555555" footer="0.3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&amp;C&amp;"Arial,Обычный"&amp;10SULZER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LibreOffice/6.4.6.2$Windows_x86 LibreOffice_project/0ce51a4fd21bff07a5c061082cc82c5ed232f115</Application>
  <Company>Sulzer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2020-05-22T09:18:15Z</dcterms:created>
  <dc:creator>Sokolova, Tatyana</dc:creator>
  <dc:description/>
  <dc:language>ru-RU</dc:language>
  <cp:lastModifiedBy>Игорь Николаевич Белов</cp:lastModifiedBy>
  <dcterms:modified xsi:type="dcterms:W3CDTF">2020-09-09T15:48:35Z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Sulzer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MSIP_Label_0a03bf64-6567-46b1-b0e7-63f827d8d55c_ActionId">
    <vt:lpwstr>fe5a676d-dbbb-4d2b-b3ff-2f13f16437f1</vt:lpwstr>
  </property>
  <property fmtid="{D5CDD505-2E9C-101B-9397-08002B2CF9AE}" pid="8" name="MSIP_Label_0a03bf64-6567-46b1-b0e7-63f827d8d55c_Application">
    <vt:lpwstr>Microsoft Azure Information Protection</vt:lpwstr>
  </property>
  <property fmtid="{D5CDD505-2E9C-101B-9397-08002B2CF9AE}" pid="9" name="MSIP_Label_0a03bf64-6567-46b1-b0e7-63f827d8d55c_Enabled">
    <vt:lpwstr>True</vt:lpwstr>
  </property>
  <property fmtid="{D5CDD505-2E9C-101B-9397-08002B2CF9AE}" pid="10" name="MSIP_Label_0a03bf64-6567-46b1-b0e7-63f827d8d55c_Extended_MSFT_Method">
    <vt:lpwstr>Automatic</vt:lpwstr>
  </property>
  <property fmtid="{D5CDD505-2E9C-101B-9397-08002B2CF9AE}" pid="11" name="MSIP_Label_0a03bf64-6567-46b1-b0e7-63f827d8d55c_Name">
    <vt:lpwstr>SULZER CONFIDENTIAL</vt:lpwstr>
  </property>
  <property fmtid="{D5CDD505-2E9C-101B-9397-08002B2CF9AE}" pid="12" name="MSIP_Label_0a03bf64-6567-46b1-b0e7-63f827d8d55c_Owner">
    <vt:lpwstr>tatyana.sokolova@sulzer.com</vt:lpwstr>
  </property>
  <property fmtid="{D5CDD505-2E9C-101B-9397-08002B2CF9AE}" pid="13" name="MSIP_Label_0a03bf64-6567-46b1-b0e7-63f827d8d55c_SetDate">
    <vt:lpwstr>2020-05-22T09:28:33.0685560Z</vt:lpwstr>
  </property>
  <property fmtid="{D5CDD505-2E9C-101B-9397-08002B2CF9AE}" pid="14" name="MSIP_Label_0a03bf64-6567-46b1-b0e7-63f827d8d55c_SiteId">
    <vt:lpwstr>d9c7995d-4c06-40b7-829c-3921bdc751ed</vt:lpwstr>
  </property>
  <property fmtid="{D5CDD505-2E9C-101B-9397-08002B2CF9AE}" pid="15" name="MSIP_Label_dc3eb348-6bb5-454e-8246-2b03a499fa4a_ActionId">
    <vt:lpwstr>fe5a676d-dbbb-4d2b-b3ff-2f13f16437f1</vt:lpwstr>
  </property>
  <property fmtid="{D5CDD505-2E9C-101B-9397-08002B2CF9AE}" pid="16" name="MSIP_Label_dc3eb348-6bb5-454e-8246-2b03a499fa4a_Application">
    <vt:lpwstr>Microsoft Azure Information Protection</vt:lpwstr>
  </property>
  <property fmtid="{D5CDD505-2E9C-101B-9397-08002B2CF9AE}" pid="17" name="MSIP_Label_dc3eb348-6bb5-454e-8246-2b03a499fa4a_Enabled">
    <vt:lpwstr>True</vt:lpwstr>
  </property>
  <property fmtid="{D5CDD505-2E9C-101B-9397-08002B2CF9AE}" pid="18" name="MSIP_Label_dc3eb348-6bb5-454e-8246-2b03a499fa4a_Extended_MSFT_Method">
    <vt:lpwstr>Automatic</vt:lpwstr>
  </property>
  <property fmtid="{D5CDD505-2E9C-101B-9397-08002B2CF9AE}" pid="19" name="MSIP_Label_dc3eb348-6bb5-454e-8246-2b03a499fa4a_Name">
    <vt:lpwstr>SULZER CONFIDENTIAL - WITH MARKING</vt:lpwstr>
  </property>
  <property fmtid="{D5CDD505-2E9C-101B-9397-08002B2CF9AE}" pid="20" name="MSIP_Label_dc3eb348-6bb5-454e-8246-2b03a499fa4a_Owner">
    <vt:lpwstr>tatyana.sokolova@sulzer.com</vt:lpwstr>
  </property>
  <property fmtid="{D5CDD505-2E9C-101B-9397-08002B2CF9AE}" pid="21" name="MSIP_Label_dc3eb348-6bb5-454e-8246-2b03a499fa4a_Parent">
    <vt:lpwstr>0a03bf64-6567-46b1-b0e7-63f827d8d55c</vt:lpwstr>
  </property>
  <property fmtid="{D5CDD505-2E9C-101B-9397-08002B2CF9AE}" pid="22" name="MSIP_Label_dc3eb348-6bb5-454e-8246-2b03a499fa4a_SetDate">
    <vt:lpwstr>2020-05-22T09:28:33.0685560Z</vt:lpwstr>
  </property>
  <property fmtid="{D5CDD505-2E9C-101B-9397-08002B2CF9AE}" pid="23" name="MSIP_Label_dc3eb348-6bb5-454e-8246-2b03a499fa4a_SiteId">
    <vt:lpwstr>d9c7995d-4c06-40b7-829c-3921bdc751ed</vt:lpwstr>
  </property>
  <property fmtid="{D5CDD505-2E9C-101B-9397-08002B2CF9AE}" pid="24" name="ScaleCrop">
    <vt:bool>0</vt:bool>
  </property>
  <property fmtid="{D5CDD505-2E9C-101B-9397-08002B2CF9AE}" pid="25" name="Sensitivity">
    <vt:lpwstr>SULZER CONFIDENTIAL SULZER CONFIDENTIAL - WITH MARKING</vt:lpwstr>
  </property>
  <property fmtid="{D5CDD505-2E9C-101B-9397-08002B2CF9AE}" pid="26" name="ShareDoc">
    <vt:bool>0</vt:bool>
  </property>
</Properties>
</file>