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bdulaziz\Desktop\"/>
    </mc:Choice>
  </mc:AlternateContent>
  <bookViews>
    <workbookView xWindow="0" yWindow="0" windowWidth="20490" windowHeight="7740" tabRatio="859" activeTab="1"/>
  </bookViews>
  <sheets>
    <sheet name="АСОСИЙ" sheetId="42" r:id="rId1"/>
    <sheet name="СОТУВ" sheetId="1" r:id="rId2"/>
    <sheet name="ТЎЛОВ" sheetId="17" r:id="rId3"/>
    <sheet name="АКТ СВЕРКА" sheetId="55" r:id="rId4"/>
    <sheet name="ОМБОР ҚОЛДИҒИ" sheetId="57" r:id="rId5"/>
    <sheet name="КИРИМ ОМБОР" sheetId="27" r:id="rId6"/>
    <sheet name="СТАТИСТИКА" sheetId="40" r:id="rId7"/>
    <sheet name="БОШЛАҒИЧ САЛЬДО" sheetId="50" r:id="rId8"/>
    <sheet name="МАЪЛУМОТЛАР" sheetId="2" r:id="rId9"/>
  </sheets>
  <definedNames>
    <definedName name="ExternalData_1" localSheetId="3" hidden="1">'АКТ СВЕРКА'!$A$1:$E$6</definedName>
    <definedName name="ExternalData_1" localSheetId="4" hidden="1">'ОМБОР ҚОЛДИҒИ'!$A$1:$D$24</definedName>
    <definedName name="_xlnm.Print_Area" localSheetId="0">АСОСИЙ!$A$1:$K$20</definedName>
  </definedNames>
  <calcPr calcId="162913"/>
  <pivotCaches>
    <pivotCache cacheId="0" r:id="rId10"/>
    <pivotCache cacheId="1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7" l="1"/>
  <c r="F4" i="17" l="1"/>
  <c r="F3" i="17"/>
  <c r="G28" i="1"/>
  <c r="H28" i="1"/>
  <c r="G27" i="1"/>
  <c r="H27" i="1"/>
  <c r="E26" i="1"/>
  <c r="H26" i="1" s="1"/>
  <c r="G26" i="1"/>
  <c r="G25" i="1"/>
  <c r="H25" i="1"/>
  <c r="G24" i="1"/>
  <c r="H24" i="1"/>
  <c r="G23" i="1"/>
  <c r="H23" i="1"/>
  <c r="E22" i="1"/>
  <c r="G22" i="1" s="1"/>
  <c r="E21" i="1"/>
  <c r="G21" i="1" s="1"/>
  <c r="H15" i="1"/>
  <c r="H16" i="1"/>
  <c r="H17" i="1"/>
  <c r="H19" i="1"/>
  <c r="E18" i="1"/>
  <c r="H18" i="1" s="1"/>
  <c r="E20" i="1"/>
  <c r="H20" i="1" s="1"/>
  <c r="G20" i="1"/>
  <c r="G19" i="1"/>
  <c r="F2" i="17"/>
  <c r="G17" i="1"/>
  <c r="G16" i="1"/>
  <c r="G4" i="1"/>
  <c r="G5" i="1"/>
  <c r="G6" i="1"/>
  <c r="G7" i="1"/>
  <c r="G8" i="1"/>
  <c r="G9" i="1"/>
  <c r="G10" i="1"/>
  <c r="G11" i="1"/>
  <c r="G12" i="1"/>
  <c r="G13" i="1"/>
  <c r="G14" i="1"/>
  <c r="G15" i="1"/>
  <c r="G3" i="1"/>
  <c r="H22" i="1" l="1"/>
  <c r="H21" i="1"/>
  <c r="G18" i="1"/>
  <c r="G1" i="1" s="1"/>
  <c r="H1" i="1" l="1"/>
</calcChain>
</file>

<file path=xl/connections.xml><?xml version="1.0" encoding="utf-8"?>
<connections xmlns="http://schemas.openxmlformats.org/spreadsheetml/2006/main">
  <connection id="1" keepAlive="1" interval="1" name="Запрос — ҚОЛДИҚ" description="Соединение с запросом &quot;ҚОЛДИҚ&quot; в книге." type="5" refreshedVersion="6" background="1" refreshOnLoad="1" saveData="1">
    <dbPr connection="Provider=Microsoft.Mashup.OleDb.1;Data Source=$Workbook$;Location=ҚОЛДИҚ;Extended Properties=&quot;&quot;" command="SELECT * FROM [ҚОЛДИҚ]"/>
  </connection>
  <connection id="2" keepAlive="1" interval="1" name="Запрос — ОСТАТКА ТОВАР" description="Соединение с запросом &quot;ОСТАТКА ТОВАР&quot; в книге." type="5" refreshedVersion="6" background="1">
    <dbPr connection="Provider=Microsoft.Mashup.OleDb.1;Data Source=$Workbook$;Location=ОСТАТКА ТОВАР;Extended Properties=&quot;&quot;" command="SELECT * FROM [ОСТАТКА ТОВАР]"/>
  </connection>
  <connection id="3" keepAlive="1" name="Запрос — ПЕРЕДАЧА_СКЛАД" description="Соединение с запросом &quot;ПЕРЕДАЧА_СКЛАД&quot; в книге." type="5" refreshedVersion="0" background="1">
    <dbPr connection="Provider=Microsoft.Mashup.OleDb.1;Data Source=$Workbook$;Location=ПЕРЕДАЧА_СКЛАД;Extended Properties=&quot;&quot;" command="SELECT * FROM [ПЕРЕДАЧА_СКЛАД]"/>
  </connection>
  <connection id="4" keepAlive="1" name="Запрос — ПЛАТЕЖИ" description="Соединение с запросом &quot;ПЛАТЕЖИ&quot; в книге." type="5" refreshedVersion="0" background="1">
    <dbPr connection="Provider=Microsoft.Mashup.OleDb.1;Data Source=$Workbook$;Location=ПЛАТЕЖИ;Extended Properties=&quot;&quot;" command="SELECT * FROM [ПЛАТЕЖИ]"/>
  </connection>
</connections>
</file>

<file path=xl/sharedStrings.xml><?xml version="1.0" encoding="utf-8"?>
<sst xmlns="http://schemas.openxmlformats.org/spreadsheetml/2006/main" count="233" uniqueCount="74">
  <si>
    <t>КОНТРАГЕНТ</t>
  </si>
  <si>
    <t>ПЕРЕЧИСЛЕНИЯ</t>
  </si>
  <si>
    <t>НАЛИЧНЫЙ</t>
  </si>
  <si>
    <t>РЕАЛИЗАЦИЯ</t>
  </si>
  <si>
    <t>ЕД.ИЗМ</t>
  </si>
  <si>
    <t>ТОВАРЫ</t>
  </si>
  <si>
    <t>ВИД СРЕДСТВ</t>
  </si>
  <si>
    <t>КГ</t>
  </si>
  <si>
    <t>ШТ.</t>
  </si>
  <si>
    <t>ҚАРЗ</t>
  </si>
  <si>
    <t>Столбец1</t>
  </si>
  <si>
    <t>АВАНС</t>
  </si>
  <si>
    <t>РАСЧЕТ</t>
  </si>
  <si>
    <t>Общий итог</t>
  </si>
  <si>
    <t>(Все)</t>
  </si>
  <si>
    <t>САНА</t>
  </si>
  <si>
    <t>МИЖОЗ</t>
  </si>
  <si>
    <t>ТОВАР</t>
  </si>
  <si>
    <t>ЎЛ.БИР</t>
  </si>
  <si>
    <t>СОНИ</t>
  </si>
  <si>
    <t>НАРХИ</t>
  </si>
  <si>
    <t>ЖАМИ</t>
  </si>
  <si>
    <t>ОҒИРЛИГИ</t>
  </si>
  <si>
    <t>СЎМ</t>
  </si>
  <si>
    <t>ВАЛЮТА</t>
  </si>
  <si>
    <t>КУРС</t>
  </si>
  <si>
    <t>ТЎЛОВ ТУРИ</t>
  </si>
  <si>
    <t>ТОВАР НОМИ</t>
  </si>
  <si>
    <t>СОТИЛДИ</t>
  </si>
  <si>
    <t>ВАЗНИ</t>
  </si>
  <si>
    <t>СОТИЛГАН ТОВАР ВАЗНИ</t>
  </si>
  <si>
    <t>КЕЛГАН СУММА</t>
  </si>
  <si>
    <t>САЛЬДО</t>
  </si>
  <si>
    <t>ҒИЁС ИШЧИ</t>
  </si>
  <si>
    <t>ПАКЕТ "АДИДАС"</t>
  </si>
  <si>
    <t>ПАКЕТ "ИСТАМБУЛ"</t>
  </si>
  <si>
    <t>ПАКЕТ "АТИРГУЛ"</t>
  </si>
  <si>
    <t>ПАКЕТ "ЛУИС ВИТТОН"</t>
  </si>
  <si>
    <t>ПАКЕТ "РАЙС"</t>
  </si>
  <si>
    <t>ПАКЕТ "ЛОЛА"</t>
  </si>
  <si>
    <t>ПАКЕТ "ГУЧЧИ"</t>
  </si>
  <si>
    <t>ПАКЕТ "БУКЕТ"</t>
  </si>
  <si>
    <t>ПАКЕТ "КОФЕ"</t>
  </si>
  <si>
    <t>ПАКЕТ "АТИР"</t>
  </si>
  <si>
    <t>ПАКЕТ "ПАРИЖ"</t>
  </si>
  <si>
    <t>ПАКЕТ "ВЕРСАЧИ"</t>
  </si>
  <si>
    <t>ПАКЕТ "ХАРИД У-Н РАХМАТ"</t>
  </si>
  <si>
    <t>УРИКЗОР БОЗОР</t>
  </si>
  <si>
    <t>ПАКЕТ "МАЙКА" АРЗОНИ</t>
  </si>
  <si>
    <t>ТЎЛАНДИ</t>
  </si>
  <si>
    <t>ОСТАТКА</t>
  </si>
  <si>
    <t>ПАКЕТ ОТРЫВНОЙ</t>
  </si>
  <si>
    <t>ПАКЕТ ПУЛ</t>
  </si>
  <si>
    <t>ПАКЕТ "МАЙКА" 3 КГ ОҚ</t>
  </si>
  <si>
    <t>ПАКЕТ "МАЙКА" 3 КГ КЎК</t>
  </si>
  <si>
    <t>ПАКЕТ "МАЙКА" 3 КГ ҚОРА</t>
  </si>
  <si>
    <t>ПАКЕТ "МАЙКА" 5 КГ ОҚ</t>
  </si>
  <si>
    <t>ПАКЕТ "МАЙКА" 5 КГ КЎК</t>
  </si>
  <si>
    <t>ПАКЕТ "МАЙКА" 5 КГ ҚОРА</t>
  </si>
  <si>
    <t>ПАКЕТ "МАЙКА" 10 КГ ОҚ</t>
  </si>
  <si>
    <t>ПАКЕТ "МАЙКА" 10 КГ КЎК</t>
  </si>
  <si>
    <t>ПАКЕТ "МАЙКА" 10 КГ ҚОРА</t>
  </si>
  <si>
    <t>ПАКЕТ ЗАКАЗ ЛОГОТИП</t>
  </si>
  <si>
    <t>ПАКЕТ ЗАКАЗ БЕЗ ЛОГОТИП</t>
  </si>
  <si>
    <t>ҚОП "БОДРИНГ"</t>
  </si>
  <si>
    <t>ҒУЛОМАКА ВАННА</t>
  </si>
  <si>
    <t>ҚОП ЗАКАЗ</t>
  </si>
  <si>
    <t>ШИША ЗАВОД</t>
  </si>
  <si>
    <t>ТЕРМОУСАДКА ЗАКАЗ</t>
  </si>
  <si>
    <t>АСИМ ТУРК</t>
  </si>
  <si>
    <t>МАЙКА "ХАВАС"</t>
  </si>
  <si>
    <t>СКЛАДДАГИ ТОВАР</t>
  </si>
  <si>
    <t>СОТИЛГАН ТОВАР</t>
  </si>
  <si>
    <t>СКЛАД ОСТАТКА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</si>
</sst>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0"/>
    <numFmt numFmtId="166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NumberFormat="1" applyFont="1"/>
    <xf numFmtId="166" fontId="5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/>
    <xf numFmtId="16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68"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66" formatCode="#,##0.00_ ;[Red]\-#,##0.00\ 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66" formatCode="#,##0.00_ ;[Red]\-#,##0.00\ 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166" formatCode="#,##0.00_ ;[Red]\-#,##0.00\ 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4" formatCode="dd/mm/yy;@"/>
      <alignment horizontal="center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6" formatCode="#,##0.00_ ;[Red]\-#,##0.00\ "/>
    </dxf>
    <dxf>
      <numFmt numFmtId="164" formatCode="dd/mm/yy;@"/>
    </dxf>
    <dxf>
      <alignment horizontal="center" vertical="bottom" textRotation="0" wrapText="0" indent="0" justifyLastLine="0" shrinkToFit="0" readingOrder="0"/>
    </dxf>
    <dxf>
      <numFmt numFmtId="4" formatCode="#,##0.00"/>
    </dxf>
    <dxf>
      <numFmt numFmtId="4" formatCode="#,##0.00"/>
    </dxf>
    <dxf>
      <numFmt numFmtId="164" formatCode="dd/mm/yy;@"/>
    </dxf>
    <dxf>
      <numFmt numFmtId="164" formatCode="dd/mm/yy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d/mm/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8;&#1038;&#1051;&#1054;&#1042;!A1"/><Relationship Id="rId7" Type="http://schemas.openxmlformats.org/officeDocument/2006/relationships/hyperlink" Target="#'&#1041;&#1054;&#1064;&#1051;&#1040;&#1170;&#1048;&#1063; &#1057;&#1040;&#1051;&#1068;&#1044;&#1054;'!A1"/><Relationship Id="rId2" Type="http://schemas.openxmlformats.org/officeDocument/2006/relationships/hyperlink" Target="#'&#1040;&#1050;&#1058; &#1057;&#1042;&#1045;&#1056;&#1050;&#1040;'!A1"/><Relationship Id="rId1" Type="http://schemas.openxmlformats.org/officeDocument/2006/relationships/hyperlink" Target="#&#1057;&#1054;&#1058;&#1059;&#1042;!A1"/><Relationship Id="rId6" Type="http://schemas.openxmlformats.org/officeDocument/2006/relationships/hyperlink" Target="#'&#1054;&#1052;&#1041;&#1054;&#1056; &#1178;&#1054;&#1051;&#1044;&#1048;&#1170;&#1048;'!A1"/><Relationship Id="rId5" Type="http://schemas.openxmlformats.org/officeDocument/2006/relationships/hyperlink" Target="#&#1057;&#1058;&#1040;&#1058;&#1048;&#1057;&#1058;&#1048;&#1050;&#1040;!A1"/><Relationship Id="rId4" Type="http://schemas.openxmlformats.org/officeDocument/2006/relationships/hyperlink" Target="#'&#1050;&#1048;&#1056;&#1048;&#1052; &#1054;&#1052;&#1041;&#1054;&#1056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178253</xdr:colOff>
      <xdr:row>0</xdr:row>
      <xdr:rowOff>92528</xdr:rowOff>
    </xdr:from>
    <xdr:to>
      <xdr:col>10</xdr:col>
      <xdr:colOff>473528</xdr:colOff>
      <xdr:row>7</xdr:row>
      <xdr:rowOff>83003</xdr:rowOff>
    </xdr:to>
    <xdr:sp macro="" textlink="">
      <xdr:nvSpPr>
        <xdr:cNvPr id="2" name="Скругленный 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8253" y="92528"/>
          <a:ext cx="6391275" cy="13239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32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ПРОЕКТ</a:t>
          </a:r>
        </a:p>
        <a:p>
          <a:pPr algn="ctr"/>
          <a:r>
            <a:rPr lang="ru-RU" sz="32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ТОРГОВЛЯ И СКЛАД</a:t>
          </a:r>
        </a:p>
      </xdr:txBody>
    </xdr:sp>
    <xdr:clientData/>
  </xdr:twoCellAnchor>
  <xdr:twoCellAnchor>
    <xdr:from>
      <xdr:col>0</xdr:col>
      <xdr:colOff>183695</xdr:colOff>
      <xdr:row>7</xdr:row>
      <xdr:rowOff>107492</xdr:rowOff>
    </xdr:from>
    <xdr:to>
      <xdr:col>5</xdr:col>
      <xdr:colOff>299356</xdr:colOff>
      <xdr:row>10</xdr:row>
      <xdr:rowOff>81643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3695" y="1440992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1.СОТУВ</a:t>
          </a:r>
        </a:p>
      </xdr:txBody>
    </xdr:sp>
    <xdr:clientData/>
  </xdr:twoCellAnchor>
  <xdr:twoCellAnchor>
    <xdr:from>
      <xdr:col>5</xdr:col>
      <xdr:colOff>315924</xdr:colOff>
      <xdr:row>7</xdr:row>
      <xdr:rowOff>102054</xdr:rowOff>
    </xdr:from>
    <xdr:to>
      <xdr:col>10</xdr:col>
      <xdr:colOff>472110</xdr:colOff>
      <xdr:row>10</xdr:row>
      <xdr:rowOff>74544</xdr:rowOff>
    </xdr:to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80489" y="1435554"/>
          <a:ext cx="3220751" cy="54399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4.АКТ</a:t>
          </a:r>
          <a:r>
            <a:rPr lang="ru-RU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СВЕРКА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  <xdr:twoCellAnchor>
    <xdr:from>
      <xdr:col>0</xdr:col>
      <xdr:colOff>183692</xdr:colOff>
      <xdr:row>10</xdr:row>
      <xdr:rowOff>91165</xdr:rowOff>
    </xdr:from>
    <xdr:to>
      <xdr:col>5</xdr:col>
      <xdr:colOff>299353</xdr:colOff>
      <xdr:row>13</xdr:row>
      <xdr:rowOff>65316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3692" y="1996165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2.ТЎЛОВ</a:t>
          </a:r>
        </a:p>
      </xdr:txBody>
    </xdr:sp>
    <xdr:clientData/>
  </xdr:twoCellAnchor>
  <xdr:twoCellAnchor>
    <xdr:from>
      <xdr:col>0</xdr:col>
      <xdr:colOff>183690</xdr:colOff>
      <xdr:row>13</xdr:row>
      <xdr:rowOff>85726</xdr:rowOff>
    </xdr:from>
    <xdr:to>
      <xdr:col>5</xdr:col>
      <xdr:colOff>299351</xdr:colOff>
      <xdr:row>16</xdr:row>
      <xdr:rowOff>59877</xdr:rowOff>
    </xdr:to>
    <xdr:sp macro="" textlink="">
      <xdr:nvSpPr>
        <xdr:cNvPr id="6" name="Скругленный прямоугольник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3690" y="2562226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3.ОМБОРГА</a:t>
          </a:r>
          <a:r>
            <a:rPr lang="ru-RU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КИРИМ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  <xdr:twoCellAnchor>
    <xdr:from>
      <xdr:col>0</xdr:col>
      <xdr:colOff>189130</xdr:colOff>
      <xdr:row>16</xdr:row>
      <xdr:rowOff>85728</xdr:rowOff>
    </xdr:from>
    <xdr:to>
      <xdr:col>5</xdr:col>
      <xdr:colOff>304791</xdr:colOff>
      <xdr:row>19</xdr:row>
      <xdr:rowOff>59879</xdr:rowOff>
    </xdr:to>
    <xdr:sp macro="" textlink="">
      <xdr:nvSpPr>
        <xdr:cNvPr id="7" name="Скругленный 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9130" y="3133728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4.СТАТИСТИКА</a:t>
          </a:r>
        </a:p>
      </xdr:txBody>
    </xdr:sp>
    <xdr:clientData/>
  </xdr:twoCellAnchor>
  <xdr:twoCellAnchor>
    <xdr:from>
      <xdr:col>5</xdr:col>
      <xdr:colOff>319232</xdr:colOff>
      <xdr:row>10</xdr:row>
      <xdr:rowOff>88800</xdr:rowOff>
    </xdr:from>
    <xdr:to>
      <xdr:col>10</xdr:col>
      <xdr:colOff>472111</xdr:colOff>
      <xdr:row>13</xdr:row>
      <xdr:rowOff>49695</xdr:rowOff>
    </xdr:to>
    <xdr:sp macro="" textlink="">
      <xdr:nvSpPr>
        <xdr:cNvPr id="8" name="Скругленный прямоугольник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83797" y="1993800"/>
          <a:ext cx="3217444" cy="53239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5.ОМБОР ҚОЛДИҒИ</a:t>
          </a:r>
        </a:p>
      </xdr:txBody>
    </xdr:sp>
    <xdr:clientData/>
  </xdr:twoCellAnchor>
  <xdr:twoCellAnchor>
    <xdr:from>
      <xdr:col>5</xdr:col>
      <xdr:colOff>322538</xdr:colOff>
      <xdr:row>13</xdr:row>
      <xdr:rowOff>83832</xdr:rowOff>
    </xdr:from>
    <xdr:to>
      <xdr:col>10</xdr:col>
      <xdr:colOff>475417</xdr:colOff>
      <xdr:row>19</xdr:row>
      <xdr:rowOff>74543</xdr:rowOff>
    </xdr:to>
    <xdr:sp macro="" textlink="">
      <xdr:nvSpPr>
        <xdr:cNvPr id="9" name="Скругленный прямоугольник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87103" y="2560332"/>
          <a:ext cx="3217444" cy="113371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6.</a:t>
          </a:r>
          <a:r>
            <a:rPr lang="uz-Cyrl-UZ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БОШЛАНҒИЧ</a:t>
          </a:r>
          <a:r>
            <a:rPr lang="uz-Cyrl-UZ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САЛЬДО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aziz" refreshedDate="44091.762841898148" createdVersion="6" refreshedVersion="6" minRefreshableVersion="3" recordCount="27">
  <cacheSource type="worksheet">
    <worksheetSource name="РЕАЛИЗАЦИЯ"/>
  </cacheSource>
  <cacheFields count="8">
    <cacheField name="САНА" numFmtId="164">
      <sharedItems containsSemiMixedTypes="0" containsNonDate="0" containsDate="1" containsString="0" minDate="2020-09-05T00:00:00" maxDate="2020-09-19T00:00:00" count="8">
        <d v="2020-09-05T00:00:00"/>
        <d v="2020-09-08T00:00:00"/>
        <d v="2020-09-16T00:00:00"/>
        <d v="2020-09-14T00:00:00"/>
        <d v="2020-09-12T00:00:00"/>
        <d v="2020-09-17T00:00:00"/>
        <d v="2020-09-18T00:00:00"/>
        <d v="2020-09-15T00:00:00" u="1"/>
      </sharedItems>
    </cacheField>
    <cacheField name="МИЖОЗ" numFmtId="49">
      <sharedItems/>
    </cacheField>
    <cacheField name="ТОВАР" numFmtId="0">
      <sharedItems containsBlank="1" count="26">
        <s v="ПАКЕТ &quot;АДИДАС&quot;"/>
        <s v="ПАКЕТ &quot;ИСТАМБУЛ&quot;"/>
        <s v="ПАКЕТ &quot;АТИРГУЛ&quot;"/>
        <s v="ПАКЕТ &quot;ЛУИС ВИТТОН&quot;"/>
        <s v="ПАКЕТ &quot;РАЙС&quot;"/>
        <s v="ПАКЕТ &quot;ЛОЛА&quot;"/>
        <s v="ПАКЕТ &quot;ГУЧЧИ&quot;"/>
        <s v="ПАКЕТ &quot;БУКЕТ&quot;"/>
        <s v="ПАКЕТ &quot;КОФЕ&quot;"/>
        <s v="ПАКЕТ &quot;АТИР&quot;"/>
        <s v="ПАКЕТ &quot;ПАРИЖ&quot;"/>
        <s v="ПАКЕТ &quot;ВЕРСАЧИ&quot;"/>
        <s v="ПАКЕТ &quot;ХАРИД У-Н РАХМАТ&quot;"/>
        <s v="ПАКЕТ &quot;МАЙКА&quot; 5 КГ ОҚ"/>
        <s v="ПАКЕТ &quot;МАЙКА&quot; АРЗОНИ"/>
        <s v="ПАКЕТ ОТРЫВНОЙ"/>
        <s v="ПАКЕТ ПУЛ"/>
        <s v="ПАКЕТ &quot;МАЙКА&quot; 5 КГ КЎК"/>
        <s v="ПАКЕТ ЗАКАЗ ЛОГОТИП"/>
        <s v="ҚОП &quot;БОДРИНГ&quot;"/>
        <s v="ҚОП ЗАКАЗ"/>
        <s v="ТЕРМОУСАДКА ЗАКАЗ"/>
        <s v="ПАКЕТ 30*30" u="1"/>
        <m u="1"/>
        <s v="ПАКЕТ &quot;МАЙКА&quot; 5 КГ" u="1"/>
        <s v="ПАКЕТ 25*20" u="1"/>
      </sharedItems>
    </cacheField>
    <cacheField name="ЎЛ.БИР" numFmtId="0">
      <sharedItems/>
    </cacheField>
    <cacheField name="СОНИ" numFmtId="165">
      <sharedItems containsSemiMixedTypes="0" containsString="0" containsNumber="1" minValue="23.4" maxValue="6000"/>
    </cacheField>
    <cacheField name="НАРХИ" numFmtId="4">
      <sharedItems containsSemiMixedTypes="0" containsString="0" containsNumber="1" containsInteger="1" minValue="650" maxValue="50000"/>
    </cacheField>
    <cacheField name="ЖАМИ" numFmtId="4">
      <sharedItems containsSemiMixedTypes="0" containsString="0" containsNumber="1" minValue="374400" maxValue="72372720"/>
    </cacheField>
    <cacheField name="ОҒИРЛИГИ" numFmtId="4">
      <sharedItems containsSemiMixedTypes="0" containsString="0" containsNumber="1" minValue="23.4" maxValue="3933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bdulaziz" refreshedDate="44091.762842129632" createdVersion="6" refreshedVersion="6" minRefreshableVersion="3" recordCount="4">
  <cacheSource type="worksheet">
    <worksheetSource name="ПЛАТЕЖИ"/>
  </cacheSource>
  <cacheFields count="7">
    <cacheField name="САНА" numFmtId="14">
      <sharedItems containsSemiMixedTypes="0" containsNonDate="0" containsDate="1" containsString="0" minDate="2020-09-14T00:00:00" maxDate="2020-09-18T00:00:00" count="4">
        <d v="2020-09-16T00:00:00"/>
        <d v="2020-09-14T00:00:00"/>
        <d v="2020-09-17T00:00:00" u="1"/>
        <d v="2020-09-15T00:00:00" u="1"/>
      </sharedItems>
    </cacheField>
    <cacheField name="МИЖОЗ" numFmtId="0">
      <sharedItems/>
    </cacheField>
    <cacheField name="СЎМ" numFmtId="3">
      <sharedItems containsSemiMixedTypes="0" containsString="0" containsNumber="1" containsInteger="1" minValue="2634000" maxValue="150000000"/>
    </cacheField>
    <cacheField name="ВАЛЮТА" numFmtId="4">
      <sharedItems containsNonDate="0" containsString="0" containsBlank="1"/>
    </cacheField>
    <cacheField name="КУРС" numFmtId="0">
      <sharedItems containsNonDate="0" containsString="0" containsBlank="1"/>
    </cacheField>
    <cacheField name="ЖАМИ" numFmtId="4">
      <sharedItems containsSemiMixedTypes="0" containsString="0" containsNumber="1" containsInteger="1" minValue="2634000" maxValue="150000000"/>
    </cacheField>
    <cacheField name="ТЎЛОВ ТУРИ" numFmtId="0">
      <sharedItems containsBlank="1" count="3">
        <s v="НАЛИЧНЫЙ"/>
        <s v="ПЕРЕЧИСЛЕНИЯ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s v="УРИКЗОР БОЗОР"/>
    <x v="0"/>
    <s v="ШТ."/>
    <n v="3000"/>
    <n v="650"/>
    <n v="1950000"/>
    <n v="75"/>
  </r>
  <r>
    <x v="0"/>
    <s v="УРИКЗОР БОЗОР"/>
    <x v="1"/>
    <s v="ШТ."/>
    <n v="2000"/>
    <n v="650"/>
    <n v="1300000"/>
    <n v="50"/>
  </r>
  <r>
    <x v="0"/>
    <s v="УРИКЗОР БОЗОР"/>
    <x v="2"/>
    <s v="ШТ."/>
    <n v="4000"/>
    <n v="650"/>
    <n v="2600000"/>
    <n v="100"/>
  </r>
  <r>
    <x v="0"/>
    <s v="УРИКЗОР БОЗОР"/>
    <x v="3"/>
    <s v="ШТ."/>
    <n v="6000"/>
    <n v="650"/>
    <n v="3900000"/>
    <n v="150"/>
  </r>
  <r>
    <x v="0"/>
    <s v="УРИКЗОР БОЗОР"/>
    <x v="4"/>
    <s v="ШТ."/>
    <n v="2000"/>
    <n v="650"/>
    <n v="1300000"/>
    <n v="50"/>
  </r>
  <r>
    <x v="0"/>
    <s v="УРИКЗОР БОЗОР"/>
    <x v="5"/>
    <s v="ШТ."/>
    <n v="5000"/>
    <n v="650"/>
    <n v="3250000"/>
    <n v="125"/>
  </r>
  <r>
    <x v="0"/>
    <s v="УРИКЗОР БОЗОР"/>
    <x v="6"/>
    <s v="ШТ."/>
    <n v="1000"/>
    <n v="650"/>
    <n v="650000"/>
    <n v="25"/>
  </r>
  <r>
    <x v="0"/>
    <s v="УРИКЗОР БОЗОР"/>
    <x v="7"/>
    <s v="ШТ."/>
    <n v="2000"/>
    <n v="650"/>
    <n v="1300000"/>
    <n v="50"/>
  </r>
  <r>
    <x v="0"/>
    <s v="УРИКЗОР БОЗОР"/>
    <x v="8"/>
    <s v="ШТ."/>
    <n v="5000"/>
    <n v="650"/>
    <n v="3250000"/>
    <n v="125"/>
  </r>
  <r>
    <x v="0"/>
    <s v="УРИКЗОР БОЗОР"/>
    <x v="9"/>
    <s v="ШТ."/>
    <n v="4000"/>
    <n v="650"/>
    <n v="2600000"/>
    <n v="100"/>
  </r>
  <r>
    <x v="0"/>
    <s v="УРИКЗОР БОЗОР"/>
    <x v="10"/>
    <s v="ШТ."/>
    <n v="4000"/>
    <n v="650"/>
    <n v="2600000"/>
    <n v="100"/>
  </r>
  <r>
    <x v="0"/>
    <s v="УРИКЗОР БОЗОР"/>
    <x v="11"/>
    <s v="ШТ."/>
    <n v="1000"/>
    <n v="650"/>
    <n v="650000"/>
    <n v="25"/>
  </r>
  <r>
    <x v="0"/>
    <s v="УРИКЗОР БОЗОР"/>
    <x v="12"/>
    <s v="КГ"/>
    <n v="41"/>
    <n v="17000"/>
    <n v="697000"/>
    <n v="41"/>
  </r>
  <r>
    <x v="0"/>
    <s v="УРИКЗОР БОЗОР"/>
    <x v="13"/>
    <s v="КГ"/>
    <n v="165.6"/>
    <n v="15500"/>
    <n v="2566800"/>
    <n v="165.6"/>
  </r>
  <r>
    <x v="0"/>
    <s v="УРИКЗОР БОЗОР"/>
    <x v="14"/>
    <s v="КГ"/>
    <n v="50.2"/>
    <n v="13500"/>
    <n v="677700"/>
    <n v="50.2"/>
  </r>
  <r>
    <x v="1"/>
    <s v="УРИКЗОР БОЗОР"/>
    <x v="15"/>
    <s v="КГ"/>
    <n v="90.6"/>
    <n v="15500"/>
    <n v="1404300"/>
    <n v="90.6"/>
  </r>
  <r>
    <x v="1"/>
    <s v="УРИКЗОР БОЗОР"/>
    <x v="16"/>
    <s v="КГ"/>
    <n v="26.8"/>
    <n v="16000"/>
    <n v="428800"/>
    <n v="26.8"/>
  </r>
  <r>
    <x v="1"/>
    <s v="УРИКЗОР БОЗОР"/>
    <x v="17"/>
    <s v="КГ"/>
    <n v="33.099999999999994"/>
    <n v="16000"/>
    <n v="529599.99999999988"/>
    <n v="33.099999999999994"/>
  </r>
  <r>
    <x v="1"/>
    <s v="УРИКЗОР БОЗОР"/>
    <x v="13"/>
    <s v="КГ"/>
    <n v="42.599999999999994"/>
    <n v="16000"/>
    <n v="681599.99999999988"/>
    <n v="42.599999999999994"/>
  </r>
  <r>
    <x v="1"/>
    <s v="УРИКЗОР БОЗОР"/>
    <x v="12"/>
    <s v="КГ"/>
    <n v="39.5"/>
    <n v="17500"/>
    <n v="691250"/>
    <n v="39.5"/>
  </r>
  <r>
    <x v="2"/>
    <s v="УРИКЗОР БОЗОР"/>
    <x v="18"/>
    <s v="КГ"/>
    <n v="216"/>
    <n v="19000"/>
    <n v="4104000"/>
    <n v="216"/>
  </r>
  <r>
    <x v="2"/>
    <s v="УРИКЗОР БОЗОР"/>
    <x v="19"/>
    <s v="КГ"/>
    <n v="23.4"/>
    <n v="16000"/>
    <n v="374400"/>
    <n v="23.4"/>
  </r>
  <r>
    <x v="3"/>
    <s v="ҒУЛОМАКА ВАННА"/>
    <x v="20"/>
    <s v="КГ"/>
    <n v="343.2"/>
    <n v="18000"/>
    <n v="6177600"/>
    <n v="343.2"/>
  </r>
  <r>
    <x v="2"/>
    <s v="ҒУЛОМАКА ВАННА"/>
    <x v="20"/>
    <s v="КГ"/>
    <n v="662.59999999999991"/>
    <n v="18000"/>
    <n v="11926799.999999998"/>
    <n v="662.59999999999991"/>
  </r>
  <r>
    <x v="4"/>
    <s v="ШИША ЗАВОД"/>
    <x v="21"/>
    <s v="КГ"/>
    <n v="1848.8"/>
    <n v="18400"/>
    <n v="34017920"/>
    <n v="1848.8"/>
  </r>
  <r>
    <x v="5"/>
    <s v="ШИША ЗАВОД"/>
    <x v="21"/>
    <s v="КГ"/>
    <n v="3933.3"/>
    <n v="18400"/>
    <n v="72372720"/>
    <n v="3933.3"/>
  </r>
  <r>
    <x v="6"/>
    <s v="АКМАЛ"/>
    <x v="3"/>
    <s v="КГ"/>
    <n v="500"/>
    <n v="50000"/>
    <n v="25000000"/>
    <n v="5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">
  <r>
    <x v="0"/>
    <s v="УРИКЗОР БОЗОР"/>
    <n v="2634000"/>
    <m/>
    <m/>
    <n v="2634000"/>
    <x v="0"/>
  </r>
  <r>
    <x v="1"/>
    <s v="ШИША ЗАВОД"/>
    <n v="150000000"/>
    <m/>
    <m/>
    <n v="150000000"/>
    <x v="1"/>
  </r>
  <r>
    <x v="0"/>
    <s v="АСИМ ТУРК"/>
    <n v="15000000"/>
    <m/>
    <m/>
    <n v="15000000"/>
    <x v="1"/>
  </r>
  <r>
    <x v="0"/>
    <s v="ҒУЛОМАКА ВАННА"/>
    <n v="18000000"/>
    <m/>
    <m/>
    <n v="18000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ТОВАР">
  <location ref="D4:E7" firstHeaderRow="1" firstDataRow="1" firstDataCol="1" rowPageCount="1" colPageCount="1"/>
  <pivotFields count="7">
    <pivotField axis="axisPage" numFmtId="14" showAll="0">
      <items count="5">
        <item x="1"/>
        <item m="1" x="3"/>
        <item x="0"/>
        <item m="1" x="2"/>
        <item t="default"/>
      </items>
    </pivotField>
    <pivotField showAll="0"/>
    <pivotField showAll="0"/>
    <pivotField numFmtId="4" showAll="0"/>
    <pivotField showAll="0"/>
    <pivotField dataField="1" numFmtId="4" showAll="0"/>
    <pivotField axis="axisRow" showAll="0">
      <items count="4">
        <item x="0"/>
        <item x="1"/>
        <item m="1" x="2"/>
        <item t="default"/>
      </items>
    </pivotField>
  </pivotFields>
  <rowFields count="1">
    <field x="6"/>
  </rowFields>
  <rowItems count="3">
    <i>
      <x/>
    </i>
    <i>
      <x v="1"/>
    </i>
    <i t="grand">
      <x/>
    </i>
  </rowItems>
  <colItems count="1">
    <i/>
  </colItems>
  <pageFields count="1">
    <pageField fld="0" hier="-1"/>
  </pageFields>
  <dataFields count="1">
    <dataField name="КЕЛГАН СУММА" fld="5" baseField="0" baseItem="0"/>
  </dataFields>
  <formats count="2">
    <format dxfId="32">
      <pivotArea collapsedLevelsAreSubtotals="1" fieldPosition="0">
        <references count="1">
          <reference field="6" count="0"/>
        </references>
      </pivotArea>
    </format>
    <format dxfId="3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grandTotalCaption="ЖАМИ" updatedVersion="6" minRefreshableVersion="3" useAutoFormatting="1" itemPrintTitles="1" createdVersion="6" indent="0" outline="1" outlineData="1" multipleFieldFilters="0" rowHeaderCaption="ТОВАР">
  <location ref="A4:B27" firstHeaderRow="1" firstDataRow="1" firstDataCol="1" rowPageCount="1" colPageCount="1"/>
  <pivotFields count="8">
    <pivotField axis="axisPage" numFmtId="164" showAll="0" defaultSubtotal="0">
      <items count="8">
        <item x="3"/>
        <item m="1" x="7"/>
        <item x="0"/>
        <item x="1"/>
        <item x="2"/>
        <item x="4"/>
        <item x="5"/>
        <item x="6"/>
      </items>
    </pivotField>
    <pivotField showAll="0"/>
    <pivotField axis="axisRow" showAll="0">
      <items count="27">
        <item m="1" x="25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24"/>
        <item x="14"/>
        <item x="13"/>
        <item x="15"/>
        <item x="16"/>
        <item x="17"/>
        <item x="18"/>
        <item x="19"/>
        <item x="20"/>
        <item x="21"/>
        <item t="default"/>
      </items>
    </pivotField>
    <pivotField showAll="0"/>
    <pivotField numFmtId="165" showAll="0"/>
    <pivotField numFmtId="4" showAll="0"/>
    <pivotField numFmtId="4" showAll="0"/>
    <pivotField dataField="1" numFmtId="4" showAll="0"/>
  </pivotFields>
  <rowFields count="1">
    <field x="2"/>
  </rowFields>
  <rowItems count="2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pageFields count="1">
    <pageField fld="0" hier="-1"/>
  </pageFields>
  <dataFields count="1">
    <dataField name="ВАЗНИ" fld="7" baseField="0" baseItem="0"/>
  </dataFields>
  <formats count="10">
    <format dxfId="42">
      <pivotArea outline="0" collapsedLevelsAreSubtotals="1" fieldPosition="0"/>
    </format>
    <format dxfId="41">
      <pivotArea dataOnly="0" labelOnly="1" outline="0" fieldPosition="0">
        <references count="1">
          <reference field="0" count="0"/>
        </references>
      </pivotArea>
    </format>
    <format dxfId="40">
      <pivotArea dataOnly="0" labelOnly="1" outline="0" axis="axisValues" fieldPosition="0"/>
    </format>
    <format dxfId="39">
      <pivotArea dataOnly="0" labelOnly="1" outline="0" axis="axisValues" fieldPosition="0"/>
    </format>
    <format dxfId="38">
      <pivotArea outline="0" collapsedLevelsAreSubtotals="1" fieldPosition="0"/>
    </format>
    <format dxfId="37">
      <pivotArea dataOnly="0" labelOnly="1" outline="0" fieldPosition="0">
        <references count="1">
          <reference field="0" count="0"/>
        </references>
      </pivotArea>
    </format>
    <format dxfId="36">
      <pivotArea dataOnly="0" labelOnly="1" outline="0" axis="axisValues" fieldPosition="0"/>
    </format>
    <format dxfId="35">
      <pivotArea dataOnly="0" labelOnly="1" outline="0" axis="axisValues" fieldPosition="0"/>
    </format>
    <format dxfId="34">
      <pivotArea dataOnly="0" labelOnly="1" outline="0" fieldPosition="0">
        <references count="1">
          <reference field="0" count="1">
            <x v="1"/>
          </reference>
        </references>
      </pivotArea>
    </format>
    <format dxfId="33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ExternalData_1" refreshOnLoad="1" connectionId="1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МИЖОЗ" tableColumnId="226"/>
      <queryTableField id="2" name="САЛЬДО" tableColumnId="227"/>
      <queryTableField id="3" name="СОТИЛДИ" tableColumnId="228"/>
      <queryTableField id="4" name="ТЎЛАНДИ" tableColumnId="229"/>
      <queryTableField id="5" name="ОСТАТКА" tableColumnId="230"/>
    </queryTableFields>
  </queryTableRefresh>
</queryTable>
</file>

<file path=xl/queryTables/queryTable2.xml><?xml version="1.0" encoding="utf-8"?>
<queryTable xmlns="http://schemas.openxmlformats.org/spreadsheetml/2006/main" name="ExternalData_1" removeDataOnSave="1" connectionId="2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ТОВАР НОМИ" tableColumnId="57"/>
      <queryTableField id="2" name="СКЛАДДАГИ ТОВАР" tableColumnId="58"/>
      <queryTableField id="3" name="СОТИЛГАН ТОВАР" tableColumnId="59"/>
      <queryTableField id="4" name="СКЛАД ОСТАТКА" tableColumnId="60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РЕАЛИЗАЦИЯ" displayName="РЕАЛИЗАЦИЯ" ref="A2:H28" headerRowDxfId="67" dataDxfId="66">
  <autoFilter ref="A2:H28"/>
  <tableColumns count="8">
    <tableColumn id="1" name="САНА" totalsRowLabel="Итог" dataDxfId="65" totalsRowDxfId="9"/>
    <tableColumn id="2" name="МИЖОЗ" dataDxfId="64" totalsRowDxfId="10"/>
    <tableColumn id="3" name="ТОВАР" dataDxfId="63" totalsRowDxfId="11"/>
    <tableColumn id="4" name="ЎЛ.БИР" dataDxfId="62" totalsRowDxfId="12"/>
    <tableColumn id="5" name="СОНИ" dataDxfId="18" totalsRowDxfId="13"/>
    <tableColumn id="6" name="НАРХИ" dataDxfId="61" totalsRowDxfId="14"/>
    <tableColumn id="7" name="ЖАМИ" dataDxfId="60" totalsRowDxfId="15">
      <calculatedColumnFormula>РЕАЛИЗАЦИЯ[[#This Row],[СОНИ]]*РЕАЛИЗАЦИЯ[[#This Row],[НАРХИ]]</calculatedColumnFormula>
    </tableColumn>
    <tableColumn id="8" name="ОҒИРЛИГИ" totalsRowFunction="sum" dataDxfId="59" totalsRowDxfId="16">
      <calculatedColumnFormula>РЕАЛИЗАЦИЯ[[#This Row],[СОНИ]]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ПЛАТЕЖИ" displayName="ПЛАТЕЖИ" ref="A1:G5" totalsRowShown="0" headerRowDxfId="58" dataDxfId="57">
  <autoFilter ref="A1:G5"/>
  <tableColumns count="7">
    <tableColumn id="1" name="САНА" dataDxfId="56"/>
    <tableColumn id="2" name="МИЖОЗ" dataDxfId="55"/>
    <tableColumn id="3" name="СЎМ" dataDxfId="54"/>
    <tableColumn id="4" name="ВАЛЮТА" dataDxfId="53"/>
    <tableColumn id="5" name="КУРС" dataDxfId="52"/>
    <tableColumn id="6" name="ЖАМИ" dataDxfId="51">
      <calculatedColumnFormula>ПЛАТЕЖИ[[#This Row],[СЎМ]]+(ПЛАТЕЖИ[[#This Row],[ВАЛЮТА]]*ПЛАТЕЖИ[[#This Row],[КУРС]])</calculatedColumnFormula>
    </tableColumn>
    <tableColumn id="7" name="ТЎЛОВ ТУРИ" dataDxfId="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ҚОЛДИҚ" displayName="ҚОЛДИҚ" ref="A1:E6" tableType="queryTable" totalsRowShown="0" headerRowDxfId="49" dataDxfId="48">
  <autoFilter ref="A1:E6"/>
  <sortState ref="A2:E6">
    <sortCondition ref="A1:A6"/>
  </sortState>
  <tableColumns count="5">
    <tableColumn id="226" uniqueName="226" name="МИЖОЗ" queryTableFieldId="1" dataDxfId="8"/>
    <tableColumn id="227" uniqueName="227" name="САЛЬДО" queryTableFieldId="2" dataDxfId="7"/>
    <tableColumn id="228" uniqueName="228" name="СОТИЛДИ" queryTableFieldId="3" dataDxfId="6"/>
    <tableColumn id="229" uniqueName="229" name="ТЎЛАНДИ" queryTableFieldId="4" dataDxfId="5"/>
    <tableColumn id="230" uniqueName="230" name="ОСТАТКА" queryTableFieldId="5" dataDxfId="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6" name="ОСТАТКА_ТОВАР" displayName="ОСТАТКА_ТОВАР" ref="A1:D24" tableType="queryTable" totalsRowShown="0" headerRowDxfId="19" dataDxfId="20">
  <autoFilter ref="A1:D24"/>
  <sortState ref="A2:D24">
    <sortCondition ref="A1:A24"/>
  </sortState>
  <tableColumns count="4">
    <tableColumn id="57" uniqueName="57" name="ТОВАР НОМИ" queryTableFieldId="1" dataDxfId="3"/>
    <tableColumn id="58" uniqueName="58" name="СКЛАДДАГИ ТОВАР" queryTableFieldId="2" dataDxfId="2"/>
    <tableColumn id="59" uniqueName="59" name="СОТИЛГАН ТОВАР" queryTableFieldId="3" dataDxfId="1"/>
    <tableColumn id="60" uniqueName="60" name="СКЛАД ОСТАТКА" queryTableFieldId="4" dataDxfId="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7" name="ПЕРЕДАЧА_СКЛАД" displayName="ПЕРЕДАЧА_СКЛАД" ref="A1:D3" totalsRowShown="0" headerRowDxfId="47" dataDxfId="46">
  <autoFilter ref="A1:D3"/>
  <tableColumns count="4">
    <tableColumn id="2" name="САНА" dataDxfId="17"/>
    <tableColumn id="3" name="ТОВАР НОМИ" dataDxfId="45"/>
    <tableColumn id="4" name="ЎЛ.БИР" dataDxfId="44"/>
    <tableColumn id="5" name="СОНИ" dataDxfId="4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Таблица3" displayName="Таблица3" ref="A1:C5" totalsRowShown="0" headerRowDxfId="30">
  <autoFilter ref="A1:C5"/>
  <tableColumns count="3">
    <tableColumn id="1" name="САНА" dataDxfId="29"/>
    <tableColumn id="2" name="МИЖОЗ"/>
    <tableColumn id="3" name="САЛЬДО" dataDxfId="2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ДАННЫЙ" displayName="ДАННЫЙ" ref="A1:E32" totalsRowShown="0" headerRowDxfId="27" dataDxfId="26">
  <autoFilter ref="A1:E32"/>
  <sortState ref="A2:D4">
    <sortCondition ref="A1:A4"/>
  </sortState>
  <tableColumns count="5">
    <tableColumn id="1" name="КОНТРАГЕНТ" dataDxfId="25"/>
    <tableColumn id="2" name="ЕД.ИЗМ" dataDxfId="24"/>
    <tableColumn id="3" name="ТОВАРЫ" dataDxfId="23"/>
    <tableColumn id="4" name="ВИД СРЕДСТВ" dataDxfId="22"/>
    <tableColumn id="5" name="Столбец1" data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0"/>
  <sheetViews>
    <sheetView view="pageBreakPreview" zoomScale="115" zoomScaleNormal="100" zoomScaleSheetLayoutView="115" workbookViewId="0">
      <selection activeCell="L12" sqref="L12"/>
    </sheetView>
  </sheetViews>
  <sheetFormatPr defaultRowHeight="15" x14ac:dyDescent="0.25"/>
  <sheetData>
    <row r="1" spans="1:1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pageMargins left="0.7" right="0.7" top="0.75" bottom="0.75" header="0.3" footer="0.3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28"/>
  <sheetViews>
    <sheetView tabSelected="1" topLeftCell="A10" zoomScaleNormal="100" workbookViewId="0">
      <selection activeCell="C17" sqref="C17"/>
    </sheetView>
  </sheetViews>
  <sheetFormatPr defaultRowHeight="15" x14ac:dyDescent="0.25"/>
  <cols>
    <col min="1" max="1" width="9.85546875" style="3" bestFit="1" customWidth="1"/>
    <col min="2" max="2" width="24.140625" style="4" customWidth="1"/>
    <col min="3" max="3" width="27.42578125" style="1" bestFit="1" customWidth="1"/>
    <col min="4" max="4" width="9.140625" style="1"/>
    <col min="5" max="5" width="9.140625" style="5"/>
    <col min="6" max="6" width="12" style="2" customWidth="1"/>
    <col min="7" max="7" width="13.42578125" style="2" bestFit="1" customWidth="1"/>
    <col min="8" max="8" width="12.42578125" style="2" customWidth="1"/>
    <col min="9" max="9" width="9.140625" style="20"/>
    <col min="10" max="16384" width="9.140625" style="1"/>
  </cols>
  <sheetData>
    <row r="1" spans="1:13" x14ac:dyDescent="0.25">
      <c r="A1" s="32" t="s">
        <v>3</v>
      </c>
      <c r="B1" s="32"/>
      <c r="C1" s="32"/>
      <c r="D1" s="32"/>
      <c r="E1" s="32"/>
      <c r="F1" s="32"/>
      <c r="G1" s="8">
        <f>SUM(G3:G28)</f>
        <v>162000490</v>
      </c>
      <c r="H1" s="8">
        <f>SUM(H3:H28)</f>
        <v>8491.7000000000007</v>
      </c>
    </row>
    <row r="2" spans="1:13" x14ac:dyDescent="0.25">
      <c r="A2" s="3" t="s">
        <v>15</v>
      </c>
      <c r="B2" s="4" t="s">
        <v>16</v>
      </c>
      <c r="C2" s="1" t="s">
        <v>17</v>
      </c>
      <c r="D2" s="1" t="s">
        <v>18</v>
      </c>
      <c r="E2" s="5" t="s">
        <v>19</v>
      </c>
      <c r="F2" s="2" t="s">
        <v>20</v>
      </c>
      <c r="G2" s="2" t="s">
        <v>21</v>
      </c>
      <c r="H2" s="2" t="s">
        <v>22</v>
      </c>
    </row>
    <row r="3" spans="1:13" x14ac:dyDescent="0.25">
      <c r="A3" s="3">
        <v>44079</v>
      </c>
      <c r="B3" s="4" t="s">
        <v>47</v>
      </c>
      <c r="C3" s="1" t="s">
        <v>34</v>
      </c>
      <c r="D3" s="1" t="s">
        <v>8</v>
      </c>
      <c r="E3" s="2">
        <v>3000</v>
      </c>
      <c r="F3" s="2">
        <v>650</v>
      </c>
      <c r="G3" s="2">
        <f>РЕАЛИЗАЦИЯ[[#This Row],[СОНИ]]*РЕАЛИЗАЦИЯ[[#This Row],[НАРХИ]]</f>
        <v>1950000</v>
      </c>
      <c r="H3" s="2">
        <v>75</v>
      </c>
      <c r="I3" s="20">
        <v>2.5000000000000001E-2</v>
      </c>
    </row>
    <row r="4" spans="1:13" x14ac:dyDescent="0.25">
      <c r="A4" s="3">
        <v>44079</v>
      </c>
      <c r="B4" s="4" t="s">
        <v>47</v>
      </c>
      <c r="C4" s="17" t="s">
        <v>35</v>
      </c>
      <c r="D4" s="17" t="s">
        <v>8</v>
      </c>
      <c r="E4" s="2">
        <v>2000</v>
      </c>
      <c r="F4" s="2">
        <v>650</v>
      </c>
      <c r="G4" s="2">
        <f>РЕАЛИЗАЦИЯ[[#This Row],[СОНИ]]*РЕАЛИЗАЦИЯ[[#This Row],[НАРХИ]]</f>
        <v>1300000</v>
      </c>
      <c r="H4" s="2">
        <v>50</v>
      </c>
      <c r="I4" s="20">
        <v>2.5000000000000001E-2</v>
      </c>
      <c r="K4" s="17"/>
      <c r="L4" s="17"/>
      <c r="M4" s="17"/>
    </row>
    <row r="5" spans="1:13" x14ac:dyDescent="0.25">
      <c r="A5" s="3">
        <v>44079</v>
      </c>
      <c r="B5" s="4" t="s">
        <v>47</v>
      </c>
      <c r="C5" s="17" t="s">
        <v>36</v>
      </c>
      <c r="D5" s="17" t="s">
        <v>8</v>
      </c>
      <c r="E5" s="2">
        <v>4000</v>
      </c>
      <c r="F5" s="2">
        <v>650</v>
      </c>
      <c r="G5" s="2">
        <f>РЕАЛИЗАЦИЯ[[#This Row],[СОНИ]]*РЕАЛИЗАЦИЯ[[#This Row],[НАРХИ]]</f>
        <v>2600000</v>
      </c>
      <c r="H5" s="2">
        <v>100</v>
      </c>
      <c r="I5" s="20">
        <v>2.5000000000000001E-2</v>
      </c>
      <c r="K5" s="17"/>
      <c r="L5" s="17"/>
      <c r="M5" s="17"/>
    </row>
    <row r="6" spans="1:13" x14ac:dyDescent="0.25">
      <c r="A6" s="3">
        <v>44079</v>
      </c>
      <c r="B6" s="4" t="s">
        <v>47</v>
      </c>
      <c r="C6" s="17" t="s">
        <v>37</v>
      </c>
      <c r="D6" s="17" t="s">
        <v>8</v>
      </c>
      <c r="E6" s="2">
        <v>6000</v>
      </c>
      <c r="F6" s="2">
        <v>650</v>
      </c>
      <c r="G6" s="2">
        <f>РЕАЛИЗАЦИЯ[[#This Row],[СОНИ]]*РЕАЛИЗАЦИЯ[[#This Row],[НАРХИ]]</f>
        <v>3900000</v>
      </c>
      <c r="H6" s="2">
        <v>150</v>
      </c>
      <c r="I6" s="20">
        <v>2.5000000000000001E-2</v>
      </c>
      <c r="K6" s="17"/>
      <c r="L6" s="17"/>
      <c r="M6" s="17"/>
    </row>
    <row r="7" spans="1:13" x14ac:dyDescent="0.25">
      <c r="A7" s="3">
        <v>44079</v>
      </c>
      <c r="B7" s="4" t="s">
        <v>47</v>
      </c>
      <c r="C7" s="17" t="s">
        <v>38</v>
      </c>
      <c r="D7" s="17" t="s">
        <v>8</v>
      </c>
      <c r="E7" s="2">
        <v>2000</v>
      </c>
      <c r="F7" s="2">
        <v>650</v>
      </c>
      <c r="G7" s="2">
        <f>РЕАЛИЗАЦИЯ[[#This Row],[СОНИ]]*РЕАЛИЗАЦИЯ[[#This Row],[НАРХИ]]</f>
        <v>1300000</v>
      </c>
      <c r="H7" s="2">
        <v>50</v>
      </c>
      <c r="I7" s="20">
        <v>2.5000000000000001E-2</v>
      </c>
      <c r="K7" s="17"/>
      <c r="L7" s="17"/>
      <c r="M7" s="17"/>
    </row>
    <row r="8" spans="1:13" x14ac:dyDescent="0.25">
      <c r="A8" s="3">
        <v>44079</v>
      </c>
      <c r="B8" s="4" t="s">
        <v>47</v>
      </c>
      <c r="C8" s="17" t="s">
        <v>39</v>
      </c>
      <c r="D8" s="17" t="s">
        <v>8</v>
      </c>
      <c r="E8" s="2">
        <v>5000</v>
      </c>
      <c r="F8" s="2">
        <v>650</v>
      </c>
      <c r="G8" s="2">
        <f>РЕАЛИЗАЦИЯ[[#This Row],[СОНИ]]*РЕАЛИЗАЦИЯ[[#This Row],[НАРХИ]]</f>
        <v>3250000</v>
      </c>
      <c r="H8" s="2">
        <v>125</v>
      </c>
      <c r="I8" s="20">
        <v>2.5000000000000001E-2</v>
      </c>
      <c r="K8" s="17"/>
      <c r="L8" s="17"/>
      <c r="M8" s="17"/>
    </row>
    <row r="9" spans="1:13" x14ac:dyDescent="0.25">
      <c r="A9" s="3">
        <v>44079</v>
      </c>
      <c r="B9" s="4" t="s">
        <v>47</v>
      </c>
      <c r="C9" s="17" t="s">
        <v>40</v>
      </c>
      <c r="D9" s="17" t="s">
        <v>8</v>
      </c>
      <c r="E9" s="2">
        <v>1000</v>
      </c>
      <c r="F9" s="2">
        <v>650</v>
      </c>
      <c r="G9" s="2">
        <f>РЕАЛИЗАЦИЯ[[#This Row],[СОНИ]]*РЕАЛИЗАЦИЯ[[#This Row],[НАРХИ]]</f>
        <v>650000</v>
      </c>
      <c r="H9" s="2">
        <v>25</v>
      </c>
      <c r="I9" s="20">
        <v>2.5000000000000001E-2</v>
      </c>
      <c r="K9" s="17"/>
      <c r="L9" s="17"/>
      <c r="M9" s="17"/>
    </row>
    <row r="10" spans="1:13" x14ac:dyDescent="0.25">
      <c r="A10" s="3">
        <v>44079</v>
      </c>
      <c r="B10" s="4" t="s">
        <v>47</v>
      </c>
      <c r="C10" s="17" t="s">
        <v>41</v>
      </c>
      <c r="D10" s="17" t="s">
        <v>8</v>
      </c>
      <c r="E10" s="2">
        <v>2000</v>
      </c>
      <c r="F10" s="2">
        <v>650</v>
      </c>
      <c r="G10" s="2">
        <f>РЕАЛИЗАЦИЯ[[#This Row],[СОНИ]]*РЕАЛИЗАЦИЯ[[#This Row],[НАРХИ]]</f>
        <v>1300000</v>
      </c>
      <c r="H10" s="2">
        <v>50</v>
      </c>
      <c r="I10" s="20">
        <v>2.5000000000000001E-2</v>
      </c>
      <c r="K10" s="17"/>
      <c r="L10" s="17"/>
      <c r="M10" s="17"/>
    </row>
    <row r="11" spans="1:13" x14ac:dyDescent="0.25">
      <c r="A11" s="3">
        <v>44079</v>
      </c>
      <c r="B11" s="4" t="s">
        <v>47</v>
      </c>
      <c r="C11" s="17" t="s">
        <v>42</v>
      </c>
      <c r="D11" s="17" t="s">
        <v>8</v>
      </c>
      <c r="E11" s="2">
        <v>5000</v>
      </c>
      <c r="F11" s="2">
        <v>650</v>
      </c>
      <c r="G11" s="2">
        <f>РЕАЛИЗАЦИЯ[[#This Row],[СОНИ]]*РЕАЛИЗАЦИЯ[[#This Row],[НАРХИ]]</f>
        <v>3250000</v>
      </c>
      <c r="H11" s="2">
        <v>125</v>
      </c>
      <c r="I11" s="20">
        <v>2.5000000000000001E-2</v>
      </c>
      <c r="K11" s="17"/>
      <c r="L11" s="17"/>
      <c r="M11" s="17"/>
    </row>
    <row r="12" spans="1:13" x14ac:dyDescent="0.25">
      <c r="A12" s="3">
        <v>44079</v>
      </c>
      <c r="B12" s="4" t="s">
        <v>47</v>
      </c>
      <c r="C12" s="17" t="s">
        <v>43</v>
      </c>
      <c r="D12" s="17" t="s">
        <v>8</v>
      </c>
      <c r="E12" s="2">
        <v>4000</v>
      </c>
      <c r="F12" s="2">
        <v>650</v>
      </c>
      <c r="G12" s="2">
        <f>РЕАЛИЗАЦИЯ[[#This Row],[СОНИ]]*РЕАЛИЗАЦИЯ[[#This Row],[НАРХИ]]</f>
        <v>2600000</v>
      </c>
      <c r="H12" s="2">
        <v>100</v>
      </c>
      <c r="I12" s="20">
        <v>2.5000000000000001E-2</v>
      </c>
      <c r="K12" s="17"/>
      <c r="L12" s="17"/>
      <c r="M12" s="17"/>
    </row>
    <row r="13" spans="1:13" x14ac:dyDescent="0.25">
      <c r="A13" s="3">
        <v>44079</v>
      </c>
      <c r="B13" s="4" t="s">
        <v>47</v>
      </c>
      <c r="C13" s="17" t="s">
        <v>44</v>
      </c>
      <c r="D13" s="17" t="s">
        <v>8</v>
      </c>
      <c r="E13" s="2">
        <v>4000</v>
      </c>
      <c r="F13" s="2">
        <v>650</v>
      </c>
      <c r="G13" s="2">
        <f>РЕАЛИЗАЦИЯ[[#This Row],[СОНИ]]*РЕАЛИЗАЦИЯ[[#This Row],[НАРХИ]]</f>
        <v>2600000</v>
      </c>
      <c r="H13" s="2">
        <v>100</v>
      </c>
      <c r="I13" s="20">
        <v>2.5000000000000001E-2</v>
      </c>
      <c r="K13" s="17"/>
      <c r="L13" s="17"/>
      <c r="M13" s="17"/>
    </row>
    <row r="14" spans="1:13" x14ac:dyDescent="0.25">
      <c r="A14" s="3">
        <v>44079</v>
      </c>
      <c r="B14" s="4" t="s">
        <v>47</v>
      </c>
      <c r="C14" s="17" t="s">
        <v>45</v>
      </c>
      <c r="D14" s="17" t="s">
        <v>8</v>
      </c>
      <c r="E14" s="2">
        <v>1000</v>
      </c>
      <c r="F14" s="2">
        <v>650</v>
      </c>
      <c r="G14" s="2">
        <f>РЕАЛИЗАЦИЯ[[#This Row],[СОНИ]]*РЕАЛИЗАЦИЯ[[#This Row],[НАРХИ]]</f>
        <v>650000</v>
      </c>
      <c r="H14" s="2">
        <v>25</v>
      </c>
      <c r="I14" s="20">
        <v>2.5000000000000001E-2</v>
      </c>
      <c r="K14" s="17"/>
      <c r="L14" s="17"/>
      <c r="M14" s="17"/>
    </row>
    <row r="15" spans="1:13" x14ac:dyDescent="0.25">
      <c r="A15" s="3">
        <v>44079</v>
      </c>
      <c r="B15" s="4" t="s">
        <v>47</v>
      </c>
      <c r="C15" s="17" t="s">
        <v>46</v>
      </c>
      <c r="D15" s="17" t="s">
        <v>7</v>
      </c>
      <c r="E15" s="2">
        <v>41</v>
      </c>
      <c r="F15" s="2">
        <v>17000</v>
      </c>
      <c r="G15" s="2">
        <f>РЕАЛИЗАЦИЯ[[#This Row],[СОНИ]]*РЕАЛИЗАЦИЯ[[#This Row],[НАРХИ]]</f>
        <v>697000</v>
      </c>
      <c r="H15" s="2">
        <f>РЕАЛИЗАЦИЯ[[#This Row],[СОНИ]]</f>
        <v>41</v>
      </c>
    </row>
    <row r="16" spans="1:13" x14ac:dyDescent="0.25">
      <c r="A16" s="3">
        <v>44079</v>
      </c>
      <c r="B16" s="4" t="s">
        <v>47</v>
      </c>
      <c r="C16" s="17" t="s">
        <v>56</v>
      </c>
      <c r="D16" s="17" t="s">
        <v>7</v>
      </c>
      <c r="E16" s="2">
        <v>165.6</v>
      </c>
      <c r="F16" s="2">
        <v>15500</v>
      </c>
      <c r="G16" s="2">
        <f>РЕАЛИЗАЦИЯ[[#This Row],[СОНИ]]*РЕАЛИЗАЦИЯ[[#This Row],[НАРХИ]]</f>
        <v>2566800</v>
      </c>
      <c r="H16" s="2">
        <f>РЕАЛИЗАЦИЯ[[#This Row],[СОНИ]]</f>
        <v>165.6</v>
      </c>
    </row>
    <row r="17" spans="1:8" x14ac:dyDescent="0.25">
      <c r="A17" s="3">
        <v>44079</v>
      </c>
      <c r="B17" s="4" t="s">
        <v>47</v>
      </c>
      <c r="C17" s="17" t="s">
        <v>48</v>
      </c>
      <c r="D17" s="17" t="s">
        <v>7</v>
      </c>
      <c r="E17" s="2">
        <v>50.2</v>
      </c>
      <c r="F17" s="2">
        <v>13500</v>
      </c>
      <c r="G17" s="2">
        <f>РЕАЛИЗАЦИЯ[[#This Row],[СОНИ]]*РЕАЛИЗАЦИЯ[[#This Row],[НАРХИ]]</f>
        <v>677700</v>
      </c>
      <c r="H17" s="2">
        <f>РЕАЛИЗАЦИЯ[[#This Row],[СОНИ]]</f>
        <v>50.2</v>
      </c>
    </row>
    <row r="18" spans="1:8" x14ac:dyDescent="0.25">
      <c r="A18" s="3">
        <v>44082</v>
      </c>
      <c r="B18" s="4" t="s">
        <v>47</v>
      </c>
      <c r="C18" s="17" t="s">
        <v>51</v>
      </c>
      <c r="D18" s="17" t="s">
        <v>7</v>
      </c>
      <c r="E18" s="2">
        <f>24.4+24.6+20.8+20.8</f>
        <v>90.6</v>
      </c>
      <c r="F18" s="2">
        <v>15500</v>
      </c>
      <c r="G18" s="2">
        <f>РЕАЛИЗАЦИЯ[[#This Row],[СОНИ]]*РЕАЛИЗАЦИЯ[[#This Row],[НАРХИ]]</f>
        <v>1404300</v>
      </c>
      <c r="H18" s="2">
        <f>РЕАЛИЗАЦИЯ[[#This Row],[СОНИ]]</f>
        <v>90.6</v>
      </c>
    </row>
    <row r="19" spans="1:8" x14ac:dyDescent="0.25">
      <c r="A19" s="3">
        <v>44082</v>
      </c>
      <c r="B19" s="4" t="s">
        <v>47</v>
      </c>
      <c r="C19" s="17" t="s">
        <v>52</v>
      </c>
      <c r="D19" s="17" t="s">
        <v>7</v>
      </c>
      <c r="E19" s="2">
        <v>26.8</v>
      </c>
      <c r="F19" s="2">
        <v>16000</v>
      </c>
      <c r="G19" s="2">
        <f>РЕАЛИЗАЦИЯ[[#This Row],[СОНИ]]*РЕАЛИЗАЦИЯ[[#This Row],[НАРХИ]]</f>
        <v>428800</v>
      </c>
      <c r="H19" s="2">
        <f>РЕАЛИЗАЦИЯ[[#This Row],[СОНИ]]</f>
        <v>26.8</v>
      </c>
    </row>
    <row r="20" spans="1:8" x14ac:dyDescent="0.25">
      <c r="A20" s="3">
        <v>44082</v>
      </c>
      <c r="B20" s="4" t="s">
        <v>47</v>
      </c>
      <c r="C20" s="17" t="s">
        <v>57</v>
      </c>
      <c r="D20" s="17" t="s">
        <v>7</v>
      </c>
      <c r="E20" s="2">
        <f>16.7+16.4</f>
        <v>33.099999999999994</v>
      </c>
      <c r="F20" s="2">
        <v>16000</v>
      </c>
      <c r="G20" s="2">
        <f>РЕАЛИЗАЦИЯ[[#This Row],[СОНИ]]*РЕАЛИЗАЦИЯ[[#This Row],[НАРХИ]]</f>
        <v>529599.99999999988</v>
      </c>
      <c r="H20" s="2">
        <f>РЕАЛИЗАЦИЯ[[#This Row],[СОНИ]]</f>
        <v>33.099999999999994</v>
      </c>
    </row>
    <row r="21" spans="1:8" x14ac:dyDescent="0.25">
      <c r="A21" s="3">
        <v>44082</v>
      </c>
      <c r="B21" s="4" t="s">
        <v>47</v>
      </c>
      <c r="C21" s="17" t="s">
        <v>56</v>
      </c>
      <c r="D21" s="17" t="s">
        <v>7</v>
      </c>
      <c r="E21" s="2">
        <f>21.7+20.9</f>
        <v>42.599999999999994</v>
      </c>
      <c r="F21" s="2">
        <v>16000</v>
      </c>
      <c r="G21" s="2">
        <f>РЕАЛИЗАЦИЯ[[#This Row],[СОНИ]]*РЕАЛИЗАЦИЯ[[#This Row],[НАРХИ]]</f>
        <v>681599.99999999988</v>
      </c>
      <c r="H21" s="2">
        <f>РЕАЛИЗАЦИЯ[[#This Row],[СОНИ]]</f>
        <v>42.599999999999994</v>
      </c>
    </row>
    <row r="22" spans="1:8" x14ac:dyDescent="0.25">
      <c r="A22" s="3">
        <v>44082</v>
      </c>
      <c r="B22" s="4" t="s">
        <v>47</v>
      </c>
      <c r="C22" s="17" t="s">
        <v>46</v>
      </c>
      <c r="D22" s="17" t="s">
        <v>7</v>
      </c>
      <c r="E22" s="2">
        <f>21.4+18.1</f>
        <v>39.5</v>
      </c>
      <c r="F22" s="2">
        <v>17500</v>
      </c>
      <c r="G22" s="2">
        <f>РЕАЛИЗАЦИЯ[[#This Row],[СОНИ]]*РЕАЛИЗАЦИЯ[[#This Row],[НАРХИ]]</f>
        <v>691250</v>
      </c>
      <c r="H22" s="2">
        <f>РЕАЛИЗАЦИЯ[[#This Row],[СОНИ]]</f>
        <v>39.5</v>
      </c>
    </row>
    <row r="23" spans="1:8" x14ac:dyDescent="0.25">
      <c r="A23" s="3">
        <v>44090</v>
      </c>
      <c r="B23" s="4" t="s">
        <v>47</v>
      </c>
      <c r="C23" s="17" t="s">
        <v>62</v>
      </c>
      <c r="D23" s="17" t="s">
        <v>7</v>
      </c>
      <c r="E23" s="2">
        <v>216</v>
      </c>
      <c r="F23" s="2">
        <v>19000</v>
      </c>
      <c r="G23" s="2">
        <f>РЕАЛИЗАЦИЯ[[#This Row],[СОНИ]]*РЕАЛИЗАЦИЯ[[#This Row],[НАРХИ]]</f>
        <v>4104000</v>
      </c>
      <c r="H23" s="2">
        <f>РЕАЛИЗАЦИЯ[[#This Row],[СОНИ]]</f>
        <v>216</v>
      </c>
    </row>
    <row r="24" spans="1:8" x14ac:dyDescent="0.25">
      <c r="A24" s="3">
        <v>44090</v>
      </c>
      <c r="B24" s="4" t="s">
        <v>47</v>
      </c>
      <c r="C24" s="17" t="s">
        <v>64</v>
      </c>
      <c r="D24" s="17" t="s">
        <v>7</v>
      </c>
      <c r="E24" s="2">
        <v>23.4</v>
      </c>
      <c r="F24" s="2">
        <v>16000</v>
      </c>
      <c r="G24" s="2">
        <f>РЕАЛИЗАЦИЯ[[#This Row],[СОНИ]]*РЕАЛИЗАЦИЯ[[#This Row],[НАРХИ]]</f>
        <v>374400</v>
      </c>
      <c r="H24" s="2">
        <f>РЕАЛИЗАЦИЯ[[#This Row],[СОНИ]]</f>
        <v>23.4</v>
      </c>
    </row>
    <row r="25" spans="1:8" x14ac:dyDescent="0.25">
      <c r="A25" s="3">
        <v>44088</v>
      </c>
      <c r="B25" s="4" t="s">
        <v>65</v>
      </c>
      <c r="C25" s="17" t="s">
        <v>66</v>
      </c>
      <c r="D25" s="17" t="s">
        <v>7</v>
      </c>
      <c r="E25" s="2">
        <v>343.2</v>
      </c>
      <c r="F25" s="2">
        <v>18000</v>
      </c>
      <c r="G25" s="2">
        <f>РЕАЛИЗАЦИЯ[[#This Row],[СОНИ]]*РЕАЛИЗАЦИЯ[[#This Row],[НАРХИ]]</f>
        <v>6177600</v>
      </c>
      <c r="H25" s="2">
        <f>РЕАЛИЗАЦИЯ[[#This Row],[СОНИ]]</f>
        <v>343.2</v>
      </c>
    </row>
    <row r="26" spans="1:8" x14ac:dyDescent="0.25">
      <c r="A26" s="3">
        <v>44090</v>
      </c>
      <c r="B26" s="4" t="s">
        <v>65</v>
      </c>
      <c r="C26" s="17" t="s">
        <v>66</v>
      </c>
      <c r="D26" s="17" t="s">
        <v>7</v>
      </c>
      <c r="E26" s="2">
        <f>108.3+554.3</f>
        <v>662.59999999999991</v>
      </c>
      <c r="F26" s="2">
        <v>18000</v>
      </c>
      <c r="G26" s="2">
        <f>РЕАЛИЗАЦИЯ[[#This Row],[СОНИ]]*РЕАЛИЗАЦИЯ[[#This Row],[НАРХИ]]</f>
        <v>11926799.999999998</v>
      </c>
      <c r="H26" s="2">
        <f>РЕАЛИЗАЦИЯ[[#This Row],[СОНИ]]</f>
        <v>662.59999999999991</v>
      </c>
    </row>
    <row r="27" spans="1:8" x14ac:dyDescent="0.25">
      <c r="A27" s="3">
        <v>44086</v>
      </c>
      <c r="B27" s="4" t="s">
        <v>67</v>
      </c>
      <c r="C27" s="17" t="s">
        <v>68</v>
      </c>
      <c r="D27" s="17" t="s">
        <v>7</v>
      </c>
      <c r="E27" s="2">
        <v>1848.8</v>
      </c>
      <c r="F27" s="2">
        <v>18400</v>
      </c>
      <c r="G27" s="2">
        <f>РЕАЛИЗАЦИЯ[[#This Row],[СОНИ]]*РЕАЛИЗАЦИЯ[[#This Row],[НАРХИ]]</f>
        <v>34017920</v>
      </c>
      <c r="H27" s="2">
        <f>РЕАЛИЗАЦИЯ[[#This Row],[СОНИ]]</f>
        <v>1848.8</v>
      </c>
    </row>
    <row r="28" spans="1:8" x14ac:dyDescent="0.25">
      <c r="A28" s="3">
        <v>44091</v>
      </c>
      <c r="B28" s="4" t="s">
        <v>67</v>
      </c>
      <c r="C28" s="17" t="s">
        <v>68</v>
      </c>
      <c r="D28" s="17" t="s">
        <v>7</v>
      </c>
      <c r="E28" s="2">
        <v>3933.3</v>
      </c>
      <c r="F28" s="2">
        <v>18400</v>
      </c>
      <c r="G28" s="2">
        <f>РЕАЛИЗАЦИЯ[[#This Row],[СОНИ]]*РЕАЛИЗАЦИЯ[[#This Row],[НАРХИ]]</f>
        <v>72372720</v>
      </c>
      <c r="H28" s="2">
        <f>РЕАЛИЗАЦИЯ[[#This Row],[СОНИ]]</f>
        <v>3933.3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МАЪЛУМОТЛАР!$B$2:$B$3</xm:f>
          </x14:formula1>
          <xm:sqref>D3:D28</xm:sqref>
        </x14:dataValidation>
        <x14:dataValidation type="list" allowBlank="1" showInputMessage="1" showErrorMessage="1">
          <x14:formula1>
            <xm:f>МАЪЛУМОТЛАР!$C$2:$C$2006</xm:f>
          </x14:formula1>
          <xm:sqref>C1:C28 C29:C1048576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5"/>
  <sheetViews>
    <sheetView workbookViewId="0">
      <selection activeCell="C4" sqref="C4"/>
    </sheetView>
  </sheetViews>
  <sheetFormatPr defaultRowHeight="18.75" x14ac:dyDescent="0.3"/>
  <cols>
    <col min="1" max="1" width="14.28515625" style="28" bestFit="1" customWidth="1"/>
    <col min="2" max="2" width="23.28515625" style="25" bestFit="1" customWidth="1"/>
    <col min="3" max="3" width="15.42578125" style="29" bestFit="1" customWidth="1"/>
    <col min="4" max="4" width="16.28515625" style="30" bestFit="1" customWidth="1"/>
    <col min="5" max="5" width="11.7109375" style="25" bestFit="1" customWidth="1"/>
    <col min="6" max="6" width="19.140625" style="30" bestFit="1" customWidth="1"/>
    <col min="7" max="7" width="20.28515625" style="25" bestFit="1" customWidth="1"/>
    <col min="8" max="16384" width="9.140625" style="25"/>
  </cols>
  <sheetData>
    <row r="1" spans="1:7" x14ac:dyDescent="0.3">
      <c r="A1" s="28" t="s">
        <v>15</v>
      </c>
      <c r="B1" s="25" t="s">
        <v>16</v>
      </c>
      <c r="C1" s="29" t="s">
        <v>23</v>
      </c>
      <c r="D1" s="30" t="s">
        <v>24</v>
      </c>
      <c r="E1" s="25" t="s">
        <v>25</v>
      </c>
      <c r="F1" s="30" t="s">
        <v>21</v>
      </c>
      <c r="G1" s="25" t="s">
        <v>26</v>
      </c>
    </row>
    <row r="2" spans="1:7" x14ac:dyDescent="0.3">
      <c r="A2" s="28">
        <v>44090</v>
      </c>
      <c r="B2" s="25" t="s">
        <v>47</v>
      </c>
      <c r="C2" s="29">
        <v>2634000</v>
      </c>
      <c r="F2" s="30">
        <f>ПЛАТЕЖИ[[#This Row],[СЎМ]]+(ПЛАТЕЖИ[[#This Row],[ВАЛЮТА]]*ПЛАТЕЖИ[[#This Row],[КУРС]])</f>
        <v>2634000</v>
      </c>
      <c r="G2" s="25" t="s">
        <v>2</v>
      </c>
    </row>
    <row r="3" spans="1:7" x14ac:dyDescent="0.3">
      <c r="A3" s="28">
        <v>44088</v>
      </c>
      <c r="B3" s="25" t="s">
        <v>67</v>
      </c>
      <c r="C3" s="29">
        <v>150000000</v>
      </c>
      <c r="F3" s="30">
        <f>ПЛАТЕЖИ[[#This Row],[СЎМ]]+(ПЛАТЕЖИ[[#This Row],[ВАЛЮТА]]*ПЛАТЕЖИ[[#This Row],[КУРС]])</f>
        <v>150000000</v>
      </c>
      <c r="G3" s="25" t="s">
        <v>1</v>
      </c>
    </row>
    <row r="4" spans="1:7" x14ac:dyDescent="0.3">
      <c r="A4" s="28">
        <v>44090</v>
      </c>
      <c r="B4" s="25" t="s">
        <v>69</v>
      </c>
      <c r="C4" s="29">
        <v>15000000</v>
      </c>
      <c r="F4" s="30">
        <f>ПЛАТЕЖИ[[#This Row],[СЎМ]]+(ПЛАТЕЖИ[[#This Row],[ВАЛЮТА]]*ПЛАТЕЖИ[[#This Row],[КУРС]])</f>
        <v>15000000</v>
      </c>
      <c r="G4" s="25" t="s">
        <v>1</v>
      </c>
    </row>
    <row r="5" spans="1:7" x14ac:dyDescent="0.3">
      <c r="A5" s="28">
        <v>44090</v>
      </c>
      <c r="B5" s="25" t="s">
        <v>65</v>
      </c>
      <c r="C5" s="29">
        <v>18000000</v>
      </c>
      <c r="F5" s="30">
        <f>ПЛАТЕЖИ[[#This Row],[СЎМ]]+(ПЛАТЕЖИ[[#This Row],[ВАЛЮТА]]*ПЛАТЕЖИ[[#This Row],[КУРС]])</f>
        <v>18000000</v>
      </c>
      <c r="G5" s="25" t="s">
        <v>2</v>
      </c>
    </row>
  </sheetData>
  <dataValidations count="1">
    <dataValidation allowBlank="1" showInputMessage="1" showErrorMessage="1" promptTitle="Мижоз" sqref="B2:B5"/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МАЪЛУМОТЛАР!$D$2:$D$3</xm:f>
          </x14:formula1>
          <xm:sqref>G2:G5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6"/>
  <sheetViews>
    <sheetView workbookViewId="0">
      <selection sqref="A1:E6"/>
    </sheetView>
  </sheetViews>
  <sheetFormatPr defaultRowHeight="18.75" x14ac:dyDescent="0.3"/>
  <cols>
    <col min="1" max="1" width="25.140625" style="24" bestFit="1" customWidth="1"/>
    <col min="2" max="2" width="20" style="23" bestFit="1" customWidth="1"/>
    <col min="3" max="4" width="20.5703125" style="23" bestFit="1" customWidth="1"/>
    <col min="5" max="5" width="20" style="23" bestFit="1" customWidth="1"/>
    <col min="6" max="16384" width="9.140625" style="21"/>
  </cols>
  <sheetData>
    <row r="1" spans="1:5" s="25" customFormat="1" x14ac:dyDescent="0.3">
      <c r="A1" s="26" t="s">
        <v>16</v>
      </c>
      <c r="B1" s="27" t="s">
        <v>32</v>
      </c>
      <c r="C1" s="27" t="s">
        <v>28</v>
      </c>
      <c r="D1" s="27" t="s">
        <v>49</v>
      </c>
      <c r="E1" s="27" t="s">
        <v>50</v>
      </c>
    </row>
    <row r="2" spans="1:5" x14ac:dyDescent="0.3">
      <c r="A2" s="22" t="s">
        <v>33</v>
      </c>
      <c r="B2" s="23">
        <v>-26649550</v>
      </c>
      <c r="C2" s="23">
        <v>0</v>
      </c>
      <c r="D2" s="23">
        <v>0</v>
      </c>
      <c r="E2" s="23">
        <v>-26649550</v>
      </c>
    </row>
    <row r="3" spans="1:5" x14ac:dyDescent="0.3">
      <c r="A3" s="22" t="s">
        <v>47</v>
      </c>
      <c r="B3" s="23">
        <v>0</v>
      </c>
      <c r="C3" s="23">
        <v>37505450</v>
      </c>
      <c r="D3" s="23">
        <v>2634000</v>
      </c>
      <c r="E3" s="23">
        <v>-34871450</v>
      </c>
    </row>
    <row r="4" spans="1:5" x14ac:dyDescent="0.3">
      <c r="A4" s="22" t="s">
        <v>67</v>
      </c>
      <c r="B4" s="23">
        <v>-65785120</v>
      </c>
      <c r="C4" s="23">
        <v>106390640</v>
      </c>
      <c r="D4" s="23">
        <v>150000000</v>
      </c>
      <c r="E4" s="23">
        <v>-22175760</v>
      </c>
    </row>
    <row r="5" spans="1:5" x14ac:dyDescent="0.3">
      <c r="A5" s="22" t="s">
        <v>69</v>
      </c>
      <c r="B5" s="23">
        <v>-24758100</v>
      </c>
      <c r="C5" s="23">
        <v>0</v>
      </c>
      <c r="D5" s="23">
        <v>0</v>
      </c>
      <c r="E5" s="23">
        <v>-24758100</v>
      </c>
    </row>
    <row r="6" spans="1:5" x14ac:dyDescent="0.3">
      <c r="A6" s="22" t="s">
        <v>65</v>
      </c>
      <c r="B6" s="23">
        <v>0</v>
      </c>
      <c r="C6" s="23">
        <v>18104400</v>
      </c>
      <c r="D6" s="23">
        <v>18000000</v>
      </c>
      <c r="E6" s="23">
        <v>-104400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24"/>
    </sheetView>
  </sheetViews>
  <sheetFormatPr defaultRowHeight="19.5" x14ac:dyDescent="0.3"/>
  <cols>
    <col min="1" max="1" width="37" style="34" bestFit="1" customWidth="1"/>
    <col min="2" max="2" width="30.7109375" style="37" bestFit="1" customWidth="1"/>
    <col min="3" max="3" width="28.85546875" style="37" bestFit="1" customWidth="1"/>
    <col min="4" max="4" width="27" style="37" bestFit="1" customWidth="1"/>
    <col min="5" max="16384" width="9.140625" style="34"/>
  </cols>
  <sheetData>
    <row r="1" spans="1:4" s="35" customFormat="1" x14ac:dyDescent="0.3">
      <c r="A1" s="15" t="s">
        <v>27</v>
      </c>
      <c r="B1" s="36" t="s">
        <v>71</v>
      </c>
      <c r="C1" s="36" t="s">
        <v>72</v>
      </c>
      <c r="D1" s="36" t="s">
        <v>73</v>
      </c>
    </row>
    <row r="2" spans="1:4" x14ac:dyDescent="0.3">
      <c r="A2" s="13" t="s">
        <v>34</v>
      </c>
      <c r="B2" s="37">
        <v>0</v>
      </c>
      <c r="C2" s="37">
        <v>3000</v>
      </c>
      <c r="D2" s="37">
        <v>-3000</v>
      </c>
    </row>
    <row r="3" spans="1:4" x14ac:dyDescent="0.3">
      <c r="A3" s="13" t="s">
        <v>35</v>
      </c>
      <c r="B3" s="37">
        <v>50000</v>
      </c>
      <c r="C3" s="37">
        <v>2000</v>
      </c>
      <c r="D3" s="37">
        <v>48000</v>
      </c>
    </row>
    <row r="4" spans="1:4" x14ac:dyDescent="0.3">
      <c r="A4" s="13" t="s">
        <v>36</v>
      </c>
      <c r="B4" s="37">
        <v>0</v>
      </c>
      <c r="C4" s="37">
        <v>4000</v>
      </c>
      <c r="D4" s="37">
        <v>-4000</v>
      </c>
    </row>
    <row r="5" spans="1:4" x14ac:dyDescent="0.3">
      <c r="A5" s="13" t="s">
        <v>37</v>
      </c>
      <c r="B5" s="37">
        <v>0</v>
      </c>
      <c r="C5" s="37">
        <v>6000</v>
      </c>
      <c r="D5" s="37">
        <v>-6000</v>
      </c>
    </row>
    <row r="6" spans="1:4" x14ac:dyDescent="0.3">
      <c r="A6" s="13" t="s">
        <v>38</v>
      </c>
      <c r="B6" s="37">
        <v>0</v>
      </c>
      <c r="C6" s="37">
        <v>2000</v>
      </c>
      <c r="D6" s="37">
        <v>-2000</v>
      </c>
    </row>
    <row r="7" spans="1:4" x14ac:dyDescent="0.3">
      <c r="A7" s="13" t="s">
        <v>39</v>
      </c>
      <c r="B7" s="37">
        <v>0</v>
      </c>
      <c r="C7" s="37">
        <v>5000</v>
      </c>
      <c r="D7" s="37">
        <v>-5000</v>
      </c>
    </row>
    <row r="8" spans="1:4" x14ac:dyDescent="0.3">
      <c r="A8" s="13" t="s">
        <v>40</v>
      </c>
      <c r="B8" s="37">
        <v>0</v>
      </c>
      <c r="C8" s="37">
        <v>1000</v>
      </c>
      <c r="D8" s="37">
        <v>-1000</v>
      </c>
    </row>
    <row r="9" spans="1:4" x14ac:dyDescent="0.3">
      <c r="A9" s="13" t="s">
        <v>41</v>
      </c>
      <c r="B9" s="37">
        <v>0</v>
      </c>
      <c r="C9" s="37">
        <v>2000</v>
      </c>
      <c r="D9" s="37">
        <v>-2000</v>
      </c>
    </row>
    <row r="10" spans="1:4" x14ac:dyDescent="0.3">
      <c r="A10" s="13" t="s">
        <v>42</v>
      </c>
      <c r="B10" s="37">
        <v>0</v>
      </c>
      <c r="C10" s="37">
        <v>5000</v>
      </c>
      <c r="D10" s="37">
        <v>-5000</v>
      </c>
    </row>
    <row r="11" spans="1:4" x14ac:dyDescent="0.3">
      <c r="A11" s="13" t="s">
        <v>43</v>
      </c>
      <c r="B11" s="37">
        <v>0</v>
      </c>
      <c r="C11" s="37">
        <v>4000</v>
      </c>
      <c r="D11" s="37">
        <v>-4000</v>
      </c>
    </row>
    <row r="12" spans="1:4" x14ac:dyDescent="0.3">
      <c r="A12" s="13" t="s">
        <v>44</v>
      </c>
      <c r="B12" s="37">
        <v>0</v>
      </c>
      <c r="C12" s="37">
        <v>4000</v>
      </c>
      <c r="D12" s="37">
        <v>-4000</v>
      </c>
    </row>
    <row r="13" spans="1:4" x14ac:dyDescent="0.3">
      <c r="A13" s="13" t="s">
        <v>45</v>
      </c>
      <c r="B13" s="37">
        <v>0</v>
      </c>
      <c r="C13" s="37">
        <v>1000</v>
      </c>
      <c r="D13" s="37">
        <v>-1000</v>
      </c>
    </row>
    <row r="14" spans="1:4" x14ac:dyDescent="0.3">
      <c r="A14" s="13" t="s">
        <v>46</v>
      </c>
      <c r="B14" s="37">
        <v>0</v>
      </c>
      <c r="C14" s="37">
        <v>81</v>
      </c>
      <c r="D14" s="37">
        <v>-81</v>
      </c>
    </row>
    <row r="15" spans="1:4" x14ac:dyDescent="0.3">
      <c r="A15" s="13" t="s">
        <v>56</v>
      </c>
      <c r="B15" s="37">
        <v>0</v>
      </c>
      <c r="C15" s="37">
        <v>209</v>
      </c>
      <c r="D15" s="37">
        <v>-209</v>
      </c>
    </row>
    <row r="16" spans="1:4" x14ac:dyDescent="0.3">
      <c r="A16" s="13" t="s">
        <v>48</v>
      </c>
      <c r="B16" s="37">
        <v>0</v>
      </c>
      <c r="C16" s="37">
        <v>50</v>
      </c>
      <c r="D16" s="37">
        <v>-50</v>
      </c>
    </row>
    <row r="17" spans="1:4" x14ac:dyDescent="0.3">
      <c r="A17" s="13" t="s">
        <v>51</v>
      </c>
      <c r="B17" s="37">
        <v>0</v>
      </c>
      <c r="C17" s="37">
        <v>91</v>
      </c>
      <c r="D17" s="37">
        <v>-91</v>
      </c>
    </row>
    <row r="18" spans="1:4" x14ac:dyDescent="0.3">
      <c r="A18" s="13" t="s">
        <v>52</v>
      </c>
      <c r="B18" s="37">
        <v>0</v>
      </c>
      <c r="C18" s="37">
        <v>27</v>
      </c>
      <c r="D18" s="37">
        <v>-27</v>
      </c>
    </row>
    <row r="19" spans="1:4" x14ac:dyDescent="0.3">
      <c r="A19" s="13" t="s">
        <v>57</v>
      </c>
      <c r="B19" s="37">
        <v>0</v>
      </c>
      <c r="C19" s="37">
        <v>33</v>
      </c>
      <c r="D19" s="37">
        <v>-33</v>
      </c>
    </row>
    <row r="20" spans="1:4" x14ac:dyDescent="0.3">
      <c r="A20" s="13" t="s">
        <v>62</v>
      </c>
      <c r="B20" s="37">
        <v>0</v>
      </c>
      <c r="C20" s="37">
        <v>216</v>
      </c>
      <c r="D20" s="37">
        <v>-216</v>
      </c>
    </row>
    <row r="21" spans="1:4" x14ac:dyDescent="0.3">
      <c r="A21" s="13" t="s">
        <v>64</v>
      </c>
      <c r="B21" s="37">
        <v>0</v>
      </c>
      <c r="C21" s="37">
        <v>23</v>
      </c>
      <c r="D21" s="37">
        <v>-23</v>
      </c>
    </row>
    <row r="22" spans="1:4" x14ac:dyDescent="0.3">
      <c r="A22" s="13" t="s">
        <v>66</v>
      </c>
      <c r="B22" s="37">
        <v>0</v>
      </c>
      <c r="C22" s="37">
        <v>1006</v>
      </c>
      <c r="D22" s="37">
        <v>-1006</v>
      </c>
    </row>
    <row r="23" spans="1:4" x14ac:dyDescent="0.3">
      <c r="A23" s="13" t="s">
        <v>68</v>
      </c>
      <c r="B23" s="37">
        <v>0</v>
      </c>
      <c r="C23" s="37">
        <v>5782</v>
      </c>
      <c r="D23" s="37">
        <v>-5782</v>
      </c>
    </row>
    <row r="24" spans="1:4" x14ac:dyDescent="0.3">
      <c r="A24" s="13" t="s">
        <v>70</v>
      </c>
      <c r="B24" s="37">
        <v>5000</v>
      </c>
      <c r="C24" s="37">
        <v>0</v>
      </c>
      <c r="D24" s="37">
        <v>5000</v>
      </c>
    </row>
  </sheetData>
  <pageMargins left="0.19685039370078741" right="0.19685039370078741" top="0.62992125984251968" bottom="0.19685039370078741" header="0.31496062992125984" footer="0.19685039370078741"/>
  <pageSetup paperSize="9" scale="80" orientation="portrait" verticalDpi="0" r:id="rId1"/>
  <headerFooter>
    <oddHeader>&amp;C&amp;16ОМБОРДАГИ ҚОЛДИҚ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3"/>
  <sheetViews>
    <sheetView zoomScaleNormal="100" workbookViewId="0">
      <selection activeCell="B5" sqref="B5"/>
    </sheetView>
  </sheetViews>
  <sheetFormatPr defaultRowHeight="15" x14ac:dyDescent="0.25"/>
  <cols>
    <col min="1" max="1" width="17.28515625" style="3" customWidth="1"/>
    <col min="2" max="2" width="19.28515625" style="1" customWidth="1"/>
    <col min="3" max="3" width="14.7109375" style="1" customWidth="1"/>
    <col min="4" max="4" width="17.42578125" style="2" customWidth="1"/>
  </cols>
  <sheetData>
    <row r="1" spans="1:4" s="6" customFormat="1" x14ac:dyDescent="0.25">
      <c r="A1" s="38" t="s">
        <v>15</v>
      </c>
      <c r="B1" s="6" t="s">
        <v>27</v>
      </c>
      <c r="C1" s="6" t="s">
        <v>18</v>
      </c>
      <c r="D1" s="7" t="s">
        <v>19</v>
      </c>
    </row>
    <row r="2" spans="1:4" x14ac:dyDescent="0.25">
      <c r="A2" s="3">
        <v>44089</v>
      </c>
      <c r="B2" s="1" t="s">
        <v>35</v>
      </c>
      <c r="C2" s="1" t="s">
        <v>8</v>
      </c>
      <c r="D2" s="2">
        <v>50000</v>
      </c>
    </row>
    <row r="3" spans="1:4" x14ac:dyDescent="0.25">
      <c r="A3" s="3">
        <v>44089</v>
      </c>
      <c r="B3" s="31" t="s">
        <v>70</v>
      </c>
      <c r="C3" s="31" t="s">
        <v>7</v>
      </c>
      <c r="D3" s="2">
        <v>5000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МАЪЛУМОТЛАР!$C$2:$C$2006</xm:f>
          </x14:formula1>
          <xm:sqref>B2:B3</xm:sqref>
        </x14:dataValidation>
        <x14:dataValidation type="list" allowBlank="1" showInputMessage="1" showErrorMessage="1">
          <x14:formula1>
            <xm:f>МАЪЛУМОТЛАР!$B$2:$B$3</xm:f>
          </x14:formula1>
          <xm:sqref>C2:C3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E27"/>
  <sheetViews>
    <sheetView workbookViewId="0">
      <selection activeCell="B18" sqref="B18"/>
    </sheetView>
  </sheetViews>
  <sheetFormatPr defaultRowHeight="15" x14ac:dyDescent="0.25"/>
  <cols>
    <col min="1" max="1" width="27.42578125" customWidth="1"/>
    <col min="2" max="2" width="7.85546875" style="9" customWidth="1"/>
    <col min="4" max="4" width="15.42578125" customWidth="1"/>
    <col min="5" max="5" width="15.7109375" customWidth="1"/>
  </cols>
  <sheetData>
    <row r="1" spans="1:5" x14ac:dyDescent="0.25">
      <c r="A1" s="33" t="s">
        <v>30</v>
      </c>
      <c r="B1" s="33"/>
      <c r="D1" s="33" t="s">
        <v>26</v>
      </c>
      <c r="E1" s="33"/>
    </row>
    <row r="2" spans="1:5" x14ac:dyDescent="0.25">
      <c r="A2" s="10" t="s">
        <v>15</v>
      </c>
      <c r="B2" s="9" t="s">
        <v>14</v>
      </c>
      <c r="D2" s="10" t="s">
        <v>15</v>
      </c>
      <c r="E2" t="s">
        <v>14</v>
      </c>
    </row>
    <row r="4" spans="1:5" x14ac:dyDescent="0.25">
      <c r="A4" s="10" t="s">
        <v>17</v>
      </c>
      <c r="B4" s="9" t="s">
        <v>29</v>
      </c>
      <c r="D4" s="10" t="s">
        <v>17</v>
      </c>
      <c r="E4" t="s">
        <v>31</v>
      </c>
    </row>
    <row r="5" spans="1:5" x14ac:dyDescent="0.25">
      <c r="A5" s="11" t="s">
        <v>34</v>
      </c>
      <c r="B5" s="9">
        <v>75</v>
      </c>
      <c r="D5" s="11" t="s">
        <v>2</v>
      </c>
      <c r="E5" s="16">
        <v>20634000</v>
      </c>
    </row>
    <row r="6" spans="1:5" x14ac:dyDescent="0.25">
      <c r="A6" s="11" t="s">
        <v>35</v>
      </c>
      <c r="B6" s="9">
        <v>50</v>
      </c>
      <c r="D6" s="11" t="s">
        <v>1</v>
      </c>
      <c r="E6" s="16">
        <v>165000000</v>
      </c>
    </row>
    <row r="7" spans="1:5" x14ac:dyDescent="0.25">
      <c r="A7" s="11" t="s">
        <v>36</v>
      </c>
      <c r="B7" s="9">
        <v>100</v>
      </c>
      <c r="D7" s="11" t="s">
        <v>13</v>
      </c>
      <c r="E7" s="16">
        <v>185634000</v>
      </c>
    </row>
    <row r="8" spans="1:5" x14ac:dyDescent="0.25">
      <c r="A8" s="11" t="s">
        <v>37</v>
      </c>
      <c r="B8" s="9">
        <v>650</v>
      </c>
    </row>
    <row r="9" spans="1:5" x14ac:dyDescent="0.25">
      <c r="A9" s="11" t="s">
        <v>38</v>
      </c>
      <c r="B9" s="9">
        <v>50</v>
      </c>
    </row>
    <row r="10" spans="1:5" x14ac:dyDescent="0.25">
      <c r="A10" s="11" t="s">
        <v>39</v>
      </c>
      <c r="B10" s="9">
        <v>125</v>
      </c>
    </row>
    <row r="11" spans="1:5" x14ac:dyDescent="0.25">
      <c r="A11" s="11" t="s">
        <v>40</v>
      </c>
      <c r="B11" s="9">
        <v>25</v>
      </c>
    </row>
    <row r="12" spans="1:5" x14ac:dyDescent="0.25">
      <c r="A12" s="11" t="s">
        <v>41</v>
      </c>
      <c r="B12" s="9">
        <v>50</v>
      </c>
    </row>
    <row r="13" spans="1:5" x14ac:dyDescent="0.25">
      <c r="A13" s="11" t="s">
        <v>42</v>
      </c>
      <c r="B13" s="9">
        <v>125</v>
      </c>
    </row>
    <row r="14" spans="1:5" x14ac:dyDescent="0.25">
      <c r="A14" s="11" t="s">
        <v>43</v>
      </c>
      <c r="B14" s="9">
        <v>100</v>
      </c>
    </row>
    <row r="15" spans="1:5" x14ac:dyDescent="0.25">
      <c r="A15" s="11" t="s">
        <v>44</v>
      </c>
      <c r="B15" s="9">
        <v>100</v>
      </c>
    </row>
    <row r="16" spans="1:5" x14ac:dyDescent="0.25">
      <c r="A16" s="11" t="s">
        <v>45</v>
      </c>
      <c r="B16" s="9">
        <v>25</v>
      </c>
    </row>
    <row r="17" spans="1:2" x14ac:dyDescent="0.25">
      <c r="A17" s="11" t="s">
        <v>46</v>
      </c>
      <c r="B17" s="9">
        <v>80.5</v>
      </c>
    </row>
    <row r="18" spans="1:2" x14ac:dyDescent="0.25">
      <c r="A18" s="11" t="s">
        <v>48</v>
      </c>
      <c r="B18" s="9">
        <v>50.2</v>
      </c>
    </row>
    <row r="19" spans="1:2" x14ac:dyDescent="0.25">
      <c r="A19" s="11" t="s">
        <v>56</v>
      </c>
      <c r="B19" s="9">
        <v>208.2</v>
      </c>
    </row>
    <row r="20" spans="1:2" x14ac:dyDescent="0.25">
      <c r="A20" s="11" t="s">
        <v>51</v>
      </c>
      <c r="B20" s="9">
        <v>90.6</v>
      </c>
    </row>
    <row r="21" spans="1:2" x14ac:dyDescent="0.25">
      <c r="A21" s="11" t="s">
        <v>52</v>
      </c>
      <c r="B21" s="9">
        <v>26.8</v>
      </c>
    </row>
    <row r="22" spans="1:2" x14ac:dyDescent="0.25">
      <c r="A22" s="11" t="s">
        <v>57</v>
      </c>
      <c r="B22" s="9">
        <v>33.099999999999994</v>
      </c>
    </row>
    <row r="23" spans="1:2" x14ac:dyDescent="0.25">
      <c r="A23" s="11" t="s">
        <v>62</v>
      </c>
      <c r="B23" s="9">
        <v>216</v>
      </c>
    </row>
    <row r="24" spans="1:2" x14ac:dyDescent="0.25">
      <c r="A24" s="11" t="s">
        <v>64</v>
      </c>
      <c r="B24" s="9">
        <v>23.4</v>
      </c>
    </row>
    <row r="25" spans="1:2" x14ac:dyDescent="0.25">
      <c r="A25" s="11" t="s">
        <v>66</v>
      </c>
      <c r="B25" s="9">
        <v>1005.8</v>
      </c>
    </row>
    <row r="26" spans="1:2" x14ac:dyDescent="0.25">
      <c r="A26" s="11" t="s">
        <v>68</v>
      </c>
      <c r="B26" s="9">
        <v>5782.1</v>
      </c>
    </row>
    <row r="27" spans="1:2" x14ac:dyDescent="0.25">
      <c r="A27" s="11" t="s">
        <v>21</v>
      </c>
      <c r="B27" s="9">
        <v>8991.7000000000007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5"/>
  <sheetViews>
    <sheetView workbookViewId="0">
      <selection activeCell="J9" sqref="J9"/>
    </sheetView>
  </sheetViews>
  <sheetFormatPr defaultRowHeight="15" x14ac:dyDescent="0.25"/>
  <cols>
    <col min="1" max="1" width="14.42578125" style="19" customWidth="1"/>
    <col min="2" max="2" width="16.7109375" customWidth="1"/>
    <col min="3" max="3" width="14" customWidth="1"/>
  </cols>
  <sheetData>
    <row r="1" spans="1:3" s="14" customFormat="1" x14ac:dyDescent="0.25">
      <c r="A1" s="3" t="s">
        <v>15</v>
      </c>
      <c r="B1" s="14" t="s">
        <v>16</v>
      </c>
      <c r="C1" s="14" t="s">
        <v>32</v>
      </c>
    </row>
    <row r="2" spans="1:3" x14ac:dyDescent="0.25">
      <c r="A2" s="19">
        <v>44091</v>
      </c>
      <c r="B2" t="s">
        <v>33</v>
      </c>
      <c r="C2" s="18">
        <v>-26649550</v>
      </c>
    </row>
    <row r="3" spans="1:3" x14ac:dyDescent="0.25">
      <c r="A3" s="19">
        <v>44079</v>
      </c>
      <c r="B3" t="s">
        <v>47</v>
      </c>
      <c r="C3" s="18">
        <v>0</v>
      </c>
    </row>
    <row r="4" spans="1:3" x14ac:dyDescent="0.25">
      <c r="A4" s="19">
        <v>44078</v>
      </c>
      <c r="B4" t="s">
        <v>67</v>
      </c>
      <c r="C4" s="18">
        <v>-65785120</v>
      </c>
    </row>
    <row r="5" spans="1:3" x14ac:dyDescent="0.25">
      <c r="A5" s="19">
        <v>44071</v>
      </c>
      <c r="B5" t="s">
        <v>69</v>
      </c>
      <c r="C5" s="18">
        <v>-24758100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E32"/>
  <sheetViews>
    <sheetView topLeftCell="A16" workbookViewId="0">
      <selection activeCell="C33" sqref="C33"/>
    </sheetView>
  </sheetViews>
  <sheetFormatPr defaultRowHeight="15" x14ac:dyDescent="0.25"/>
  <cols>
    <col min="1" max="1" width="18.140625" bestFit="1" customWidth="1"/>
    <col min="2" max="2" width="12.5703125" customWidth="1"/>
    <col min="3" max="3" width="27.42578125" bestFit="1" customWidth="1"/>
    <col min="4" max="4" width="24.140625" customWidth="1"/>
  </cols>
  <sheetData>
    <row r="1" spans="1:5" s="1" customFormat="1" x14ac:dyDescent="0.25">
      <c r="A1" s="1" t="s">
        <v>0</v>
      </c>
      <c r="B1" s="1" t="s">
        <v>4</v>
      </c>
      <c r="C1" s="1" t="s">
        <v>5</v>
      </c>
      <c r="D1" s="1" t="s">
        <v>6</v>
      </c>
      <c r="E1" s="14" t="s">
        <v>10</v>
      </c>
    </row>
    <row r="2" spans="1:5" s="1" customFormat="1" x14ac:dyDescent="0.25">
      <c r="B2" s="1" t="s">
        <v>7</v>
      </c>
      <c r="C2" s="1" t="s">
        <v>34</v>
      </c>
      <c r="D2" s="1" t="s">
        <v>1</v>
      </c>
      <c r="E2" s="14" t="s">
        <v>9</v>
      </c>
    </row>
    <row r="3" spans="1:5" s="1" customFormat="1" x14ac:dyDescent="0.25">
      <c r="B3" s="1" t="s">
        <v>8</v>
      </c>
      <c r="C3" s="17" t="s">
        <v>35</v>
      </c>
      <c r="D3" s="1" t="s">
        <v>2</v>
      </c>
      <c r="E3" s="14" t="s">
        <v>11</v>
      </c>
    </row>
    <row r="4" spans="1:5" s="1" customFormat="1" x14ac:dyDescent="0.25">
      <c r="B4" s="17"/>
      <c r="C4" s="17" t="s">
        <v>36</v>
      </c>
      <c r="D4" s="17"/>
      <c r="E4" s="14" t="s">
        <v>12</v>
      </c>
    </row>
    <row r="5" spans="1:5" x14ac:dyDescent="0.25">
      <c r="A5" s="17"/>
      <c r="B5" s="17"/>
      <c r="C5" s="17" t="s">
        <v>37</v>
      </c>
      <c r="D5" s="17"/>
      <c r="E5" s="17"/>
    </row>
    <row r="6" spans="1:5" x14ac:dyDescent="0.25">
      <c r="A6" s="17"/>
      <c r="B6" s="17"/>
      <c r="C6" s="17" t="s">
        <v>38</v>
      </c>
      <c r="D6" s="17"/>
      <c r="E6" s="17"/>
    </row>
    <row r="7" spans="1:5" x14ac:dyDescent="0.25">
      <c r="A7" s="17"/>
      <c r="B7" s="17"/>
      <c r="C7" s="17" t="s">
        <v>39</v>
      </c>
      <c r="D7" s="17"/>
      <c r="E7" s="17"/>
    </row>
    <row r="8" spans="1:5" x14ac:dyDescent="0.25">
      <c r="A8" s="17"/>
      <c r="B8" s="17"/>
      <c r="C8" s="17" t="s">
        <v>40</v>
      </c>
      <c r="D8" s="17"/>
      <c r="E8" s="17"/>
    </row>
    <row r="9" spans="1:5" x14ac:dyDescent="0.25">
      <c r="A9" s="17"/>
      <c r="B9" s="17"/>
      <c r="C9" s="17" t="s">
        <v>41</v>
      </c>
      <c r="D9" s="17"/>
      <c r="E9" s="17"/>
    </row>
    <row r="10" spans="1:5" x14ac:dyDescent="0.25">
      <c r="A10" s="17"/>
      <c r="B10" s="17"/>
      <c r="C10" s="17" t="s">
        <v>42</v>
      </c>
      <c r="D10" s="17"/>
      <c r="E10" s="17"/>
    </row>
    <row r="11" spans="1:5" x14ac:dyDescent="0.25">
      <c r="A11" s="17"/>
      <c r="B11" s="17"/>
      <c r="C11" s="17" t="s">
        <v>43</v>
      </c>
      <c r="D11" s="17"/>
      <c r="E11" s="17"/>
    </row>
    <row r="12" spans="1:5" x14ac:dyDescent="0.25">
      <c r="A12" s="17"/>
      <c r="B12" s="17"/>
      <c r="C12" s="17" t="s">
        <v>44</v>
      </c>
      <c r="D12" s="17"/>
      <c r="E12" s="17"/>
    </row>
    <row r="13" spans="1:5" x14ac:dyDescent="0.25">
      <c r="A13" s="17"/>
      <c r="B13" s="17"/>
      <c r="C13" s="17" t="s">
        <v>45</v>
      </c>
      <c r="D13" s="17"/>
      <c r="E13" s="17"/>
    </row>
    <row r="14" spans="1:5" x14ac:dyDescent="0.25">
      <c r="A14" s="17"/>
      <c r="B14" s="17"/>
      <c r="C14" s="17" t="s">
        <v>53</v>
      </c>
      <c r="D14" s="17"/>
      <c r="E14" s="17"/>
    </row>
    <row r="15" spans="1:5" x14ac:dyDescent="0.25">
      <c r="A15" s="17"/>
      <c r="B15" s="17"/>
      <c r="C15" s="17" t="s">
        <v>54</v>
      </c>
      <c r="D15" s="17"/>
      <c r="E15" s="17"/>
    </row>
    <row r="16" spans="1:5" x14ac:dyDescent="0.25">
      <c r="A16" s="17"/>
      <c r="B16" s="17"/>
      <c r="C16" s="17" t="s">
        <v>55</v>
      </c>
      <c r="D16" s="17"/>
      <c r="E16" s="17"/>
    </row>
    <row r="17" spans="1:5" x14ac:dyDescent="0.25">
      <c r="A17" s="17"/>
      <c r="B17" s="17"/>
      <c r="C17" s="17" t="s">
        <v>56</v>
      </c>
      <c r="D17" s="17"/>
      <c r="E17" s="17"/>
    </row>
    <row r="18" spans="1:5" x14ac:dyDescent="0.25">
      <c r="A18" s="17"/>
      <c r="B18" s="17"/>
      <c r="C18" s="17" t="s">
        <v>57</v>
      </c>
      <c r="D18" s="17"/>
      <c r="E18" s="17"/>
    </row>
    <row r="19" spans="1:5" x14ac:dyDescent="0.25">
      <c r="A19" s="17"/>
      <c r="B19" s="17"/>
      <c r="C19" s="17" t="s">
        <v>58</v>
      </c>
      <c r="D19" s="17"/>
      <c r="E19" s="17"/>
    </row>
    <row r="20" spans="1:5" x14ac:dyDescent="0.25">
      <c r="A20" s="17"/>
      <c r="B20" s="17"/>
      <c r="C20" s="17" t="s">
        <v>59</v>
      </c>
      <c r="D20" s="17"/>
      <c r="E20" s="17"/>
    </row>
    <row r="21" spans="1:5" x14ac:dyDescent="0.25">
      <c r="A21" s="17"/>
      <c r="B21" s="17"/>
      <c r="C21" s="17" t="s">
        <v>60</v>
      </c>
      <c r="D21" s="17"/>
      <c r="E21" s="17"/>
    </row>
    <row r="22" spans="1:5" x14ac:dyDescent="0.25">
      <c r="A22" s="17"/>
      <c r="B22" s="17"/>
      <c r="C22" s="17" t="s">
        <v>61</v>
      </c>
      <c r="D22" s="17"/>
      <c r="E22" s="17"/>
    </row>
    <row r="23" spans="1:5" x14ac:dyDescent="0.25">
      <c r="A23" s="17"/>
      <c r="B23" s="17"/>
      <c r="C23" s="17" t="s">
        <v>46</v>
      </c>
      <c r="D23" s="17"/>
      <c r="E23" s="17"/>
    </row>
    <row r="24" spans="1:5" x14ac:dyDescent="0.25">
      <c r="A24" s="17"/>
      <c r="B24" s="17"/>
      <c r="C24" s="17" t="s">
        <v>48</v>
      </c>
      <c r="D24" s="17"/>
      <c r="E24" s="17"/>
    </row>
    <row r="25" spans="1:5" x14ac:dyDescent="0.25">
      <c r="A25" s="17"/>
      <c r="B25" s="17"/>
      <c r="C25" s="17" t="s">
        <v>51</v>
      </c>
      <c r="D25" s="17"/>
      <c r="E25" s="17"/>
    </row>
    <row r="26" spans="1:5" x14ac:dyDescent="0.25">
      <c r="A26" s="17"/>
      <c r="B26" s="17"/>
      <c r="C26" s="17" t="s">
        <v>52</v>
      </c>
      <c r="D26" s="17"/>
      <c r="E26" s="17"/>
    </row>
    <row r="27" spans="1:5" x14ac:dyDescent="0.25">
      <c r="A27" s="17"/>
      <c r="B27" s="17"/>
      <c r="C27" s="17" t="s">
        <v>62</v>
      </c>
      <c r="D27" s="17"/>
      <c r="E27" s="17"/>
    </row>
    <row r="28" spans="1:5" x14ac:dyDescent="0.25">
      <c r="A28" s="17"/>
      <c r="B28" s="17"/>
      <c r="C28" s="17" t="s">
        <v>63</v>
      </c>
      <c r="D28" s="17"/>
      <c r="E28" s="17"/>
    </row>
    <row r="29" spans="1:5" x14ac:dyDescent="0.25">
      <c r="A29" s="17"/>
      <c r="B29" s="17"/>
      <c r="C29" s="17" t="s">
        <v>64</v>
      </c>
      <c r="D29" s="17"/>
      <c r="E29" s="17"/>
    </row>
    <row r="30" spans="1:5" x14ac:dyDescent="0.25">
      <c r="A30" s="17"/>
      <c r="B30" s="17"/>
      <c r="C30" s="17" t="s">
        <v>66</v>
      </c>
      <c r="D30" s="17"/>
      <c r="E30" s="17"/>
    </row>
    <row r="31" spans="1:5" x14ac:dyDescent="0.25">
      <c r="A31" s="17"/>
      <c r="B31" s="17"/>
      <c r="C31" s="17" t="s">
        <v>68</v>
      </c>
      <c r="D31" s="17"/>
      <c r="E31" s="17"/>
    </row>
    <row r="32" spans="1:5" x14ac:dyDescent="0.25">
      <c r="A32" s="31"/>
      <c r="B32" s="31"/>
      <c r="C32" s="31" t="s">
        <v>70</v>
      </c>
      <c r="D32" s="31"/>
      <c r="E32" s="3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6 2 6 e 0 8 - 4 2 d f - 4 1 f 9 - b c 9 c - 0 a 7 4 0 3 e a c 7 4 1 "   x m l n s = " h t t p : / / s c h e m a s . m i c r o s o f t . c o m / D a t a M a s h u p " > A A A A A I U I A A B Q S w M E F A A C A A g A a H o y U X r l j D S m A A A A + A A A A B I A H A B D b 2 5 m a W c v U G F j a 2 F n Z S 5 4 b W w g o h g A K K A U A A A A A A A A A A A A A A A A A A A A A A A A A A A A h Y + x D o I w F E V / h X S n r y A k h j z K 4 C q J 0 W h c S a n Q C M X Q V v g 3 B z / J X 5 B E U T f H e 3 K G c x + 3 O 2 Z j 2 3 h X 2 R v V 6 Z Q E l B F P a t G V S l c p c f b k L 0 n G c V O I c 1 F J b 5 K 1 S U Z T p q S 2 9 p I A D M N A h w X t + g p C x g I 4 5 u u d q G V b k I + s / s u + 0 s Y W W k j C 8 f C K 4 S G N Y x q z g N E o C h F m j L n S X y W c i i l D + I G 4 c o 1 1 v e S 9 8 7 d 7 h H k i v F / w J 1 B L A w Q U A A I A C A B o e j J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H o y U T n M 8 Y x 9 B Q A A H i U A A B M A H A B G b 3 J t d W x h c y 9 T Z W N 0 a W 9 u M S 5 t I K I Y A C i g F A A A A A A A A A A A A A A A A A A A A A A A A A A A A O 1 Z W 2 8 b R R R + j 5 T / M N q + O G K x s E G 8 V H 1 A U U F A V S Q a w Y N l I S e e K F b t 3 W i 9 R k F W p D a V U o k C D b k 0 l n N p H A S 8 I E g K V k 1 K 2 r 8 w m 1 / E 2 d m N d y 5 7 G 6 9 T I 9 F G k d 0 5 M 2 f O + c 5 3 z p y Z N P G C X T M N d M f 7 L F y f n p q e a i 5 V L F x F 5 I j s k A 2 y R z p k F z 5 / g c 8 / 0 A 1 U x / b 0 F I J / p O P c d 9 b I S + c h O S c D c g a y m y s L u J 6 f b V k W N u w v T e v u v G n e z c 2 0 S 7 c r D X x D C 9 O o l V d L s 6 Z h w 4 K y 7 i m + p o H g O f m H 9 E G x + 3 v u P C J / I 9 h r Q F 5 p s M 1 c Z b 6 O 8 3 N W x W g u m l Z j 1 q y 3 G s b c N 8 u 4 m R O N 0 t t t j f R g s w O y o e n I h k m o W r G x X W v g V R 2 B c B 8 2 e 0 I O y e 6 l 2 M Y r t i c 6 h u F N W H s k i 3 4 g e 3 n y I y w N k f V g 2 Q H p g O B j w 3 7 / v b x r m S c 5 c J W R n 0 N l T 0 C 2 H y o 5 v N h 0 N 6 K 4 b Y k z V m c C 1 H 4 i f 5 E T 8 m K I W R 9 5 Y M D Q q b P u P A q w + x w 3 z K + x B 1 w z F w + 4 z i H I o y I A w f r O e y t 7 w R r e I 3 8 6 9 5 w H 5 B X 8 D J x 7 Y P E z c I R 1 g g 6 e k U H g w k e W 2 V r O p f F a C L M L q h + l Y x j c I 9 v U Q l x Z W E K 3 a k 0 7 f 6 f V y J U u 4 1 G e 8 e N r t B r z 2 A K 8 p 6 d q x i i W c 7 n 1 F P b d g P 1 3 Y J 9 O x q z i d I X n 0 6 j M k N O J 5 0 I P 4 r 9 P v 2 3 S x P 4 d z P A k X d j z i P R 8 x g B L X N Y g + O o O T z 7 6 n k m u I 4 r R D 8 z e h X 2 Z l I E t + w i y 6 J y c A F p 9 i l e f x X W 5 X l n A X 1 T q L Z x T c 1 o 3 W v W 6 / o 7 u q 7 A 4 X b r k j M D Q V G a y 3 L w W W q d R r j i j v S n / b 8 o / C 5 h Y 4 w M n J l 7 v g + C l r P d + 2 K 6 s 3 u 9 Q + m + D S b + S j a 9 A U Z f m 7 H b m 4 h + l e O K p N Q w B g j m H P j G y J t L r J f y k S B s g 5 r O 3 S 3 N J k b n / x b M q c C T r O U W D t E d + A 2 W H G Z P o G P Y + h V A M n H V y 8 u 7 E E y f m T G J 8 / h / l R U j z z s I g J 8 R Q e k X l v A v G 0 I O E d B O o 5 / l 7 G z d t X P 3 E r B m 5 s C 5 I F 3 z k W 3 p R K n b 8 u q v 3 0 5 p R z d / C i / Z n L R t b T H i O w K H n 4 F Y f P D l 3 H o B H N K b f U 9 B p q J 0 1 4 T 4 S x O n m y n L F q N L v H k l k N i P J H C S 3 p H S M m 5 a X u t Z x V a t R H E 4 s W 6 l t 3 w Z r T 8 G C Z x 6 p E R A L y O x 8 B y Z R c g F 2 f f f / z n 2 X V W C Y O 9 / 5 F g b P n L X A q Q + q V R / w t H h A I A q X u V C K t b f 8 d o n v h s p 8 U m R z g c 2 T i 2 G e X K j n C Z P F c h F g M 1 C W a q w Y Q B k m y I c Q 5 t E S h F W o m B 6 8 L W 2 x h R Y b 0 w S y 0 T h 7 C c U o z g t K O Z G 8 A y d O 2 o 6 b X d D G d N K o w 6 6 3 4 0 x 5 S j X 1 A X Q v V e R S H m 6 W A S 0 A Y 1 b y g d Q W k Z f h 5 U d C g p U I u V B g O M w h 7 1 5 Q 9 / z j e W g f I L C O w H 4 u f S N q i h J c H i l j i 8 B l 6 a k t Q v U Z c r E M m 7 u l F d l L 2 A B B O G P L C N e b 2 F s a N Y P X I y 5 l R 2 R O 0 A P + J R z 0 j 1 1 w / J q Z x A v T q m K L J Y Y i 7 N 6 p k Y S Z X A z Y x i Y 2 x W X a R Z 9 K S a w u x i S q M o i 6 V O I i v B g 1 f Y s Z 8 r f o J b B a Z J T v U s X o 9 k T N 0 c T G R C S M C i s y H f S F D M 1 K M b G i n D i P g 2 a G 7 e e l 3 u W t k t D d j E i q Q g y p M g K V y D j P W w 3 8 6 r k P 6 P D b d S 9 Z w m V F z R v h S Z d T j Z j n M d W + L O Z 5 W B f e 3 W I e p / S o 1 4 7 Y F y 1 9 D I 1 c j H r l a 0 + 0 o Z H v X 9 w L i H 8 t i l K T j 1 I R t 4 R 9 Y H n d V 6 p o P J L L G N c x K V p e i D Y 9 3 d 0 p + f q n C v h 4 u r R 0 z i s U U 9 p j D V k l t l V q V G T b N t W V / L 6 M Q X 4 7 p 6 h v P F e S 0 V o 8 5 e x l S u R V 9 a r J l 5 h 0 B 1 I 6 3 o d c e a 7 4 R U S 9 J 0 1 O k T z 3 f J L C 7 5 B 3 l L F f R 7 O B l 7 r x i P j D g x o B f A G d u 0 U 6 i P B / g w v r T Y O R L b d / k 5 e k i R m z N x p j C 6 V d / x d Q S w E C L Q A U A A I A C A B o e j J R e u W M N K Y A A A D 4 A A A A E g A A A A A A A A A A A A A A A A A A A A A A Q 2 9 u Z m l n L 1 B h Y 2 t h Z 2 U u e G 1 s U E s B A i 0 A F A A C A A g A a H o y U Q / K 6 a u k A A A A 6 Q A A A B M A A A A A A A A A A A A A A A A A 8 g A A A F t D b 2 5 0 Z W 5 0 X 1 R 5 c G V z X S 5 4 b W x Q S w E C L Q A U A A I A C A B o e j J R O c z x j H 0 F A A A e J Q A A E w A A A A A A A A A A A A A A A A D j A Q A A R m 9 y b X V s Y X M v U 2 V j d G l v b j E u b V B L B Q Y A A A A A A w A D A M I A A A C t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L e w A A A A A A A C l 7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J M S X l T a V B D S k N R S k d S V U R J a z V u Z F R F O U N R M E p y U W 9 p R F F v Z E N T M E p Y U W 9 O Q 2 E w S m d B Q U F B Q U F B Q U F B Q U F B b W Z D O W Q 0 U 1 h 5 V X F M Z j d m U V N T N k c 3 a U R R b n R D a D B L T F F r T k N p M E p y U W t D R F F u Z E N R S U 5 D a D B K c l F t O U N R M E p U U W x R Q U F B U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X V l c n l H c m 9 1 c E l E I i B W Y W x 1 Z T 0 i c 2 E y M j Q y M z R i L T I y M 2 M t N D A 0 M i 0 5 M T k x L T U w M z I y N G U 2 N z c 1 M y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N v b H V t b l R 5 c G V z I i B W Y W x 1 Z T 0 i c 0 J n V T 0 i I C 8 + P E V u d H J 5 I F R 5 c G U 9 I k Z p b G x M Y X N 0 V X B k Y X R l Z C I g V m F s d W U 9 I m Q y M D I w L T A 5 L T E 2 V D E z O j Q 0 O j E 5 L j A 3 M T Y x M j h a I i A v P j x F b n R y e S B U e X B l P S J G a W x s V G 9 E Y X R h T W 9 k Z W x F b m F i b G V k I i B W Y W x 1 Z T 0 i b D A i I C 8 + P E V u d H J 5 I F R 5 c G U 9 I l J l Y 2 9 2 Z X J 5 V G F y Z 2 V 0 U m 9 3 I i B W Y W x 1 Z T 0 i b D E i I C 8 + P E V u d H J 5 I F R 5 c G U 9 I l J l Y 2 9 2 Z X J 5 V G F y Z 2 V 0 U 2 h l Z X Q i I F Z h b H V l P S J z 0 J v Q u N G B 0 Y I 3 I i A v P j x F b n R y e S B U e X B l P S J G a W x s Q 2 9 1 b n Q i I F Z h b H V l P S J s M S I g L z 4 8 R W 5 0 c n k g V H l w Z T 0 i U m V j b 3 Z l c n l U Y X J n Z X R D b 2 x 1 b W 4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Z p b G x D b 2 x 1 b W 5 O Y W 1 l c y I g V m F s d W U 9 I n N b J n F 1 b 3 Q 7 0 J z Q m N C W 0 J 7 Q l y Z x d W 9 0 O y w m c X V v d D v Q o d C e 0 K L Q m N C b 0 J T Q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c 0 J j Q l t C e 0 J c m c X V v d D t d L C Z x d W 9 0 O 3 F 1 Z X J 5 U m V s Y X R p b 2 5 z a G l w c y Z x d W 9 0 O z p b X S w m c X V v d D t j b 2 x 1 b W 5 J Z G V u d G l 0 a W V z J n F 1 b 3 Q 7 O l s m c X V v d D t T Z W N 0 a W 9 u M S / Q o N C V 0 J D Q m 9 C Y 0 J f Q k N C m 0 J j Q r y / Q o d C z 0 Y D R g 9 C / 0 L / Q u N G A 0 L 7 Q s t C w 0 L 3 Q v d G L 0 L U g 0 Y H R g t G A 0 L 7 Q u t C 4 L n v Q n N C Y 0 J b Q n t C X L D B 9 J n F 1 b 3 Q 7 L C Z x d W 9 0 O 1 N l Y 3 R p b 2 4 x L 9 C g 0 J X Q k N C b 0 J j Q l 9 C Q 0 K b Q m N C v L 9 C h 0 L P R g N G D 0 L / Q v 9 C 4 0 Y D Q v t C y 0 L D Q v d C 9 0 Y v Q t S D R g d G C 0 Y D Q v t C 6 0 L g u e 9 C h 0 J 7 Q o t C Y 0 J v Q l N C Y L D F 9 J n F 1 b 3 Q 7 X S w m c X V v d D t D b 2 x 1 b W 5 D b 3 V u d C Z x d W 9 0 O z o y L C Z x d W 9 0 O 0 t l e U N v b H V t b k 5 h b W V z J n F 1 b 3 Q 7 O l s m c X V v d D v Q n N C Y 0 J b Q n t C X J n F 1 b 3 Q 7 X S w m c X V v d D t D b 2 x 1 b W 5 J Z G V u d G l 0 a W V z J n F 1 b 3 Q 7 O l s m c X V v d D t T Z W N 0 a W 9 u M S / Q o N C V 0 J D Q m 9 C Y 0 J f Q k N C m 0 J j Q r y / Q o d C z 0 Y D R g 9 C / 0 L / Q u N G A 0 L 7 Q s t C w 0 L 3 Q v d G L 0 L U g 0 Y H R g t G A 0 L 7 Q u t C 4 L n v Q n N C Y 0 J b Q n t C X L D B 9 J n F 1 b 3 Q 7 L C Z x d W 9 0 O 1 N l Y 3 R p b 2 4 x L 9 C g 0 J X Q k N C b 0 J j Q l 9 C Q 0 K b Q m N C v L 9 C h 0 L P R g N G D 0 L / Q v 9 C 4 0 Y D Q v t C y 0 L D Q v d C 9 0 Y v Q t S D R g d G C 0 Y D Q v t C 6 0 L g u e 9 C h 0 J 7 Q o t C Y 0 J v Q l N C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U I l R D A l O T A l R D A l Q T I l R D A l O T U l R D A l O T Y l R D A l O T g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V y c m 9 y Q 2 9 k Z S I g V m F s d W U 9 I n N V b m t u b 3 d u I i A v P j x F b n R y e S B U e X B l P S J S Z W N v d m V y e V R h c m d l d F N o Z W V 0 I i B W Y W x 1 Z T 0 i c 9 C b 0 L j R g d G C M T A i I C 8 + P E V u d H J 5 I F R 5 c G U 9 I k Z p b G x l Z E N v b X B s Z X R l U m V z d W x 0 V G 9 X b 3 J r c 2 h l Z X Q i I F Z h b H V l P S J s M C I g L z 4 8 R W 5 0 c n k g V H l w Z T 0 i U m V j b 3 Z l c n l U Y X J n Z X R D b 2 x 1 b W 4 i I F Z h b H V l P S J s M S I g L z 4 8 R W 5 0 c n k g V H l w Z T 0 i Q W R k Z W R U b 0 R h d G F N b 2 R l b C I g V m F s d W U 9 I m w w I i A v P j x F b n R y e S B U e X B l P S J S Z W N v d m V y e V R h c m d l d F J v d y I g V m F s d W U 9 I m w x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U X V l c n l H c m 9 1 c E l E I i B W Y W x 1 Z T 0 i c 2 E y M j Q y M z R i L T I y M 2 M t N D A 0 M i 0 5 M T k x L T U w M z I y N G U 2 N z c 1 M y I g L z 4 8 R W 5 0 c n k g V H l w Z T 0 i R m l s b F R v R G F 0 Y U 1 v Z G V s R W 5 h Y m x l Z C I g V m F s d W U 9 I m w w I i A v P j x F b n R y e S B U e X B l P S J G a W x s T G F z d F V w Z G F 0 Z W Q i I F Z h b H V l P S J k M j A y M C 0 w O S 0 x N 1 Q x M j o w N T o w O C 4 y O D c 5 N D k x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0 J z Q m N C W 0 J 7 Q l y Z x d W 9 0 O 1 0 s J n F 1 b 3 Q 7 c X V l c n l S Z W x h d G l v b n N o a X B z J n F 1 b 3 Q 7 O l t d L C Z x d W 9 0 O 2 N v b H V t b k l k Z W 5 0 a X R p Z X M m c X V v d D s 6 W y Z x d W 9 0 O 1 N l Y 3 R p b 2 4 x L 9 C f 0 J v Q k N C i 0 J X Q l t C Y L 9 C h 0 L P R g N G D 0 L / Q v 9 C 4 0 Y D Q v t C y 0 L D Q v d C 9 0 Y v Q t S D R g d G C 0 Y D Q v t C 6 0 L g u e 9 C c 0 J j Q l t C e 0 J c s M H 0 m c X V v d D s s J n F 1 b 3 Q 7 U 2 V j d G l v b j E v 0 J / Q m 9 C Q 0 K L Q l d C W 0 J g v 0 K H Q s 9 G A 0 Y P Q v 9 C / 0 L j R g N C + 0 L L Q s N C 9 0 L 3 R i 9 C 1 I N G B 0 Y L R g N C + 0 L r Q u C 5 7 0 K L Q j t C b 0 J D Q n d C U 0 J g s M X 0 m c X V v d D t d L C Z x d W 9 0 O 0 N v b H V t b k N v d W 5 0 J n F 1 b 3 Q 7 O j I s J n F 1 b 3 Q 7 S 2 V 5 Q 2 9 s d W 1 u T m F t Z X M m c X V v d D s 6 W y Z x d W 9 0 O 9 C c 0 J j Q l t C e 0 J c m c X V v d D t d L C Z x d W 9 0 O 0 N v b H V t b k l k Z W 5 0 a X R p Z X M m c X V v d D s 6 W y Z x d W 9 0 O 1 N l Y 3 R p b 2 4 x L 9 C f 0 J v Q k N C i 0 J X Q l t C Y L 9 C h 0 L P R g N G D 0 L / Q v 9 C 4 0 Y D Q v t C y 0 L D Q v d C 9 0 Y v Q t S D R g d G C 0 Y D Q v t C 6 0 L g u e 9 C c 0 J j Q l t C e 0 J c s M H 0 m c X V v d D s s J n F 1 b 3 Q 7 U 2 V j d G l v b j E v 0 J / Q m 9 C Q 0 K L Q l d C W 0 J g v 0 K H Q s 9 G A 0 Y P Q v 9 C / 0 L j R g N C + 0 L L Q s N C 9 0 L 3 R i 9 C 1 I N G B 0 Y L R g N C + 0 L r Q u C 5 7 0 K L Q j t C b 0 J D Q n d C U 0 J g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R i V E M C U 5 Q i V E M C U 5 M C V E M C V B M i V E M C U 5 N S V E M C U 5 N i V E M C U 5 O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U I l R D A l O T A l R D A l Q T I l R D A l O T U l R D A l O T Y l R D A l O T g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k 1 J U Q w J U E w J U Q w J T k 1 J U Q w J T k 0 J U Q w J T k w J U Q w J U E 3 J U Q w J T k w X y V E M C V B M S V E M C U 5 Q S V E M C U 5 Q i V E M C U 5 M C V E M C U 5 N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A 5 L T E 4 V D A 1 O j Q y O j U 5 L j Q 0 N D Q w N D d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P Q m 9 C 4 0 Y H R g j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v Q o t C e 0 J L Q k N C g I N C d 0 J 7 Q n N C Y J n F 1 b 3 Q 7 X S w m c X V v d D t x d W V y e V J l b G F 0 a W 9 u c 2 h p c H M m c X V v d D s 6 W 1 0 s J n F 1 b 3 Q 7 Y 2 9 s d W 1 u S W R l b n R p d G l l c y Z x d W 9 0 O z p b J n F 1 b 3 Q 7 U 2 V j d G l v b j E v 0 J / Q l d C g 0 J X Q l N C Q 0 K f Q k F / Q o d C a 0 J v Q k N C U L 9 C h 0 L P R g N G D 0 L / Q v 9 C 4 0 Y D Q v t C y 0 L D Q v d C 9 0 Y v Q t S D R g d G C 0 Y D Q v t C 6 0 L g u e 9 C i 0 J 7 Q k t C Q 0 K A g 0 J 3 Q n t C c 0 J g s M H 0 m c X V v d D s s J n F 1 b 3 Q 7 U 2 V j d G l v b j E v 0 J / Q l d C g 0 J X Q l N C Q 0 K f Q k F / Q o d C a 0 J v Q k N C U L 9 C h 0 L P R g N G D 0 L / Q v 9 C 4 0 Y D Q v t C y 0 L D Q v d C 9 0 Y v Q t S D R g d G C 0 Y D Q v t C 6 0 L g u e 9 C a 0 J j Q o N C U 0 J g s M X 0 m c X V v d D t d L C Z x d W 9 0 O 0 N v b H V t b k N v d W 5 0 J n F 1 b 3 Q 7 O j I s J n F 1 b 3 Q 7 S 2 V 5 Q 2 9 s d W 1 u T m F t Z X M m c X V v d D s 6 W y Z x d W 9 0 O 9 C i 0 J 7 Q k t C Q 0 K A g 0 J 3 Q n t C c 0 J g m c X V v d D t d L C Z x d W 9 0 O 0 N v b H V t b k l k Z W 5 0 a X R p Z X M m c X V v d D s 6 W y Z x d W 9 0 O 1 N l Y 3 R p b 2 4 x L 9 C f 0 J X Q o N C V 0 J T Q k N C n 0 J B f 0 K H Q m t C b 0 J D Q l C / Q o d C z 0 Y D R g 9 C / 0 L / Q u N G A 0 L 7 Q s t C w 0 L 3 Q v d G L 0 L U g 0 Y H R g t G A 0 L 7 Q u t C 4 L n v Q o t C e 0 J L Q k N C g I N C d 0 J 7 Q n N C Y L D B 9 J n F 1 b 3 Q 7 L C Z x d W 9 0 O 1 N l Y 3 R p b 2 4 x L 9 C f 0 J X Q o N C V 0 J T Q k N C n 0 J B f 0 K H Q m t C b 0 J D Q l C / Q o d C z 0 Y D R g 9 C / 0 L / Q u N G A 0 L 7 Q s t C w 0 L 3 Q v d G L 0 L U g 0 Y H R g t G A 0 L 7 Q u t C 4 L n v Q m t C Y 0 K D Q l N C Y L D F 9 J n F 1 b 3 Q 7 X S w m c X V v d D t S Z W x h d G l v b n N o a X B J b m Z v J n F 1 b 3 Q 7 O l t d f S I g L z 4 8 R W 5 0 c n k g V H l w Z T 0 i U X V l c n l H c m 9 1 c E l E I i B W Y W x 1 Z T 0 i c z c 3 Y m R m M D k 5 L T k 3 O D Q t N G F j O S 0 4 Y j d m L W I 3 Z D A 0 O T J l O D Z l Z S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A l O T U l R D A l Q T A l R D A l O T U l R D A l O T Q l R D A l O T A l R D A l Q T c l R D A l O T B f J U Q w J U E x J U Q w J T l B J U Q w J T l C J U Q w J T k w J U Q w J T k 0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k 1 J U Q w J U E w J U Q w J T k 1 J U Q w J T k 0 J U Q w J T k w J U Q w J U E 3 J U Q w J T k w X y V E M C V B M S V E M C U 5 Q S V E M C U 5 Q i V E M C U 5 M C V E M C U 5 N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T U l R D A l Q T A l R D A l O T U l R D A l O T Q l R D A l O T A l R D A l Q T c l R D A l O T B f J U Q w J U E x J U Q w J T l B J U Q w J T l C J U Q w J T k w J U Q w J T k 0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S I g L z 4 8 R W 5 0 c n k g V H l w Z T 0 i R m l s b E V y c m 9 y Q 2 9 1 b n Q i I F Z h b H V l P S J s M C I g L z 4 8 R W 5 0 c n k g V H l w Z T 0 i R m l s b E N v b H V t b l R 5 c G V z I i B W Y W x 1 Z T 0 i c 0 J n V T 0 i I C 8 + P E V u d H J 5 I F R 5 c G U 9 I k Z p b G x D b 2 x 1 b W 5 O Y W 1 l c y I g V m F s d W U 9 I n N b J n F 1 b 3 Q 7 0 K L Q n t C S 0 J D Q o C Z x d W 9 0 O y w m c X V v d D v Q o d C e 0 K L Q m N C b 0 J T Q m C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Z U M T Q 6 M z Q 6 M D M u N j k 5 M z M 1 M l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T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i 0 J 7 Q k t C Q 0 K A m c X V v d D t d L C Z x d W 9 0 O 3 F 1 Z X J 5 U m V s Y X R p b 2 5 z a G l w c y Z x d W 9 0 O z p b X S w m c X V v d D t j b 2 x 1 b W 5 J Z G V u d G l 0 a W V z J n F 1 b 3 Q 7 O l s m c X V v d D t T Z W N 0 a W 9 u M S / Q o N C V 0 J D Q m 9 C Y 0 J f Q k N C m 0 J j Q r y A o M i k v 0 K H Q s 9 G A 0 Y P Q v 9 C / 0 L j R g N C + 0 L L Q s N C 9 0 L 3 R i 9 C 1 I N G B 0 Y L R g N C + 0 L r Q u C 5 7 0 K L Q n t C S 0 J D Q o C w w f S Z x d W 9 0 O y w m c X V v d D t T Z W N 0 a W 9 u M S / Q o N C V 0 J D Q m 9 C Y 0 J f Q k N C m 0 J j Q r y A o M i k v 0 K H Q s 9 G A 0 Y P Q v 9 C / 0 L j R g N C + 0 L L Q s N C 9 0 L 3 R i 9 C 1 I N G B 0 Y L R g N C + 0 L r Q u C 5 7 0 K H Q n t C i 0 J j Q m 9 C U 0 J g s M X 0 m c X V v d D t d L C Z x d W 9 0 O 0 N v b H V t b k N v d W 5 0 J n F 1 b 3 Q 7 O j I s J n F 1 b 3 Q 7 S 2 V 5 Q 2 9 s d W 1 u T m F t Z X M m c X V v d D s 6 W y Z x d W 9 0 O 9 C i 0 J 7 Q k t C Q 0 K A m c X V v d D t d L C Z x d W 9 0 O 0 N v b H V t b k l k Z W 5 0 a X R p Z X M m c X V v d D s 6 W y Z x d W 9 0 O 1 N l Y 3 R p b 2 4 x L 9 C g 0 J X Q k N C b 0 J j Q l 9 C Q 0 K b Q m N C v I C g y K S / Q o d C z 0 Y D R g 9 C / 0 L / Q u N G A 0 L 7 Q s t C w 0 L 3 Q v d G L 0 L U g 0 Y H R g t G A 0 L 7 Q u t C 4 L n v Q o t C e 0 J L Q k N C g L D B 9 J n F 1 b 3 Q 7 L C Z x d W 9 0 O 1 N l Y 3 R p b 2 4 x L 9 C g 0 J X Q k N C b 0 J j Q l 9 C Q 0 K b Q m N C v I C g y K S / Q o d C z 0 Y D R g 9 C / 0 L / Q u N G A 0 L 7 Q s t C w 0 L 3 Q v d G L 0 L U g 0 Y H R g t G A 0 L 7 Q u t C 4 L n v Q o d C e 0 K L Q m N C b 0 J T Q m C w x f S Z x d W 9 0 O 1 0 s J n F 1 b 3 Q 7 U m V s Y X R p b 2 5 z a G l w S W 5 m b y Z x d W 9 0 O z p b X X 0 i I C 8 + P E V u d H J 5 I F R 5 c G U 9 I l F 1 Z X J 5 R 3 J v d X B J R C I g V m F s d W U 9 I n M 3 N 2 J k Z j A 5 O S 0 5 N z g 0 L T R h Y z k t O G I 3 Z i 1 i N 2 Q w N D k y Z T g 2 Z W U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l M j A o M i k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I p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C V E M C U 5 Q i V E M C V B Q y V E M C U 5 N C V E M C U 5 R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R d W V y e U d y b 3 V w S U Q i I F Z h b H V l P S J z Y T I y N D I z N G I t M j I z Y y 0 0 M D Q y L T k x O T E t N T A z M j I 0 Z T Y 3 N z U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S I g L z 4 8 R W 5 0 c n k g V H l w Z T 0 i R m l s b E V y c m 9 y Q 2 9 1 b n Q i I F Z h b H V l P S J s M C I g L z 4 8 R W 5 0 c n k g V H l w Z T 0 i R m l s b E N v b H V t b l R 5 c G V z I i B W Y W x 1 Z T 0 i c 0 J n V T 0 i I C 8 + P E V u d H J 5 I F R 5 c G U 9 I k Z p b G x D b 2 x 1 b W 5 O Y W 1 l c y I g V m F s d W U 9 I n N b J n F 1 b 3 Q 7 0 J z Q m N C W 0 J 7 Q l y Z x d W 9 0 O y w m c X V v d D v Q o d C Q 0 J v Q r N C U 0 J 4 m c X V v d D t d I i A v P j x F b n R y e S B U e X B l P S J G a W x s R X J y b 3 J D b 2 R l I i B W Y W x 1 Z T 0 i c 1 V u a 2 5 v d 2 4 i I C 8 + P E V u d H J 5 I F R 5 c G U 9 I k Z p b G x M Y X N 0 V X B k Y X R l Z C I g V m F s d W U 9 I m Q y M D I w L T A 5 L T E 3 V D A 2 O j I 0 O j I 4 L j c 3 M j k 3 O D Z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c 0 J j Q l t C e 0 J c m c X V v d D t d L C Z x d W 9 0 O 3 F 1 Z X J 5 U m V s Y X R p b 2 5 z a G l w c y Z x d W 9 0 O z p b X S w m c X V v d D t j b 2 x 1 b W 5 J Z G V u d G l 0 a W V z J n F 1 b 3 Q 7 O l s m c X V v d D t T Z W N 0 a W 9 u M S / Q o d C Q 0 J v Q r N C U 0 J 4 v 0 K H Q s 9 G A 0 Y P Q v 9 C / 0 L j R g N C + 0 L L Q s N C 9 0 L 3 R i 9 C 1 I N G B 0 Y L R g N C + 0 L r Q u C 5 7 0 J z Q m N C W 0 J 7 Q l y w w f S Z x d W 9 0 O y w m c X V v d D t T Z W N 0 a W 9 u M S / Q o d C Q 0 J v Q r N C U 0 J 4 v 0 K H Q s 9 G A 0 Y P Q v 9 C / 0 L j R g N C + 0 L L Q s N C 9 0 L 3 R i 9 C 1 I N G B 0 Y L R g N C + 0 L r Q u C 5 7 0 K H Q k N C b 0 K z Q l N C e L D F 9 J n F 1 b 3 Q 7 X S w m c X V v d D t D b 2 x 1 b W 5 D b 3 V u d C Z x d W 9 0 O z o y L C Z x d W 9 0 O 0 t l e U N v b H V t b k 5 h b W V z J n F 1 b 3 Q 7 O l s m c X V v d D v Q n N C Y 0 J b Q n t C X J n F 1 b 3 Q 7 X S w m c X V v d D t D b 2 x 1 b W 5 J Z G V u d G l 0 a W V z J n F 1 b 3 Q 7 O l s m c X V v d D t T Z W N 0 a W 9 u M S / Q o d C Q 0 J v Q r N C U 0 J 4 v 0 K H Q s 9 G A 0 Y P Q v 9 C / 0 L j R g N C + 0 L L Q s N C 9 0 L 3 R i 9 C 1 I N G B 0 Y L R g N C + 0 L r Q u C 5 7 0 J z Q m N C W 0 J 7 Q l y w w f S Z x d W 9 0 O y w m c X V v d D t T Z W N 0 a W 9 u M S / Q o d C Q 0 J v Q r N C U 0 J 4 v 0 K H Q s 9 G A 0 Y P Q v 9 C / 0 L j R g N C + 0 L L Q s N C 9 0 L 3 R i 9 C 1 I N G B 0 Y L R g N C + 0 L r Q u C 5 7 0 K H Q k N C b 0 K z Q l N C e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O T A l R D A l O U I l R D A l Q U M l R D A l O T Q l R D A l O U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w J U Q w J T l C J U Q w J U F D J U Q w J T k 0 J U Q w J T l F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C V E M C U 5 Q i V E M C V B Q y V E M C U 5 N C V E M C U 5 R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O T A l R D A l O U I l R D A l Q U M l R D A l O T Q l R D A l O U U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T l F J U Q w J T l C J U Q w J T k 0 J U Q w J T k 4 J U Q w J T l B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l F 1 Z X J 5 R 3 J v d X B J R C I g V m F s d W U 9 I n N h M j I 0 M j M 0 Y i 0 y M j N j L T Q w N D I t O T E 5 M S 0 1 M D M y M j R l N j c 3 N T M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D b 2 x 1 b W 5 U e X B l c y I g V m F s d W U 9 I n N C Z 1 V G Q U E 9 P S I g L z 4 8 R W 5 0 c n k g V H l w Z T 0 i R m l s b E x h c 3 R V c G R h d G V k I i B W Y W x 1 Z T 0 i Z D I w M j A t M D k t M T d U M T I 6 M T Y 6 M D M u N T U z N z A 5 N l o i I C 8 + P E V u d H J 5 I F R 5 c G U 9 I k Z p b G x U b 0 R h d G F N b 2 R l b E V u Y W J s Z W Q i I F Z h b H V l P S J s M C I g L z 4 8 R W 5 0 c n k g V H l w Z T 0 i U m V j b 3 Z l c n l U Y X J n Z X R S b 3 c i I F Z h b H V l P S J s M S I g L z 4 8 R W 5 0 c n k g V H l w Z T 0 i U m V j b 3 Z l c n l U Y X J n Z X R T a G V l d C I g V m F s d W U 9 I n P Q m 9 C 4 0 Y H R g j I i I C 8 + P E V u d H J 5 I F R 5 c G U 9 I k Z p b G x D b 3 V u d C I g V m F s d W U 9 I m w y I i A v P j x F b n R y e S B U e X B l P S J S Z W N v d m V y e V R h c m d l d E N v b H V t b i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T 2 J q Z W N 0 V H l w Z S I g V m F s d W U 9 I n N D b 2 5 u Z W N 0 a W 9 u T 2 5 s e S I g L z 4 8 R W 5 0 c n k g V H l w Z T 0 i R m l s b E N v b H V t b k 5 h b W V z I i B W Y W x 1 Z T 0 i c 1 s m c X V v d D v Q n N C Y 0 J b Q n t C X J n F 1 b 3 Q 7 L C Z x d W 9 0 O 9 C h 0 J 7 Q o t C Y 0 J v Q l N C Y J n F 1 b 3 Q 7 L C Z x d W 9 0 O 9 C f 0 J v Q k N C i 0 J X Q l t C Y L t C i 0 I 7 Q m 9 C Q 0 J 3 Q l N C Y J n F 1 b 3 Q 7 L C Z x d W 9 0 O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n 9 C b 0 J D Q o t C V 0 J b Q m C / Q o d C z 0 Y D R g 9 C / 0 L / Q u N G A 0 L 7 Q s t C w 0 L 3 Q v d G L 0 L U g 0 Y H R g t G A 0 L 7 Q u t C 4 L n v Q n N C Y 0 J b Q n t C X L D B 9 J n F 1 b 3 Q 7 L C Z x d W 9 0 O 0 t l e U N v b H V t b k N v d W 5 0 J n F 1 b 3 Q 7 O j F 9 X S w m c X V v d D t j b 2 x 1 b W 5 J Z G V u d G l 0 a W V z J n F 1 b 3 Q 7 O l s m c X V v d D t T Z W N 0 a W 9 u M S / Q o N C V 0 J D Q m 9 C Y 0 J f Q k N C m 0 J j Q r y / Q o d C z 0 Y D R g 9 C / 0 L / Q u N G A 0 L 7 Q s t C w 0 L 3 Q v d G L 0 L U g 0 Y H R g t G A 0 L 7 Q u t C 4 L n v Q n N C Y 0 J b Q n t C X L D B 9 J n F 1 b 3 Q 7 L C Z x d W 9 0 O 1 N l Y 3 R p b 2 4 x L 9 C g 0 J X Q k N C b 0 J j Q l 9 C Q 0 K b Q m N C v L 9 C h 0 L P R g N G D 0 L / Q v 9 C 4 0 Y D Q v t C y 0 L D Q v d C 9 0 Y v Q t S D R g d G C 0 Y D Q v t C 6 0 L g u e 9 C h 0 J 7 Q o t C Y 0 J v Q l N C Y L D F 9 J n F 1 b 3 Q 7 L C Z x d W 9 0 O 1 N l Y 3 R p b 2 4 x L 9 C a 0 J 7 Q m 9 C U 0 J j Q m i / Q l 9 C w 0 L z Q t d C 9 0 L X Q v d C 9 0 L 7 Q t S D Q t 9 C 9 0 L D R h 9 C 1 0 L 3 Q u N C 1 L n v Q n 9 C b 0 J D Q o t C V 0 J b Q m C 7 Q o t C O 0 J v Q k N C d 0 J T Q m C w y f S Z x d W 9 0 O y w m c X V v d D t T Z W N 0 a W 9 u M S / Q m t C e 0 J v Q l N C Y 0 J o v 0 J T Q v t C x 0 L D Q s t C 7 0 L X Q v S D Q v 9 C + 0 L v R j N C 3 0 L 7 Q s t C w 0 Y L Q t d C 7 0 Y z R g d C 6 0 L j Q u S D Q v t C x 0 Y r Q t d C 6 0 Y I u e z E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D Q l d C Q 0 J v Q m N C X 0 J D Q p t C Y 0 K 8 v 0 K H Q s 9 G A 0 Y P Q v 9 C / 0 L j R g N C + 0 L L Q s N C 9 0 L 3 R i 9 C 1 I N G B 0 Y L R g N C + 0 L r Q u C 5 7 0 J z Q m N C W 0 J 7 Q l y w w f S Z x d W 9 0 O y w m c X V v d D t T Z W N 0 a W 9 u M S / Q o N C V 0 J D Q m 9 C Y 0 J f Q k N C m 0 J j Q r y / Q o d C z 0 Y D R g 9 C / 0 L / Q u N G A 0 L 7 Q s t C w 0 L 3 Q v d G L 0 L U g 0 Y H R g t G A 0 L 7 Q u t C 4 L n v Q o d C e 0 K L Q m N C b 0 J T Q m C w x f S Z x d W 9 0 O y w m c X V v d D t T Z W N 0 a W 9 u M S / Q m t C e 0 J v Q l N C Y 0 J o v 0 J f Q s N C 8 0 L X Q v d C 1 0 L 3 Q v d C + 0 L U g 0 L f Q v d C w 0 Y f Q t d C 9 0 L j Q t S 5 7 0 J / Q m 9 C Q 0 K L Q l d C W 0 J g u 0 K L Q j t C b 0 J D Q n d C U 0 J g s M n 0 m c X V v d D s s J n F 1 b 3 Q 7 U 2 V j d G l v b j E v 0 J r Q n t C b 0 J T Q m N C a L 9 C U 0 L 7 Q s d C w 0 L L Q u 9 C 1 0 L 0 g 0 L / Q v t C 7 0 Y z Q t 9 C + 0 L L Q s N G C 0 L X Q u 9 G M 0 Y H Q u t C 4 0 L k g 0 L 7 Q s d G K 0 L X Q u t G C L n s x L D N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f 0 J v Q k N C i 0 J X Q l t C Y L 9 C h 0 L P R g N G D 0 L / Q v 9 C 4 0 Y D Q v t C y 0 L D Q v d C 9 0 Y v Q t S D R g d G C 0 Y D Q v t C 6 0 L g u e 9 C c 0 J j Q l t C e 0 J c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O U U l R D A l O U I l R D A l O T Q l R D A l O T g l R D A l O U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T l F J U Q w J T l C J U Q w J T k 0 J U Q w J T k 4 J U Q w J T l B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R i V E M C U 5 Q i V E M C U 5 M C V E M C V B M i V E M C U 5 N S V E M C U 5 N i V E M C U 5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U 5 R S V E M C U 5 Q i V E M C U 5 N C V E M C U 5 O C V E M C U 5 Q S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O U U l R D A l O U I l R D A l O T Q l R D A l O T g l R D A l O U E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2 x 1 b W 5 U e X B l c y I g V m F s d W U 9 I n N B Q V V G Q l F B P S I g L z 4 8 R W 5 0 c n k g V H l w Z T 0 i R m l s b F R h c m d l d C I g V m F s d W U 9 I n P S m t C e 0 J v Q l N C Y 0 p o i I C 8 + P E V u d H J 5 I F R 5 c G U 9 I k Z p b G x D b 3 V u d C I g V m F s d W U 9 I m w 1 I i A v P j x F b n R y e S B U e X B l P S J G a W x s Q 2 9 s d W 1 u T m F t Z X M i I F Z h b H V l P S J z W y Z x d W 9 0 O 9 C c 0 J j Q l t C e 0 J c m c X V v d D s s J n F 1 b 3 Q 7 0 K H Q k N C b 0 K z Q l N C e J n F 1 b 3 Q 7 L C Z x d W 9 0 O 9 C h 0 J 7 Q o t C Y 0 J v Q l N C Y J n F 1 b 3 Q 7 L C Z x d W 9 0 O 9 C i 0 I 7 Q m 9 C Q 0 J 3 Q l N C Y J n F 1 b 3 Q 7 L C Z x d W 9 0 O 9 C e 0 K H Q o t C Q 0 K L Q m t C Q J n F 1 b 3 Q 7 X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z I i A v P j x F b n R y e S B U e X B l P S J R d W V y e U l E I i B W Y W x 1 Z T 0 i c z E z M D E x O W E 3 L T F h N 2 M t N D I z Z S 0 4 M j Y w L W R k O T Q y Y j J k M W Q 3 Z C I g L z 4 8 R W 5 0 c n k g V H l w Z T 0 i R m l s b E V y c m 9 y Q 2 9 1 b n Q i I F Z h b H V l P S J s M C I g L z 4 8 R W 5 0 c n k g V H l w Z T 0 i U X V l c n l H c m 9 1 c E l E I i B W Y W x 1 Z T 0 i c 2 E y M j Q y M z R i L T I y M 2 M t N D A 0 M i 0 5 M T k x L T U w M z I y N G U 2 N z c 1 M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S m t C e 0 J v Q l N C Y 0 p o v 0 K P R g d C 7 0 L 7 Q s t C 9 0 Y v Q u S D R g d G C 0 L 7 Q u 9 C x 0 L X R h i D Q t N C + 0 L H Q s N C y 0 L v Q t d C 9 L n v Q n 9 C + 0 L v R j N C 3 0 L 7 Q s t C w 0 Y L Q t d C 7 0 Y z R g d C 6 0 L j Q u S w 1 f S Z x d W 9 0 O y w m c X V v d D t T Z W N 0 a W 9 u M S / S m t C e 0 J v Q l N C Y 0 p o v 0 J f Q s N C 8 0 L X Q v d C 1 0 L 3 Q v d C + 0 L U g 0 L f Q v d C w 0 Y f Q t d C 9 0 L j Q t T I u e 9 C h 0 J D Q m 9 C s 0 J T Q n i w x f S Z x d W 9 0 O y w m c X V v d D t T Z W N 0 a W 9 u M S / S m t C e 0 J v Q l N C Y 0 p o v 0 J f Q s N C 8 0 L X Q v d C 1 0 L 3 Q v d C + 0 L U g 0 L f Q v d C w 0 Y f Q t d C 9 0 L j Q t T I u e 9 C h 0 J 7 Q o t C Y 0 J v Q l N C Y L D J 9 J n F 1 b 3 Q 7 L C Z x d W 9 0 O 1 N l Y 3 R p b 2 4 x L 9 K a 0 J 7 Q m 9 C U 0 J j S m i / Q l 9 C w 0 L z Q t d C 9 0 L X Q v d C 9 0 L 7 Q t S D Q t 9 C 9 0 L D R h 9 C 1 0 L 3 Q u N C 1 M i 5 7 0 K L Q j t C b 0 J D Q n d C U 0 J g s M 3 0 m c X V v d D s s J n F 1 b 3 Q 7 U 2 V j d G l v b j E v 0 p r Q n t C b 0 J T Q m N K a L 9 C U 0 L 7 Q s d C w 0 L L Q u 9 C 1 0 L 0 g 0 L / Q v t C 7 0 Y z Q t 9 C + 0 L L Q s N G C 0 L X Q u 9 G M 0 Y H Q u t C 4 0 L k g 0 L 7 Q s d G K 0 L X Q u t G C M S 5 7 0 J / Q v t C 7 0 Y z Q t 9 C + 0 L L Q s N G C 0 L X Q u 9 G M 0 Y H Q u t C w 0 Y 8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p r Q n t C b 0 J T Q m N K a L 9 C j 0 Y H Q u 9 C + 0 L L Q v d G L 0 L k g 0 Y H R g t C + 0 L v Q s d C 1 0 Y Y g 0 L T Q v t C x 0 L D Q s t C 7 0 L X Q v S 5 7 0 J / Q v t C 7 0 Y z Q t 9 C + 0 L L Q s N G C 0 L X Q u 9 G M 0 Y H Q u t C 4 0 L k s N X 0 m c X V v d D s s J n F 1 b 3 Q 7 U 2 V j d G l v b j E v 0 p r Q n t C b 0 J T Q m N K a L 9 C X 0 L D Q v N C 1 0 L 3 Q t d C 9 0 L 3 Q v t C 1 I N C 3 0 L 3 Q s N G H 0 L X Q v d C 4 0 L U y L n v Q o d C Q 0 J v Q r N C U 0 J 4 s M X 0 m c X V v d D s s J n F 1 b 3 Q 7 U 2 V j d G l v b j E v 0 p r Q n t C b 0 J T Q m N K a L 9 C X 0 L D Q v N C 1 0 L 3 Q t d C 9 0 L 3 Q v t C 1 I N C 3 0 L 3 Q s N G H 0 L X Q v d C 4 0 L U y L n v Q o d C e 0 K L Q m N C b 0 J T Q m C w y f S Z x d W 9 0 O y w m c X V v d D t T Z W N 0 a W 9 u M S / S m t C e 0 J v Q l N C Y 0 p o v 0 J f Q s N C 8 0 L X Q v d C 1 0 L 3 Q v d C + 0 L U g 0 L f Q v d C w 0 Y f Q t d C 9 0 L j Q t T I u e 9 C i 0 I 7 Q m 9 C Q 0 J 3 Q l N C Y L D N 9 J n F 1 b 3 Q 7 L C Z x d W 9 0 O 1 N l Y 3 R p b 2 4 x L 9 K a 0 J 7 Q m 9 C U 0 J j S m i / Q l N C + 0 L H Q s N C y 0 L v Q t d C 9 I N C / 0 L 7 Q u 9 G M 0 L f Q v t C y 0 L D R g t C 1 0 L v R j N G B 0 L r Q u N C 5 I N C + 0 L H R i t C 1 0 L r R g j E u e 9 C f 0 L 7 Q u 9 G M 0 L f Q v t C y 0 L D R g t C 1 0 L v R j N G B 0 L r Q s N G P L D R 9 J n F 1 b 3 Q 7 X S w m c X V v d D t S Z W x h d G l v b n N o a X B J b m Z v J n F 1 b 3 Q 7 O l t d f S I g L z 4 8 R W 5 0 c n k g V H l w Z T 0 i R m l s b E x h c 3 R V c G R h d G V k I i B W Y W x 1 Z T 0 i Z D I w M j A t M D k t M T h U M T A 6 M T k 6 M T Q u M z I w M j Y 4 N l o i I C 8 + P C 9 T d G F i b G V F b n R y a W V z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U E l R D A l O U U l R D A l O U I l R D A l O T Q l R D A l O T g l R D A l O U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l C J U Q w J T k w J U Q w J U E y J U Q w J T k 1 J U Q w J T k 2 J U Q w J T k 4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Q i V E M C U 5 M C V E M C V B M i V E M C U 5 N S V E M C U 5 N i V E M C U 5 O C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U E z J U Q x J T g x J U Q w J U J C J U Q w J U J F J U Q w J U I y J U Q w J U J E J U Q x J T h C J U Q w J U I 5 J T I w J U Q x J T g x J U Q x J T g y J U Q w J U J F J U Q w J U J C J U Q w J U I x J U Q w J U I 1 J U Q x J T g 2 J T I w J U Q w J U I 0 J U Q w J U J F J U Q w J U I x J U Q w J U I w J U Q w J U I y J U Q w J U J C J U Q w J U I 1 J U Q w J U J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Q T M l R D A l Q j Q l R D A l Q j A l R D A l Q k I l R D A l Q j U l R D A l Q k Q l R D A l Q k Q l R D E l O E I l R D A l Q j U l M j A l R D E l O D E l R D E l O D I l R D A l Q k U l R D A l Q k I l R D A l Q j E l R D E l O D Y l R D E l O E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J T I w J U Q w J U E y J U Q w J T l F J U Q w J T k y J U Q w J T k w J U Q w J U E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0 J 7 Q o d C i 0 J D Q o t C a 0 J B f 0 K L Q n t C S 0 J D Q o C I g L z 4 8 R W 5 0 c n k g V H l w Z T 0 i R m l s b F N 0 Y X R 1 c y I g V m F s d W U 9 I n N D b 2 1 w b G V 0 Z S I g L z 4 8 R W 5 0 c n k g V H l w Z T 0 i R m l s b E N v d W 5 0 I i B W Y W x 1 Z T 0 i b D I z I i A v P j x F b n R y e S B U e X B l P S J G a W x s R X J y b 3 J D b 3 V u d C I g V m F s d W U 9 I m w w I i A v P j x F b n R y e S B U e X B l P S J G a W x s Q 2 9 s d W 1 u V H l w Z X M i I F Z h b H V l P S J z Q U F V R k F B P T 0 i I C 8 + P E V u d H J 5 I F R 5 c G U 9 I k Z p b G x D b 2 x 1 b W 5 O Y W 1 l c y I g V m F s d W U 9 I n N b J n F 1 b 3 Q 7 0 K L Q n t C S 0 J D Q o C D Q n d C e 0 J z Q m C Z x d W 9 0 O y w m c X V v d D v Q o d C a 0 J v Q k N C U 0 J T Q k N C T 0 J g g 0 K L Q n t C S 0 J D Q o C Z x d W 9 0 O y w m c X V v d D v Q o d C e 0 K L Q m N C b 0 J P Q k N C d I N C i 0 J 7 Q k t C Q 0 K A m c X V v d D s s J n F 1 b 3 Q 7 0 K H Q m t C b 0 J D Q l C D Q n t C h 0 K L Q k N C i 0 J r Q k C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h U M T A 6 M T k 6 M T Y u N D I z M z Y 1 M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7 Q o d C i 0 J D Q o t C a 0 J A g 0 K L Q n t C S 0 J D Q o C / Q o 9 G B 0 L v Q v t C y 0 L 3 R i 9 C 5 I N G B 0 Y L Q v t C 7 0 L H Q t d G G I N C 0 0 L 7 Q s d C w 0 L L Q u 9 C 1 0 L 0 u e 9 C f 0 L 7 Q u 9 G M 0 L f Q v t C y 0 L D R g t C 1 0 L v R j N G B 0 L r Q s N G P L D R 9 J n F 1 b 3 Q 7 L C Z x d W 9 0 O 1 N l Y 3 R p b 2 4 x L 9 C e 0 K H Q o t C Q 0 K L Q m t C Q I N C i 0 J 7 Q k t C Q 0 K A v 0 J f Q s N C 8 0 L X Q v d C 1 0 L 3 Q v d C + 0 L U g 0 L f Q v d C w 0 Y f Q t d C 9 0 L j Q t T E u e 9 C f 0 J X Q o N C V 0 J T Q k N C n 0 J B f 0 K H Q m t C b 0 J D Q l C 7 Q m t C Y 0 K D Q l N C Y L D N 9 J n F 1 b 3 Q 7 L C Z x d W 9 0 O 1 N l Y 3 R p b 2 4 x L 9 C e 0 K H Q o t C Q 0 K L Q m t C Q I N C i 0 J 7 Q k t C Q 0 K A v 0 J f Q s N C 8 0 L X Q v d C 1 0 L 3 Q v d C + 0 L U g 0 L f Q v d C w 0 Y f Q t d C 9 0 L j Q t S 5 7 0 K H Q n t C i 0 J j Q m 9 C U 0 J g s M X 0 m c X V v d D s s J n F 1 b 3 Q 7 U 2 V j d G l v b j E v 0 J 7 Q o d C i 0 J D Q o t C a 0 J A g 0 K L Q n t C S 0 J D Q o C / Q l N C + 0 L H Q s N C y 0 L v Q t d C 9 I N C / 0 L 7 Q u 9 G M 0 L f Q v t C y 0 L D R g t C 1 0 L v R j N G B 0 L r Q u N C 5 I N C + 0 L H R i t C 1 0 L r R g i 5 7 0 J / Q v t C 7 0 Y z Q t 9 C + 0 L L Q s N G C 0 L X Q u 9 G M 0 Y H Q u t C w 0 Y 8 u M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n t C h 0 K L Q k N C i 0 J r Q k C D Q o t C e 0 J L Q k N C g L 9 C j 0 Y H Q u 9 C + 0 L L Q v d G L 0 L k g 0 Y H R g t C + 0 L v Q s d C 1 0 Y Y g 0 L T Q v t C x 0 L D Q s t C 7 0 L X Q v S 5 7 0 J / Q v t C 7 0 Y z Q t 9 C + 0 L L Q s N G C 0 L X Q u 9 G M 0 Y H Q u t C w 0 Y 8 s N H 0 m c X V v d D s s J n F 1 b 3 Q 7 U 2 V j d G l v b j E v 0 J 7 Q o d C i 0 J D Q o t C a 0 J A g 0 K L Q n t C S 0 J D Q o C / Q l 9 C w 0 L z Q t d C 9 0 L X Q v d C 9 0 L 7 Q t S D Q t 9 C 9 0 L D R h 9 C 1 0 L 3 Q u N C 1 M S 5 7 0 J / Q l d C g 0 J X Q l N C Q 0 K f Q k F / Q o d C a 0 J v Q k N C U L t C a 0 J j Q o N C U 0 J g s M 3 0 m c X V v d D s s J n F 1 b 3 Q 7 U 2 V j d G l v b j E v 0 J 7 Q o d C i 0 J D Q o t C a 0 J A g 0 K L Q n t C S 0 J D Q o C / Q l 9 C w 0 L z Q t d C 9 0 L X Q v d C 9 0 L 7 Q t S D Q t 9 C 9 0 L D R h 9 C 1 0 L 3 Q u N C 1 L n v Q o d C e 0 K L Q m N C b 0 J T Q m C w x f S Z x d W 9 0 O y w m c X V v d D t T Z W N 0 a W 9 u M S / Q n t C h 0 K L Q k N C i 0 J r Q k C D Q o t C e 0 J L Q k N C g L 9 C U 0 L 7 Q s d C w 0 L L Q u 9 C 1 0 L 0 g 0 L / Q v t C 7 0 Y z Q t 9 C + 0 L L Q s N G C 0 L X Q u 9 G M 0 Y H Q u t C 4 0 L k g 0 L 7 Q s d G K 0 L X Q u t G C L n v Q n 9 C + 0 L v R j N C 3 0 L 7 Q s t C w 0 Y L Q t d C 7 0 Y z R g d C 6 0 L D R j y 4 x L D N 9 J n F 1 b 3 Q 7 X S w m c X V v d D t S Z W x h d G l v b n N o a X B J b m Z v J n F 1 b 3 Q 7 O l t d f S I g L z 4 8 R W 5 0 c n k g V H l w Z T 0 i U X V l c n l H c m 9 1 c E l E I i B W Y W x 1 Z T 0 i c z c 3 Y m R m M D k 5 L T k 3 O D Q t N G F j O S 0 4 Y j d m L W I 3 Z D A 0 O T J l O D Z l Z S I g L z 4 8 R W 5 0 c n k g V H l w Z T 0 i R m l s b F R h c m d l d E 5 h b W V D d X N 0 b 2 1 p e m V k I i B W Y W x 1 Z T 0 i b D E i I C 8 + P E V u d H J 5 I F R 5 c G U 9 I l F 1 Z X J 5 S U Q i I F Z h b H V l P S J z N j E 2 Z G Z m Y T I t Z G F i M S 0 0 Y W Y z L W E 0 O D g t Y z R j M j M 5 O W J j Y z B l I i A v P j w v U 3 R h Y m x l R W 5 0 c m l l c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U y M C V E M C V B M i V E M C U 5 R S V E M C U 5 M i V E M C U 5 M C V E M C V B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l M j A l R D A l Q T I l R D A l O U U l R D A l O T I l R D A l O T A l R D A l Q T A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T l G J U Q w J T k 1 J U Q w J U E w J U Q w J T k 1 J U Q w J T k 0 J U Q w J T k w J U Q w J U E 3 J U Q w J T k w X y V E M C V B M S V E M C U 5 Q S V E M C U 5 Q i V E M C U 5 M C V E M C U 5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U y M C V E M C V B M i V E M C U 5 R S V E M C U 5 M i V E M C U 5 M C V E M C V B M C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l M j A l R D A l Q T I l R D A l O U U l R D A l O T I l R D A l O T A l R D A l Q T A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U y M C V E M C V B M i V E M C U 5 R S V E M C U 5 M i V E M C U 5 M C V E M C V B M C 8 l R D A l Q T M l R D E l O D E l R D A l Q k I l R D A l Q k U l R D A l Q j I l R D A l Q k Q l R D E l O E I l R D A l Q j k l M j A l R D E l O D E l R D E l O D I l R D A l Q k U l R D A l Q k I l R D A l Q j E l R D A l Q j U l R D E l O D Y l M j A l R D A l Q j Q l R D A l Q k U l R D A l Q j E l R D A l Q j A l R D A l Q j I l R D A l Q k I l R D A l Q j U l R D A l Q k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l M j A l R D A l Q T I l R D A l O U U l R D A l O T I l R D A l O T A l R D A l Q T A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J T I w J U Q w J U E y J U Q w J T l F J U Q w J T k y J U Q w J T k w J U Q w J U E w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U y M C V E M C V B M i V E M C U 5 R S V E M C U 5 M i V E M C U 5 M C V E M C V B M C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l M j A l R D A l Q T I l R D A l O U U l R D A l O T I l R D A l O T A l R D A l Q T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y t 9 z O A H b N K m l 5 T 8 a i z Z a I A A A A A A g A A A A A A E G Y A A A A B A A A g A A A A 6 H V Z J U S w 9 M H O c 7 8 O Y a 8 V 2 p 5 i V s m d m v g X Z V 0 C I c a K 7 h c A A A A A D o A A A A A C A A A g A A A A l 9 C q T F p l C N L V 2 j I u W Y i 6 F M J v l h D 6 R Z A M H H s R R r 6 I s b l Q A A A A g C + c R y i X W 8 x w Q D B c 2 C e Q 0 I E b f 7 V 7 0 U P 3 7 P N J V f 9 L g D E J v / e Y S 4 D 7 X r Q 6 P h I + e X 0 3 C + d G u h I U 3 F 7 q X 0 c O w x 9 7 6 8 t f G L c n 1 j G k 8 h G A J 2 I n y h p A A A A A 7 z + J N O u 3 b j 7 f k q W X P X c 8 D T T A T s G + g Y B Z V 3 M F H M S x e q C r I J J 0 V c 7 G 7 Z w m u k + 1 H c e c J M A k O 1 5 0 i J + o o 3 U 1 2 b q T E A = = < / D a t a M a s h u p > 
</file>

<file path=customXml/itemProps1.xml><?xml version="1.0" encoding="utf-8"?>
<ds:datastoreItem xmlns:ds="http://schemas.openxmlformats.org/officeDocument/2006/customXml" ds:itemID="{063F96F4-BA40-47A7-9587-652BE72227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АСОСИЙ</vt:lpstr>
      <vt:lpstr>СОТУВ</vt:lpstr>
      <vt:lpstr>ТЎЛОВ</vt:lpstr>
      <vt:lpstr>АКТ СВЕРКА</vt:lpstr>
      <vt:lpstr>ОМБОР ҚОЛДИҒИ</vt:lpstr>
      <vt:lpstr>КИРИМ ОМБОР</vt:lpstr>
      <vt:lpstr>СТАТИСТИКА</vt:lpstr>
      <vt:lpstr>БОШЛАҒИЧ САЛЬДО</vt:lpstr>
      <vt:lpstr>МАЪЛУМОТЛАР</vt:lpstr>
      <vt:lpstr>АСОСИЙ!Область_печати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</dc:creator>
  <cp:lastModifiedBy>Abdulaziz</cp:lastModifiedBy>
  <cp:lastPrinted>2020-09-18T10:07:11Z</cp:lastPrinted>
  <dcterms:created xsi:type="dcterms:W3CDTF">2020-09-15T05:33:38Z</dcterms:created>
  <dcterms:modified xsi:type="dcterms:W3CDTF">2020-09-18T10:19:35Z</dcterms:modified>
</cp:coreProperties>
</file>