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bdulaziz\Desktop\"/>
    </mc:Choice>
  </mc:AlternateContent>
  <bookViews>
    <workbookView xWindow="0" yWindow="0" windowWidth="15345" windowHeight="4545" tabRatio="859" activeTab="1"/>
  </bookViews>
  <sheets>
    <sheet name="АСОСИЙ" sheetId="42" r:id="rId1"/>
    <sheet name="СОТУВ" sheetId="1" r:id="rId2"/>
    <sheet name="ТЎЛОВ" sheetId="17" r:id="rId3"/>
    <sheet name="АКТ СВЕРКА" sheetId="52" r:id="rId4"/>
    <sheet name="КИРИМ ОМБОР" sheetId="27" r:id="rId5"/>
    <sheet name="ОМБОР ҚОЛДИҒИ" sheetId="49" r:id="rId6"/>
    <sheet name="СТАТИСТИКА" sheetId="40" r:id="rId7"/>
    <sheet name="БОШЛАҒИЧ САЛЬДО" sheetId="50" r:id="rId8"/>
    <sheet name="МАЪЛУМОТЛАР" sheetId="2" r:id="rId9"/>
  </sheets>
  <definedNames>
    <definedName name="ExternalData_1" localSheetId="3" hidden="1">'АКТ СВЕРКА'!$A$1:$E$2</definedName>
    <definedName name="ExternalData_1" localSheetId="5" hidden="1">'ОМБОР ҚОЛДИҒИ'!$A$1:$D$2</definedName>
    <definedName name="_xlnm.Print_Area" localSheetId="0">АСОСИЙ!$A$1:$K$20</definedName>
  </definedNames>
  <calcPr calcId="162913"/>
  <pivotCaches>
    <pivotCache cacheId="5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ОСТАТКА_77b26087-9f7a-4a8d-ae47-2a80a5da225a" name="ОСТАТКА" connection="Запрос — ОСТАТКА"/>
        </x15:modelTables>
      </x15:dataModel>
    </ext>
  </extLst>
</workbook>
</file>

<file path=xl/calcChain.xml><?xml version="1.0" encoding="utf-8"?>
<calcChain xmlns="http://schemas.openxmlformats.org/spreadsheetml/2006/main">
  <c r="F2" i="17" l="1"/>
  <c r="F2" i="52"/>
  <c r="G1" i="1" l="1"/>
  <c r="H1" i="1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ОСТАТКА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keepAlive="1" name="Запрос — КОЛДИК" description="Соединение с запросом &quot;КОЛДИК&quot; в книге." type="5" refreshedVersion="6" background="1" saveData="1">
    <dbPr connection="Provider=Microsoft.Mashup.OleDb.1;Data Source=$Workbook$;Location=КОЛДИК;Extended Properties=&quot;&quot;" command="SELECT * FROM [КОЛДИК]"/>
  </connection>
  <connection id="4" name="Запрос — ОСТАТКА" description="Соединение с запросом &quot;ОСТАТКА&quot; в книге." type="100" refreshedVersion="6" minRefreshableVersion="5">
    <extLst>
      <ext xmlns:x15="http://schemas.microsoft.com/office/spreadsheetml/2010/11/main" uri="{DE250136-89BD-433C-8126-D09CA5730AF9}">
        <x15:connection id="91d54a59-73de-4b40-9775-e358dcaa96c7">
          <x15:oledbPr connection="Provider=Microsoft.Mashup.OleDb.1;Data Source=$Workbook$;Location=ОСТАТКА;Extended Properties=&quot;&quot;">
            <x15:dbTables>
              <x15:dbTable name="ОСТАТКА"/>
            </x15:dbTables>
          </x15:oledbPr>
        </x15:connection>
      </ext>
    </extLst>
  </connection>
</connections>
</file>

<file path=xl/sharedStrings.xml><?xml version="1.0" encoding="utf-8"?>
<sst xmlns="http://schemas.openxmlformats.org/spreadsheetml/2006/main" count="66" uniqueCount="43">
  <si>
    <t>ПАКЕТ 30*30</t>
  </si>
  <si>
    <t>КОНТРАГЕНТ</t>
  </si>
  <si>
    <t>ПЕРЕЧИСЛЕНИЯ</t>
  </si>
  <si>
    <t>НАЛИЧНЫЙ</t>
  </si>
  <si>
    <t>РЕАЛИЗАЦИЯ</t>
  </si>
  <si>
    <t>ЕД.ИЗМ</t>
  </si>
  <si>
    <t>ТОВАРЫ</t>
  </si>
  <si>
    <t>ВИД СРЕДСТВ</t>
  </si>
  <si>
    <t>КГ</t>
  </si>
  <si>
    <t>ШТ.</t>
  </si>
  <si>
    <t>ПАКЕТ 25*20</t>
  </si>
  <si>
    <t>ҚАРЗ</t>
  </si>
  <si>
    <t>Столбец1</t>
  </si>
  <si>
    <t>АВАНС</t>
  </si>
  <si>
    <t>РАСЧЕТ</t>
  </si>
  <si>
    <t>Общий итог</t>
  </si>
  <si>
    <t>(Все)</t>
  </si>
  <si>
    <t>САНА</t>
  </si>
  <si>
    <t>МИЖОЗ</t>
  </si>
  <si>
    <t>ТОВАР</t>
  </si>
  <si>
    <t>ЎЛ.БИР</t>
  </si>
  <si>
    <t>СОНИ</t>
  </si>
  <si>
    <t>НАРХИ</t>
  </si>
  <si>
    <t>ЖАМИ</t>
  </si>
  <si>
    <t>ОҒИРЛИГИ</t>
  </si>
  <si>
    <t>СЎМ</t>
  </si>
  <si>
    <t>ВАЛЮТА</t>
  </si>
  <si>
    <t>КУРС</t>
  </si>
  <si>
    <t>ТЎЛОВ ТУРИ</t>
  </si>
  <si>
    <t>ҚОЛДИҚ</t>
  </si>
  <si>
    <t>ТОВАР НОМИ</t>
  </si>
  <si>
    <t>СОТИЛДИ</t>
  </si>
  <si>
    <t>ИШЛАБ ЧИҚАРИЛДИ</t>
  </si>
  <si>
    <t>ВАЗНИ</t>
  </si>
  <si>
    <t>СОТИЛГАН ТОВАР ВАЗНИ</t>
  </si>
  <si>
    <t>КЕЛГАН СУММА</t>
  </si>
  <si>
    <t>(пусто)</t>
  </si>
  <si>
    <t>САЛЬДО</t>
  </si>
  <si>
    <t>ҚОЛДИҚ.ТЎЛАНДИ</t>
  </si>
  <si>
    <t>ҚОЛДИҚ.СОТИЛДИ</t>
  </si>
  <si>
    <t>ИЗОХ</t>
  </si>
  <si>
    <t>ҒИЁС ИШЧИ</t>
  </si>
  <si>
    <t>ҚОЛДИК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</si>
</sst>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"/>
    <numFmt numFmtId="166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4" fontId="0" fillId="0" borderId="0" xfId="0" applyNumberFormat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166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73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d/mm/yy;@"/>
    </dxf>
    <dxf>
      <numFmt numFmtId="164" formatCode="dd/mm/yy;@"/>
    </dxf>
    <dxf>
      <font>
        <b/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dd/mm/yy;@"/>
    </dxf>
    <dxf>
      <numFmt numFmtId="166" formatCode="#,##0.00_ ;[Red]\-#,##0.00\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d/mm/yy;@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38;&#1051;&#1054;&#1042;!A1"/><Relationship Id="rId7" Type="http://schemas.openxmlformats.org/officeDocument/2006/relationships/hyperlink" Target="#'&#1041;&#1054;&#1064;&#1051;&#1040;&#1170;&#1048;&#1063; &#1057;&#1040;&#1051;&#1068;&#1044;&#1054;'!A1"/><Relationship Id="rId2" Type="http://schemas.openxmlformats.org/officeDocument/2006/relationships/hyperlink" Target="#'&#1040;&#1050;&#1058; &#1057;&#1042;&#1045;&#1056;&#1050;&#1040;'!A1"/><Relationship Id="rId1" Type="http://schemas.openxmlformats.org/officeDocument/2006/relationships/hyperlink" Target="#&#1057;&#1054;&#1058;&#1059;&#1042;!A1"/><Relationship Id="rId6" Type="http://schemas.openxmlformats.org/officeDocument/2006/relationships/hyperlink" Target="#'&#1054;&#1052;&#1041;&#1054;&#1056; &#1178;&#1054;&#1051;&#1044;&#1048;&#1170;&#1048;'!A1"/><Relationship Id="rId5" Type="http://schemas.openxmlformats.org/officeDocument/2006/relationships/hyperlink" Target="#&#1057;&#1058;&#1040;&#1058;&#1048;&#1057;&#1058;&#1048;&#1050;&#1040;!A1"/><Relationship Id="rId4" Type="http://schemas.openxmlformats.org/officeDocument/2006/relationships/hyperlink" Target="#'&#1050;&#1048;&#1056;&#1048;&#1052; &#1054;&#1052;&#1041;&#1054;&#105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178253</xdr:colOff>
      <xdr:row>0</xdr:row>
      <xdr:rowOff>92528</xdr:rowOff>
    </xdr:from>
    <xdr:to>
      <xdr:col>10</xdr:col>
      <xdr:colOff>473528</xdr:colOff>
      <xdr:row>7</xdr:row>
      <xdr:rowOff>83003</xdr:rowOff>
    </xdr:to>
    <xdr:sp macro="" textlink="">
      <xdr:nvSpPr>
        <xdr:cNvPr id="2" name="Скругленный прямоугольник 1"/>
        <xdr:cNvSpPr/>
      </xdr:nvSpPr>
      <xdr:spPr>
        <a:xfrm>
          <a:off x="178253" y="92528"/>
          <a:ext cx="6391275" cy="13239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ПРОЕКТ</a:t>
          </a:r>
        </a:p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ТОРГОВЛЯ И СКЛАД</a:t>
          </a:r>
        </a:p>
      </xdr:txBody>
    </xdr:sp>
    <xdr:clientData/>
  </xdr:twoCellAnchor>
  <xdr:twoCellAnchor>
    <xdr:from>
      <xdr:col>0</xdr:col>
      <xdr:colOff>183695</xdr:colOff>
      <xdr:row>7</xdr:row>
      <xdr:rowOff>107492</xdr:rowOff>
    </xdr:from>
    <xdr:to>
      <xdr:col>5</xdr:col>
      <xdr:colOff>299356</xdr:colOff>
      <xdr:row>10</xdr:row>
      <xdr:rowOff>81643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183695" y="1440992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1.СОТУВ</a:t>
          </a:r>
        </a:p>
      </xdr:txBody>
    </xdr:sp>
    <xdr:clientData/>
  </xdr:twoCellAnchor>
  <xdr:twoCellAnchor>
    <xdr:from>
      <xdr:col>5</xdr:col>
      <xdr:colOff>315924</xdr:colOff>
      <xdr:row>7</xdr:row>
      <xdr:rowOff>102054</xdr:rowOff>
    </xdr:from>
    <xdr:to>
      <xdr:col>10</xdr:col>
      <xdr:colOff>472110</xdr:colOff>
      <xdr:row>10</xdr:row>
      <xdr:rowOff>74544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3380489" y="1435554"/>
          <a:ext cx="3220751" cy="5439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4.АКТ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СВЕРКА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183692</xdr:colOff>
      <xdr:row>10</xdr:row>
      <xdr:rowOff>91165</xdr:rowOff>
    </xdr:from>
    <xdr:to>
      <xdr:col>5</xdr:col>
      <xdr:colOff>299353</xdr:colOff>
      <xdr:row>13</xdr:row>
      <xdr:rowOff>65316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/>
        </xdr:cNvPr>
        <xdr:cNvSpPr/>
      </xdr:nvSpPr>
      <xdr:spPr>
        <a:xfrm>
          <a:off x="183692" y="1996165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2.ТЎЛОВ</a:t>
          </a:r>
        </a:p>
      </xdr:txBody>
    </xdr:sp>
    <xdr:clientData/>
  </xdr:twoCellAnchor>
  <xdr:twoCellAnchor>
    <xdr:from>
      <xdr:col>0</xdr:col>
      <xdr:colOff>183690</xdr:colOff>
      <xdr:row>13</xdr:row>
      <xdr:rowOff>85726</xdr:rowOff>
    </xdr:from>
    <xdr:to>
      <xdr:col>5</xdr:col>
      <xdr:colOff>299351</xdr:colOff>
      <xdr:row>16</xdr:row>
      <xdr:rowOff>59877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/>
        </xdr:cNvPr>
        <xdr:cNvSpPr/>
      </xdr:nvSpPr>
      <xdr:spPr>
        <a:xfrm>
          <a:off x="183690" y="2562226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3.ОМБОРГА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КИРИМ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189130</xdr:colOff>
      <xdr:row>16</xdr:row>
      <xdr:rowOff>85728</xdr:rowOff>
    </xdr:from>
    <xdr:to>
      <xdr:col>5</xdr:col>
      <xdr:colOff>304791</xdr:colOff>
      <xdr:row>19</xdr:row>
      <xdr:rowOff>59879</xdr:rowOff>
    </xdr:to>
    <xdr:sp macro="" textlink="">
      <xdr:nvSpPr>
        <xdr:cNvPr id="7" name="Скругленный прямоугольник 6">
          <a:hlinkClick xmlns:r="http://schemas.openxmlformats.org/officeDocument/2006/relationships" r:id="rId5"/>
        </xdr:cNvPr>
        <xdr:cNvSpPr/>
      </xdr:nvSpPr>
      <xdr:spPr>
        <a:xfrm>
          <a:off x="189130" y="3133728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4.СТАТИСТИКА</a:t>
          </a:r>
        </a:p>
      </xdr:txBody>
    </xdr:sp>
    <xdr:clientData/>
  </xdr:twoCellAnchor>
  <xdr:twoCellAnchor>
    <xdr:from>
      <xdr:col>5</xdr:col>
      <xdr:colOff>319232</xdr:colOff>
      <xdr:row>10</xdr:row>
      <xdr:rowOff>88800</xdr:rowOff>
    </xdr:from>
    <xdr:to>
      <xdr:col>10</xdr:col>
      <xdr:colOff>472111</xdr:colOff>
      <xdr:row>13</xdr:row>
      <xdr:rowOff>49695</xdr:rowOff>
    </xdr:to>
    <xdr:sp macro="" textlink="">
      <xdr:nvSpPr>
        <xdr:cNvPr id="8" name="Скругленный прямоугольник 7">
          <a:hlinkClick xmlns:r="http://schemas.openxmlformats.org/officeDocument/2006/relationships" r:id="rId6"/>
        </xdr:cNvPr>
        <xdr:cNvSpPr/>
      </xdr:nvSpPr>
      <xdr:spPr>
        <a:xfrm>
          <a:off x="3383797" y="1993800"/>
          <a:ext cx="3217444" cy="53239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5.ОМБОР ҚОЛДИҒИ</a:t>
          </a:r>
        </a:p>
      </xdr:txBody>
    </xdr:sp>
    <xdr:clientData/>
  </xdr:twoCellAnchor>
  <xdr:twoCellAnchor>
    <xdr:from>
      <xdr:col>5</xdr:col>
      <xdr:colOff>322538</xdr:colOff>
      <xdr:row>13</xdr:row>
      <xdr:rowOff>83832</xdr:rowOff>
    </xdr:from>
    <xdr:to>
      <xdr:col>10</xdr:col>
      <xdr:colOff>475417</xdr:colOff>
      <xdr:row>19</xdr:row>
      <xdr:rowOff>74543</xdr:rowOff>
    </xdr:to>
    <xdr:sp macro="" textlink="">
      <xdr:nvSpPr>
        <xdr:cNvPr id="9" name="Скругленный прямоугольник 8">
          <a:hlinkClick xmlns:r="http://schemas.openxmlformats.org/officeDocument/2006/relationships" r:id="rId7"/>
        </xdr:cNvPr>
        <xdr:cNvSpPr/>
      </xdr:nvSpPr>
      <xdr:spPr>
        <a:xfrm>
          <a:off x="3387103" y="2560332"/>
          <a:ext cx="3217444" cy="113371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6.</a:t>
          </a:r>
          <a:r>
            <a:rPr lang="uz-Cyrl-UZ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БОШЛАНҒИЧ</a:t>
          </a:r>
          <a:r>
            <a:rPr lang="uz-Cyrl-UZ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САЛЬДО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aziz" refreshedDate="44091.553226157404" createdVersion="6" refreshedVersion="6" minRefreshableVersion="3" recordCount="1">
  <cacheSource type="worksheet">
    <worksheetSource name="РЕАЛИЗАЦИЯ"/>
  </cacheSource>
  <cacheFields count="8">
    <cacheField name="САНА" numFmtId="164">
      <sharedItems containsNonDate="0" containsDate="1" containsString="0" containsBlank="1" minDate="2020-09-14T00:00:00" maxDate="2020-09-16T00:00:00" count="3">
        <m/>
        <d v="2020-09-14T00:00:00" u="1"/>
        <d v="2020-09-15T00:00:00" u="1"/>
      </sharedItems>
    </cacheField>
    <cacheField name="МИЖОЗ" numFmtId="49">
      <sharedItems containsNonDate="0" containsString="0" containsBlank="1"/>
    </cacheField>
    <cacheField name="ТОВАР" numFmtId="0">
      <sharedItems containsNonDate="0" containsBlank="1" count="3">
        <m/>
        <s v="ПАКЕТ 30*30" u="1"/>
        <s v="ПАКЕТ 25*20" u="1"/>
      </sharedItems>
    </cacheField>
    <cacheField name="ЎЛ.БИР" numFmtId="0">
      <sharedItems containsNonDate="0" containsString="0" containsBlank="1"/>
    </cacheField>
    <cacheField name="СОНИ" numFmtId="165">
      <sharedItems containsNonDate="0" containsString="0" containsBlank="1"/>
    </cacheField>
    <cacheField name="НАРХИ" numFmtId="4">
      <sharedItems containsNonDate="0" containsString="0" containsBlank="1"/>
    </cacheField>
    <cacheField name="ЖАМИ" numFmtId="4">
      <sharedItems containsNonDate="0" containsString="0" containsBlank="1"/>
    </cacheField>
    <cacheField name="ОҒИРЛИГИ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dulaziz" refreshedDate="44091.553248263888" createdVersion="6" refreshedVersion="6" minRefreshableVersion="3" recordCount="1">
  <cacheSource type="worksheet">
    <worksheetSource name="ПЛАТЕЖИ"/>
  </cacheSource>
  <cacheFields count="7">
    <cacheField name="САНА" numFmtId="14">
      <sharedItems containsSemiMixedTypes="0" containsNonDate="0" containsDate="1" containsString="0" minDate="2020-09-14T00:00:00" maxDate="2020-09-18T00:00:00" count="4">
        <d v="2020-09-17T00:00:00"/>
        <d v="2020-09-14T00:00:00" u="1"/>
        <d v="2020-09-15T00:00:00" u="1"/>
        <d v="2020-09-16T00:00:00" u="1"/>
      </sharedItems>
    </cacheField>
    <cacheField name="МИЖОЗ" numFmtId="0">
      <sharedItems/>
    </cacheField>
    <cacheField name="СЎМ" numFmtId="3">
      <sharedItems containsSemiMixedTypes="0" containsString="0" containsNumber="1" containsInteger="1" minValue="18000000" maxValue="18000000"/>
    </cacheField>
    <cacheField name="ВАЛЮТА" numFmtId="4">
      <sharedItems containsSemiMixedTypes="0" containsString="0" containsNumber="1" containsInteger="1" minValue="300" maxValue="300"/>
    </cacheField>
    <cacheField name="КУРС" numFmtId="0">
      <sharedItems containsSemiMixedTypes="0" containsString="0" containsNumber="1" containsInteger="1" minValue="10350" maxValue="10350"/>
    </cacheField>
    <cacheField name="ЖАМИ" numFmtId="4">
      <sharedItems containsSemiMixedTypes="0" containsString="0" containsNumber="1" containsInteger="1" minValue="21105000" maxValue="21105000"/>
    </cacheField>
    <cacheField name="ТЎЛОВ ТУРИ" numFmtId="0">
      <sharedItems containsBlank="1" count="3">
        <s v="НАЛИЧНЫЙ"/>
        <m u="1"/>
        <s v="ПЕРЕЧИСЛЕНИЯ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m/>
    <x v="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s v="ҒИЁС ИШЧИ"/>
    <n v="18000000"/>
    <n v="300"/>
    <n v="10350"/>
    <n v="2110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grandTotalCaption="ЖАМИ" updatedVersion="6" minRefreshableVersion="3" useAutoFormatting="1" itemPrintTitles="1" createdVersion="6" indent="0" outline="1" outlineData="1" multipleFieldFilters="0" rowHeaderCaption="ТОВАР">
  <location ref="A4:B6" firstHeaderRow="1" firstDataRow="1" firstDataCol="1" rowPageCount="1" colPageCount="1"/>
  <pivotFields count="8">
    <pivotField axis="axisPage" numFmtId="164" showAll="0" defaultSubtotal="0">
      <items count="3">
        <item m="1" x="1"/>
        <item m="1" x="2"/>
        <item x="0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numFmtId="165" showAll="0"/>
    <pivotField numFmtId="4" showAll="0"/>
    <pivotField numFmtId="4" showAll="0"/>
    <pivotField dataField="1" numFmtId="4" showAll="0"/>
  </pivotFields>
  <rowFields count="1">
    <field x="2"/>
  </rowFields>
  <rowItems count="2">
    <i>
      <x v="2"/>
    </i>
    <i t="grand">
      <x/>
    </i>
  </rowItems>
  <colItems count="1">
    <i/>
  </colItems>
  <pageFields count="1">
    <pageField fld="0" hier="-1"/>
  </pageFields>
  <dataFields count="1">
    <dataField name="ВАЗНИ" fld="7" baseField="0" baseItem="0"/>
  </dataFields>
  <formats count="10">
    <format dxfId="39">
      <pivotArea outline="0" collapsedLevelsAreSubtotals="1" fieldPosition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dataOnly="0" labelOnly="1" outline="0" fieldPosition="0">
        <references count="1">
          <reference field="0" count="1">
            <x v="1"/>
          </reference>
        </references>
      </pivotArea>
    </format>
    <format dxfId="30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ТОВАР">
  <location ref="D4:E6" firstHeaderRow="1" firstDataRow="1" firstDataCol="1" rowPageCount="1" colPageCount="1"/>
  <pivotFields count="7">
    <pivotField axis="axisPage" numFmtId="14" showAll="0">
      <items count="5">
        <item m="1" x="1"/>
        <item m="1" x="2"/>
        <item m="1" x="3"/>
        <item x="0"/>
        <item t="default"/>
      </items>
    </pivotField>
    <pivotField showAll="0"/>
    <pivotField showAll="0"/>
    <pivotField numFmtId="4" showAll="0"/>
    <pivotField showAll="0"/>
    <pivotField dataField="1" numFmtId="4" showAll="0"/>
    <pivotField axis="axisRow" showAll="0">
      <items count="4">
        <item x="0"/>
        <item m="1" x="2"/>
        <item m="1" x="1"/>
        <item t="default"/>
      </items>
    </pivotField>
  </pivotFields>
  <rowFields count="1">
    <field x="6"/>
  </rowFields>
  <rowItems count="2">
    <i>
      <x/>
    </i>
    <i t="grand">
      <x/>
    </i>
  </rowItems>
  <colItems count="1">
    <i/>
  </colItems>
  <pageFields count="1">
    <pageField fld="0" hier="-1"/>
  </pageFields>
  <dataFields count="1">
    <dataField name="КЕЛГАН СУММА" fld="5" baseField="0" baseItem="0"/>
  </dataFields>
  <formats count="2">
    <format dxfId="41">
      <pivotArea collapsedLevelsAreSubtotals="1" fieldPosition="0">
        <references count="1">
          <reference field="6" count="0"/>
        </references>
      </pivotArea>
    </format>
    <format dxfId="4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7" unboundColumnsRight="1">
    <queryTableFields count="6">
      <queryTableField id="1" name="МИЖОЗ" tableColumnId="73"/>
      <queryTableField id="2" name="САЛЬДО" tableColumnId="74"/>
      <queryTableField id="3" name="ҚОЛДИҚ.ТЎЛАНДИ" tableColumnId="75"/>
      <queryTableField id="4" name="ҚОЛДИҚ.СОТИЛДИ" tableColumnId="76"/>
      <queryTableField id="5" name="ҚОЛДИК" tableColumnId="77"/>
      <queryTableField id="6" dataBound="0" tableColumnId="78"/>
    </queryTableFields>
  </queryTableRefresh>
</queryTable>
</file>

<file path=xl/queryTables/queryTable2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5">
    <queryTableFields count="4">
      <queryTableField id="1" name="ТОВАР НОМИ" tableColumnId="13"/>
      <queryTableField id="2" name="ИШЛАБ ЧИҚАРИЛДИ" tableColumnId="14"/>
      <queryTableField id="3" name="СОТИЛДИ" tableColumnId="15"/>
      <queryTableField id="4" name="ҚОЛДИҚ" tableColumnId="16"/>
    </queryTableFields>
  </queryTableRefresh>
  <extLst>
    <ext xmlns:x15="http://schemas.microsoft.com/office/spreadsheetml/2010/11/main" uri="{883FBD77-0823-4a55-B5E3-86C4891E6966}">
      <x15:queryTable sourceDataName="Запрос — ОСТАТКА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РЕАЛИЗАЦИЯ" displayName="РЕАЛИЗАЦИЯ" ref="A2:H3" insertRow="1" totalsRowShown="0" headerRowDxfId="72" dataDxfId="71">
  <autoFilter ref="A2:H3"/>
  <tableColumns count="8">
    <tableColumn id="1" name="САНА" dataDxfId="70"/>
    <tableColumn id="2" name="МИЖОЗ" dataDxfId="69"/>
    <tableColumn id="3" name="ТОВАР" dataDxfId="68"/>
    <tableColumn id="4" name="ЎЛ.БИР" dataDxfId="67"/>
    <tableColumn id="5" name="СОНИ" dataDxfId="66"/>
    <tableColumn id="6" name="НАРХИ" dataDxfId="65"/>
    <tableColumn id="7" name="ЖАМИ" dataDxfId="64">
      <calculatedColumnFormula>РЕАЛИЗАЦИЯ[[#This Row],[СОНИ]]*РЕАЛИЗАЦИЯ[[#This Row],[НАРХИ]]</calculatedColumnFormula>
    </tableColumn>
    <tableColumn id="8" name="ОҒИРЛИГИ" dataDxfId="63">
      <calculatedColumnFormula>РЕАЛИЗАЦИЯ[[#This Row],[СОНИ]]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ЛАТЕЖИ" displayName="ПЛАТЕЖИ" ref="A1:G2" totalsRowShown="0" headerRowDxfId="62" dataDxfId="61">
  <autoFilter ref="A1:G2"/>
  <tableColumns count="7">
    <tableColumn id="1" name="САНА" dataDxfId="60"/>
    <tableColumn id="2" name="МИЖОЗ" dataDxfId="59"/>
    <tableColumn id="3" name="СЎМ" dataDxfId="58"/>
    <tableColumn id="4" name="ВАЛЮТА" dataDxfId="57"/>
    <tableColumn id="5" name="КУРС" dataDxfId="56"/>
    <tableColumn id="6" name="ЖАМИ" dataDxfId="55">
      <calculatedColumnFormula>ПЛАТЕЖИ[[#This Row],[СЎМ]]+(ПЛАТЕЖИ[[#This Row],[ВАЛЮТА]]*ПЛАТЕЖИ[[#This Row],[КУРС]])</calculatedColumnFormula>
    </tableColumn>
    <tableColumn id="7" name="ТЎЛОВ ТУРИ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КОЛДИК" displayName="КОЛДИК" ref="A1:F2" tableType="queryTable" totalsRowShown="0" headerRowDxfId="20" dataDxfId="19">
  <autoFilter ref="A1:F2"/>
  <tableColumns count="6">
    <tableColumn id="73" uniqueName="73" name="МИЖОЗ" queryTableFieldId="1" dataDxfId="17"/>
    <tableColumn id="74" uniqueName="74" name="САЛЬДО" queryTableFieldId="2" dataDxfId="16"/>
    <tableColumn id="75" uniqueName="75" name="ҚОЛДИҚ.ТЎЛАНДИ" queryTableFieldId="3" dataDxfId="15"/>
    <tableColumn id="76" uniqueName="76" name="ҚОЛДИҚ.СОТИЛДИ" queryTableFieldId="4" dataDxfId="14"/>
    <tableColumn id="77" uniqueName="77" name="ҚОЛДИК" queryTableFieldId="5" dataDxfId="13"/>
    <tableColumn id="78" uniqueName="78" name="ИЗОХ" queryTableFieldId="6" dataDxfId="1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7" name="ПЕРЕДАЧА_СКЛАД" displayName="ПЕРЕДАЧА_СКЛАД" ref="A1:D2" insertRow="1" totalsRowShown="0" headerRowDxfId="53" dataDxfId="52">
  <autoFilter ref="A1:D2"/>
  <tableColumns count="4">
    <tableColumn id="2" name="САНА" dataDxfId="51"/>
    <tableColumn id="3" name="ТОВАР НОМИ" dataDxfId="50"/>
    <tableColumn id="4" name="ЎЛ.БИР" dataDxfId="49"/>
    <tableColumn id="5" name="СОНИ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ОСТАТКА" displayName="ОСТАТКА" ref="A1:D2" tableType="queryTable" totalsRowShown="0" headerRowDxfId="47" dataDxfId="46">
  <autoFilter ref="A1:D2"/>
  <tableColumns count="4">
    <tableColumn id="13" uniqueName="13" name="ТОВАР НОМИ" queryTableFieldId="1" dataDxfId="45"/>
    <tableColumn id="14" uniqueName="14" name="ИШЛАБ ЧИҚАРИЛДИ" queryTableFieldId="2" dataDxfId="44"/>
    <tableColumn id="15" uniqueName="15" name="СОТИЛДИ" queryTableFieldId="3" dataDxfId="43"/>
    <tableColumn id="16" uniqueName="16" name="ҚОЛДИҚ" queryTableFieldId="4" dataDxfId="42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id="3" name="Таблица3" displayName="Таблица3" ref="A1:C2" totalsRowShown="0" headerRowDxfId="23">
  <autoFilter ref="A1:C2"/>
  <tableColumns count="3">
    <tableColumn id="1" name="САНА" dataDxfId="21"/>
    <tableColumn id="2" name="МИЖОЗ"/>
    <tableColumn id="3" name="САЛЬДО" dataDxfId="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ДАННЫЙ" displayName="ДАННЫЙ" ref="A1:E4" totalsRowShown="0" headerRowDxfId="29" dataDxfId="28">
  <autoFilter ref="A1:E4"/>
  <sortState ref="A2:D4">
    <sortCondition ref="A1:A4"/>
  </sortState>
  <tableColumns count="5">
    <tableColumn id="1" name="КОНТРАГЕНТ" dataDxfId="27"/>
    <tableColumn id="2" name="ЕД.ИЗМ" dataDxfId="26"/>
    <tableColumn id="3" name="ТОВАРЫ" dataDxfId="25"/>
    <tableColumn id="4" name="ВИД СРЕДСТВ" dataDxfId="24"/>
    <tableColumn id="5" name="Столбец1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15" zoomScaleNormal="100" zoomScaleSheetLayoutView="115" workbookViewId="0">
      <selection activeCell="L12" sqref="L12"/>
    </sheetView>
  </sheetViews>
  <sheetFormatPr defaultRowHeight="15" x14ac:dyDescent="0.25"/>
  <sheetData>
    <row r="1" spans="1:1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zoomScaleNormal="100" workbookViewId="0">
      <selection activeCell="C4" sqref="C4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18" style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16384" width="9.140625" style="1"/>
  </cols>
  <sheetData>
    <row r="1" spans="1:8" x14ac:dyDescent="0.25">
      <c r="A1" s="22" t="s">
        <v>4</v>
      </c>
      <c r="B1" s="22"/>
      <c r="C1" s="22"/>
      <c r="D1" s="22"/>
      <c r="E1" s="22"/>
      <c r="F1" s="22"/>
      <c r="G1" s="10">
        <f>SUM(G3:G3)</f>
        <v>0</v>
      </c>
      <c r="H1" s="10">
        <f>SUM(H3:H3)</f>
        <v>0</v>
      </c>
    </row>
    <row r="2" spans="1:8" x14ac:dyDescent="0.25">
      <c r="A2" s="3" t="s">
        <v>17</v>
      </c>
      <c r="B2" s="4" t="s">
        <v>18</v>
      </c>
      <c r="C2" s="1" t="s">
        <v>19</v>
      </c>
      <c r="D2" s="1" t="s">
        <v>20</v>
      </c>
      <c r="E2" s="5" t="s">
        <v>21</v>
      </c>
      <c r="F2" s="2" t="s">
        <v>22</v>
      </c>
      <c r="G2" s="2" t="s">
        <v>23</v>
      </c>
      <c r="H2" s="2" t="s">
        <v>24</v>
      </c>
    </row>
  </sheetData>
  <mergeCells count="1">
    <mergeCell ref="A1:F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МАЪЛУМОТЛАР!$A$2:$A$2000</xm:f>
          </x14:formula1>
          <xm:sqref>B3</xm:sqref>
        </x14:dataValidation>
        <x14:dataValidation type="list" allowBlank="1" showInputMessage="1" showErrorMessage="1">
          <x14:formula1>
            <xm:f>МАЪЛУМОТЛАР!$C$2:$C$2000</xm:f>
          </x14:formula1>
          <xm:sqref>C3</xm:sqref>
        </x14:dataValidation>
        <x14:dataValidation type="list" allowBlank="1" showInputMessage="1" showErrorMessage="1">
          <x14:formula1>
            <xm:f>МАЪЛУМОТЛАР!$B$2:$B$4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4" sqref="D4"/>
    </sheetView>
  </sheetViews>
  <sheetFormatPr defaultRowHeight="15" x14ac:dyDescent="0.25"/>
  <cols>
    <col min="1" max="1" width="10.5703125" style="6" customWidth="1"/>
    <col min="2" max="2" width="13" style="1" customWidth="1"/>
    <col min="3" max="3" width="14.28515625" style="7" customWidth="1"/>
    <col min="4" max="4" width="14" style="2" customWidth="1"/>
    <col min="5" max="5" width="11.42578125" style="1" customWidth="1"/>
    <col min="6" max="6" width="12.42578125" style="2" bestFit="1" customWidth="1"/>
    <col min="7" max="7" width="17.7109375" style="1" bestFit="1" customWidth="1"/>
    <col min="8" max="16384" width="9.140625" style="1"/>
  </cols>
  <sheetData>
    <row r="1" spans="1:7" x14ac:dyDescent="0.25">
      <c r="A1" s="6" t="s">
        <v>17</v>
      </c>
      <c r="B1" s="1" t="s">
        <v>18</v>
      </c>
      <c r="C1" s="7" t="s">
        <v>25</v>
      </c>
      <c r="D1" s="2" t="s">
        <v>26</v>
      </c>
      <c r="E1" s="1" t="s">
        <v>27</v>
      </c>
      <c r="F1" s="2" t="s">
        <v>23</v>
      </c>
      <c r="G1" s="1" t="s">
        <v>28</v>
      </c>
    </row>
    <row r="2" spans="1:7" x14ac:dyDescent="0.25">
      <c r="A2" s="6">
        <v>44091</v>
      </c>
      <c r="B2" s="1" t="s">
        <v>41</v>
      </c>
      <c r="C2" s="7">
        <v>18000000</v>
      </c>
      <c r="D2" s="2">
        <v>300</v>
      </c>
      <c r="E2" s="1">
        <v>10350</v>
      </c>
      <c r="F2" s="2">
        <f>ПЛАТЕЖИ[[#This Row],[СЎМ]]+(ПЛАТЕЖИ[[#This Row],[ВАЛЮТА]]*ПЛАТЕЖИ[[#This Row],[КУРС]])</f>
        <v>21105000</v>
      </c>
      <c r="G2" s="1" t="s">
        <v>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Мижоз">
          <x14:formula1>
            <xm:f>МАЪЛУМОТЛАР!$A$2:$A$2000</xm:f>
          </x14:formula1>
          <xm:sqref>B2</xm:sqref>
        </x14:dataValidation>
        <x14:dataValidation type="list" allowBlank="1" showInputMessage="1" showErrorMessage="1">
          <x14:formula1>
            <xm:f>МАЪЛУМОТЛАР!$D$2:$D$4</xm:f>
          </x14:formula1>
          <xm:sqref>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3" sqref="A3"/>
    </sheetView>
  </sheetViews>
  <sheetFormatPr defaultRowHeight="19.5" x14ac:dyDescent="0.3"/>
  <cols>
    <col min="1" max="1" width="16" style="18" bestFit="1" customWidth="1"/>
    <col min="2" max="2" width="19.5703125" style="17" bestFit="1" customWidth="1"/>
    <col min="3" max="3" width="30.140625" style="17" bestFit="1" customWidth="1"/>
    <col min="4" max="4" width="30.5703125" style="17" bestFit="1" customWidth="1"/>
    <col min="5" max="5" width="18.140625" style="17" bestFit="1" customWidth="1"/>
    <col min="6" max="6" width="12.7109375" style="18" customWidth="1"/>
    <col min="7" max="16384" width="9.140625" style="18"/>
  </cols>
  <sheetData>
    <row r="1" spans="1:6" x14ac:dyDescent="0.3">
      <c r="A1" s="20" t="s">
        <v>18</v>
      </c>
      <c r="B1" s="17" t="s">
        <v>37</v>
      </c>
      <c r="C1" s="17" t="s">
        <v>38</v>
      </c>
      <c r="D1" s="17" t="s">
        <v>39</v>
      </c>
      <c r="E1" s="17" t="s">
        <v>42</v>
      </c>
      <c r="F1" s="18" t="s">
        <v>40</v>
      </c>
    </row>
    <row r="2" spans="1:6" x14ac:dyDescent="0.3">
      <c r="A2" s="20" t="s">
        <v>41</v>
      </c>
      <c r="B2" s="17">
        <v>-26649550</v>
      </c>
      <c r="C2" s="17">
        <v>21105000</v>
      </c>
      <c r="D2" s="17">
        <v>0</v>
      </c>
      <c r="E2" s="17">
        <v>-5544550</v>
      </c>
      <c r="F2" s="26" t="str">
        <f>IF(КОЛДИК[[#This Row],[ҚОЛДИК]]&lt;0,МАЪЛУМОТЛАР!$E$2,IF(КОЛДИК[[#This Row],[ҚОЛДИК]]&gt;0,МАЪЛУМОТЛАР!$E$3,IF(КОЛДИК[[#This Row],[ҚОЛДИК]]=0,МАЪЛУМОТЛАР!$E$4)))</f>
        <v>ҚАРЗ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selection activeCell="B2" sqref="B2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8" customFormat="1" x14ac:dyDescent="0.25">
      <c r="A1" s="8" t="s">
        <v>17</v>
      </c>
      <c r="B1" s="8" t="s">
        <v>30</v>
      </c>
      <c r="C1" s="8" t="s">
        <v>20</v>
      </c>
      <c r="D1" s="9" t="s">
        <v>21</v>
      </c>
    </row>
    <row r="2" spans="1:4" x14ac:dyDescent="0.25">
      <c r="A2" s="6"/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МАЪЛУМОТЛАР!$C$2:$C$2000</xm:f>
          </x14:formula1>
          <xm:sqref>B2</xm:sqref>
        </x14:dataValidation>
        <x14:dataValidation type="list" allowBlank="1" showInputMessage="1" showErrorMessage="1">
          <x14:formula1>
            <xm:f>МАЪЛУМОТЛАР!$B$2:$B$4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9" sqref="C9"/>
    </sheetView>
  </sheetViews>
  <sheetFormatPr defaultRowHeight="15" x14ac:dyDescent="0.25"/>
  <cols>
    <col min="1" max="1" width="21" bestFit="1" customWidth="1"/>
    <col min="2" max="2" width="32.5703125" style="11" bestFit="1" customWidth="1"/>
    <col min="3" max="3" width="18.42578125" style="11" bestFit="1" customWidth="1"/>
    <col min="4" max="4" width="16.85546875" style="11" bestFit="1" customWidth="1"/>
  </cols>
  <sheetData>
    <row r="1" spans="1:4" ht="19.5" x14ac:dyDescent="0.3">
      <c r="A1" s="16" t="s">
        <v>30</v>
      </c>
      <c r="B1" s="20" t="s">
        <v>32</v>
      </c>
      <c r="C1" s="20" t="s">
        <v>31</v>
      </c>
      <c r="D1" s="20" t="s">
        <v>29</v>
      </c>
    </row>
    <row r="2" spans="1:4" ht="19.5" x14ac:dyDescent="0.3">
      <c r="A2" s="16"/>
      <c r="B2" s="20"/>
      <c r="C2" s="20">
        <v>0</v>
      </c>
      <c r="D2" s="2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defaultRowHeight="15" x14ac:dyDescent="0.25"/>
  <cols>
    <col min="1" max="1" width="9.28515625" customWidth="1"/>
    <col min="2" max="2" width="7.85546875" style="12" customWidth="1"/>
    <col min="4" max="4" width="11.85546875" customWidth="1"/>
    <col min="5" max="5" width="15.7109375" customWidth="1"/>
  </cols>
  <sheetData>
    <row r="1" spans="1:5" x14ac:dyDescent="0.25">
      <c r="A1" s="23" t="s">
        <v>34</v>
      </c>
      <c r="B1" s="23"/>
      <c r="D1" s="23" t="s">
        <v>28</v>
      </c>
      <c r="E1" s="23"/>
    </row>
    <row r="2" spans="1:5" x14ac:dyDescent="0.25">
      <c r="A2" s="13" t="s">
        <v>17</v>
      </c>
      <c r="B2" s="12" t="s">
        <v>16</v>
      </c>
      <c r="D2" s="13" t="s">
        <v>17</v>
      </c>
      <c r="E2" t="s">
        <v>16</v>
      </c>
    </row>
    <row r="4" spans="1:5" x14ac:dyDescent="0.25">
      <c r="A4" s="13" t="s">
        <v>19</v>
      </c>
      <c r="B4" s="12" t="s">
        <v>33</v>
      </c>
      <c r="D4" s="13" t="s">
        <v>19</v>
      </c>
      <c r="E4" t="s">
        <v>35</v>
      </c>
    </row>
    <row r="5" spans="1:5" x14ac:dyDescent="0.25">
      <c r="A5" s="14" t="s">
        <v>36</v>
      </c>
      <c r="D5" s="14" t="s">
        <v>3</v>
      </c>
      <c r="E5" s="21">
        <v>21105000</v>
      </c>
    </row>
    <row r="6" spans="1:5" x14ac:dyDescent="0.25">
      <c r="A6" s="14" t="s">
        <v>23</v>
      </c>
      <c r="D6" s="14" t="s">
        <v>15</v>
      </c>
      <c r="E6" s="21">
        <v>21105000</v>
      </c>
    </row>
    <row r="7" spans="1:5" x14ac:dyDescent="0.25">
      <c r="B7"/>
    </row>
  </sheetData>
  <mergeCells count="2">
    <mergeCell ref="A1:B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14.42578125" style="25" customWidth="1"/>
    <col min="2" max="2" width="16.7109375" customWidth="1"/>
    <col min="3" max="3" width="14" customWidth="1"/>
  </cols>
  <sheetData>
    <row r="1" spans="1:3" s="19" customFormat="1" x14ac:dyDescent="0.25">
      <c r="A1" s="3" t="s">
        <v>17</v>
      </c>
      <c r="B1" s="19" t="s">
        <v>18</v>
      </c>
      <c r="C1" s="19" t="s">
        <v>37</v>
      </c>
    </row>
    <row r="2" spans="1:3" x14ac:dyDescent="0.25">
      <c r="A2" s="25">
        <v>44091</v>
      </c>
      <c r="B2" t="s">
        <v>41</v>
      </c>
      <c r="C2" s="24">
        <v>-26649550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МАЪЛУМОТЛАР!$A$2:$A$2000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16.7109375" customWidth="1"/>
    <col min="2" max="2" width="12.5703125" customWidth="1"/>
    <col min="3" max="3" width="21.28515625" customWidth="1"/>
    <col min="4" max="4" width="24.140625" customWidth="1"/>
  </cols>
  <sheetData>
    <row r="1" spans="1:5" s="1" customFormat="1" x14ac:dyDescent="0.25">
      <c r="A1" s="1" t="s">
        <v>1</v>
      </c>
      <c r="B1" s="1" t="s">
        <v>5</v>
      </c>
      <c r="C1" s="1" t="s">
        <v>6</v>
      </c>
      <c r="D1" s="1" t="s">
        <v>7</v>
      </c>
      <c r="E1" s="19" t="s">
        <v>12</v>
      </c>
    </row>
    <row r="2" spans="1:5" s="1" customFormat="1" x14ac:dyDescent="0.25">
      <c r="A2" s="1" t="s">
        <v>41</v>
      </c>
      <c r="B2" s="1" t="s">
        <v>8</v>
      </c>
      <c r="C2" s="1" t="s">
        <v>0</v>
      </c>
      <c r="D2" s="1" t="s">
        <v>2</v>
      </c>
      <c r="E2" s="19" t="s">
        <v>11</v>
      </c>
    </row>
    <row r="3" spans="1:5" s="1" customFormat="1" x14ac:dyDescent="0.25">
      <c r="E3" s="19" t="s">
        <v>13</v>
      </c>
    </row>
    <row r="4" spans="1:5" s="1" customFormat="1" x14ac:dyDescent="0.25">
      <c r="B4" s="1" t="s">
        <v>9</v>
      </c>
      <c r="C4" s="1" t="s">
        <v>10</v>
      </c>
      <c r="D4" s="1" t="s">
        <v>3</v>
      </c>
      <c r="E4" s="19" t="s">
        <v>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7653ED-B00F-4511-B75C-E722FB3F89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АСОСИЙ</vt:lpstr>
      <vt:lpstr>СОТУВ</vt:lpstr>
      <vt:lpstr>ТЎЛОВ</vt:lpstr>
      <vt:lpstr>АКТ СВЕРКА</vt:lpstr>
      <vt:lpstr>КИРИМ ОМБОР</vt:lpstr>
      <vt:lpstr>ОМБОР ҚОЛДИҒИ</vt:lpstr>
      <vt:lpstr>СТАТИСТИКА</vt:lpstr>
      <vt:lpstr>БОШЛАҒИЧ САЛЬДО</vt:lpstr>
      <vt:lpstr>МАЪЛУМОТЛАР</vt:lpstr>
      <vt:lpstr>АСОСИЙ!Область_печати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dcterms:created xsi:type="dcterms:W3CDTF">2020-09-15T05:33:38Z</dcterms:created>
  <dcterms:modified xsi:type="dcterms:W3CDTF">2020-09-17T08:49:34Z</dcterms:modified>
</cp:coreProperties>
</file>