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dulaziz\Desktop\"/>
    </mc:Choice>
  </mc:AlternateContent>
  <bookViews>
    <workbookView xWindow="0" yWindow="0" windowWidth="15345" windowHeight="4545" tabRatio="859" firstSheet="3" activeTab="7"/>
  </bookViews>
  <sheets>
    <sheet name="РЕАЛИЗАЦИЯ" sheetId="1" r:id="rId1"/>
    <sheet name="ПЛАТЕжИ" sheetId="17" r:id="rId2"/>
    <sheet name="АКТ СВЕРКИ" sheetId="37" r:id="rId3"/>
    <sheet name="ПЕРЕДАЧА НА СКЛАД" sheetId="27" r:id="rId4"/>
    <sheet name="СОСТОЯНИЯ СКЛАДА" sheetId="35" r:id="rId5"/>
    <sheet name="СТАТИСТИКА" sheetId="29" r:id="rId6"/>
    <sheet name="Данный" sheetId="2" r:id="rId7"/>
    <sheet name="ОСТАТОК НА СКЛАДЕ" sheetId="39" r:id="rId8"/>
  </sheets>
  <definedNames>
    <definedName name="ExternalData_1" localSheetId="2" hidden="1">'АКТ СВЕРКИ'!$A$1:$D$4</definedName>
    <definedName name="ExternalData_1" localSheetId="7" hidden="1">'ОСТАТОК НА СКЛАДЕ'!$A$1:$E$5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7" l="1"/>
  <c r="E3" i="37"/>
  <c r="E4" i="37"/>
  <c r="F5" i="17" l="1"/>
  <c r="G6" i="1"/>
  <c r="H6" i="1"/>
  <c r="F4" i="17" l="1"/>
  <c r="G5" i="1"/>
  <c r="H5" i="1"/>
  <c r="H4" i="1" l="1"/>
  <c r="H3" i="1"/>
  <c r="H1" i="1" s="1"/>
  <c r="F2" i="17" l="1"/>
  <c r="F3" i="17"/>
  <c r="G3" i="1" l="1"/>
  <c r="G4" i="1"/>
  <c r="G1" i="1" l="1"/>
</calcChain>
</file>

<file path=xl/connections.xml><?xml version="1.0" encoding="utf-8"?>
<connections xmlns="http://schemas.openxmlformats.org/spreadsheetml/2006/main">
  <connection id="1" keepAlive="1" name="Запрос — Остатки" description="Соединение с запросом &quot;Остатки&quot; в книге." type="5" refreshedVersion="6" background="1" saveData="1">
    <dbPr connection="Provider=Microsoft.Mashup.OleDb.1;Data Source=$Workbook$;Location=Остатки;Extended Properties=&quot;&quot;" command="SELECT * FROM [Остатки]"/>
  </connection>
  <connection id="2" keepAlive="1" name="Запрос — Остаток" description="Соединение с запросом &quot;Остаток&quot; в книге." type="5" refreshedVersion="6" background="1" saveData="1">
    <dbPr connection="Provider=Microsoft.Mashup.OleDb.1;Data Source=$Workbook$;Location=Остаток;Extended Properties=&quot;&quot;" command="SELECT * FROM [Остаток]"/>
  </connection>
  <connection id="3" keepAlive="1" name="Запрос — ПЛАТЕЖИ" description="Соединение с запросом &quot;ПЛАТЕЖИ&quot; в книге." type="5" refreshedVersion="0" background="1">
    <dbPr connection="Provider=Microsoft.Mashup.OleDb.1;Data Source=$Workbook$;Location=ПЛАТЕЖИ;Extended Properties=&quot;&quot;" command="SELECT * FROM [ПЛАТЕЖИ]"/>
  </connection>
  <connection id="4" keepAlive="1" name="Запрос — РЕАЛИЗАЦИЯ" description="Соединение с запросом &quot;РЕАЛИЗАЦИЯ&quot; в книге." type="5" refreshedVersion="0" background="1">
    <dbPr connection="Provider=Microsoft.Mashup.OleDb.1;Data Source=$Workbook$;Location=РЕАЛИЗАЦИЯ;Extended Properties=&quot;&quot;" command="SELECT * FROM [РЕАЛИЗАЦИЯ]"/>
  </connection>
</connections>
</file>

<file path=xl/sharedStrings.xml><?xml version="1.0" encoding="utf-8"?>
<sst xmlns="http://schemas.openxmlformats.org/spreadsheetml/2006/main" count="92" uniqueCount="51">
  <si>
    <t>Товар</t>
  </si>
  <si>
    <t>Контрагент</t>
  </si>
  <si>
    <t>Дата</t>
  </si>
  <si>
    <t>Сум</t>
  </si>
  <si>
    <t>Валюта</t>
  </si>
  <si>
    <t>Курс</t>
  </si>
  <si>
    <t>Жами</t>
  </si>
  <si>
    <t>Клиент</t>
  </si>
  <si>
    <t>Ед. Изм</t>
  </si>
  <si>
    <t>Кол-во</t>
  </si>
  <si>
    <t>Цена</t>
  </si>
  <si>
    <t>Сумма</t>
  </si>
  <si>
    <t>Вес</t>
  </si>
  <si>
    <t>ДИМА</t>
  </si>
  <si>
    <t>СЕРГЕЙ</t>
  </si>
  <si>
    <t>НИКОЛАЙ</t>
  </si>
  <si>
    <t>ПАКЕТ 30*30</t>
  </si>
  <si>
    <t>КОНТРАГЕНТ</t>
  </si>
  <si>
    <t>ОСТАТОК</t>
  </si>
  <si>
    <t>ПРОМЕЖУТОЧНЫЙ ИТОГ РЕАЛИЗАЦИЯ!</t>
  </si>
  <si>
    <t>ПЕРЕЧИСЛЕНИЯ</t>
  </si>
  <si>
    <t>НАЛИЧНЫЙ</t>
  </si>
  <si>
    <t>Вид платежи</t>
  </si>
  <si>
    <t>№</t>
  </si>
  <si>
    <t xml:space="preserve">НАИМЕНОВАНИЕ </t>
  </si>
  <si>
    <t>ЕД. ИЗМ</t>
  </si>
  <si>
    <t>КОЛИЧЕСТВО</t>
  </si>
  <si>
    <t>ДАТА</t>
  </si>
  <si>
    <t>ПРИХОД</t>
  </si>
  <si>
    <t>РАСХОД</t>
  </si>
  <si>
    <t>РЕАЛИЗАЦИЯ</t>
  </si>
  <si>
    <t>НАИМЕНОВАНИЯ ТОВАРА</t>
  </si>
  <si>
    <t>СОСТОЯНИЯ СКЛАДА ПО ДАТАМ</t>
  </si>
  <si>
    <t>ПРИХОД-РАСХОД</t>
  </si>
  <si>
    <t>СВЯЗЬ РЕАЛИЗАЦИЯ! И ПЕРЕДАЧА НА СКЛАД</t>
  </si>
  <si>
    <t>ПРОМЕЖУТОЧНЫЙ ИТОГ ПРИХОД НА СКЛАД!</t>
  </si>
  <si>
    <t>ЕД.ИЗМ</t>
  </si>
  <si>
    <t>ТОВАРЫ</t>
  </si>
  <si>
    <t>ВИД СРЕДСТВ</t>
  </si>
  <si>
    <t>КГ</t>
  </si>
  <si>
    <t>ШТ.</t>
  </si>
  <si>
    <t>ПАКЕТ 25*20</t>
  </si>
  <si>
    <t>ҚАРЗ</t>
  </si>
  <si>
    <t>Столбец1</t>
  </si>
  <si>
    <t>АВАНС</t>
  </si>
  <si>
    <t>РАСЧЕТ</t>
  </si>
  <si>
    <t xml:space="preserve"> </t>
  </si>
  <si>
    <t>Платеж</t>
  </si>
  <si>
    <t>Остаток</t>
  </si>
  <si>
    <t>ПОСТУПИЛО</t>
  </si>
  <si>
    <t>ПРОДАНО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</si>
</sst>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0"/>
    <numFmt numFmtId="166" formatCode="#,##0.00_ ;[Red]\-#,##0.00\ 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6" fontId="0" fillId="0" borderId="0" xfId="0" applyNumberFormat="1"/>
    <xf numFmtId="0" fontId="1" fillId="0" borderId="0" xfId="0" applyNumberFormat="1" applyFont="1"/>
    <xf numFmtId="0" fontId="1" fillId="0" borderId="0" xfId="0" applyFont="1"/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4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numFmt numFmtId="4" formatCode="#,##0.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6" formatCode="#,##0.00_ ;[Red]\-#,##0.00\ "/>
    </dxf>
    <dxf>
      <numFmt numFmtId="4" formatCode="#,##0.0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5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Контрагент" tableColumnId="5"/>
      <queryTableField id="2" name="Сумма" tableColumnId="2"/>
      <queryTableField id="3" name="Платеж" tableColumnId="3"/>
      <queryTableField id="4" name="Остаток" tableColumnId="4"/>
      <queryTableField id="5" dataBound="0" tableColumnId="1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НАИМЕНОВАНИЕ " tableColumnId="21"/>
      <queryTableField id="2" name="Ед. Изм" tableColumnId="22"/>
      <queryTableField id="3" name="КОЛИЧЕСТВО" tableColumnId="23"/>
      <queryTableField id="4" name="Кол-во" tableColumnId="24"/>
      <queryTableField id="5" name="ОСТАТОК" tableColumnId="2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РЕАЛИЗАЦИЯ" displayName="РЕАЛИЗАЦИЯ" ref="A2:H6" totalsRowShown="0" headerRowDxfId="41" dataDxfId="40">
  <autoFilter ref="A2:H6"/>
  <tableColumns count="8">
    <tableColumn id="1" name="Дата" dataDxfId="39"/>
    <tableColumn id="2" name="Контрагент" dataDxfId="38"/>
    <tableColumn id="3" name="Товар" dataDxfId="37"/>
    <tableColumn id="4" name="Ед. Изм" dataDxfId="36"/>
    <tableColumn id="5" name="Кол-во" dataDxfId="35"/>
    <tableColumn id="6" name="Цена" dataDxfId="34"/>
    <tableColumn id="7" name="Сумма" dataDxfId="33">
      <calculatedColumnFormula>РЕАЛИЗАЦИЯ[[#This Row],[Кол-во]]*РЕАЛИЗАЦИЯ[[#This Row],[Цена]]</calculatedColumnFormula>
    </tableColumn>
    <tableColumn id="8" name="Вес" dataDxfId="32">
      <calculatedColumnFormula>РЕАЛИЗАЦИЯ[[#This Row],[Кол-во]]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ПЛАТЕЖИ" displayName="ПЛАТЕЖИ" ref="A1:G5" totalsRowShown="0" headerRowDxfId="31" dataDxfId="30">
  <autoFilter ref="A1:G5"/>
  <tableColumns count="7">
    <tableColumn id="1" name="Дата" dataDxfId="29"/>
    <tableColumn id="2" name="Клиент" dataDxfId="28"/>
    <tableColumn id="3" name="Сум" dataDxfId="27"/>
    <tableColumn id="4" name="Валюта" dataDxfId="26"/>
    <tableColumn id="5" name="Курс" dataDxfId="25"/>
    <tableColumn id="6" name="Жами" dataDxfId="24">
      <calculatedColumnFormula>ПЛАТЕЖИ[[#This Row],[Сум]]+(ПЛАТЕЖИ[[#This Row],[Валюта]]*ПЛАТЕЖИ[[#This Row],[Курс]])</calculatedColumnFormula>
    </tableColumn>
    <tableColumn id="7" name="Вид платежи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Остатки" displayName="Остатки" ref="A1:E4" tableType="queryTable" totalsRowShown="0">
  <autoFilter ref="A1:E4"/>
  <tableColumns count="5">
    <tableColumn id="5" uniqueName="5" name="Контрагент" queryTableFieldId="1" dataDxfId="5"/>
    <tableColumn id="2" uniqueName="2" name="Сумма" queryTableFieldId="2" dataDxfId="6"/>
    <tableColumn id="3" uniqueName="3" name="Платеж" queryTableFieldId="3" dataDxfId="22"/>
    <tableColumn id="4" uniqueName="4" name="Остаток" queryTableFieldId="4" dataDxfId="21"/>
    <tableColumn id="1" uniqueName="1" name="Столбец1" queryTableFieldId="5" dataDxfId="20">
      <calculatedColumnFormula>IF(Остатки[[#This Row],[Остаток]]&lt;0,Данный!$E$2,IF(Остатки[[#This Row],[Остаток]]&gt;0,Данный!$E$3,IF(Остатки[[#This Row],[Остаток]]=0,Данный!$E$4)))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7" name="ПЕРЕДАЧА_СКЛАД" displayName="ПЕРЕДАЧА_СКЛАД" ref="A1:D3" totalsRowShown="0" headerRowDxfId="19" dataDxfId="18">
  <autoFilter ref="A1:D3"/>
  <tableColumns count="4">
    <tableColumn id="2" name="ДАТА" dataDxfId="17"/>
    <tableColumn id="3" name="НАИМЕНОВАНИЕ " dataDxfId="16"/>
    <tableColumn id="4" name="ЕД. ИЗМ" dataDxfId="15"/>
    <tableColumn id="5" name="КОЛИЧЕСТВО" dataDxfId="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ДАННЫЙ" displayName="ДАННЫЙ" ref="A1:E4" totalsRowShown="0" headerRowDxfId="13" dataDxfId="12">
  <autoFilter ref="A1:E4"/>
  <tableColumns count="5">
    <tableColumn id="1" name="КОНТРАГЕНТ" dataDxfId="11"/>
    <tableColumn id="2" name="ЕД.ИЗМ" dataDxfId="10"/>
    <tableColumn id="3" name="ТОВАРЫ" dataDxfId="9"/>
    <tableColumn id="4" name="ВИД СРЕДСТВ" dataDxfId="8"/>
    <tableColumn id="5" name="Столбец1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Остаток" displayName="Остаток" ref="A1:E5" tableType="queryTable" totalsRowShown="0">
  <autoFilter ref="A1:E5"/>
  <tableColumns count="5">
    <tableColumn id="21" uniqueName="21" name="НАИМЕНОВАНИЕ " queryTableFieldId="1" dataDxfId="4"/>
    <tableColumn id="22" uniqueName="22" name="ЕД.ИЗМ" queryTableFieldId="2" dataDxfId="3"/>
    <tableColumn id="23" uniqueName="23" name="ПОСТУПИЛО" queryTableFieldId="3" dataDxfId="2"/>
    <tableColumn id="24" uniqueName="24" name="ПРОДАНО" queryTableFieldId="4" dataDxfId="1"/>
    <tableColumn id="25" uniqueName="25" name="ОСТАТОК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B2" sqref="B2"/>
    </sheetView>
  </sheetViews>
  <sheetFormatPr defaultRowHeight="15" x14ac:dyDescent="0.25"/>
  <cols>
    <col min="1" max="1" width="9.85546875" style="3" bestFit="1" customWidth="1"/>
    <col min="2" max="2" width="24.140625" style="4" customWidth="1"/>
    <col min="3" max="3" width="18" style="1" customWidth="1"/>
    <col min="4" max="4" width="9.140625" style="1"/>
    <col min="5" max="5" width="9.140625" style="5"/>
    <col min="6" max="6" width="12" style="2" customWidth="1"/>
    <col min="7" max="7" width="13.42578125" style="2" bestFit="1" customWidth="1"/>
    <col min="8" max="8" width="12.42578125" style="2" customWidth="1"/>
    <col min="9" max="16384" width="9.140625" style="1"/>
  </cols>
  <sheetData>
    <row r="1" spans="1:8" x14ac:dyDescent="0.25">
      <c r="A1" s="18" t="s">
        <v>30</v>
      </c>
      <c r="B1" s="18"/>
      <c r="C1" s="18"/>
      <c r="D1" s="18"/>
      <c r="E1" s="18"/>
      <c r="F1" s="18"/>
      <c r="G1" s="11">
        <f>SUM(G3:G6)</f>
        <v>23930000</v>
      </c>
      <c r="H1" s="11">
        <f>SUM(H3:H6)</f>
        <v>1600</v>
      </c>
    </row>
    <row r="2" spans="1:8" x14ac:dyDescent="0.25">
      <c r="A2" s="3" t="s">
        <v>2</v>
      </c>
      <c r="B2" s="4" t="s">
        <v>1</v>
      </c>
      <c r="C2" s="1" t="s">
        <v>0</v>
      </c>
      <c r="D2" s="1" t="s">
        <v>8</v>
      </c>
      <c r="E2" s="5" t="s">
        <v>9</v>
      </c>
      <c r="F2" s="2" t="s">
        <v>10</v>
      </c>
      <c r="G2" s="2" t="s">
        <v>11</v>
      </c>
      <c r="H2" s="2" t="s">
        <v>12</v>
      </c>
    </row>
    <row r="3" spans="1:8" x14ac:dyDescent="0.25">
      <c r="A3" s="3">
        <v>44088</v>
      </c>
      <c r="B3" s="4" t="s">
        <v>13</v>
      </c>
      <c r="C3" s="1" t="s">
        <v>16</v>
      </c>
      <c r="D3" s="1" t="s">
        <v>39</v>
      </c>
      <c r="E3" s="5">
        <v>500</v>
      </c>
      <c r="F3" s="2">
        <v>17000</v>
      </c>
      <c r="G3" s="2">
        <f>РЕАЛИЗАЦИЯ[[#This Row],[Кол-во]]*РЕАЛИЗАЦИЯ[[#This Row],[Цена]]</f>
        <v>8500000</v>
      </c>
      <c r="H3" s="2">
        <f>РЕАЛИЗАЦИЯ[[#This Row],[Кол-во]]</f>
        <v>500</v>
      </c>
    </row>
    <row r="4" spans="1:8" x14ac:dyDescent="0.25">
      <c r="A4" s="3">
        <v>44089</v>
      </c>
      <c r="B4" s="4" t="s">
        <v>14</v>
      </c>
      <c r="C4" s="1" t="s">
        <v>41</v>
      </c>
      <c r="D4" s="1" t="s">
        <v>39</v>
      </c>
      <c r="E4" s="5">
        <v>350</v>
      </c>
      <c r="F4" s="2">
        <v>16800</v>
      </c>
      <c r="G4" s="2">
        <f>РЕАЛИЗАЦИЯ[[#This Row],[Кол-во]]*РЕАЛИЗАЦИЯ[[#This Row],[Цена]]</f>
        <v>5880000</v>
      </c>
      <c r="H4" s="2">
        <f>РЕАЛИЗАЦИЯ[[#This Row],[Кол-во]]</f>
        <v>350</v>
      </c>
    </row>
    <row r="5" spans="1:8" x14ac:dyDescent="0.25">
      <c r="A5" s="3">
        <v>44090</v>
      </c>
      <c r="B5" s="4" t="s">
        <v>13</v>
      </c>
      <c r="C5" s="8" t="s">
        <v>41</v>
      </c>
      <c r="D5" s="8" t="s">
        <v>39</v>
      </c>
      <c r="E5" s="5">
        <v>200</v>
      </c>
      <c r="F5" s="2">
        <v>1000</v>
      </c>
      <c r="G5" s="2">
        <f>РЕАЛИЗАЦИЯ[[#This Row],[Кол-во]]*РЕАЛИЗАЦИЯ[[#This Row],[Цена]]</f>
        <v>200000</v>
      </c>
      <c r="H5" s="2">
        <f>РЕАЛИЗАЦИЯ[[#This Row],[Кол-во]]</f>
        <v>200</v>
      </c>
    </row>
    <row r="6" spans="1:8" x14ac:dyDescent="0.25">
      <c r="A6" s="3">
        <v>44090</v>
      </c>
      <c r="B6" s="4" t="s">
        <v>15</v>
      </c>
      <c r="C6" s="12" t="s">
        <v>41</v>
      </c>
      <c r="D6" s="12" t="s">
        <v>39</v>
      </c>
      <c r="E6" s="5">
        <v>550</v>
      </c>
      <c r="F6" s="2">
        <v>17000</v>
      </c>
      <c r="G6" s="2">
        <f>РЕАЛИЗАЦИЯ[[#This Row],[Кол-во]]*РЕАЛИЗАЦИЯ[[#This Row],[Цена]]</f>
        <v>9350000</v>
      </c>
      <c r="H6" s="2">
        <f>РЕАЛИЗАЦИЯ[[#This Row],[Кол-во]]</f>
        <v>550</v>
      </c>
    </row>
  </sheetData>
  <mergeCells count="1">
    <mergeCell ref="A1:F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Данный!$A$2:$A$2000</xm:f>
          </x14:formula1>
          <xm:sqref>B3:B6</xm:sqref>
        </x14:dataValidation>
        <x14:dataValidation type="list" allowBlank="1" showInputMessage="1" showErrorMessage="1">
          <x14:formula1>
            <xm:f>Данный!$C$2:$C$2000</xm:f>
          </x14:formula1>
          <xm:sqref>C3:C6</xm:sqref>
        </x14:dataValidation>
        <x14:dataValidation type="list" allowBlank="1" showInputMessage="1" showErrorMessage="1">
          <x14:formula1>
            <xm:f>Данный!$B$2:$B$4</xm:f>
          </x14:formula1>
          <xm:sqref>D3:D6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11" sqref="E11"/>
    </sheetView>
  </sheetViews>
  <sheetFormatPr defaultRowHeight="15" x14ac:dyDescent="0.25"/>
  <cols>
    <col min="1" max="1" width="12" style="6" customWidth="1"/>
    <col min="2" max="2" width="18" style="1" customWidth="1"/>
    <col min="3" max="3" width="14.28515625" style="7" customWidth="1"/>
    <col min="4" max="4" width="14" style="2" customWidth="1"/>
    <col min="5" max="5" width="11.42578125" style="1" customWidth="1"/>
    <col min="6" max="6" width="11.42578125" style="2" bestFit="1" customWidth="1"/>
    <col min="7" max="7" width="17.7109375" style="1" bestFit="1" customWidth="1"/>
    <col min="8" max="16384" width="9.140625" style="1"/>
  </cols>
  <sheetData>
    <row r="1" spans="1:7" x14ac:dyDescent="0.25">
      <c r="A1" s="6" t="s">
        <v>2</v>
      </c>
      <c r="B1" s="1" t="s">
        <v>7</v>
      </c>
      <c r="C1" s="7" t="s">
        <v>3</v>
      </c>
      <c r="D1" s="2" t="s">
        <v>4</v>
      </c>
      <c r="E1" s="1" t="s">
        <v>5</v>
      </c>
      <c r="F1" s="2" t="s">
        <v>6</v>
      </c>
      <c r="G1" s="1" t="s">
        <v>22</v>
      </c>
    </row>
    <row r="2" spans="1:7" x14ac:dyDescent="0.25">
      <c r="A2" s="6">
        <v>44088</v>
      </c>
      <c r="B2" s="1" t="s">
        <v>13</v>
      </c>
      <c r="D2" s="2">
        <v>500</v>
      </c>
      <c r="E2" s="1">
        <v>10250</v>
      </c>
      <c r="F2" s="2">
        <f>ПЛАТЕЖИ[[#This Row],[Сум]]+(ПЛАТЕЖИ[[#This Row],[Валюта]]*ПЛАТЕЖИ[[#This Row],[Курс]])</f>
        <v>5125000</v>
      </c>
      <c r="G2" s="1" t="s">
        <v>21</v>
      </c>
    </row>
    <row r="3" spans="1:7" x14ac:dyDescent="0.25">
      <c r="A3" s="6">
        <v>44089</v>
      </c>
      <c r="B3" s="1" t="s">
        <v>14</v>
      </c>
      <c r="C3" s="7">
        <v>5000000</v>
      </c>
      <c r="F3" s="2">
        <f>ПЛАТЕЖИ[[#This Row],[Сум]]+(ПЛАТЕЖИ[[#This Row],[Валюта]]*ПЛАТЕЖИ[[#This Row],[Курс]])</f>
        <v>5000000</v>
      </c>
      <c r="G3" s="1" t="s">
        <v>20</v>
      </c>
    </row>
    <row r="4" spans="1:7" x14ac:dyDescent="0.25">
      <c r="A4" s="6">
        <v>44090</v>
      </c>
      <c r="B4" s="8" t="s">
        <v>14</v>
      </c>
      <c r="C4" s="7">
        <v>5000000</v>
      </c>
      <c r="D4" s="2">
        <v>100</v>
      </c>
      <c r="E4" s="8">
        <v>10350</v>
      </c>
      <c r="F4" s="2">
        <f>ПЛАТЕЖИ[[#This Row],[Сум]]+(ПЛАТЕЖИ[[#This Row],[Валюта]]*ПЛАТЕЖИ[[#This Row],[Курс]])</f>
        <v>6035000</v>
      </c>
      <c r="G4" s="8" t="s">
        <v>21</v>
      </c>
    </row>
    <row r="5" spans="1:7" x14ac:dyDescent="0.25">
      <c r="A5" s="6">
        <v>44090</v>
      </c>
      <c r="B5" s="12" t="s">
        <v>15</v>
      </c>
      <c r="C5" s="7">
        <v>3800000</v>
      </c>
      <c r="E5" s="12"/>
      <c r="F5" s="2">
        <f>ПЛАТЕЖИ[[#This Row],[Сум]]+(ПЛАТЕЖИ[[#This Row],[Валюта]]*ПЛАТЕЖИ[[#This Row],[Курс]])</f>
        <v>3800000</v>
      </c>
      <c r="G5" s="12" t="s">
        <v>20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Мижоз">
          <x14:formula1>
            <xm:f>Данный!$A$2:$A$2000</xm:f>
          </x14:formula1>
          <xm:sqref>B2:B5</xm:sqref>
        </x14:dataValidation>
        <x14:dataValidation type="list" allowBlank="1" showInputMessage="1" showErrorMessage="1">
          <x14:formula1>
            <xm:f>Данный!$D$2:$D$3</xm:f>
          </x14:formula1>
          <xm:sqref>G2:G5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5" x14ac:dyDescent="0.25"/>
  <cols>
    <col min="1" max="1" width="13.5703125" style="17" bestFit="1" customWidth="1"/>
    <col min="2" max="2" width="14.7109375" style="14" customWidth="1"/>
    <col min="3" max="3" width="14.140625" style="14" customWidth="1"/>
    <col min="4" max="4" width="15.7109375" style="15" customWidth="1"/>
    <col min="5" max="5" width="14.28515625" bestFit="1" customWidth="1"/>
  </cols>
  <sheetData>
    <row r="1" spans="1:8" x14ac:dyDescent="0.25">
      <c r="A1" s="16" t="s">
        <v>1</v>
      </c>
      <c r="B1" s="14" t="s">
        <v>11</v>
      </c>
      <c r="C1" s="14" t="s">
        <v>47</v>
      </c>
      <c r="D1" s="15" t="s">
        <v>48</v>
      </c>
      <c r="E1" s="13" t="s">
        <v>43</v>
      </c>
    </row>
    <row r="2" spans="1:8" x14ac:dyDescent="0.25">
      <c r="A2" s="21" t="s">
        <v>13</v>
      </c>
      <c r="B2" s="14">
        <v>8700000</v>
      </c>
      <c r="C2" s="14">
        <v>5125000</v>
      </c>
      <c r="D2" s="15">
        <v>-3575000</v>
      </c>
      <c r="E2" s="2" t="str">
        <f>IF(Остатки[[#This Row],[Остаток]]&lt;0,Данный!$E$2,IF(Остатки[[#This Row],[Остаток]]&gt;0,Данный!$E$3,IF(Остатки[[#This Row],[Остаток]]=0,Данный!$E$4)))</f>
        <v>ҚАРЗ</v>
      </c>
    </row>
    <row r="3" spans="1:8" x14ac:dyDescent="0.25">
      <c r="A3" s="21" t="s">
        <v>14</v>
      </c>
      <c r="B3" s="14">
        <v>5880000</v>
      </c>
      <c r="C3" s="14">
        <v>11035000</v>
      </c>
      <c r="D3" s="15">
        <v>5155000</v>
      </c>
      <c r="E3" s="2" t="str">
        <f>IF(Остатки[[#This Row],[Остаток]]&lt;0,Данный!$E$2,IF(Остатки[[#This Row],[Остаток]]&gt;0,Данный!$E$3,IF(Остатки[[#This Row],[Остаток]]=0,Данный!$E$4)))</f>
        <v>АВАНС</v>
      </c>
    </row>
    <row r="4" spans="1:8" x14ac:dyDescent="0.25">
      <c r="A4" s="21" t="s">
        <v>15</v>
      </c>
      <c r="B4" s="14">
        <v>9350000</v>
      </c>
      <c r="C4" s="14">
        <v>3800000</v>
      </c>
      <c r="D4" s="15">
        <v>-5550000</v>
      </c>
      <c r="E4" s="2" t="str">
        <f>IF(Остатки[[#This Row],[Остаток]]&lt;0,Данный!$E$2,IF(Остатки[[#This Row],[Остаток]]&gt;0,Данный!$E$3,IF(Остатки[[#This Row],[Остаток]]=0,Данный!$E$4)))</f>
        <v>ҚАРЗ</v>
      </c>
    </row>
    <row r="5" spans="1:8" x14ac:dyDescent="0.25">
      <c r="E5" t="s">
        <v>46</v>
      </c>
      <c r="H5" t="s">
        <v>46</v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activeCell="B10" sqref="B10"/>
    </sheetView>
  </sheetViews>
  <sheetFormatPr defaultRowHeight="15" x14ac:dyDescent="0.25"/>
  <cols>
    <col min="1" max="1" width="17.28515625" style="1" customWidth="1"/>
    <col min="2" max="2" width="19.28515625" style="1" customWidth="1"/>
    <col min="3" max="3" width="14.7109375" style="1" customWidth="1"/>
    <col min="4" max="4" width="17.42578125" style="2" customWidth="1"/>
  </cols>
  <sheetData>
    <row r="1" spans="1:4" s="9" customFormat="1" x14ac:dyDescent="0.25">
      <c r="A1" s="9" t="s">
        <v>27</v>
      </c>
      <c r="B1" s="9" t="s">
        <v>24</v>
      </c>
      <c r="C1" s="9" t="s">
        <v>25</v>
      </c>
      <c r="D1" s="10" t="s">
        <v>26</v>
      </c>
    </row>
    <row r="2" spans="1:4" x14ac:dyDescent="0.25">
      <c r="A2" s="6">
        <v>44088</v>
      </c>
      <c r="B2" s="1" t="s">
        <v>16</v>
      </c>
      <c r="D2" s="2">
        <v>500</v>
      </c>
    </row>
    <row r="3" spans="1:4" x14ac:dyDescent="0.25">
      <c r="A3" s="6">
        <v>44088</v>
      </c>
      <c r="B3" s="1" t="s">
        <v>41</v>
      </c>
      <c r="D3" s="2">
        <v>350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Данный!$C$2:$C$2000</xm:f>
          </x14:formula1>
          <xm:sqref>B2:B3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24" sqref="D24"/>
    </sheetView>
  </sheetViews>
  <sheetFormatPr defaultRowHeight="15" x14ac:dyDescent="0.25"/>
  <cols>
    <col min="1" max="1" width="4.7109375" style="1" customWidth="1"/>
    <col min="2" max="2" width="41.28515625" style="1" bestFit="1" customWidth="1"/>
    <col min="3" max="3" width="42.140625" style="1" bestFit="1" customWidth="1"/>
    <col min="4" max="4" width="41.7109375" style="1" bestFit="1" customWidth="1"/>
    <col min="5" max="5" width="17.42578125" style="1" bestFit="1" customWidth="1"/>
    <col min="6" max="16384" width="9.140625" style="1"/>
  </cols>
  <sheetData>
    <row r="1" spans="1:5" x14ac:dyDescent="0.25">
      <c r="A1" s="19" t="s">
        <v>32</v>
      </c>
      <c r="B1" s="19"/>
    </row>
    <row r="2" spans="1:5" x14ac:dyDescent="0.25">
      <c r="A2" s="1" t="s">
        <v>23</v>
      </c>
      <c r="B2" s="1" t="s">
        <v>31</v>
      </c>
      <c r="C2" s="1" t="s">
        <v>28</v>
      </c>
      <c r="D2" s="1" t="s">
        <v>29</v>
      </c>
      <c r="E2" s="1" t="s">
        <v>18</v>
      </c>
    </row>
    <row r="3" spans="1:5" x14ac:dyDescent="0.25">
      <c r="A3" s="1">
        <v>1</v>
      </c>
      <c r="B3" s="1" t="s">
        <v>34</v>
      </c>
      <c r="C3" s="1" t="s">
        <v>35</v>
      </c>
      <c r="D3" s="1" t="s">
        <v>19</v>
      </c>
      <c r="E3" s="1" t="s">
        <v>33</v>
      </c>
    </row>
    <row r="4" spans="1:5" x14ac:dyDescent="0.25">
      <c r="A4" s="1">
        <v>2</v>
      </c>
    </row>
    <row r="5" spans="1:5" x14ac:dyDescent="0.25">
      <c r="A5" s="1">
        <v>3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L10" sqref="L10"/>
    </sheetView>
  </sheetViews>
  <sheetFormatPr defaultRowHeight="15" x14ac:dyDescent="0.25"/>
  <cols>
    <col min="1" max="1" width="5.85546875" customWidth="1"/>
  </cols>
  <sheetData>
    <row r="2" s="1" customFormat="1" x14ac:dyDescent="0.25"/>
    <row r="3" s="1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:G2"/>
    </sheetView>
  </sheetViews>
  <sheetFormatPr defaultRowHeight="15" x14ac:dyDescent="0.25"/>
  <cols>
    <col min="1" max="1" width="16.7109375" customWidth="1"/>
    <col min="2" max="2" width="12.5703125" customWidth="1"/>
    <col min="3" max="3" width="21.28515625" customWidth="1"/>
    <col min="4" max="4" width="24.140625" customWidth="1"/>
    <col min="5" max="5" width="17.28515625" customWidth="1"/>
  </cols>
  <sheetData>
    <row r="1" spans="1:5" s="1" customFormat="1" x14ac:dyDescent="0.25">
      <c r="A1" s="1" t="s">
        <v>17</v>
      </c>
      <c r="B1" s="1" t="s">
        <v>36</v>
      </c>
      <c r="C1" s="1" t="s">
        <v>37</v>
      </c>
      <c r="D1" s="1" t="s">
        <v>38</v>
      </c>
      <c r="E1" s="13" t="s">
        <v>43</v>
      </c>
    </row>
    <row r="2" spans="1:5" s="1" customFormat="1" x14ac:dyDescent="0.25">
      <c r="A2" s="1" t="s">
        <v>13</v>
      </c>
      <c r="B2" s="1" t="s">
        <v>39</v>
      </c>
      <c r="C2" s="1" t="s">
        <v>16</v>
      </c>
      <c r="D2" s="1" t="s">
        <v>20</v>
      </c>
      <c r="E2" s="13" t="s">
        <v>42</v>
      </c>
    </row>
    <row r="3" spans="1:5" s="1" customFormat="1" x14ac:dyDescent="0.25">
      <c r="A3" s="1" t="s">
        <v>14</v>
      </c>
      <c r="B3" s="1" t="s">
        <v>40</v>
      </c>
      <c r="C3" s="1" t="s">
        <v>41</v>
      </c>
      <c r="D3" s="1" t="s">
        <v>21</v>
      </c>
      <c r="E3" s="13" t="s">
        <v>44</v>
      </c>
    </row>
    <row r="4" spans="1:5" s="1" customFormat="1" x14ac:dyDescent="0.25">
      <c r="A4" s="1" t="s">
        <v>15</v>
      </c>
      <c r="E4" s="13" t="s">
        <v>45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6" sqref="D16"/>
    </sheetView>
  </sheetViews>
  <sheetFormatPr defaultRowHeight="15" x14ac:dyDescent="0.25"/>
  <cols>
    <col min="1" max="1" width="19.7109375" bestFit="1" customWidth="1"/>
    <col min="2" max="2" width="10.42578125" bestFit="1" customWidth="1"/>
    <col min="3" max="3" width="14.7109375" bestFit="1" customWidth="1"/>
    <col min="4" max="4" width="16.28515625" customWidth="1"/>
    <col min="5" max="5" width="14.85546875" customWidth="1"/>
  </cols>
  <sheetData>
    <row r="1" spans="1:5" x14ac:dyDescent="0.25">
      <c r="A1" s="20" t="s">
        <v>24</v>
      </c>
      <c r="B1" s="20" t="s">
        <v>36</v>
      </c>
      <c r="C1" s="20" t="s">
        <v>49</v>
      </c>
      <c r="D1" s="20" t="s">
        <v>50</v>
      </c>
      <c r="E1" s="20" t="s">
        <v>18</v>
      </c>
    </row>
    <row r="2" spans="1:5" x14ac:dyDescent="0.25">
      <c r="A2" s="20" t="s">
        <v>16</v>
      </c>
      <c r="B2" s="20" t="s">
        <v>39</v>
      </c>
      <c r="C2" s="20">
        <v>500</v>
      </c>
      <c r="D2" s="20">
        <v>500</v>
      </c>
      <c r="E2" s="20">
        <v>0</v>
      </c>
    </row>
    <row r="3" spans="1:5" x14ac:dyDescent="0.25">
      <c r="A3" s="20" t="s">
        <v>41</v>
      </c>
      <c r="B3" s="20" t="s">
        <v>39</v>
      </c>
      <c r="C3" s="20">
        <v>350</v>
      </c>
      <c r="D3" s="20">
        <v>350</v>
      </c>
      <c r="E3" s="20">
        <v>0</v>
      </c>
    </row>
    <row r="4" spans="1:5" x14ac:dyDescent="0.25">
      <c r="A4" s="20" t="s">
        <v>41</v>
      </c>
      <c r="B4" s="20" t="s">
        <v>39</v>
      </c>
      <c r="C4" s="20">
        <v>350</v>
      </c>
      <c r="D4" s="20">
        <v>200</v>
      </c>
      <c r="E4" s="20">
        <v>150</v>
      </c>
    </row>
    <row r="5" spans="1:5" x14ac:dyDescent="0.25">
      <c r="A5" s="20" t="s">
        <v>41</v>
      </c>
      <c r="B5" s="20" t="s">
        <v>39</v>
      </c>
      <c r="C5" s="20">
        <v>350</v>
      </c>
      <c r="D5" s="20">
        <v>550</v>
      </c>
      <c r="E5" s="20">
        <v>-200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6D9A7A-E03A-433B-8AD5-37C6F8DA24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РЕАЛИЗАЦИЯ</vt:lpstr>
      <vt:lpstr>ПЛАТЕжИ</vt:lpstr>
      <vt:lpstr>АКТ СВЕРКИ</vt:lpstr>
      <vt:lpstr>ПЕРЕДАЧА НА СКЛАД</vt:lpstr>
      <vt:lpstr>СОСТОЯНИЯ СКЛАДА</vt:lpstr>
      <vt:lpstr>СТАТИСТИКА</vt:lpstr>
      <vt:lpstr>Данный</vt:lpstr>
      <vt:lpstr>ОСТАТОК НА СКЛАДЕ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</dc:creator>
  <cp:lastModifiedBy>Abdulaziz</cp:lastModifiedBy>
  <dcterms:created xsi:type="dcterms:W3CDTF">2020-09-15T05:33:38Z</dcterms:created>
  <dcterms:modified xsi:type="dcterms:W3CDTF">2020-09-16T11:09:52Z</dcterms:modified>
</cp:coreProperties>
</file>