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10_Logistic\17_BUSINESS PROCESSES\_Assessment of logistics suppliers\Price\"/>
    </mc:Choice>
  </mc:AlternateContent>
  <xr:revisionPtr revIDLastSave="0" documentId="13_ncr:1_{133A1D1D-5D5D-4F6C-941A-D5BF6D584299}" xr6:coauthVersionLast="44" xr6:coauthVersionMax="44" xr10:uidLastSave="{00000000-0000-0000-0000-000000000000}"/>
  <bookViews>
    <workbookView xWindow="-120" yWindow="-120" windowWidth="29040" windowHeight="15840" xr2:uid="{8F822254-7A56-45BF-A3C5-9DB1EC40F21E}"/>
  </bookViews>
  <sheets>
    <sheet name="TOTAL" sheetId="2" r:id="rId1"/>
    <sheet name="%" sheetId="1" r:id="rId2"/>
    <sheet name="ROAD RF" sheetId="3" r:id="rId3"/>
    <sheet name="ROAD EXPORT" sheetId="4" r:id="rId4"/>
    <sheet name="LTL Export" sheetId="12" r:id="rId5"/>
    <sheet name="SEA" sheetId="6" r:id="rId6"/>
    <sheet name="RAILWAY" sheetId="9" r:id="rId7"/>
    <sheet name="AIR" sheetId="8" r:id="rId8"/>
    <sheet name="BROKER SERVICES" sheetId="11" r:id="rId9"/>
    <sheet name="OTHER SERVICES" sheetId="10" r:id="rId10"/>
    <sheet name="Express" sheetId="13" r:id="rId1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0" i="2" l="1"/>
  <c r="L8" i="2"/>
  <c r="L12" i="2"/>
  <c r="L16" i="2"/>
  <c r="K16" i="1"/>
  <c r="K8" i="1"/>
  <c r="K10" i="1"/>
  <c r="H3" i="13"/>
  <c r="H2" i="13"/>
  <c r="G3" i="13"/>
  <c r="G2" i="13"/>
  <c r="G4" i="13" l="1"/>
  <c r="F4" i="13"/>
  <c r="H4" i="13"/>
  <c r="F3" i="13"/>
  <c r="F2" i="13"/>
  <c r="E3" i="13"/>
  <c r="E2" i="13"/>
  <c r="L4" i="2" l="1"/>
  <c r="G11" i="1" l="1"/>
  <c r="F11" i="1"/>
  <c r="E11" i="1"/>
  <c r="L5" i="1"/>
  <c r="L6" i="1"/>
  <c r="L7" i="1"/>
  <c r="L8" i="1"/>
  <c r="L9" i="1"/>
  <c r="L10" i="1"/>
  <c r="L12" i="1"/>
  <c r="L13" i="1"/>
  <c r="L14" i="1"/>
  <c r="L15" i="1"/>
  <c r="L16" i="1"/>
  <c r="L17" i="1"/>
  <c r="L18" i="1"/>
  <c r="L19" i="1"/>
  <c r="L20" i="1"/>
  <c r="L21" i="1"/>
  <c r="L4" i="1"/>
  <c r="H12" i="1"/>
  <c r="L7" i="4"/>
  <c r="L6" i="4"/>
  <c r="L5" i="4"/>
  <c r="L4" i="4"/>
  <c r="L3" i="4"/>
  <c r="L2" i="4"/>
  <c r="J14" i="1"/>
  <c r="J12" i="1"/>
  <c r="J7" i="1"/>
  <c r="L11" i="1" l="1"/>
  <c r="F6" i="12" l="1"/>
  <c r="I6" i="12" s="1"/>
  <c r="F5" i="12"/>
  <c r="F4" i="12"/>
  <c r="I4" i="12" s="1"/>
  <c r="F3" i="12"/>
  <c r="F2" i="12"/>
  <c r="I2" i="12" s="1"/>
  <c r="L21" i="2"/>
  <c r="L20" i="2"/>
  <c r="L18" i="2"/>
  <c r="L17" i="2"/>
  <c r="L15" i="2"/>
  <c r="L6" i="2"/>
  <c r="L19" i="2"/>
  <c r="K21" i="1"/>
  <c r="F8" i="10"/>
  <c r="K19" i="1"/>
  <c r="F7" i="10"/>
  <c r="E7" i="10"/>
  <c r="D7" i="10"/>
  <c r="L14" i="2"/>
  <c r="L13" i="2"/>
  <c r="L11" i="2"/>
  <c r="L9" i="2"/>
  <c r="L5" i="2"/>
  <c r="L7" i="2"/>
  <c r="H2" i="12" l="1"/>
  <c r="H6" i="12"/>
  <c r="G3" i="12"/>
  <c r="G4" i="12"/>
  <c r="H3" i="12"/>
  <c r="I3" i="12"/>
  <c r="H4" i="12"/>
  <c r="G5" i="12"/>
  <c r="G2" i="12"/>
  <c r="H5" i="12"/>
  <c r="G6" i="12"/>
  <c r="I5" i="12"/>
  <c r="H7" i="12" l="1"/>
  <c r="I7" i="12"/>
  <c r="G7" i="12"/>
  <c r="D7" i="1" l="1"/>
  <c r="C7" i="1"/>
  <c r="B7" i="1"/>
  <c r="B4" i="1"/>
  <c r="D4" i="1"/>
  <c r="C4" i="1"/>
  <c r="G3" i="8"/>
  <c r="E3" i="8"/>
  <c r="H3" i="8" s="1"/>
  <c r="E4" i="8"/>
  <c r="H4" i="8" s="1"/>
  <c r="E2" i="8"/>
  <c r="G2" i="8" s="1"/>
  <c r="K20" i="1"/>
  <c r="K18" i="1"/>
  <c r="I17" i="1"/>
  <c r="I15" i="1"/>
  <c r="F14" i="1"/>
  <c r="E14" i="1"/>
  <c r="K13" i="1"/>
  <c r="G13" i="1"/>
  <c r="F13" i="1"/>
  <c r="E13" i="1"/>
  <c r="K9" i="1"/>
  <c r="H2" i="8" l="1"/>
  <c r="G4" i="8"/>
  <c r="I7" i="1"/>
  <c r="G7" i="1"/>
  <c r="F7" i="1"/>
  <c r="E7" i="1"/>
  <c r="I6" i="1"/>
  <c r="I5" i="1"/>
  <c r="K5" i="1"/>
  <c r="K4" i="1"/>
  <c r="J3" i="11"/>
  <c r="I3" i="11"/>
  <c r="G3" i="11"/>
  <c r="H3" i="11" s="1"/>
  <c r="J2" i="11"/>
  <c r="J4" i="11" s="1"/>
  <c r="G2" i="11"/>
  <c r="I2" i="11" s="1"/>
  <c r="I4" i="11" s="1"/>
  <c r="D3" i="10"/>
  <c r="F3" i="10" s="1"/>
  <c r="F2" i="10"/>
  <c r="D2" i="10"/>
  <c r="E2" i="10" s="1"/>
  <c r="I2" i="9"/>
  <c r="H2" i="9"/>
  <c r="F2" i="9"/>
  <c r="G2" i="9" s="1"/>
  <c r="G3" i="6"/>
  <c r="K3" i="6" s="1"/>
  <c r="G2" i="6"/>
  <c r="J2" i="6" s="1"/>
  <c r="H6" i="4"/>
  <c r="M6" i="4" s="1"/>
  <c r="H5" i="4"/>
  <c r="M5" i="4" s="1"/>
  <c r="H4" i="4"/>
  <c r="I4" i="4" s="1"/>
  <c r="H3" i="4"/>
  <c r="K3" i="4" s="1"/>
  <c r="I2" i="4"/>
  <c r="H2" i="4"/>
  <c r="M2" i="4" s="1"/>
  <c r="F13" i="3"/>
  <c r="I13" i="3" s="1"/>
  <c r="F12" i="3"/>
  <c r="I12" i="3" s="1"/>
  <c r="F11" i="3"/>
  <c r="I11" i="3" s="1"/>
  <c r="I14" i="3" s="1"/>
  <c r="F6" i="3"/>
  <c r="G6" i="3" s="1"/>
  <c r="I5" i="3"/>
  <c r="F5" i="3"/>
  <c r="G5" i="3" s="1"/>
  <c r="I4" i="3"/>
  <c r="H4" i="3"/>
  <c r="F4" i="3"/>
  <c r="G4" i="3" s="1"/>
  <c r="F3" i="3"/>
  <c r="G3" i="3" s="1"/>
  <c r="F2" i="3"/>
  <c r="G2" i="3" s="1"/>
  <c r="K4" i="4" l="1"/>
  <c r="I5" i="4"/>
  <c r="I6" i="4"/>
  <c r="J4" i="4"/>
  <c r="J5" i="4"/>
  <c r="L3" i="11"/>
  <c r="L4" i="11" s="1"/>
  <c r="K2" i="11"/>
  <c r="K4" i="11" s="1"/>
  <c r="H2" i="11"/>
  <c r="H4" i="11" s="1"/>
  <c r="E3" i="10"/>
  <c r="K2" i="6"/>
  <c r="J3" i="6"/>
  <c r="H2" i="6"/>
  <c r="I2" i="6"/>
  <c r="H3" i="6"/>
  <c r="I3" i="6"/>
  <c r="I3" i="4"/>
  <c r="M4" i="4"/>
  <c r="K5" i="4"/>
  <c r="J6" i="4"/>
  <c r="J2" i="4"/>
  <c r="K2" i="4"/>
  <c r="J3" i="4"/>
  <c r="K6" i="4"/>
  <c r="M3" i="4"/>
  <c r="M7" i="4" s="1"/>
  <c r="H14" i="1" s="1"/>
  <c r="G7" i="3"/>
  <c r="H3" i="3"/>
  <c r="H2" i="3"/>
  <c r="H7" i="3" s="1"/>
  <c r="I3" i="3"/>
  <c r="H6" i="3"/>
  <c r="I2" i="3"/>
  <c r="H5" i="3"/>
  <c r="I6" i="3"/>
  <c r="G11" i="3"/>
  <c r="G12" i="3"/>
  <c r="G13" i="3"/>
  <c r="H11" i="3"/>
  <c r="H12" i="3"/>
  <c r="H13" i="3"/>
  <c r="I7" i="4" l="1"/>
  <c r="H7" i="1" s="1"/>
  <c r="K7" i="4"/>
  <c r="J7" i="4"/>
  <c r="H9" i="1" s="1"/>
  <c r="I7" i="3"/>
  <c r="G14" i="3"/>
  <c r="H14" i="3"/>
</calcChain>
</file>

<file path=xl/sharedStrings.xml><?xml version="1.0" encoding="utf-8"?>
<sst xmlns="http://schemas.openxmlformats.org/spreadsheetml/2006/main" count="364" uniqueCount="90">
  <si>
    <t>ACEX</t>
  </si>
  <si>
    <t>AGILITY</t>
  </si>
  <si>
    <t>DACHSER</t>
  </si>
  <si>
    <t>DHL Express</t>
  </si>
  <si>
    <t>DHL GF</t>
  </si>
  <si>
    <t>INTERRAIL</t>
  </si>
  <si>
    <t>NUNNER</t>
  </si>
  <si>
    <t>PANALPINA (DSV AIR &amp; SEA)</t>
  </si>
  <si>
    <t>SAMSKIP</t>
  </si>
  <si>
    <t>АСТАПЕНКО ИП</t>
  </si>
  <si>
    <t>Деловые Линии</t>
  </si>
  <si>
    <t>КОНДРАТЬЕВ ИП</t>
  </si>
  <si>
    <t>МОСАГРОПРОМСНАБ-5</t>
  </si>
  <si>
    <t>СТПП</t>
  </si>
  <si>
    <t>УНЦЭСиПК</t>
  </si>
  <si>
    <t>ЭКСКОНТ</t>
  </si>
  <si>
    <t>авиа</t>
  </si>
  <si>
    <t>море</t>
  </si>
  <si>
    <t>жд</t>
  </si>
  <si>
    <t>Индия</t>
  </si>
  <si>
    <t>Европа</t>
  </si>
  <si>
    <t>Китай</t>
  </si>
  <si>
    <t>Коэффициент</t>
  </si>
  <si>
    <t>ASSTRA</t>
  </si>
  <si>
    <t>TNT</t>
  </si>
  <si>
    <t>авто</t>
  </si>
  <si>
    <t>услуги</t>
  </si>
  <si>
    <t>согласно договору</t>
  </si>
  <si>
    <t>х</t>
  </si>
  <si>
    <t>РФ</t>
  </si>
  <si>
    <t>Нижнекамск</t>
  </si>
  <si>
    <t>40'</t>
  </si>
  <si>
    <t>еврофура</t>
  </si>
  <si>
    <t>до 300 кг</t>
  </si>
  <si>
    <t>Тип услуги/тип ТС/страна/</t>
  </si>
  <si>
    <t>Омск</t>
  </si>
  <si>
    <t>Волгоград</t>
  </si>
  <si>
    <t>Ярославль</t>
  </si>
  <si>
    <t>Пермь</t>
  </si>
  <si>
    <t>Авто по РФ (фура)</t>
  </si>
  <si>
    <t>СОВТРАНСАВТО</t>
  </si>
  <si>
    <t>АССТРА</t>
  </si>
  <si>
    <t>Авто Европа (фура)</t>
  </si>
  <si>
    <t>Германия</t>
  </si>
  <si>
    <t>Нидерланды</t>
  </si>
  <si>
    <t>Испания</t>
  </si>
  <si>
    <t>Италия</t>
  </si>
  <si>
    <t>M&amp;M</t>
  </si>
  <si>
    <t>Франция</t>
  </si>
  <si>
    <t>Средняя,руб</t>
  </si>
  <si>
    <t>Средняя,EUR</t>
  </si>
  <si>
    <t>Направление</t>
  </si>
  <si>
    <t>DSV</t>
  </si>
  <si>
    <t>InterRail</t>
  </si>
  <si>
    <t>Средняя,USD</t>
  </si>
  <si>
    <t>Субподряд</t>
  </si>
  <si>
    <t>Балашиха</t>
  </si>
  <si>
    <t>Солнечногорск</t>
  </si>
  <si>
    <t>IP ASTAPENKO</t>
  </si>
  <si>
    <t>IP KONDRATYEV</t>
  </si>
  <si>
    <t>Подольск</t>
  </si>
  <si>
    <t>Средняя,RUB</t>
  </si>
  <si>
    <t>Средняя, RUB</t>
  </si>
  <si>
    <t>еврофура/5т</t>
  </si>
  <si>
    <t xml:space="preserve">Услуга </t>
  </si>
  <si>
    <t>Заключение</t>
  </si>
  <si>
    <t>Срочное заключение</t>
  </si>
  <si>
    <t>Экспорт</t>
  </si>
  <si>
    <t>Европа/ТС</t>
  </si>
  <si>
    <t>Брокерские услуги</t>
  </si>
  <si>
    <t>импорт (авиа)</t>
  </si>
  <si>
    <t>импорт (авто/море/жд)</t>
  </si>
  <si>
    <t>до 500 кг</t>
  </si>
  <si>
    <t>до 100 кг</t>
  </si>
  <si>
    <t>Авиа</t>
  </si>
  <si>
    <t>Китай до 100 кг</t>
  </si>
  <si>
    <t>Китай до 500 кг</t>
  </si>
  <si>
    <t>Индия до 500 кг</t>
  </si>
  <si>
    <t>Средняя</t>
  </si>
  <si>
    <t>Валюта</t>
  </si>
  <si>
    <t>USD</t>
  </si>
  <si>
    <t>EUR</t>
  </si>
  <si>
    <t>per 1 kg</t>
  </si>
  <si>
    <t>LTL</t>
  </si>
  <si>
    <t>Услуга</t>
  </si>
  <si>
    <t>Сертификация</t>
  </si>
  <si>
    <t>Авто Европа LTL</t>
  </si>
  <si>
    <t>Услуга (груз)</t>
  </si>
  <si>
    <t>Казань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</si>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</sst>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i/>
      <sz val="22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64" fontId="0" fillId="0" borderId="4" xfId="0" applyNumberFormat="1" applyBorder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4" xfId="0" applyBorder="1"/>
    <xf numFmtId="1" fontId="0" fillId="0" borderId="4" xfId="0" applyNumberFormat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1" fontId="0" fillId="2" borderId="4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1" fontId="1" fillId="0" borderId="4" xfId="0" applyNumberFormat="1" applyFont="1" applyBorder="1"/>
    <xf numFmtId="1" fontId="0" fillId="0" borderId="4" xfId="0" applyNumberFormat="1" applyBorder="1"/>
    <xf numFmtId="0" fontId="1" fillId="0" borderId="4" xfId="0" applyFont="1" applyBorder="1"/>
    <xf numFmtId="1" fontId="3" fillId="0" borderId="4" xfId="0" applyNumberFormat="1" applyFont="1" applyBorder="1"/>
    <xf numFmtId="0" fontId="0" fillId="3" borderId="4" xfId="0" applyFill="1" applyBorder="1" applyAlignment="1">
      <alignment horizontal="center" vertical="center"/>
    </xf>
    <xf numFmtId="0" fontId="0" fillId="3" borderId="4" xfId="0" applyFill="1" applyBorder="1"/>
    <xf numFmtId="0" fontId="0" fillId="3" borderId="4" xfId="0" applyFill="1" applyBorder="1" applyAlignment="1">
      <alignment horizontal="center"/>
    </xf>
    <xf numFmtId="1" fontId="4" fillId="0" borderId="4" xfId="0" applyNumberFormat="1" applyFont="1" applyBorder="1"/>
    <xf numFmtId="0" fontId="4" fillId="0" borderId="4" xfId="0" applyFont="1" applyBorder="1"/>
    <xf numFmtId="0" fontId="3" fillId="0" borderId="4" xfId="0" applyFont="1" applyBorder="1"/>
    <xf numFmtId="0" fontId="0" fillId="0" borderId="4" xfId="0" applyBorder="1" applyAlignment="1"/>
    <xf numFmtId="1" fontId="0" fillId="0" borderId="4" xfId="0" applyNumberFormat="1" applyBorder="1" applyAlignment="1"/>
    <xf numFmtId="1" fontId="3" fillId="0" borderId="4" xfId="0" applyNumberFormat="1" applyFont="1" applyBorder="1" applyAlignment="1"/>
    <xf numFmtId="0" fontId="0" fillId="0" borderId="4" xfId="0" applyBorder="1" applyAlignment="1">
      <alignment horizontal="right"/>
    </xf>
    <xf numFmtId="1" fontId="0" fillId="0" borderId="4" xfId="0" applyNumberFormat="1" applyBorder="1" applyAlignment="1">
      <alignment horizontal="right"/>
    </xf>
    <xf numFmtId="0" fontId="1" fillId="0" borderId="4" xfId="0" applyFont="1" applyBorder="1" applyAlignment="1">
      <alignment horizontal="center" vertical="center"/>
    </xf>
    <xf numFmtId="0" fontId="0" fillId="2" borderId="0" xfId="0" applyFill="1"/>
    <xf numFmtId="0" fontId="0" fillId="2" borderId="4" xfId="0" applyFill="1" applyBorder="1"/>
    <xf numFmtId="0" fontId="0" fillId="0" borderId="7" xfId="0" applyBorder="1"/>
    <xf numFmtId="0" fontId="0" fillId="0" borderId="4" xfId="0" applyFill="1" applyBorder="1"/>
    <xf numFmtId="0" fontId="4" fillId="0" borderId="4" xfId="0" applyFont="1" applyFill="1" applyBorder="1"/>
    <xf numFmtId="0" fontId="0" fillId="0" borderId="4" xfId="0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562F43-0523-4F06-AD5D-6907B6A80B89}">
  <dimension ref="A1:L21"/>
  <sheetViews>
    <sheetView tabSelected="1" workbookViewId="0">
      <selection activeCell="L7" sqref="L7"/>
    </sheetView>
  </sheetViews>
  <sheetFormatPr defaultRowHeight="15" x14ac:dyDescent="0.25"/>
  <cols>
    <col min="1" max="1" width="24.85546875" customWidth="1"/>
    <col min="2" max="3" width="9.140625" customWidth="1"/>
    <col min="4" max="4" width="10.42578125" customWidth="1"/>
    <col min="8" max="8" width="12.85546875" customWidth="1"/>
    <col min="9" max="10" width="15.7109375" customWidth="1"/>
    <col min="11" max="11" width="19.85546875" customWidth="1"/>
    <col min="12" max="12" width="23.5703125" customWidth="1"/>
  </cols>
  <sheetData>
    <row r="1" spans="1:12" ht="15" customHeight="1" x14ac:dyDescent="0.25">
      <c r="A1" s="35"/>
      <c r="B1" s="38" t="s">
        <v>16</v>
      </c>
      <c r="C1" s="38"/>
      <c r="D1" s="38"/>
      <c r="E1" s="38" t="s">
        <v>17</v>
      </c>
      <c r="F1" s="38"/>
      <c r="G1" s="7" t="s">
        <v>18</v>
      </c>
      <c r="H1" s="40" t="s">
        <v>25</v>
      </c>
      <c r="I1" s="41"/>
      <c r="J1" s="42"/>
      <c r="K1" s="7" t="s">
        <v>26</v>
      </c>
      <c r="L1" s="39" t="s">
        <v>22</v>
      </c>
    </row>
    <row r="2" spans="1:12" x14ac:dyDescent="0.25">
      <c r="A2" s="36"/>
      <c r="B2" s="3" t="s">
        <v>33</v>
      </c>
      <c r="C2" s="3" t="s">
        <v>33</v>
      </c>
      <c r="D2" s="3" t="s">
        <v>33</v>
      </c>
      <c r="E2" s="3" t="s">
        <v>31</v>
      </c>
      <c r="F2" s="3" t="s">
        <v>31</v>
      </c>
      <c r="G2" s="3" t="s">
        <v>31</v>
      </c>
      <c r="H2" s="3" t="s">
        <v>32</v>
      </c>
      <c r="I2" s="3" t="s">
        <v>63</v>
      </c>
      <c r="J2" s="3" t="s">
        <v>83</v>
      </c>
      <c r="K2" s="3" t="s">
        <v>27</v>
      </c>
      <c r="L2" s="39"/>
    </row>
    <row r="3" spans="1:12" x14ac:dyDescent="0.25">
      <c r="A3" s="37"/>
      <c r="B3" s="7" t="s">
        <v>19</v>
      </c>
      <c r="C3" s="7" t="s">
        <v>20</v>
      </c>
      <c r="D3" s="7" t="s">
        <v>21</v>
      </c>
      <c r="E3" s="7" t="s">
        <v>19</v>
      </c>
      <c r="F3" s="7" t="s">
        <v>21</v>
      </c>
      <c r="G3" s="7" t="s">
        <v>21</v>
      </c>
      <c r="H3" s="7" t="s">
        <v>68</v>
      </c>
      <c r="I3" s="7" t="s">
        <v>29</v>
      </c>
      <c r="J3" s="28" t="s">
        <v>20</v>
      </c>
      <c r="K3" s="7"/>
      <c r="L3" s="39"/>
    </row>
    <row r="4" spans="1:12" x14ac:dyDescent="0.25">
      <c r="A4" s="7" t="s">
        <v>0</v>
      </c>
      <c r="B4" s="30">
        <v>2</v>
      </c>
      <c r="C4" s="30">
        <v>2</v>
      </c>
      <c r="D4" s="30">
        <v>4</v>
      </c>
      <c r="E4" s="8">
        <v>0</v>
      </c>
      <c r="F4" s="8">
        <v>0</v>
      </c>
      <c r="G4" s="8">
        <v>0</v>
      </c>
      <c r="H4" s="8">
        <v>0</v>
      </c>
      <c r="I4" s="8">
        <v>0</v>
      </c>
      <c r="J4" s="8">
        <v>0</v>
      </c>
      <c r="K4" s="8">
        <v>1</v>
      </c>
      <c r="L4" s="14">
        <f>AVERAGE(B4:D4,K4)</f>
        <v>2.25</v>
      </c>
    </row>
    <row r="5" spans="1:12" x14ac:dyDescent="0.25">
      <c r="A5" s="7" t="s">
        <v>1</v>
      </c>
      <c r="B5" s="30">
        <v>0</v>
      </c>
      <c r="C5" s="30">
        <v>0</v>
      </c>
      <c r="D5" s="30">
        <v>0</v>
      </c>
      <c r="E5" s="8">
        <v>0</v>
      </c>
      <c r="F5" s="8">
        <v>0</v>
      </c>
      <c r="G5" s="8">
        <v>0</v>
      </c>
      <c r="H5" s="8">
        <v>0</v>
      </c>
      <c r="I5" s="8">
        <v>1</v>
      </c>
      <c r="J5" s="8">
        <v>0</v>
      </c>
      <c r="K5" s="8">
        <v>1</v>
      </c>
      <c r="L5" s="14">
        <f>AVERAGE(I5,K5)</f>
        <v>1</v>
      </c>
    </row>
    <row r="6" spans="1:12" x14ac:dyDescent="0.25">
      <c r="A6" s="7" t="s">
        <v>23</v>
      </c>
      <c r="B6" s="8">
        <v>0</v>
      </c>
      <c r="C6" s="8">
        <v>0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>
        <v>3</v>
      </c>
      <c r="J6" s="8">
        <v>0</v>
      </c>
      <c r="K6" s="8">
        <v>0</v>
      </c>
      <c r="L6" s="14">
        <f>AVERAGE(I6)</f>
        <v>3</v>
      </c>
    </row>
    <row r="7" spans="1:12" x14ac:dyDescent="0.25">
      <c r="A7" s="7" t="s">
        <v>2</v>
      </c>
      <c r="B7" s="30">
        <v>4</v>
      </c>
      <c r="C7" s="30">
        <v>4</v>
      </c>
      <c r="D7" s="30">
        <v>2</v>
      </c>
      <c r="E7" s="8">
        <v>2</v>
      </c>
      <c r="F7" s="8">
        <v>2</v>
      </c>
      <c r="G7" s="8">
        <v>4</v>
      </c>
      <c r="H7" s="8">
        <v>4</v>
      </c>
      <c r="I7" s="8">
        <v>2</v>
      </c>
      <c r="J7" s="8">
        <v>1</v>
      </c>
      <c r="K7" s="8">
        <v>0</v>
      </c>
      <c r="L7" s="14">
        <f>AVERAGE(B7:I7)</f>
        <v>3</v>
      </c>
    </row>
    <row r="8" spans="1:12" x14ac:dyDescent="0.25">
      <c r="A8" s="7" t="s">
        <v>3</v>
      </c>
      <c r="B8" s="8">
        <v>0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30">
        <v>0</v>
      </c>
      <c r="K8" s="30">
        <v>1</v>
      </c>
      <c r="L8" s="14">
        <f>AVERAGE(K8)</f>
        <v>1</v>
      </c>
    </row>
    <row r="9" spans="1:12" x14ac:dyDescent="0.25">
      <c r="A9" s="7" t="s">
        <v>4</v>
      </c>
      <c r="B9" s="8">
        <v>0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3</v>
      </c>
      <c r="I9" s="8">
        <v>0</v>
      </c>
      <c r="J9" s="30">
        <v>0</v>
      </c>
      <c r="K9" s="30">
        <v>5</v>
      </c>
      <c r="L9" s="14">
        <f>AVERAGE(H9,K9)</f>
        <v>4</v>
      </c>
    </row>
    <row r="10" spans="1:12" x14ac:dyDescent="0.25">
      <c r="A10" s="7" t="s">
        <v>24</v>
      </c>
      <c r="B10" s="30">
        <v>0</v>
      </c>
      <c r="C10" s="30">
        <v>0</v>
      </c>
      <c r="D10" s="30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30">
        <v>0</v>
      </c>
      <c r="K10" s="30">
        <v>5</v>
      </c>
      <c r="L10" s="14">
        <f>AVERAGE(K10)</f>
        <v>5</v>
      </c>
    </row>
    <row r="11" spans="1:12" x14ac:dyDescent="0.25">
      <c r="A11" s="7" t="s">
        <v>5</v>
      </c>
      <c r="B11" s="8">
        <v>0</v>
      </c>
      <c r="C11" s="8">
        <v>0</v>
      </c>
      <c r="D11" s="8">
        <v>0</v>
      </c>
      <c r="E11" s="8">
        <v>5</v>
      </c>
      <c r="F11" s="8">
        <v>4</v>
      </c>
      <c r="G11" s="8">
        <v>2</v>
      </c>
      <c r="H11" s="8">
        <v>0</v>
      </c>
      <c r="I11" s="8">
        <v>0</v>
      </c>
      <c r="J11" s="30">
        <v>0</v>
      </c>
      <c r="K11" s="30">
        <v>0</v>
      </c>
      <c r="L11" s="14">
        <f>AVERAGE(E11:G11)</f>
        <v>3.6666666666666665</v>
      </c>
    </row>
    <row r="12" spans="1:12" x14ac:dyDescent="0.25">
      <c r="A12" s="7" t="s">
        <v>6</v>
      </c>
      <c r="B12" s="8">
        <v>0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30">
        <v>1</v>
      </c>
      <c r="I12" s="8">
        <v>0</v>
      </c>
      <c r="J12" s="30">
        <v>5</v>
      </c>
      <c r="K12" s="30">
        <v>0</v>
      </c>
      <c r="L12" s="14">
        <f>AVERAGE(H12,J12)</f>
        <v>3</v>
      </c>
    </row>
    <row r="13" spans="1:12" x14ac:dyDescent="0.25">
      <c r="A13" s="7" t="s">
        <v>7</v>
      </c>
      <c r="B13" s="8">
        <v>0</v>
      </c>
      <c r="C13" s="8">
        <v>0</v>
      </c>
      <c r="D13" s="8">
        <v>0</v>
      </c>
      <c r="E13" s="8">
        <v>2</v>
      </c>
      <c r="F13" s="8">
        <v>2</v>
      </c>
      <c r="G13" s="8">
        <v>4</v>
      </c>
      <c r="H13" s="8">
        <v>0</v>
      </c>
      <c r="I13" s="8">
        <v>0</v>
      </c>
      <c r="J13" s="30">
        <v>0</v>
      </c>
      <c r="K13" s="30">
        <v>4</v>
      </c>
      <c r="L13" s="14">
        <f>AVERAGE(E13:G13,K13)</f>
        <v>3</v>
      </c>
    </row>
    <row r="14" spans="1:12" x14ac:dyDescent="0.25">
      <c r="A14" s="7" t="s">
        <v>8</v>
      </c>
      <c r="B14" s="8">
        <v>0</v>
      </c>
      <c r="C14" s="8">
        <v>0</v>
      </c>
      <c r="D14" s="8">
        <v>0</v>
      </c>
      <c r="E14" s="8">
        <v>2</v>
      </c>
      <c r="F14" s="8">
        <v>4</v>
      </c>
      <c r="G14" s="8">
        <v>0</v>
      </c>
      <c r="H14" s="8">
        <v>4</v>
      </c>
      <c r="I14" s="8">
        <v>0</v>
      </c>
      <c r="J14" s="30">
        <v>0</v>
      </c>
      <c r="K14" s="30">
        <v>0</v>
      </c>
      <c r="L14" s="14">
        <f>AVERAGE(E14:F14,H14)</f>
        <v>3.3333333333333335</v>
      </c>
    </row>
    <row r="15" spans="1:12" x14ac:dyDescent="0.25">
      <c r="A15" s="7" t="s">
        <v>9</v>
      </c>
      <c r="B15" s="8">
        <v>0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5</v>
      </c>
      <c r="J15" s="30">
        <v>0</v>
      </c>
      <c r="K15" s="30">
        <v>0</v>
      </c>
      <c r="L15" s="14">
        <f>AVERAGE(I15)</f>
        <v>5</v>
      </c>
    </row>
    <row r="16" spans="1:12" x14ac:dyDescent="0.25">
      <c r="A16" s="7" t="s">
        <v>10</v>
      </c>
      <c r="B16" s="8">
        <v>0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30">
        <v>0</v>
      </c>
      <c r="K16" s="30">
        <v>5</v>
      </c>
      <c r="L16" s="14">
        <f>AVERAGE(K16)</f>
        <v>5</v>
      </c>
    </row>
    <row r="17" spans="1:12" x14ac:dyDescent="0.25">
      <c r="A17" s="7" t="s">
        <v>11</v>
      </c>
      <c r="B17" s="8">
        <v>0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3</v>
      </c>
      <c r="J17" s="30">
        <v>0</v>
      </c>
      <c r="K17" s="30">
        <v>0</v>
      </c>
      <c r="L17" s="14">
        <f>AVERAGE(I17)</f>
        <v>3</v>
      </c>
    </row>
    <row r="18" spans="1:12" x14ac:dyDescent="0.25">
      <c r="A18" s="7" t="s">
        <v>12</v>
      </c>
      <c r="B18" s="8">
        <v>0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5</v>
      </c>
      <c r="L18" s="14">
        <f>AVERAGE(K18)</f>
        <v>5</v>
      </c>
    </row>
    <row r="19" spans="1:12" x14ac:dyDescent="0.25">
      <c r="A19" s="7" t="s">
        <v>13</v>
      </c>
      <c r="B19" s="8">
        <v>0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30">
        <v>5</v>
      </c>
      <c r="L19" s="14">
        <f>AVERAGE(K19)</f>
        <v>5</v>
      </c>
    </row>
    <row r="20" spans="1:12" x14ac:dyDescent="0.25">
      <c r="A20" s="7" t="s">
        <v>14</v>
      </c>
      <c r="B20" s="8">
        <v>0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5</v>
      </c>
      <c r="L20" s="14">
        <f>AVERAGE(K20)</f>
        <v>5</v>
      </c>
    </row>
    <row r="21" spans="1:12" x14ac:dyDescent="0.25">
      <c r="A21" s="7" t="s">
        <v>15</v>
      </c>
      <c r="B21" s="8">
        <v>0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1</v>
      </c>
      <c r="L21" s="14">
        <f>AVERAGE(K21)</f>
        <v>1</v>
      </c>
    </row>
  </sheetData>
  <mergeCells count="5">
    <mergeCell ref="A1:A3"/>
    <mergeCell ref="B1:D1"/>
    <mergeCell ref="E1:F1"/>
    <mergeCell ref="L1:L3"/>
    <mergeCell ref="H1:J1"/>
  </mergeCells>
  <pageMargins left="0.7" right="0.7" top="0.75" bottom="0.75" header="0.3" footer="0.3"/>
  <pageSetup paperSize="9" orientation="portrait" r:id="rId1"/>
  <headerFooter>
    <oddFooter>&amp;C&amp;1#&amp;"Arial"&amp;10&amp;K000000SULZER 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0D0274-470B-4EC0-A402-59EA6154D159}">
  <dimension ref="A1:Y60"/>
  <sheetViews>
    <sheetView workbookViewId="0">
      <selection activeCell="K16" sqref="K16"/>
    </sheetView>
  </sheetViews>
  <sheetFormatPr defaultRowHeight="15" x14ac:dyDescent="0.25"/>
  <cols>
    <col min="1" max="1" width="26.85546875" style="2" customWidth="1"/>
    <col min="2" max="2" width="15.28515625" customWidth="1"/>
    <col min="3" max="4" width="15.7109375" customWidth="1"/>
    <col min="5" max="5" width="14.28515625" customWidth="1"/>
    <col min="6" max="6" width="15.28515625" customWidth="1"/>
    <col min="7" max="7" width="13.7109375" customWidth="1"/>
    <col min="8" max="8" width="15.42578125" customWidth="1"/>
    <col min="9" max="10" width="13.85546875" customWidth="1"/>
    <col min="11" max="11" width="18.85546875" customWidth="1"/>
    <col min="12" max="12" width="23.28515625" customWidth="1"/>
    <col min="13" max="13" width="16.42578125" customWidth="1"/>
    <col min="14" max="14" width="13.140625" customWidth="1"/>
    <col min="15" max="15" width="13.85546875" customWidth="1"/>
    <col min="16" max="16" width="12.5703125" customWidth="1"/>
    <col min="17" max="17" width="13.85546875" customWidth="1"/>
    <col min="18" max="18" width="16.42578125" customWidth="1"/>
    <col min="19" max="19" width="13.7109375" customWidth="1"/>
    <col min="20" max="20" width="11.5703125" bestFit="1" customWidth="1"/>
    <col min="21" max="21" width="10.5703125" bestFit="1" customWidth="1"/>
    <col min="23" max="23" width="11.5703125" bestFit="1" customWidth="1"/>
  </cols>
  <sheetData>
    <row r="1" spans="1:12" x14ac:dyDescent="0.25">
      <c r="A1" s="35" t="s">
        <v>34</v>
      </c>
      <c r="B1" s="38" t="s">
        <v>16</v>
      </c>
      <c r="C1" s="38"/>
      <c r="D1" s="38"/>
      <c r="E1" s="38" t="s">
        <v>17</v>
      </c>
      <c r="F1" s="38"/>
      <c r="G1" s="1" t="s">
        <v>18</v>
      </c>
      <c r="H1" s="40" t="s">
        <v>25</v>
      </c>
      <c r="I1" s="41"/>
      <c r="J1" s="42"/>
      <c r="K1" s="4" t="s">
        <v>26</v>
      </c>
      <c r="L1" s="43" t="s">
        <v>89</v>
      </c>
    </row>
    <row r="2" spans="1:12" x14ac:dyDescent="0.25">
      <c r="A2" s="36"/>
      <c r="B2" s="3" t="s">
        <v>72</v>
      </c>
      <c r="C2" s="3" t="s">
        <v>73</v>
      </c>
      <c r="D2" s="3" t="s">
        <v>72</v>
      </c>
      <c r="E2" s="3" t="s">
        <v>31</v>
      </c>
      <c r="F2" s="3" t="s">
        <v>31</v>
      </c>
      <c r="G2" s="3" t="s">
        <v>31</v>
      </c>
      <c r="H2" s="3" t="s">
        <v>32</v>
      </c>
      <c r="I2" s="3" t="s">
        <v>63</v>
      </c>
      <c r="J2" s="3" t="s">
        <v>83</v>
      </c>
      <c r="K2" s="3" t="s">
        <v>27</v>
      </c>
      <c r="L2" s="43"/>
    </row>
    <row r="3" spans="1:12" x14ac:dyDescent="0.25">
      <c r="A3" s="37"/>
      <c r="B3" s="1" t="s">
        <v>19</v>
      </c>
      <c r="C3" s="1" t="s">
        <v>21</v>
      </c>
      <c r="D3" s="1" t="s">
        <v>21</v>
      </c>
      <c r="E3" s="1" t="s">
        <v>19</v>
      </c>
      <c r="F3" s="1" t="s">
        <v>21</v>
      </c>
      <c r="G3" s="1" t="s">
        <v>21</v>
      </c>
      <c r="H3" s="6" t="s">
        <v>68</v>
      </c>
      <c r="I3" s="4" t="s">
        <v>29</v>
      </c>
      <c r="J3" s="28" t="s">
        <v>20</v>
      </c>
      <c r="K3" s="4"/>
      <c r="L3" s="43"/>
    </row>
    <row r="4" spans="1:12" x14ac:dyDescent="0.25">
      <c r="A4" s="1" t="s">
        <v>0</v>
      </c>
      <c r="B4" s="11">
        <f>AIR!H4</f>
        <v>105.14705882352941</v>
      </c>
      <c r="C4" s="11">
        <f>AIR!H2</f>
        <v>106.25</v>
      </c>
      <c r="D4" s="11">
        <f>AIR!H3</f>
        <v>95.757575757575751</v>
      </c>
      <c r="E4" s="3" t="s">
        <v>28</v>
      </c>
      <c r="F4" s="3" t="s">
        <v>28</v>
      </c>
      <c r="G4" s="3" t="s">
        <v>28</v>
      </c>
      <c r="H4" s="3" t="s">
        <v>28</v>
      </c>
      <c r="I4" s="3" t="s">
        <v>28</v>
      </c>
      <c r="J4" s="3" t="s">
        <v>28</v>
      </c>
      <c r="K4" s="11">
        <f>'BROKER SERVICES'!L4</f>
        <v>151.02974828375287</v>
      </c>
      <c r="L4" s="16">
        <f>AVERAGE(B4:K4)</f>
        <v>114.5460957162145</v>
      </c>
    </row>
    <row r="5" spans="1:12" x14ac:dyDescent="0.25">
      <c r="A5" s="1" t="s">
        <v>1</v>
      </c>
      <c r="B5" s="10" t="s">
        <v>28</v>
      </c>
      <c r="C5" s="10" t="s">
        <v>28</v>
      </c>
      <c r="D5" s="10" t="s">
        <v>28</v>
      </c>
      <c r="E5" s="10" t="s">
        <v>28</v>
      </c>
      <c r="F5" s="10" t="s">
        <v>28</v>
      </c>
      <c r="G5" s="10" t="s">
        <v>28</v>
      </c>
      <c r="H5" s="10" t="s">
        <v>28</v>
      </c>
      <c r="I5" s="9">
        <f>'ROAD RF'!I14</f>
        <v>133.85873268226209</v>
      </c>
      <c r="J5" s="3" t="s">
        <v>28</v>
      </c>
      <c r="K5" s="11">
        <f>'BROKER SERVICES'!I4</f>
        <v>116.41189931350115</v>
      </c>
      <c r="L5" s="16">
        <f t="shared" ref="L5:L21" si="0">AVERAGE(B5:K5)</f>
        <v>125.13531599788162</v>
      </c>
    </row>
    <row r="6" spans="1:12" x14ac:dyDescent="0.25">
      <c r="A6" s="1" t="s">
        <v>23</v>
      </c>
      <c r="B6" s="10" t="s">
        <v>28</v>
      </c>
      <c r="C6" s="10" t="s">
        <v>28</v>
      </c>
      <c r="D6" s="10" t="s">
        <v>28</v>
      </c>
      <c r="E6" s="3" t="s">
        <v>28</v>
      </c>
      <c r="F6" s="3" t="s">
        <v>28</v>
      </c>
      <c r="G6" s="3" t="s">
        <v>28</v>
      </c>
      <c r="H6" s="10" t="s">
        <v>28</v>
      </c>
      <c r="I6" s="9">
        <f>'ROAD RF'!I7</f>
        <v>100.37007854440728</v>
      </c>
      <c r="J6" s="3" t="s">
        <v>28</v>
      </c>
      <c r="K6" s="3" t="s">
        <v>28</v>
      </c>
      <c r="L6" s="16">
        <f t="shared" si="0"/>
        <v>100.37007854440728</v>
      </c>
    </row>
    <row r="7" spans="1:12" x14ac:dyDescent="0.25">
      <c r="A7" s="1" t="s">
        <v>2</v>
      </c>
      <c r="B7" s="11">
        <f>AIR!G4</f>
        <v>94.85294117647058</v>
      </c>
      <c r="C7" s="11">
        <f>AIR!G2</f>
        <v>93.75</v>
      </c>
      <c r="D7" s="11">
        <f>AIR!G3</f>
        <v>104.24242424242425</v>
      </c>
      <c r="E7" s="9">
        <f>SEA!H3</f>
        <v>103.12075983717774</v>
      </c>
      <c r="F7" s="9">
        <f>SEA!H2</f>
        <v>100.93299406276506</v>
      </c>
      <c r="G7" s="9">
        <f>RAILWAY!G2</f>
        <v>97.13876967095851</v>
      </c>
      <c r="H7" s="9">
        <f>'ROAD EXPORT'!I7</f>
        <v>91.664373595300589</v>
      </c>
      <c r="I7" s="9">
        <f>'ROAD RF'!G7</f>
        <v>106.71800885005328</v>
      </c>
      <c r="J7" s="9">
        <f>'LTL Export'!G7</f>
        <v>133.23483204529356</v>
      </c>
      <c r="K7" s="10" t="s">
        <v>28</v>
      </c>
      <c r="L7" s="16">
        <f t="shared" si="0"/>
        <v>102.85056705338262</v>
      </c>
    </row>
    <row r="8" spans="1:12" x14ac:dyDescent="0.25">
      <c r="A8" s="1" t="s">
        <v>3</v>
      </c>
      <c r="B8" s="3" t="s">
        <v>28</v>
      </c>
      <c r="C8" s="10" t="s">
        <v>28</v>
      </c>
      <c r="D8" s="3" t="s">
        <v>28</v>
      </c>
      <c r="E8" s="3" t="s">
        <v>28</v>
      </c>
      <c r="F8" s="3" t="s">
        <v>28</v>
      </c>
      <c r="G8" s="3" t="s">
        <v>28</v>
      </c>
      <c r="H8" s="3" t="s">
        <v>28</v>
      </c>
      <c r="I8" s="3" t="s">
        <v>28</v>
      </c>
      <c r="J8" s="3" t="s">
        <v>28</v>
      </c>
      <c r="K8" s="11">
        <f>Express!H4</f>
        <v>236.01444130982483</v>
      </c>
      <c r="L8" s="16">
        <f t="shared" si="0"/>
        <v>236.01444130982483</v>
      </c>
    </row>
    <row r="9" spans="1:12" x14ac:dyDescent="0.25">
      <c r="A9" s="1" t="s">
        <v>4</v>
      </c>
      <c r="B9" s="3" t="s">
        <v>28</v>
      </c>
      <c r="C9" s="10" t="s">
        <v>28</v>
      </c>
      <c r="D9" s="3" t="s">
        <v>28</v>
      </c>
      <c r="E9" s="3" t="s">
        <v>28</v>
      </c>
      <c r="F9" s="3" t="s">
        <v>28</v>
      </c>
      <c r="G9" s="3" t="s">
        <v>28</v>
      </c>
      <c r="H9" s="9">
        <f>'ROAD EXPORT'!J7</f>
        <v>96.219017786352751</v>
      </c>
      <c r="I9" s="3" t="s">
        <v>28</v>
      </c>
      <c r="J9" s="9" t="s">
        <v>28</v>
      </c>
      <c r="K9" s="11">
        <f>'BROKER SERVICES'!J4</f>
        <v>84.613272311212825</v>
      </c>
      <c r="L9" s="16">
        <f t="shared" si="0"/>
        <v>90.416145048782795</v>
      </c>
    </row>
    <row r="10" spans="1:12" x14ac:dyDescent="0.25">
      <c r="A10" s="1" t="s">
        <v>24</v>
      </c>
      <c r="B10" s="10" t="s">
        <v>28</v>
      </c>
      <c r="C10" s="10" t="s">
        <v>28</v>
      </c>
      <c r="D10" s="10" t="s">
        <v>28</v>
      </c>
      <c r="E10" s="3" t="s">
        <v>28</v>
      </c>
      <c r="F10" s="3" t="s">
        <v>28</v>
      </c>
      <c r="G10" s="3" t="s">
        <v>28</v>
      </c>
      <c r="H10" s="3" t="s">
        <v>28</v>
      </c>
      <c r="I10" s="3" t="s">
        <v>28</v>
      </c>
      <c r="J10" s="3" t="s">
        <v>28</v>
      </c>
      <c r="K10" s="11">
        <f>Express!F4</f>
        <v>40.042988672674412</v>
      </c>
      <c r="L10" s="16">
        <f t="shared" si="0"/>
        <v>40.042988672674412</v>
      </c>
    </row>
    <row r="11" spans="1:12" x14ac:dyDescent="0.25">
      <c r="A11" s="1" t="s">
        <v>5</v>
      </c>
      <c r="B11" s="3" t="s">
        <v>28</v>
      </c>
      <c r="C11" s="10" t="s">
        <v>28</v>
      </c>
      <c r="D11" s="3" t="s">
        <v>28</v>
      </c>
      <c r="E11" s="9">
        <f>SEA!J3</f>
        <v>87.924016282225239</v>
      </c>
      <c r="F11" s="9">
        <f>SEA!J2</f>
        <v>97.642069550466502</v>
      </c>
      <c r="G11" s="9">
        <f>RAILWAY!I2</f>
        <v>104.63519313304721</v>
      </c>
      <c r="H11" s="3" t="s">
        <v>28</v>
      </c>
      <c r="I11" s="3" t="s">
        <v>28</v>
      </c>
      <c r="J11" s="3" t="s">
        <v>28</v>
      </c>
      <c r="K11" s="10" t="s">
        <v>28</v>
      </c>
      <c r="L11" s="16">
        <f t="shared" si="0"/>
        <v>96.733759655246317</v>
      </c>
    </row>
    <row r="12" spans="1:12" x14ac:dyDescent="0.25">
      <c r="A12" s="1" t="s">
        <v>6</v>
      </c>
      <c r="B12" s="3" t="s">
        <v>28</v>
      </c>
      <c r="C12" s="10" t="s">
        <v>28</v>
      </c>
      <c r="D12" s="3" t="s">
        <v>28</v>
      </c>
      <c r="E12" s="3" t="s">
        <v>28</v>
      </c>
      <c r="F12" s="3" t="s">
        <v>28</v>
      </c>
      <c r="G12" s="3" t="s">
        <v>28</v>
      </c>
      <c r="H12" s="11">
        <f>'ROAD EXPORT'!L7</f>
        <v>115.80856069871371</v>
      </c>
      <c r="I12" s="3" t="s">
        <v>28</v>
      </c>
      <c r="J12" s="9">
        <f>'LTL Export'!H7</f>
        <v>79.376638424757587</v>
      </c>
      <c r="K12" s="10" t="s">
        <v>28</v>
      </c>
      <c r="L12" s="16">
        <f t="shared" si="0"/>
        <v>97.592599561735653</v>
      </c>
    </row>
    <row r="13" spans="1:12" x14ac:dyDescent="0.25">
      <c r="A13" s="1" t="s">
        <v>7</v>
      </c>
      <c r="B13" s="3" t="s">
        <v>28</v>
      </c>
      <c r="C13" s="10" t="s">
        <v>28</v>
      </c>
      <c r="D13" s="3" t="s">
        <v>28</v>
      </c>
      <c r="E13" s="9">
        <f>SEA!I3</f>
        <v>105.83446404341927</v>
      </c>
      <c r="F13" s="9">
        <f>SEA!I2</f>
        <v>105.75063613231552</v>
      </c>
      <c r="G13" s="9">
        <f>RAILWAY!H2</f>
        <v>98.22603719599428</v>
      </c>
      <c r="H13" s="3" t="s">
        <v>28</v>
      </c>
      <c r="I13" s="3" t="s">
        <v>28</v>
      </c>
      <c r="J13" s="3" t="s">
        <v>28</v>
      </c>
      <c r="K13" s="11">
        <f>'BROKER SERVICES'!K4</f>
        <v>96</v>
      </c>
      <c r="L13" s="16">
        <f t="shared" si="0"/>
        <v>101.45278434293226</v>
      </c>
    </row>
    <row r="14" spans="1:12" x14ac:dyDescent="0.25">
      <c r="A14" s="1" t="s">
        <v>8</v>
      </c>
      <c r="B14" s="3" t="s">
        <v>28</v>
      </c>
      <c r="C14" s="10" t="s">
        <v>28</v>
      </c>
      <c r="D14" s="3" t="s">
        <v>28</v>
      </c>
      <c r="E14" s="11">
        <f>SEA!K3</f>
        <v>103.12075983717774</v>
      </c>
      <c r="F14" s="11">
        <f>SEA!K2</f>
        <v>95.67430025445293</v>
      </c>
      <c r="G14" s="10" t="s">
        <v>28</v>
      </c>
      <c r="H14" s="9">
        <f>'ROAD EXPORT'!M7</f>
        <v>99.906855112268289</v>
      </c>
      <c r="I14" s="3" t="s">
        <v>28</v>
      </c>
      <c r="J14" s="9">
        <f>'LTL Export'!I7</f>
        <v>87.38852952994884</v>
      </c>
      <c r="K14" s="10" t="s">
        <v>28</v>
      </c>
      <c r="L14" s="16">
        <f t="shared" si="0"/>
        <v>96.522611183461947</v>
      </c>
    </row>
    <row r="15" spans="1:12" x14ac:dyDescent="0.25">
      <c r="A15" s="1" t="s">
        <v>9</v>
      </c>
      <c r="B15" s="3" t="s">
        <v>28</v>
      </c>
      <c r="C15" s="10" t="s">
        <v>28</v>
      </c>
      <c r="D15" s="3" t="s">
        <v>28</v>
      </c>
      <c r="E15" s="3" t="s">
        <v>28</v>
      </c>
      <c r="F15" s="3" t="s">
        <v>28</v>
      </c>
      <c r="G15" s="3" t="s">
        <v>28</v>
      </c>
      <c r="H15" s="3" t="s">
        <v>28</v>
      </c>
      <c r="I15" s="9">
        <f>'ROAD RF'!G14</f>
        <v>66.621621621621614</v>
      </c>
      <c r="J15" s="3" t="s">
        <v>28</v>
      </c>
      <c r="K15" s="10" t="s">
        <v>28</v>
      </c>
      <c r="L15" s="16">
        <f t="shared" si="0"/>
        <v>66.621621621621614</v>
      </c>
    </row>
    <row r="16" spans="1:12" x14ac:dyDescent="0.25">
      <c r="A16" s="1" t="s">
        <v>10</v>
      </c>
      <c r="B16" s="3" t="s">
        <v>28</v>
      </c>
      <c r="C16" s="10" t="s">
        <v>28</v>
      </c>
      <c r="D16" s="3" t="s">
        <v>28</v>
      </c>
      <c r="E16" s="3" t="s">
        <v>28</v>
      </c>
      <c r="F16" s="3" t="s">
        <v>28</v>
      </c>
      <c r="G16" s="3" t="s">
        <v>28</v>
      </c>
      <c r="H16" s="3" t="s">
        <v>28</v>
      </c>
      <c r="I16" s="3" t="s">
        <v>28</v>
      </c>
      <c r="J16" s="3" t="s">
        <v>28</v>
      </c>
      <c r="K16" s="11">
        <f>Express!G4</f>
        <v>23.942570017500731</v>
      </c>
      <c r="L16" s="16">
        <f t="shared" si="0"/>
        <v>23.942570017500731</v>
      </c>
    </row>
    <row r="17" spans="1:25" x14ac:dyDescent="0.25">
      <c r="A17" s="1" t="s">
        <v>11</v>
      </c>
      <c r="B17" s="3" t="s">
        <v>28</v>
      </c>
      <c r="C17" s="10" t="s">
        <v>28</v>
      </c>
      <c r="D17" s="3" t="s">
        <v>28</v>
      </c>
      <c r="E17" s="3" t="s">
        <v>28</v>
      </c>
      <c r="F17" s="3" t="s">
        <v>28</v>
      </c>
      <c r="G17" s="3" t="s">
        <v>28</v>
      </c>
      <c r="H17" s="3" t="s">
        <v>28</v>
      </c>
      <c r="I17" s="9">
        <f>'ROAD RF'!H14</f>
        <v>99.519645696116285</v>
      </c>
      <c r="J17" s="3" t="s">
        <v>28</v>
      </c>
      <c r="K17" s="3" t="s">
        <v>28</v>
      </c>
      <c r="L17" s="16">
        <f t="shared" si="0"/>
        <v>99.519645696116285</v>
      </c>
    </row>
    <row r="18" spans="1:25" x14ac:dyDescent="0.25">
      <c r="A18" s="1" t="s">
        <v>12</v>
      </c>
      <c r="B18" s="3" t="s">
        <v>28</v>
      </c>
      <c r="C18" s="10" t="s">
        <v>28</v>
      </c>
      <c r="D18" s="3" t="s">
        <v>28</v>
      </c>
      <c r="E18" s="3" t="s">
        <v>28</v>
      </c>
      <c r="F18" s="3" t="s">
        <v>28</v>
      </c>
      <c r="G18" s="3" t="s">
        <v>28</v>
      </c>
      <c r="H18" s="3" t="s">
        <v>28</v>
      </c>
      <c r="I18" s="3" t="s">
        <v>28</v>
      </c>
      <c r="J18" s="3" t="s">
        <v>28</v>
      </c>
      <c r="K18" s="11">
        <f>'BROKER SERVICES'!H4</f>
        <v>75.459954233409604</v>
      </c>
      <c r="L18" s="16">
        <f t="shared" si="0"/>
        <v>75.459954233409604</v>
      </c>
    </row>
    <row r="19" spans="1:25" x14ac:dyDescent="0.25">
      <c r="A19" s="1" t="s">
        <v>13</v>
      </c>
      <c r="B19" s="3" t="s">
        <v>28</v>
      </c>
      <c r="C19" s="10" t="s">
        <v>28</v>
      </c>
      <c r="D19" s="3" t="s">
        <v>28</v>
      </c>
      <c r="E19" s="3" t="s">
        <v>28</v>
      </c>
      <c r="F19" s="3" t="s">
        <v>28</v>
      </c>
      <c r="G19" s="3" t="s">
        <v>28</v>
      </c>
      <c r="H19" s="3" t="s">
        <v>28</v>
      </c>
      <c r="I19" s="3" t="s">
        <v>28</v>
      </c>
      <c r="J19" s="3" t="s">
        <v>28</v>
      </c>
      <c r="K19" s="11">
        <f>'OTHER SERVICES'!E7</f>
        <v>65.92178770949721</v>
      </c>
      <c r="L19" s="16">
        <f t="shared" si="0"/>
        <v>65.92178770949721</v>
      </c>
    </row>
    <row r="20" spans="1:25" x14ac:dyDescent="0.25">
      <c r="A20" s="1" t="s">
        <v>14</v>
      </c>
      <c r="B20" s="3" t="s">
        <v>28</v>
      </c>
      <c r="C20" s="10" t="s">
        <v>28</v>
      </c>
      <c r="D20" s="3" t="s">
        <v>28</v>
      </c>
      <c r="E20" s="3" t="s">
        <v>28</v>
      </c>
      <c r="F20" s="3" t="s">
        <v>28</v>
      </c>
      <c r="G20" s="3" t="s">
        <v>28</v>
      </c>
      <c r="H20" s="3" t="s">
        <v>28</v>
      </c>
      <c r="I20" s="3" t="s">
        <v>28</v>
      </c>
      <c r="J20" s="3" t="s">
        <v>28</v>
      </c>
      <c r="K20" s="3">
        <f>'OTHER SERVICES'!E4</f>
        <v>70</v>
      </c>
      <c r="L20" s="16">
        <f t="shared" si="0"/>
        <v>70</v>
      </c>
    </row>
    <row r="21" spans="1:25" x14ac:dyDescent="0.25">
      <c r="A21" s="1" t="s">
        <v>15</v>
      </c>
      <c r="B21" s="3" t="s">
        <v>28</v>
      </c>
      <c r="C21" s="10" t="s">
        <v>28</v>
      </c>
      <c r="D21" s="3" t="s">
        <v>28</v>
      </c>
      <c r="E21" s="3" t="s">
        <v>28</v>
      </c>
      <c r="F21" s="3" t="s">
        <v>28</v>
      </c>
      <c r="G21" s="3" t="s">
        <v>28</v>
      </c>
      <c r="H21" s="3" t="s">
        <v>28</v>
      </c>
      <c r="I21" s="3" t="s">
        <v>28</v>
      </c>
      <c r="J21" s="3" t="s">
        <v>28</v>
      </c>
      <c r="K21" s="9">
        <f>'OTHER SERVICES'!F8</f>
        <v>132.0391061452514</v>
      </c>
      <c r="L21" s="16">
        <f t="shared" si="0"/>
        <v>132.0391061452514</v>
      </c>
    </row>
    <row r="22" spans="1:25" x14ac:dyDescent="0.25">
      <c r="J22" s="3"/>
    </row>
    <row r="24" spans="1:25" s="29" customFormat="1" x14ac:dyDescent="0.2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</row>
    <row r="25" spans="1:25" s="29" customFormat="1" x14ac:dyDescent="0.2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</row>
    <row r="26" spans="1:25" s="29" customFormat="1" x14ac:dyDescent="0.2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</row>
    <row r="27" spans="1:25" s="29" customFormat="1" x14ac:dyDescent="0.2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</row>
    <row r="28" spans="1:25" s="29" customFormat="1" x14ac:dyDescent="0.2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</row>
    <row r="29" spans="1:25" s="29" customFormat="1" x14ac:dyDescent="0.2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</row>
    <row r="30" spans="1:25" s="29" customFormat="1" x14ac:dyDescent="0.2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</row>
    <row r="31" spans="1:25" s="29" customFormat="1" x14ac:dyDescent="0.2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</row>
    <row r="32" spans="1:25" s="29" customFormat="1" x14ac:dyDescent="0.2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</row>
    <row r="33" spans="1:25" s="29" customFormat="1" x14ac:dyDescent="0.2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</row>
    <row r="34" spans="1:25" s="29" customFormat="1" x14ac:dyDescent="0.2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</row>
    <row r="35" spans="1:25" s="29" customFormat="1" x14ac:dyDescent="0.2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</row>
    <row r="36" spans="1:25" s="29" customFormat="1" x14ac:dyDescent="0.2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</row>
    <row r="37" spans="1:25" s="29" customFormat="1" x14ac:dyDescent="0.2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</row>
    <row r="38" spans="1:25" s="29" customFormat="1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</row>
    <row r="39" spans="1:25" s="29" customFormat="1" x14ac:dyDescent="0.2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</row>
    <row r="40" spans="1:25" s="29" customFormat="1" x14ac:dyDescent="0.2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</row>
    <row r="41" spans="1:25" s="29" customFormat="1" x14ac:dyDescent="0.2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</row>
    <row r="42" spans="1:25" s="29" customFormat="1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</row>
    <row r="43" spans="1:25" s="29" customFormat="1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</row>
    <row r="44" spans="1:25" s="29" customFormat="1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</row>
    <row r="45" spans="1:25" s="29" customFormat="1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</row>
    <row r="46" spans="1:25" s="29" customFormat="1" x14ac:dyDescent="0.2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</row>
    <row r="47" spans="1:25" s="29" customFormat="1" x14ac:dyDescent="0.2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</row>
    <row r="48" spans="1:25" s="29" customFormat="1" x14ac:dyDescent="0.2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</row>
    <row r="49" spans="1:25" s="29" customFormat="1" x14ac:dyDescent="0.2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</row>
    <row r="50" spans="1:25" s="29" customFormat="1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</row>
    <row r="51" spans="1:25" s="29" customFormat="1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</row>
    <row r="52" spans="1:25" s="29" customFormat="1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</row>
    <row r="53" spans="1:25" s="29" customFormat="1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</row>
    <row r="54" spans="1:25" s="29" customFormat="1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</row>
    <row r="55" spans="1:25" s="29" customFormat="1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</row>
    <row r="56" spans="1:25" s="29" customFormat="1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</row>
    <row r="57" spans="1:25" s="29" customFormat="1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</row>
    <row r="58" spans="1:25" s="29" customFormat="1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</row>
    <row r="59" spans="1:25" s="29" customFormat="1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</row>
    <row r="60" spans="1:25" s="29" customFormat="1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</row>
  </sheetData>
  <mergeCells count="5">
    <mergeCell ref="A1:A3"/>
    <mergeCell ref="B1:D1"/>
    <mergeCell ref="E1:F1"/>
    <mergeCell ref="L1:L3"/>
    <mergeCell ref="H1:J1"/>
  </mergeCells>
  <pageMargins left="0.7" right="0.7" top="0.75" bottom="0.75" header="0.3" footer="0.3"/>
  <pageSetup paperSize="9" orientation="portrait" r:id="rId1"/>
  <headerFooter>
    <oddFooter>&amp;C&amp;1#&amp;"Arial"&amp;10&amp;K000000SULZER 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B6FAF-F60B-45D5-A5AE-F26048D5422B}">
  <dimension ref="A1:I14"/>
  <sheetViews>
    <sheetView workbookViewId="0">
      <selection activeCell="C21" sqref="C21"/>
    </sheetView>
  </sheetViews>
  <sheetFormatPr defaultRowHeight="15" x14ac:dyDescent="0.25"/>
  <cols>
    <col min="1" max="1" width="21.5703125" customWidth="1"/>
    <col min="2" max="2" width="19.5703125" customWidth="1"/>
    <col min="3" max="3" width="21" customWidth="1"/>
    <col min="4" max="4" width="16.28515625" customWidth="1"/>
    <col min="5" max="5" width="16.42578125" customWidth="1"/>
    <col min="6" max="6" width="15.5703125" customWidth="1"/>
    <col min="7" max="7" width="15.28515625" customWidth="1"/>
    <col min="8" max="8" width="15.5703125" customWidth="1"/>
    <col min="9" max="9" width="16.28515625" customWidth="1"/>
  </cols>
  <sheetData>
    <row r="1" spans="1:9" x14ac:dyDescent="0.25">
      <c r="A1" s="17" t="s">
        <v>39</v>
      </c>
      <c r="B1" s="18" t="s">
        <v>51</v>
      </c>
      <c r="C1" s="19" t="s">
        <v>2</v>
      </c>
      <c r="D1" s="19" t="s">
        <v>40</v>
      </c>
      <c r="E1" s="19" t="s">
        <v>23</v>
      </c>
      <c r="F1" s="19" t="s">
        <v>49</v>
      </c>
      <c r="G1" s="19" t="s">
        <v>2</v>
      </c>
      <c r="H1" s="19" t="s">
        <v>40</v>
      </c>
      <c r="I1" s="19" t="s">
        <v>41</v>
      </c>
    </row>
    <row r="2" spans="1:9" x14ac:dyDescent="0.25">
      <c r="A2" s="3"/>
      <c r="B2" s="8" t="s">
        <v>30</v>
      </c>
      <c r="C2" s="8">
        <v>75000</v>
      </c>
      <c r="D2" s="8">
        <v>59850</v>
      </c>
      <c r="E2" s="8">
        <v>70000</v>
      </c>
      <c r="F2" s="13">
        <f>AVERAGE(C2:E2)</f>
        <v>68283.333333333328</v>
      </c>
      <c r="G2" s="14">
        <f>C2*100/F2</f>
        <v>109.8364657066146</v>
      </c>
      <c r="H2" s="14">
        <f>D2*100/F2</f>
        <v>87.649499633878449</v>
      </c>
      <c r="I2" s="14">
        <f>E2*100/F2</f>
        <v>102.51403465950696</v>
      </c>
    </row>
    <row r="3" spans="1:9" x14ac:dyDescent="0.25">
      <c r="A3" s="3"/>
      <c r="B3" s="8" t="s">
        <v>35</v>
      </c>
      <c r="C3" s="8">
        <v>175000</v>
      </c>
      <c r="D3" s="8">
        <v>162750</v>
      </c>
      <c r="E3" s="8">
        <v>140000</v>
      </c>
      <c r="F3" s="15">
        <f>AVERAGE(C3:E3)</f>
        <v>159250</v>
      </c>
      <c r="G3" s="14">
        <f>C3*100/F3</f>
        <v>109.89010989010988</v>
      </c>
      <c r="H3" s="14">
        <f t="shared" ref="H3:H6" si="0">D3*100/F3</f>
        <v>102.1978021978022</v>
      </c>
      <c r="I3" s="14">
        <f t="shared" ref="I3:I6" si="1">E3*100/F3</f>
        <v>87.912087912087912</v>
      </c>
    </row>
    <row r="4" spans="1:9" x14ac:dyDescent="0.25">
      <c r="A4" s="3"/>
      <c r="B4" s="8" t="s">
        <v>36</v>
      </c>
      <c r="C4" s="8">
        <v>65000</v>
      </c>
      <c r="D4" s="8">
        <v>52500</v>
      </c>
      <c r="E4" s="8">
        <v>65000</v>
      </c>
      <c r="F4" s="13">
        <f>AVERAGE(C4:E4)</f>
        <v>60833.333333333336</v>
      </c>
      <c r="G4" s="14">
        <f>C4*100/F4</f>
        <v>106.84931506849314</v>
      </c>
      <c r="H4" s="14">
        <f t="shared" si="0"/>
        <v>86.30136986301369</v>
      </c>
      <c r="I4" s="14">
        <f t="shared" si="1"/>
        <v>106.84931506849314</v>
      </c>
    </row>
    <row r="5" spans="1:9" x14ac:dyDescent="0.25">
      <c r="A5" s="3"/>
      <c r="B5" s="8" t="s">
        <v>37</v>
      </c>
      <c r="C5" s="8">
        <v>28000</v>
      </c>
      <c r="D5" s="8">
        <v>24150</v>
      </c>
      <c r="E5" s="8">
        <v>26000</v>
      </c>
      <c r="F5" s="15">
        <f>AVERAGE(C5:E5)</f>
        <v>26050</v>
      </c>
      <c r="G5" s="14">
        <f>C5*100/F5</f>
        <v>107.48560460652591</v>
      </c>
      <c r="H5" s="14">
        <f t="shared" si="0"/>
        <v>92.706333973128594</v>
      </c>
      <c r="I5" s="14">
        <f t="shared" si="1"/>
        <v>99.808061420345496</v>
      </c>
    </row>
    <row r="6" spans="1:9" x14ac:dyDescent="0.25">
      <c r="A6" s="3"/>
      <c r="B6" s="8" t="s">
        <v>38</v>
      </c>
      <c r="C6" s="8">
        <v>95000</v>
      </c>
      <c r="D6" s="8">
        <v>91350</v>
      </c>
      <c r="E6" s="8">
        <v>100000</v>
      </c>
      <c r="F6" s="15">
        <f>AVERAGE(C6:E6)</f>
        <v>95450</v>
      </c>
      <c r="G6" s="14">
        <f>C6*100/F6</f>
        <v>99.528548978522792</v>
      </c>
      <c r="H6" s="14">
        <f t="shared" si="0"/>
        <v>95.704557359874286</v>
      </c>
      <c r="I6" s="14">
        <f t="shared" si="1"/>
        <v>104.76689366160294</v>
      </c>
    </row>
    <row r="7" spans="1:9" x14ac:dyDescent="0.25">
      <c r="A7" s="3"/>
      <c r="B7" s="8"/>
      <c r="C7" s="8"/>
      <c r="D7" s="8"/>
      <c r="E7" s="8"/>
      <c r="F7" s="14"/>
      <c r="G7" s="16">
        <f>AVERAGE(G2:G6)</f>
        <v>106.71800885005328</v>
      </c>
      <c r="H7" s="16">
        <f>AVERAGE(H2:H6)</f>
        <v>92.911912605539456</v>
      </c>
      <c r="I7" s="16">
        <f>AVERAGE(I2:I6)</f>
        <v>100.37007854440728</v>
      </c>
    </row>
    <row r="10" spans="1:9" x14ac:dyDescent="0.25">
      <c r="A10" s="17" t="s">
        <v>55</v>
      </c>
      <c r="B10" s="18" t="s">
        <v>51</v>
      </c>
      <c r="C10" s="18" t="s">
        <v>58</v>
      </c>
      <c r="D10" s="18" t="s">
        <v>59</v>
      </c>
      <c r="E10" s="19" t="s">
        <v>1</v>
      </c>
      <c r="F10" s="19" t="s">
        <v>62</v>
      </c>
      <c r="G10" s="18" t="s">
        <v>58</v>
      </c>
      <c r="H10" s="18" t="s">
        <v>59</v>
      </c>
      <c r="I10" s="19" t="s">
        <v>1</v>
      </c>
    </row>
    <row r="11" spans="1:9" x14ac:dyDescent="0.25">
      <c r="A11" s="3"/>
      <c r="B11" s="8" t="s">
        <v>56</v>
      </c>
      <c r="C11" s="8">
        <v>8000</v>
      </c>
      <c r="D11" s="8">
        <v>11000</v>
      </c>
      <c r="E11" s="8">
        <v>18000</v>
      </c>
      <c r="F11" s="14">
        <f>AVERAGE(C11:E11)</f>
        <v>12333.333333333334</v>
      </c>
      <c r="G11" s="20">
        <f>C11*100/F11</f>
        <v>64.864864864864856</v>
      </c>
      <c r="H11" s="20">
        <f>D11*100/F11</f>
        <v>89.189189189189179</v>
      </c>
      <c r="I11" s="20">
        <f>E11*100/F11</f>
        <v>145.94594594594594</v>
      </c>
    </row>
    <row r="12" spans="1:9" x14ac:dyDescent="0.25">
      <c r="A12" s="3"/>
      <c r="B12" s="8" t="s">
        <v>57</v>
      </c>
      <c r="C12" s="8">
        <v>8500</v>
      </c>
      <c r="D12" s="8">
        <v>16000</v>
      </c>
      <c r="E12" s="8">
        <v>18000</v>
      </c>
      <c r="F12" s="14">
        <f>AVERAGE(C12:E12)</f>
        <v>14166.666666666666</v>
      </c>
      <c r="G12" s="20">
        <f>C12*100/F12</f>
        <v>60</v>
      </c>
      <c r="H12" s="20">
        <f t="shared" ref="H12:H13" si="2">D12*100/F12</f>
        <v>112.94117647058825</v>
      </c>
      <c r="I12" s="20">
        <f t="shared" ref="I12:I13" si="3">E12*100/F12</f>
        <v>127.05882352941177</v>
      </c>
    </row>
    <row r="13" spans="1:9" x14ac:dyDescent="0.25">
      <c r="A13" s="3"/>
      <c r="B13" s="21" t="s">
        <v>60</v>
      </c>
      <c r="C13" s="20">
        <v>7000</v>
      </c>
      <c r="D13" s="20">
        <v>9000</v>
      </c>
      <c r="E13" s="8">
        <v>12000</v>
      </c>
      <c r="F13" s="14">
        <f>AVERAGE(C13:E13)</f>
        <v>9333.3333333333339</v>
      </c>
      <c r="G13" s="20">
        <f>C13*100/F13</f>
        <v>75</v>
      </c>
      <c r="H13" s="20">
        <f t="shared" si="2"/>
        <v>96.428571428571416</v>
      </c>
      <c r="I13" s="20">
        <f t="shared" si="3"/>
        <v>128.57142857142856</v>
      </c>
    </row>
    <row r="14" spans="1:9" x14ac:dyDescent="0.25">
      <c r="A14" s="3"/>
      <c r="B14" s="21"/>
      <c r="C14" s="20"/>
      <c r="D14" s="20"/>
      <c r="E14" s="16"/>
      <c r="F14" s="16"/>
      <c r="G14" s="16">
        <f>AVERAGE(G11:G13)</f>
        <v>66.621621621621614</v>
      </c>
      <c r="H14" s="16">
        <f t="shared" ref="H14:I14" si="4">AVERAGE(H11:H13)</f>
        <v>99.519645696116285</v>
      </c>
      <c r="I14" s="16">
        <f t="shared" si="4"/>
        <v>133.85873268226209</v>
      </c>
    </row>
  </sheetData>
  <pageMargins left="0.7" right="0.7" top="0.75" bottom="0.75" header="0.3" footer="0.3"/>
  <pageSetup paperSize="9" orientation="portrait" r:id="rId1"/>
  <headerFooter>
    <oddFooter>&amp;C&amp;1#&amp;"Arial"&amp;10&amp;K000000SULZER CONFIDENTIAL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6769E-5F25-43B7-958F-471F94E41F20}">
  <dimension ref="A1:M7"/>
  <sheetViews>
    <sheetView workbookViewId="0">
      <selection activeCell="L7" sqref="L7"/>
    </sheetView>
  </sheetViews>
  <sheetFormatPr defaultRowHeight="15" x14ac:dyDescent="0.25"/>
  <cols>
    <col min="1" max="1" width="22.28515625" customWidth="1"/>
    <col min="2" max="2" width="14.7109375" customWidth="1"/>
    <col min="3" max="3" width="15" customWidth="1"/>
    <col min="4" max="4" width="16" customWidth="1"/>
    <col min="5" max="6" width="16.42578125" customWidth="1"/>
    <col min="7" max="7" width="16.28515625" customWidth="1"/>
    <col min="8" max="8" width="16.42578125" customWidth="1"/>
    <col min="9" max="9" width="15.28515625" customWidth="1"/>
    <col min="10" max="10" width="15.5703125" customWidth="1"/>
    <col min="11" max="12" width="14.42578125" customWidth="1"/>
    <col min="13" max="13" width="17.140625" customWidth="1"/>
  </cols>
  <sheetData>
    <row r="1" spans="1:13" x14ac:dyDescent="0.25">
      <c r="A1" s="17" t="s">
        <v>42</v>
      </c>
      <c r="B1" s="18" t="s">
        <v>51</v>
      </c>
      <c r="C1" s="19" t="s">
        <v>2</v>
      </c>
      <c r="D1" s="19" t="s">
        <v>4</v>
      </c>
      <c r="E1" s="19" t="s">
        <v>47</v>
      </c>
      <c r="F1" s="19" t="s">
        <v>6</v>
      </c>
      <c r="G1" s="19" t="s">
        <v>8</v>
      </c>
      <c r="H1" s="19" t="s">
        <v>50</v>
      </c>
      <c r="I1" s="19" t="s">
        <v>2</v>
      </c>
      <c r="J1" s="19" t="s">
        <v>4</v>
      </c>
      <c r="K1" s="19" t="s">
        <v>47</v>
      </c>
      <c r="L1" s="19" t="s">
        <v>6</v>
      </c>
      <c r="M1" s="19" t="s">
        <v>8</v>
      </c>
    </row>
    <row r="2" spans="1:13" x14ac:dyDescent="0.25">
      <c r="A2" s="3" t="s">
        <v>67</v>
      </c>
      <c r="B2" s="8" t="s">
        <v>43</v>
      </c>
      <c r="C2" s="8">
        <v>1450</v>
      </c>
      <c r="D2" s="8">
        <v>1650</v>
      </c>
      <c r="E2" s="8">
        <v>1410</v>
      </c>
      <c r="F2" s="8">
        <v>1800</v>
      </c>
      <c r="G2" s="8">
        <v>1300</v>
      </c>
      <c r="H2" s="13">
        <f>AVERAGE(C2:G2)</f>
        <v>1522</v>
      </c>
      <c r="I2" s="14">
        <f>C2*100/H2</f>
        <v>95.269382391590014</v>
      </c>
      <c r="J2" s="14">
        <f>D2*100/H2</f>
        <v>108.40998685939553</v>
      </c>
      <c r="K2" s="14">
        <f>E2*100/H2</f>
        <v>92.641261498028911</v>
      </c>
      <c r="L2" s="14">
        <f>F2*100/H2</f>
        <v>118.26544021024966</v>
      </c>
      <c r="M2" s="14">
        <f>G2*100/H2</f>
        <v>85.41392904073588</v>
      </c>
    </row>
    <row r="3" spans="1:13" x14ac:dyDescent="0.25">
      <c r="A3" s="3"/>
      <c r="B3" s="8" t="s">
        <v>48</v>
      </c>
      <c r="C3" s="8">
        <v>2050</v>
      </c>
      <c r="D3" s="8">
        <v>2900</v>
      </c>
      <c r="E3" s="8">
        <v>2700</v>
      </c>
      <c r="F3" s="8">
        <v>3500</v>
      </c>
      <c r="G3" s="8">
        <v>2800</v>
      </c>
      <c r="H3" s="15">
        <f>AVERAGE(C3:G3)</f>
        <v>2790</v>
      </c>
      <c r="I3" s="14">
        <f>C3*100/H3</f>
        <v>73.476702508960571</v>
      </c>
      <c r="J3" s="14">
        <f>D3*100/H3</f>
        <v>103.94265232974911</v>
      </c>
      <c r="K3" s="14">
        <f>E3*100/H3</f>
        <v>96.774193548387103</v>
      </c>
      <c r="L3" s="14">
        <f>F3*100/H3</f>
        <v>125.44802867383513</v>
      </c>
      <c r="M3" s="14">
        <f>G3*100/H3</f>
        <v>100.35842293906811</v>
      </c>
    </row>
    <row r="4" spans="1:13" x14ac:dyDescent="0.25">
      <c r="A4" s="3"/>
      <c r="B4" s="8" t="s">
        <v>44</v>
      </c>
      <c r="C4" s="8">
        <v>1600</v>
      </c>
      <c r="D4" s="8">
        <v>1600</v>
      </c>
      <c r="E4" s="8">
        <v>1500</v>
      </c>
      <c r="F4" s="8">
        <v>1900</v>
      </c>
      <c r="G4" s="8">
        <v>1600</v>
      </c>
      <c r="H4" s="13">
        <f>AVERAGE(C4:G4)</f>
        <v>1640</v>
      </c>
      <c r="I4" s="14">
        <f>C4*100/H4</f>
        <v>97.560975609756099</v>
      </c>
      <c r="J4" s="14">
        <f>D4*100/H4</f>
        <v>97.560975609756099</v>
      </c>
      <c r="K4" s="14">
        <f>E4*100/H4</f>
        <v>91.463414634146346</v>
      </c>
      <c r="L4" s="14">
        <f>F4*100/H4</f>
        <v>115.85365853658537</v>
      </c>
      <c r="M4" s="14">
        <f>G4*100/H4</f>
        <v>97.560975609756099</v>
      </c>
    </row>
    <row r="5" spans="1:13" x14ac:dyDescent="0.25">
      <c r="A5" s="3"/>
      <c r="B5" s="8" t="s">
        <v>45</v>
      </c>
      <c r="C5" s="8">
        <v>2900</v>
      </c>
      <c r="D5" s="8">
        <v>2900</v>
      </c>
      <c r="E5" s="8">
        <v>3210</v>
      </c>
      <c r="F5" s="8">
        <v>4100</v>
      </c>
      <c r="G5" s="8">
        <v>3900</v>
      </c>
      <c r="H5" s="13">
        <f>AVERAGE(C5:G5)</f>
        <v>3402</v>
      </c>
      <c r="I5" s="14">
        <f>C5*100/H5</f>
        <v>85.243974132863016</v>
      </c>
      <c r="J5" s="14">
        <f>D5*100/H5</f>
        <v>85.243974132863016</v>
      </c>
      <c r="K5" s="14">
        <f>E5*100/H5</f>
        <v>94.356261022927683</v>
      </c>
      <c r="L5" s="14">
        <f>F5*100/H5</f>
        <v>120.51734273956497</v>
      </c>
      <c r="M5" s="14">
        <f>G5*100/H5</f>
        <v>114.6384479717813</v>
      </c>
    </row>
    <row r="6" spans="1:13" x14ac:dyDescent="0.25">
      <c r="A6" s="3"/>
      <c r="B6" s="8" t="s">
        <v>46</v>
      </c>
      <c r="C6" s="8">
        <v>2050</v>
      </c>
      <c r="D6" s="8">
        <v>1650</v>
      </c>
      <c r="E6" s="8">
        <v>2050</v>
      </c>
      <c r="F6" s="8">
        <v>1900</v>
      </c>
      <c r="G6" s="8">
        <v>1950</v>
      </c>
      <c r="H6" s="13">
        <f>AVERAGE(C6:G6)</f>
        <v>1920</v>
      </c>
      <c r="I6" s="14">
        <f>C6*100/H6</f>
        <v>106.77083333333333</v>
      </c>
      <c r="J6" s="14">
        <f>D6*100/H6</f>
        <v>85.9375</v>
      </c>
      <c r="K6" s="14">
        <f>E6*100/H6</f>
        <v>106.77083333333333</v>
      </c>
      <c r="L6" s="14">
        <f>F6*100/H6</f>
        <v>98.958333333333329</v>
      </c>
      <c r="M6" s="14">
        <f>G6*100/H6</f>
        <v>101.5625</v>
      </c>
    </row>
    <row r="7" spans="1:13" x14ac:dyDescent="0.25">
      <c r="A7" s="3"/>
      <c r="B7" s="8"/>
      <c r="C7" s="8"/>
      <c r="D7" s="8"/>
      <c r="E7" s="8"/>
      <c r="F7" s="8"/>
      <c r="G7" s="8"/>
      <c r="H7" s="14"/>
      <c r="I7" s="16">
        <f>AVERAGE(I2:I6)</f>
        <v>91.664373595300589</v>
      </c>
      <c r="J7" s="16">
        <f>AVERAGE(J2:J6)</f>
        <v>96.219017786352751</v>
      </c>
      <c r="K7" s="16">
        <f>AVERAGE(K2:K6)</f>
        <v>96.40119280736468</v>
      </c>
      <c r="L7" s="16">
        <f>AVERAGE(L2:L6)</f>
        <v>115.80856069871371</v>
      </c>
      <c r="M7" s="16">
        <f>AVERAGE(M2:M6)</f>
        <v>99.906855112268289</v>
      </c>
    </row>
  </sheetData>
  <pageMargins left="0.7" right="0.7" top="0.75" bottom="0.75" header="0.3" footer="0.3"/>
  <pageSetup paperSize="9" orientation="portrait" r:id="rId1"/>
  <headerFooter>
    <oddFooter>&amp;C&amp;1#&amp;"Arial"&amp;10&amp;K000000SULZER CONFIDENTIAL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08E224-085C-48D7-9B54-C1FC586A15C2}">
  <dimension ref="A1:I7"/>
  <sheetViews>
    <sheetView workbookViewId="0">
      <selection activeCell="G7" sqref="G7"/>
    </sheetView>
  </sheetViews>
  <sheetFormatPr defaultRowHeight="15" x14ac:dyDescent="0.25"/>
  <cols>
    <col min="1" max="1" width="19.42578125" customWidth="1"/>
    <col min="2" max="2" width="15" customWidth="1"/>
    <col min="3" max="3" width="13.42578125" customWidth="1"/>
    <col min="4" max="4" width="13.140625" customWidth="1"/>
    <col min="5" max="5" width="17.42578125" customWidth="1"/>
    <col min="6" max="7" width="14.7109375" customWidth="1"/>
    <col min="8" max="8" width="15" customWidth="1"/>
    <col min="9" max="9" width="14.28515625" customWidth="1"/>
  </cols>
  <sheetData>
    <row r="1" spans="1:9" x14ac:dyDescent="0.25">
      <c r="A1" s="17" t="s">
        <v>86</v>
      </c>
      <c r="B1" s="18" t="s">
        <v>51</v>
      </c>
      <c r="C1" s="19" t="s">
        <v>2</v>
      </c>
      <c r="D1" s="19" t="s">
        <v>6</v>
      </c>
      <c r="E1" s="19" t="s">
        <v>8</v>
      </c>
      <c r="F1" s="19" t="s">
        <v>50</v>
      </c>
      <c r="G1" s="19" t="s">
        <v>2</v>
      </c>
      <c r="H1" s="19" t="s">
        <v>6</v>
      </c>
      <c r="I1" s="19" t="s">
        <v>8</v>
      </c>
    </row>
    <row r="2" spans="1:9" x14ac:dyDescent="0.25">
      <c r="A2" s="3" t="s">
        <v>67</v>
      </c>
      <c r="B2" s="8" t="s">
        <v>43</v>
      </c>
      <c r="C2" s="8">
        <v>1690</v>
      </c>
      <c r="D2" s="8">
        <v>1200</v>
      </c>
      <c r="E2" s="8">
        <v>1190</v>
      </c>
      <c r="F2" s="13">
        <f>AVERAGE(C2:E2)</f>
        <v>1360</v>
      </c>
      <c r="G2" s="14">
        <f>C2*100/F2</f>
        <v>124.26470588235294</v>
      </c>
      <c r="H2" s="14">
        <f>D2*100/F2</f>
        <v>88.235294117647058</v>
      </c>
      <c r="I2" s="14">
        <f>E2*100/F2</f>
        <v>87.5</v>
      </c>
    </row>
    <row r="3" spans="1:9" x14ac:dyDescent="0.25">
      <c r="A3" s="3"/>
      <c r="B3" s="8" t="s">
        <v>48</v>
      </c>
      <c r="C3" s="8">
        <v>2050</v>
      </c>
      <c r="D3" s="8">
        <v>1000</v>
      </c>
      <c r="E3" s="8">
        <v>1350</v>
      </c>
      <c r="F3" s="13">
        <f>AVERAGE(C3:E3)</f>
        <v>1466.6666666666667</v>
      </c>
      <c r="G3" s="14">
        <f>C3*100/F3</f>
        <v>139.77272727272725</v>
      </c>
      <c r="H3" s="14">
        <f>D3*100/F3</f>
        <v>68.181818181818173</v>
      </c>
      <c r="I3" s="14">
        <f>E3*100/F3</f>
        <v>92.045454545454547</v>
      </c>
    </row>
    <row r="4" spans="1:9" x14ac:dyDescent="0.25">
      <c r="A4" s="3"/>
      <c r="B4" s="8" t="s">
        <v>44</v>
      </c>
      <c r="C4" s="8">
        <v>1850</v>
      </c>
      <c r="D4" s="8">
        <v>1150</v>
      </c>
      <c r="E4" s="8">
        <v>1100</v>
      </c>
      <c r="F4" s="13">
        <f>AVERAGE(C4:E4)</f>
        <v>1366.6666666666667</v>
      </c>
      <c r="G4" s="14">
        <f>C4*100/F4</f>
        <v>135.36585365853657</v>
      </c>
      <c r="H4" s="14">
        <f>D4*100/F4</f>
        <v>84.146341463414629</v>
      </c>
      <c r="I4" s="14">
        <f>E4*100/F4</f>
        <v>80.487804878048777</v>
      </c>
    </row>
    <row r="5" spans="1:9" x14ac:dyDescent="0.25">
      <c r="A5" s="3"/>
      <c r="B5" s="8" t="s">
        <v>45</v>
      </c>
      <c r="C5" s="8">
        <v>3150</v>
      </c>
      <c r="D5" s="8">
        <v>1020</v>
      </c>
      <c r="E5" s="8">
        <v>1350</v>
      </c>
      <c r="F5" s="13">
        <f>AVERAGE(C5:E5)</f>
        <v>1840</v>
      </c>
      <c r="G5" s="14">
        <f>C5*100/F5</f>
        <v>171.19565217391303</v>
      </c>
      <c r="H5" s="14">
        <f>D5*100/F5</f>
        <v>55.434782608695649</v>
      </c>
      <c r="I5" s="14">
        <f>E5*100/F5</f>
        <v>73.369565217391298</v>
      </c>
    </row>
    <row r="6" spans="1:9" x14ac:dyDescent="0.25">
      <c r="A6" s="3"/>
      <c r="B6" s="8" t="s">
        <v>46</v>
      </c>
      <c r="C6" s="8">
        <v>1800</v>
      </c>
      <c r="D6" s="8">
        <v>1900</v>
      </c>
      <c r="E6" s="8">
        <v>1950</v>
      </c>
      <c r="F6" s="13">
        <f>AVERAGE(C6:E6)</f>
        <v>1883.3333333333333</v>
      </c>
      <c r="G6" s="14">
        <f>C6*100/F6</f>
        <v>95.575221238938056</v>
      </c>
      <c r="H6" s="14">
        <f>D6*100/F6</f>
        <v>100.88495575221239</v>
      </c>
      <c r="I6" s="14">
        <f>E6*100/F6</f>
        <v>103.53982300884957</v>
      </c>
    </row>
    <row r="7" spans="1:9" x14ac:dyDescent="0.25">
      <c r="A7" s="3"/>
      <c r="B7" s="8"/>
      <c r="C7" s="8"/>
      <c r="D7" s="8"/>
      <c r="E7" s="8"/>
      <c r="F7" s="14"/>
      <c r="G7" s="16">
        <f>AVERAGE(G2:G6)</f>
        <v>133.23483204529356</v>
      </c>
      <c r="H7" s="16">
        <f>AVERAGE(H2:H6)</f>
        <v>79.376638424757587</v>
      </c>
      <c r="I7" s="16">
        <f>AVERAGE(I2:I6)</f>
        <v>87.38852952994884</v>
      </c>
    </row>
  </sheetData>
  <pageMargins left="0.7" right="0.7" top="0.75" bottom="0.75" header="0.3" footer="0.3"/>
  <pageSetup paperSize="9" orientation="portrait" r:id="rId1"/>
  <headerFooter>
    <oddFooter>&amp;C&amp;1#&amp;"Arial"&amp;10&amp;K000000SULZER CONFIDENTIAL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0047A8-1FD8-4D5E-A4F9-361B2F81EF23}">
  <dimension ref="A1:K3"/>
  <sheetViews>
    <sheetView workbookViewId="0">
      <selection activeCell="K3" sqref="K3"/>
    </sheetView>
  </sheetViews>
  <sheetFormatPr defaultRowHeight="15" x14ac:dyDescent="0.25"/>
  <cols>
    <col min="1" max="2" width="15.140625" customWidth="1"/>
    <col min="3" max="3" width="12.7109375" customWidth="1"/>
    <col min="4" max="5" width="13.42578125" customWidth="1"/>
    <col min="6" max="6" width="13.5703125" customWidth="1"/>
    <col min="7" max="7" width="16.7109375" customWidth="1"/>
    <col min="8" max="8" width="13" customWidth="1"/>
    <col min="9" max="9" width="13.140625" customWidth="1"/>
    <col min="10" max="10" width="13" customWidth="1"/>
    <col min="11" max="11" width="14.7109375" customWidth="1"/>
  </cols>
  <sheetData>
    <row r="1" spans="1:11" x14ac:dyDescent="0.25">
      <c r="A1" s="17" t="s">
        <v>17</v>
      </c>
      <c r="B1" s="18" t="s">
        <v>51</v>
      </c>
      <c r="C1" s="19" t="s">
        <v>2</v>
      </c>
      <c r="D1" s="19" t="s">
        <v>52</v>
      </c>
      <c r="E1" s="19" t="s">
        <v>53</v>
      </c>
      <c r="F1" s="19" t="s">
        <v>8</v>
      </c>
      <c r="G1" s="19" t="s">
        <v>54</v>
      </c>
      <c r="H1" s="19" t="s">
        <v>2</v>
      </c>
      <c r="I1" s="19" t="s">
        <v>52</v>
      </c>
      <c r="J1" s="19" t="s">
        <v>53</v>
      </c>
      <c r="K1" s="19" t="s">
        <v>8</v>
      </c>
    </row>
    <row r="2" spans="1:11" x14ac:dyDescent="0.25">
      <c r="A2" s="3"/>
      <c r="B2" s="8" t="s">
        <v>21</v>
      </c>
      <c r="C2" s="8">
        <v>2975</v>
      </c>
      <c r="D2" s="8">
        <v>3117</v>
      </c>
      <c r="E2" s="8">
        <v>2878</v>
      </c>
      <c r="F2" s="8">
        <v>2820</v>
      </c>
      <c r="G2" s="13">
        <f>AVERAGE(C2:F2)</f>
        <v>2947.5</v>
      </c>
      <c r="H2" s="16">
        <f>C2*100/G2</f>
        <v>100.93299406276506</v>
      </c>
      <c r="I2" s="16">
        <f>D2*100/G2</f>
        <v>105.75063613231552</v>
      </c>
      <c r="J2" s="16">
        <f>E2*100/G2</f>
        <v>97.642069550466502</v>
      </c>
      <c r="K2" s="16">
        <f>F2*100/G2</f>
        <v>95.67430025445293</v>
      </c>
    </row>
    <row r="3" spans="1:11" x14ac:dyDescent="0.25">
      <c r="A3" s="3"/>
      <c r="B3" s="8" t="s">
        <v>19</v>
      </c>
      <c r="C3" s="8">
        <v>1900</v>
      </c>
      <c r="D3" s="8">
        <v>1950</v>
      </c>
      <c r="E3" s="8">
        <v>1620</v>
      </c>
      <c r="F3" s="8">
        <v>1900</v>
      </c>
      <c r="G3" s="13">
        <f>AVERAGE(C3:F3)</f>
        <v>1842.5</v>
      </c>
      <c r="H3" s="16">
        <f>C3*100/G3</f>
        <v>103.12075983717774</v>
      </c>
      <c r="I3" s="16">
        <f>D3*100/G3</f>
        <v>105.83446404341927</v>
      </c>
      <c r="J3" s="16">
        <f>E3*100/G3</f>
        <v>87.924016282225239</v>
      </c>
      <c r="K3" s="16">
        <f>F3*100/G3</f>
        <v>103.12075983717774</v>
      </c>
    </row>
  </sheetData>
  <pageMargins left="0.7" right="0.7" top="0.75" bottom="0.75" header="0.3" footer="0.3"/>
  <pageSetup paperSize="9" orientation="portrait" r:id="rId1"/>
  <headerFooter>
    <oddFooter>&amp;C&amp;1#&amp;"Arial"&amp;10&amp;K000000SULZER CONFIDENTIAL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EB05D6-E416-4CA3-A9C6-25574B0ABA1D}">
  <dimension ref="A1:I2"/>
  <sheetViews>
    <sheetView workbookViewId="0">
      <selection activeCell="G2" sqref="G2"/>
    </sheetView>
  </sheetViews>
  <sheetFormatPr defaultRowHeight="15" x14ac:dyDescent="0.25"/>
  <cols>
    <col min="2" max="2" width="15" customWidth="1"/>
    <col min="3" max="3" width="17.7109375" customWidth="1"/>
    <col min="4" max="4" width="14.28515625" customWidth="1"/>
    <col min="5" max="5" width="15.42578125" customWidth="1"/>
    <col min="6" max="6" width="14.85546875" customWidth="1"/>
    <col min="7" max="7" width="16.42578125" customWidth="1"/>
    <col min="8" max="8" width="15.140625" customWidth="1"/>
    <col min="9" max="9" width="15" customWidth="1"/>
  </cols>
  <sheetData>
    <row r="1" spans="1:9" x14ac:dyDescent="0.25">
      <c r="A1" s="17" t="s">
        <v>18</v>
      </c>
      <c r="B1" s="18" t="s">
        <v>51</v>
      </c>
      <c r="C1" s="19" t="s">
        <v>2</v>
      </c>
      <c r="D1" s="19" t="s">
        <v>52</v>
      </c>
      <c r="E1" s="19" t="s">
        <v>53</v>
      </c>
      <c r="F1" s="19" t="s">
        <v>54</v>
      </c>
      <c r="G1" s="19" t="s">
        <v>2</v>
      </c>
      <c r="H1" s="19" t="s">
        <v>52</v>
      </c>
      <c r="I1" s="19" t="s">
        <v>53</v>
      </c>
    </row>
    <row r="2" spans="1:9" x14ac:dyDescent="0.25">
      <c r="A2" s="3"/>
      <c r="B2" s="8" t="s">
        <v>21</v>
      </c>
      <c r="C2" s="8">
        <v>3395</v>
      </c>
      <c r="D2" s="8">
        <v>3433</v>
      </c>
      <c r="E2" s="8">
        <v>3657</v>
      </c>
      <c r="F2" s="15">
        <f>AVERAGE(C2:E2)</f>
        <v>3495</v>
      </c>
      <c r="G2" s="16">
        <f>C2*100/F2</f>
        <v>97.13876967095851</v>
      </c>
      <c r="H2" s="16">
        <f>D2*100/F2</f>
        <v>98.22603719599428</v>
      </c>
      <c r="I2" s="16">
        <f>E2*100/F2</f>
        <v>104.63519313304721</v>
      </c>
    </row>
  </sheetData>
  <pageMargins left="0.7" right="0.7" top="0.75" bottom="0.75" header="0.3" footer="0.3"/>
  <pageSetup paperSize="9" orientation="portrait" r:id="rId1"/>
  <headerFooter>
    <oddFooter>&amp;C&amp;1#&amp;"Arial"&amp;10&amp;K000000SULZER CONFIDENTIAL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E390A6-34A5-4BC5-AD1A-80A0A7906FF5}">
  <dimension ref="A1:H4"/>
  <sheetViews>
    <sheetView workbookViewId="0">
      <selection activeCell="G2" sqref="G2"/>
    </sheetView>
  </sheetViews>
  <sheetFormatPr defaultRowHeight="15" x14ac:dyDescent="0.25"/>
  <cols>
    <col min="1" max="1" width="14" customWidth="1"/>
    <col min="2" max="2" width="18.5703125" customWidth="1"/>
    <col min="3" max="3" width="17.85546875" customWidth="1"/>
    <col min="4" max="4" width="17.7109375" customWidth="1"/>
    <col min="5" max="5" width="15.42578125" customWidth="1"/>
    <col min="6" max="6" width="16.85546875" customWidth="1"/>
    <col min="7" max="7" width="16.5703125" customWidth="1"/>
    <col min="8" max="8" width="13.85546875" customWidth="1"/>
  </cols>
  <sheetData>
    <row r="1" spans="1:8" x14ac:dyDescent="0.25">
      <c r="A1" s="17" t="s">
        <v>74</v>
      </c>
      <c r="B1" s="18" t="s">
        <v>51</v>
      </c>
      <c r="C1" s="19" t="s">
        <v>2</v>
      </c>
      <c r="D1" s="19" t="s">
        <v>0</v>
      </c>
      <c r="E1" s="18" t="s">
        <v>78</v>
      </c>
      <c r="F1" s="18" t="s">
        <v>79</v>
      </c>
      <c r="G1" s="19" t="s">
        <v>2</v>
      </c>
      <c r="H1" s="19" t="s">
        <v>0</v>
      </c>
    </row>
    <row r="2" spans="1:8" x14ac:dyDescent="0.25">
      <c r="A2" s="3" t="s">
        <v>82</v>
      </c>
      <c r="B2" s="8" t="s">
        <v>75</v>
      </c>
      <c r="C2" s="21">
        <v>6</v>
      </c>
      <c r="D2" s="8">
        <v>6.8</v>
      </c>
      <c r="E2" s="8">
        <f>AVERAGE(C2:D2)</f>
        <v>6.4</v>
      </c>
      <c r="F2" s="26" t="s">
        <v>80</v>
      </c>
      <c r="G2" s="16">
        <f>C2*100/E2</f>
        <v>93.75</v>
      </c>
      <c r="H2" s="16">
        <f>D2*100/E2</f>
        <v>106.25</v>
      </c>
    </row>
    <row r="3" spans="1:8" x14ac:dyDescent="0.25">
      <c r="A3" s="3"/>
      <c r="B3" s="8" t="s">
        <v>76</v>
      </c>
      <c r="C3" s="21">
        <v>4.3</v>
      </c>
      <c r="D3" s="8">
        <v>3.95</v>
      </c>
      <c r="E3" s="5">
        <f t="shared" ref="E3:E4" si="0">AVERAGE(C3:D3)</f>
        <v>4.125</v>
      </c>
      <c r="F3" s="26" t="s">
        <v>80</v>
      </c>
      <c r="G3" s="16">
        <f>C3*100/E3</f>
        <v>104.24242424242425</v>
      </c>
      <c r="H3" s="16">
        <f>D3*100/E3</f>
        <v>95.757575757575751</v>
      </c>
    </row>
    <row r="4" spans="1:8" x14ac:dyDescent="0.25">
      <c r="A4" s="31"/>
      <c r="B4" s="32" t="s">
        <v>77</v>
      </c>
      <c r="C4" s="33">
        <v>6.45</v>
      </c>
      <c r="D4" s="32">
        <v>7.15</v>
      </c>
      <c r="E4" s="8">
        <f t="shared" si="0"/>
        <v>6.8000000000000007</v>
      </c>
      <c r="F4" s="26" t="s">
        <v>81</v>
      </c>
      <c r="G4" s="16">
        <f>C4*100/E4</f>
        <v>94.85294117647058</v>
      </c>
      <c r="H4" s="16">
        <f>D4*100/E4</f>
        <v>105.14705882352941</v>
      </c>
    </row>
  </sheetData>
  <pageMargins left="0.7" right="0.7" top="0.75" bottom="0.75" header="0.3" footer="0.3"/>
  <pageSetup paperSize="9" orientation="portrait" r:id="rId1"/>
  <headerFooter>
    <oddFooter>&amp;C&amp;1#&amp;"Arial"&amp;10&amp;K000000SULZER CONFIDENTIAL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0148C4-A22A-4341-ABB0-F1F1D37583D3}">
  <dimension ref="A1:L4"/>
  <sheetViews>
    <sheetView workbookViewId="0">
      <selection activeCell="I4" sqref="I4"/>
    </sheetView>
  </sheetViews>
  <sheetFormatPr defaultRowHeight="15" x14ac:dyDescent="0.25"/>
  <cols>
    <col min="1" max="1" width="29.140625" customWidth="1"/>
    <col min="2" max="2" width="26.28515625" customWidth="1"/>
    <col min="3" max="3" width="15.28515625" customWidth="1"/>
    <col min="4" max="4" width="18.5703125" customWidth="1"/>
    <col min="5" max="5" width="13.42578125" customWidth="1"/>
    <col min="6" max="6" width="14.28515625" customWidth="1"/>
    <col min="7" max="7" width="15.85546875" customWidth="1"/>
    <col min="8" max="8" width="22.28515625" customWidth="1"/>
    <col min="9" max="9" width="15.140625" customWidth="1"/>
    <col min="10" max="10" width="14.85546875" customWidth="1"/>
    <col min="11" max="11" width="12.28515625" customWidth="1"/>
    <col min="12" max="12" width="13.28515625" customWidth="1"/>
  </cols>
  <sheetData>
    <row r="1" spans="1:12" x14ac:dyDescent="0.25">
      <c r="A1" s="19" t="s">
        <v>69</v>
      </c>
      <c r="B1" s="19" t="s">
        <v>12</v>
      </c>
      <c r="C1" s="19" t="s">
        <v>1</v>
      </c>
      <c r="D1" s="19" t="s">
        <v>4</v>
      </c>
      <c r="E1" s="19" t="s">
        <v>52</v>
      </c>
      <c r="F1" s="19" t="s">
        <v>0</v>
      </c>
      <c r="G1" s="19" t="s">
        <v>61</v>
      </c>
      <c r="H1" s="19" t="s">
        <v>12</v>
      </c>
      <c r="I1" s="19" t="s">
        <v>1</v>
      </c>
      <c r="J1" s="19" t="s">
        <v>4</v>
      </c>
      <c r="K1" s="19" t="s">
        <v>52</v>
      </c>
      <c r="L1" s="19" t="s">
        <v>0</v>
      </c>
    </row>
    <row r="2" spans="1:12" x14ac:dyDescent="0.25">
      <c r="A2" s="12" t="s">
        <v>71</v>
      </c>
      <c r="B2" s="23">
        <v>12000</v>
      </c>
      <c r="C2" s="23">
        <v>14000</v>
      </c>
      <c r="D2" s="23">
        <v>12000</v>
      </c>
      <c r="E2" s="23">
        <v>12000</v>
      </c>
      <c r="F2" s="23"/>
      <c r="G2" s="23">
        <f>AVERAGE(B2:F2)</f>
        <v>12500</v>
      </c>
      <c r="H2" s="23">
        <f>B2*100/G2</f>
        <v>96</v>
      </c>
      <c r="I2" s="23">
        <f>C2*100/G2</f>
        <v>112</v>
      </c>
      <c r="J2" s="23">
        <f>D2*100/G2</f>
        <v>96</v>
      </c>
      <c r="K2" s="23">
        <f>E2*100/G2</f>
        <v>96</v>
      </c>
      <c r="L2" s="23"/>
    </row>
    <row r="3" spans="1:12" x14ac:dyDescent="0.25">
      <c r="A3" s="12" t="s">
        <v>70</v>
      </c>
      <c r="B3" s="23">
        <v>6000</v>
      </c>
      <c r="C3" s="23">
        <v>13200</v>
      </c>
      <c r="D3" s="23">
        <v>8000</v>
      </c>
      <c r="E3" s="23"/>
      <c r="F3" s="23">
        <v>16500</v>
      </c>
      <c r="G3" s="23">
        <f>AVERAGE(B3:F3)</f>
        <v>10925</v>
      </c>
      <c r="H3" s="24">
        <f>B3*100/G3</f>
        <v>54.919908466819223</v>
      </c>
      <c r="I3" s="24">
        <f>C3*100/G3</f>
        <v>120.82379862700229</v>
      </c>
      <c r="J3" s="24">
        <f>D3*100/G3</f>
        <v>73.226544622425635</v>
      </c>
      <c r="K3" s="24"/>
      <c r="L3" s="24">
        <f>F3*100/G3</f>
        <v>151.02974828375287</v>
      </c>
    </row>
    <row r="4" spans="1:12" x14ac:dyDescent="0.25">
      <c r="A4" s="23"/>
      <c r="B4" s="23"/>
      <c r="C4" s="23"/>
      <c r="D4" s="23"/>
      <c r="E4" s="23"/>
      <c r="F4" s="23"/>
      <c r="G4" s="23"/>
      <c r="H4" s="25">
        <f>AVERAGE(H2:H3)</f>
        <v>75.459954233409604</v>
      </c>
      <c r="I4" s="25">
        <f t="shared" ref="I4:L4" si="0">AVERAGE(I2:I3)</f>
        <v>116.41189931350115</v>
      </c>
      <c r="J4" s="25">
        <f t="shared" si="0"/>
        <v>84.613272311212825</v>
      </c>
      <c r="K4" s="25">
        <f t="shared" si="0"/>
        <v>96</v>
      </c>
      <c r="L4" s="25">
        <f t="shared" si="0"/>
        <v>151.02974828375287</v>
      </c>
    </row>
  </sheetData>
  <pageMargins left="0.7" right="0.7" top="0.75" bottom="0.75" header="0.3" footer="0.3"/>
  <pageSetup paperSize="9" orientation="portrait" r:id="rId1"/>
  <headerFooter>
    <oddFooter>&amp;C&amp;1#&amp;"Arial"&amp;10&amp;K000000SULZER CONFIDENTIAL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97BD6F-1B6F-4010-A513-B1AF0F52E552}">
  <dimension ref="A1:F8"/>
  <sheetViews>
    <sheetView workbookViewId="0">
      <selection sqref="A1:F4"/>
    </sheetView>
  </sheetViews>
  <sheetFormatPr defaultRowHeight="15" x14ac:dyDescent="0.25"/>
  <cols>
    <col min="1" max="1" width="22.7109375" customWidth="1"/>
    <col min="2" max="2" width="15.5703125" customWidth="1"/>
    <col min="3" max="3" width="16" customWidth="1"/>
    <col min="4" max="4" width="13.7109375" customWidth="1"/>
    <col min="5" max="5" width="15.7109375" customWidth="1"/>
    <col min="6" max="6" width="16.7109375" customWidth="1"/>
  </cols>
  <sheetData>
    <row r="1" spans="1:6" x14ac:dyDescent="0.25">
      <c r="A1" s="19" t="s">
        <v>64</v>
      </c>
      <c r="B1" s="19" t="s">
        <v>14</v>
      </c>
      <c r="C1" s="19" t="s">
        <v>15</v>
      </c>
      <c r="D1" s="19" t="s">
        <v>61</v>
      </c>
      <c r="E1" s="19" t="s">
        <v>14</v>
      </c>
      <c r="F1" s="19" t="s">
        <v>15</v>
      </c>
    </row>
    <row r="2" spans="1:6" x14ac:dyDescent="0.25">
      <c r="A2" s="12" t="s">
        <v>65</v>
      </c>
      <c r="B2" s="26">
        <v>8000</v>
      </c>
      <c r="C2" s="26">
        <v>14790</v>
      </c>
      <c r="D2" s="26">
        <f>AVERAGE(B2:C2)</f>
        <v>11395</v>
      </c>
      <c r="E2" s="27">
        <f>B2*100/D2</f>
        <v>70.206230802983768</v>
      </c>
      <c r="F2" s="27">
        <f>C2*100/D2</f>
        <v>129.79376919701625</v>
      </c>
    </row>
    <row r="3" spans="1:6" x14ac:dyDescent="0.25">
      <c r="A3" s="12" t="s">
        <v>66</v>
      </c>
      <c r="B3" s="26">
        <v>12000</v>
      </c>
      <c r="C3" s="26">
        <v>22185</v>
      </c>
      <c r="D3" s="26">
        <f>AVERAGE(B3:C3)</f>
        <v>17092.5</v>
      </c>
      <c r="E3" s="27">
        <f>B3*100/D3</f>
        <v>70.206230802983768</v>
      </c>
      <c r="F3" s="27">
        <f>C3*100/D3</f>
        <v>129.79376919701625</v>
      </c>
    </row>
    <row r="4" spans="1:6" x14ac:dyDescent="0.25">
      <c r="A4" s="12"/>
      <c r="B4" s="12"/>
      <c r="C4" s="12"/>
      <c r="D4" s="8"/>
      <c r="E4" s="22">
        <v>70</v>
      </c>
      <c r="F4" s="21">
        <v>130</v>
      </c>
    </row>
    <row r="6" spans="1:6" x14ac:dyDescent="0.25">
      <c r="A6" s="19" t="s">
        <v>84</v>
      </c>
      <c r="B6" s="19" t="s">
        <v>13</v>
      </c>
      <c r="C6" s="19" t="s">
        <v>15</v>
      </c>
      <c r="D6" s="19" t="s">
        <v>61</v>
      </c>
      <c r="E6" s="19" t="s">
        <v>13</v>
      </c>
      <c r="F6" s="19" t="s">
        <v>15</v>
      </c>
    </row>
    <row r="7" spans="1:6" x14ac:dyDescent="0.25">
      <c r="A7" s="34" t="s">
        <v>85</v>
      </c>
      <c r="B7" s="8">
        <v>5900</v>
      </c>
      <c r="C7" s="8">
        <v>12000</v>
      </c>
      <c r="D7" s="8">
        <f>AVERAGE(B7:C7)</f>
        <v>8950</v>
      </c>
      <c r="E7" s="16">
        <f>B7*100/D7</f>
        <v>65.92178770949721</v>
      </c>
      <c r="F7" s="20">
        <f>C7*100/D7</f>
        <v>134.07821229050279</v>
      </c>
    </row>
    <row r="8" spans="1:6" x14ac:dyDescent="0.25">
      <c r="A8" s="8"/>
      <c r="B8" s="8"/>
      <c r="C8" s="8"/>
      <c r="D8" s="8"/>
      <c r="E8" s="8"/>
      <c r="F8" s="16">
        <f>AVERAGE(F4,F7)</f>
        <v>132.0391061452514</v>
      </c>
    </row>
  </sheetData>
  <pageMargins left="0.7" right="0.7" top="0.75" bottom="0.75" header="0.3" footer="0.3"/>
  <pageSetup paperSize="9" orientation="portrait" r:id="rId1"/>
  <headerFooter>
    <oddFooter>&amp;C&amp;1#&amp;"Arial"&amp;10&amp;K000000SULZER CONFIDENTIAL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C6FB58-AFEC-490D-A3F9-694E6093BEF3}">
  <dimension ref="A1:H4"/>
  <sheetViews>
    <sheetView workbookViewId="0">
      <selection activeCell="F4" sqref="F4"/>
    </sheetView>
  </sheetViews>
  <sheetFormatPr defaultRowHeight="15" x14ac:dyDescent="0.25"/>
  <cols>
    <col min="1" max="1" width="26.5703125" customWidth="1"/>
    <col min="2" max="2" width="17.85546875" customWidth="1"/>
    <col min="3" max="4" width="20" customWidth="1"/>
    <col min="5" max="5" width="28.140625" customWidth="1"/>
    <col min="6" max="6" width="15.5703125" customWidth="1"/>
    <col min="7" max="7" width="20.7109375" customWidth="1"/>
    <col min="8" max="8" width="16" customWidth="1"/>
  </cols>
  <sheetData>
    <row r="1" spans="1:8" x14ac:dyDescent="0.25">
      <c r="A1" s="19" t="s">
        <v>87</v>
      </c>
      <c r="B1" s="19" t="s">
        <v>24</v>
      </c>
      <c r="C1" s="19" t="s">
        <v>10</v>
      </c>
      <c r="D1" s="19" t="s">
        <v>3</v>
      </c>
      <c r="E1" s="19" t="s">
        <v>61</v>
      </c>
      <c r="F1" s="19" t="s">
        <v>24</v>
      </c>
      <c r="G1" s="19" t="s">
        <v>10</v>
      </c>
      <c r="H1" s="19" t="s">
        <v>3</v>
      </c>
    </row>
    <row r="2" spans="1:8" x14ac:dyDescent="0.25">
      <c r="A2" s="12" t="s">
        <v>38</v>
      </c>
      <c r="B2" s="26">
        <v>6229</v>
      </c>
      <c r="C2" s="26">
        <v>2471</v>
      </c>
      <c r="D2" s="26">
        <v>25000</v>
      </c>
      <c r="E2" s="27">
        <f>AVERAGE(B2:D2)</f>
        <v>11233.333333333334</v>
      </c>
      <c r="F2" s="27">
        <f>B2*100/E2</f>
        <v>55.451038575667653</v>
      </c>
      <c r="G2" s="27">
        <f>C2*100/E2</f>
        <v>21.997032640949552</v>
      </c>
      <c r="H2" s="27">
        <f>D2*100/E2</f>
        <v>222.55192878338278</v>
      </c>
    </row>
    <row r="3" spans="1:8" x14ac:dyDescent="0.25">
      <c r="A3" s="12" t="s">
        <v>88</v>
      </c>
      <c r="B3" s="26">
        <v>2300</v>
      </c>
      <c r="C3" s="26">
        <v>2417</v>
      </c>
      <c r="D3" s="26">
        <v>23292</v>
      </c>
      <c r="E3" s="27">
        <f>AVERAGE(B3:D3)</f>
        <v>9336.3333333333339</v>
      </c>
      <c r="F3" s="27">
        <f>B3*100/E3</f>
        <v>24.634938769681174</v>
      </c>
      <c r="G3" s="27">
        <f>C3*100/E3</f>
        <v>25.888107394051911</v>
      </c>
      <c r="H3" s="27">
        <f>D3*100/E3</f>
        <v>249.47695383626689</v>
      </c>
    </row>
    <row r="4" spans="1:8" x14ac:dyDescent="0.25">
      <c r="A4" s="12"/>
      <c r="B4" s="12"/>
      <c r="C4" s="12"/>
      <c r="D4" s="12"/>
      <c r="E4" s="8"/>
      <c r="F4" s="16">
        <f>AVERAGE(F2:F3)</f>
        <v>40.042988672674412</v>
      </c>
      <c r="G4" s="16">
        <f>AVERAGE(G2:G3)</f>
        <v>23.942570017500731</v>
      </c>
      <c r="H4" s="16">
        <f>AVERAGE(H2:H3)</f>
        <v>236.01444130982483</v>
      </c>
    </row>
  </sheetData>
  <pageMargins left="0.7" right="0.7" top="0.75" bottom="0.75" header="0.3" footer="0.3"/>
  <pageSetup paperSize="9" orientation="portrait" r:id="rId1"/>
  <headerFooter>
    <oddFooter>&amp;C&amp;1#&amp;"Arial"&amp;10&amp;K000000SULZER 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TOTAL</vt:lpstr>
      <vt:lpstr>%</vt:lpstr>
      <vt:lpstr>ROAD RF</vt:lpstr>
      <vt:lpstr>ROAD EXPORT</vt:lpstr>
      <vt:lpstr>LTL Export</vt:lpstr>
      <vt:lpstr>SEA</vt:lpstr>
      <vt:lpstr>RAILWAY</vt:lpstr>
      <vt:lpstr>AIR</vt:lpstr>
      <vt:lpstr>BROKER SERVICES</vt:lpstr>
      <vt:lpstr>OTHER SERVICES</vt:lpstr>
      <vt:lpstr>Express</vt:lpstr>
    </vt:vector>
  </TitlesOfParts>
  <Company>Sulzer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Sokolova, Tatyana</dc:creator>
  <cp:lastModifiedBy>Kuznetsova, Sofia</cp:lastModifiedBy>
  <dcterms:created xsi:type="dcterms:W3CDTF">2020-05-22T09:18:15Z</dcterms:created>
  <dcterms:modified xsi:type="dcterms:W3CDTF">2020-09-08T12:18:05Z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a03bf64-6567-46b1-b0e7-63f827d8d55c_Enabled">
    <vt:lpwstr>True</vt:lpwstr>
  </property>
  <property fmtid="{D5CDD505-2E9C-101B-9397-08002B2CF9AE}" pid="3" name="MSIP_Label_0a03bf64-6567-46b1-b0e7-63f827d8d55c_SiteId">
    <vt:lpwstr>d9c7995d-4c06-40b7-829c-3921bdc751ed</vt:lpwstr>
  </property>
  <property fmtid="{D5CDD505-2E9C-101B-9397-08002B2CF9AE}" pid="4" name="MSIP_Label_0a03bf64-6567-46b1-b0e7-63f827d8d55c_Owner">
    <vt:lpwstr>tatyana.sokolova@sulzer.com</vt:lpwstr>
  </property>
  <property fmtid="{D5CDD505-2E9C-101B-9397-08002B2CF9AE}" pid="5" name="MSIP_Label_0a03bf64-6567-46b1-b0e7-63f827d8d55c_SetDate">
    <vt:lpwstr>2020-05-22T09:28:33.0685560Z</vt:lpwstr>
  </property>
  <property fmtid="{D5CDD505-2E9C-101B-9397-08002B2CF9AE}" pid="6" name="MSIP_Label_0a03bf64-6567-46b1-b0e7-63f827d8d55c_Name">
    <vt:lpwstr>SULZER CONFIDENTIAL</vt:lpwstr>
  </property>
  <property fmtid="{D5CDD505-2E9C-101B-9397-08002B2CF9AE}" pid="7" name="MSIP_Label_0a03bf64-6567-46b1-b0e7-63f827d8d55c_Application">
    <vt:lpwstr>Microsoft Azure Information Protection</vt:lpwstr>
  </property>
  <property fmtid="{D5CDD505-2E9C-101B-9397-08002B2CF9AE}" pid="8" name="MSIP_Label_0a03bf64-6567-46b1-b0e7-63f827d8d55c_ActionId">
    <vt:lpwstr>fe5a676d-dbbb-4d2b-b3ff-2f13f16437f1</vt:lpwstr>
  </property>
  <property fmtid="{D5CDD505-2E9C-101B-9397-08002B2CF9AE}" pid="9" name="MSIP_Label_0a03bf64-6567-46b1-b0e7-63f827d8d55c_Extended_MSFT_Method">
    <vt:lpwstr>Automatic</vt:lpwstr>
  </property>
  <property fmtid="{D5CDD505-2E9C-101B-9397-08002B2CF9AE}" pid="10" name="MSIP_Label_dc3eb348-6bb5-454e-8246-2b03a499fa4a_Enabled">
    <vt:lpwstr>True</vt:lpwstr>
  </property>
  <property fmtid="{D5CDD505-2E9C-101B-9397-08002B2CF9AE}" pid="11" name="MSIP_Label_dc3eb348-6bb5-454e-8246-2b03a499fa4a_SiteId">
    <vt:lpwstr>d9c7995d-4c06-40b7-829c-3921bdc751ed</vt:lpwstr>
  </property>
  <property fmtid="{D5CDD505-2E9C-101B-9397-08002B2CF9AE}" pid="12" name="MSIP_Label_dc3eb348-6bb5-454e-8246-2b03a499fa4a_Owner">
    <vt:lpwstr>tatyana.sokolova@sulzer.com</vt:lpwstr>
  </property>
  <property fmtid="{D5CDD505-2E9C-101B-9397-08002B2CF9AE}" pid="13" name="MSIP_Label_dc3eb348-6bb5-454e-8246-2b03a499fa4a_SetDate">
    <vt:lpwstr>2020-05-22T09:28:33.0685560Z</vt:lpwstr>
  </property>
  <property fmtid="{D5CDD505-2E9C-101B-9397-08002B2CF9AE}" pid="14" name="MSIP_Label_dc3eb348-6bb5-454e-8246-2b03a499fa4a_Name">
    <vt:lpwstr>SULZER CONFIDENTIAL - WITH MARKING</vt:lpwstr>
  </property>
  <property fmtid="{D5CDD505-2E9C-101B-9397-08002B2CF9AE}" pid="15" name="MSIP_Label_dc3eb348-6bb5-454e-8246-2b03a499fa4a_Application">
    <vt:lpwstr>Microsoft Azure Information Protection</vt:lpwstr>
  </property>
  <property fmtid="{D5CDD505-2E9C-101B-9397-08002B2CF9AE}" pid="16" name="MSIP_Label_dc3eb348-6bb5-454e-8246-2b03a499fa4a_ActionId">
    <vt:lpwstr>fe5a676d-dbbb-4d2b-b3ff-2f13f16437f1</vt:lpwstr>
  </property>
  <property fmtid="{D5CDD505-2E9C-101B-9397-08002B2CF9AE}" pid="17" name="MSIP_Label_dc3eb348-6bb5-454e-8246-2b03a499fa4a_Parent">
    <vt:lpwstr>0a03bf64-6567-46b1-b0e7-63f827d8d55c</vt:lpwstr>
  </property>
  <property fmtid="{D5CDD505-2E9C-101B-9397-08002B2CF9AE}" pid="18" name="MSIP_Label_dc3eb348-6bb5-454e-8246-2b03a499fa4a_Extended_MSFT_Method">
    <vt:lpwstr>Automatic</vt:lpwstr>
  </property>
  <property fmtid="{D5CDD505-2E9C-101B-9397-08002B2CF9AE}" pid="19" name="Sensitivity">
    <vt:lpwstr>SULZER CONFIDENTIAL SULZER CONFIDENTIAL - WITH MARKING</vt:lpwstr>
  </property>
</Properties>
</file>