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 tabRatio="908"/>
  </bookViews>
  <sheets>
    <sheet name="Журнал документов" sheetId="2" r:id="rId1"/>
  </sheets>
  <definedNames>
    <definedName name="_xlnm._FilterDatabase" localSheetId="0" hidden="1">'Журнал документов'!$I$3:$M$9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M4" i="2"/>
  <c r="J5" i="2" l="1"/>
  <c r="J6" i="2"/>
  <c r="J7" i="2"/>
  <c r="J8" i="2"/>
  <c r="J9" i="2"/>
  <c r="J4" i="2"/>
  <c r="K5" i="2" l="1"/>
  <c r="K6" i="2"/>
  <c r="M6" i="2"/>
  <c r="K7" i="2"/>
  <c r="M7" i="2"/>
  <c r="K8" i="2"/>
  <c r="M8" i="2"/>
  <c r="K9" i="2"/>
  <c r="M9" i="2"/>
  <c r="E1" i="2" l="1"/>
  <c r="D1" i="2"/>
  <c r="C1" i="2"/>
  <c r="B1" i="2"/>
  <c r="K4" i="2" l="1"/>
  <c r="I6" i="2" l="1"/>
  <c r="I8" i="2"/>
  <c r="I7" i="2"/>
  <c r="I9" i="2"/>
  <c r="I5" i="2"/>
  <c r="I4" i="2"/>
  <c r="L8" i="2" l="1"/>
  <c r="L9" i="2"/>
  <c r="L7" i="2"/>
  <c r="L6" i="2"/>
  <c r="L5" i="2"/>
  <c r="L4" i="2"/>
  <c r="L2" i="2" l="1"/>
</calcChain>
</file>

<file path=xl/sharedStrings.xml><?xml version="1.0" encoding="utf-8"?>
<sst xmlns="http://schemas.openxmlformats.org/spreadsheetml/2006/main" count="47" uniqueCount="27">
  <si>
    <t>Организация</t>
  </si>
  <si>
    <t>Вид документа</t>
  </si>
  <si>
    <t>Дата</t>
  </si>
  <si>
    <t>Номер</t>
  </si>
  <si>
    <t>Автор</t>
  </si>
  <si>
    <t>Проверен</t>
  </si>
  <si>
    <t>Комментарий</t>
  </si>
  <si>
    <t>№</t>
  </si>
  <si>
    <t>Необходимость проверки</t>
  </si>
  <si>
    <t>Добавьте вид документа в справочник</t>
  </si>
  <si>
    <t>A.S. Mishchenko</t>
  </si>
  <si>
    <t>Нет </t>
  </si>
  <si>
    <t>Авансовый отчет</t>
  </si>
  <si>
    <t>Заполните в справочнике номенклатуру</t>
  </si>
  <si>
    <t>Журнал документов</t>
  </si>
  <si>
    <t>01.07.2019 12:00:00</t>
  </si>
  <si>
    <t>01.07.2019 12:00:01</t>
  </si>
  <si>
    <t>Списание ТМЦ</t>
  </si>
  <si>
    <t>01.07.2019 12:00:02</t>
  </si>
  <si>
    <t>01.07.2019 12:00:03</t>
  </si>
  <si>
    <t>01.07.2019 12:00:04</t>
  </si>
  <si>
    <t>01.07.2019 12:00:05</t>
  </si>
  <si>
    <t>Получение услуг</t>
  </si>
  <si>
    <t>Перевод долга</t>
  </si>
  <si>
    <t>АТБ СЕРВИС</t>
  </si>
  <si>
    <t>028                                     </t>
  </si>
  <si>
    <t>30042019/1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</si>
</sst>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(#,##0.00\);\-"/>
    <numFmt numFmtId="165" formatCode="#,##0;\(#,##0\);\-"/>
    <numFmt numFmtId="166" formatCode="0;\(0\);\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F7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164" fontId="1" fillId="2" borderId="1"/>
    <xf numFmtId="164" fontId="1" fillId="3" borderId="0">
      <protection locked="0"/>
    </xf>
    <xf numFmtId="14" fontId="1" fillId="0" borderId="0" applyFont="0" applyFill="0" applyBorder="0" applyAlignment="0" applyProtection="0"/>
    <xf numFmtId="0" fontId="3" fillId="0" borderId="0"/>
    <xf numFmtId="0" fontId="4" fillId="4" borderId="1"/>
    <xf numFmtId="0" fontId="1" fillId="5" borderId="1" applyNumberFormat="0"/>
    <xf numFmtId="0" fontId="5" fillId="6" borderId="1"/>
    <xf numFmtId="165" fontId="6" fillId="0" borderId="0"/>
    <xf numFmtId="9" fontId="1" fillId="0" borderId="0" applyFont="0" applyFill="0" applyBorder="0" applyAlignment="0" applyProtection="0"/>
    <xf numFmtId="164" fontId="1" fillId="7" borderId="1"/>
    <xf numFmtId="164" fontId="1" fillId="8" borderId="1"/>
    <xf numFmtId="164" fontId="1" fillId="3" borderId="1">
      <alignment horizontal="right"/>
      <protection locked="0"/>
    </xf>
    <xf numFmtId="165" fontId="1" fillId="9" borderId="1" applyNumberFormat="0" applyFont="0" applyBorder="0" applyAlignment="0" applyProtection="0"/>
    <xf numFmtId="166" fontId="1" fillId="10" borderId="1">
      <protection locked="0"/>
    </xf>
    <xf numFmtId="164" fontId="1" fillId="11" borderId="1"/>
    <xf numFmtId="0" fontId="5" fillId="12" borderId="1">
      <alignment horizontal="center" vertical="center" wrapText="1"/>
    </xf>
    <xf numFmtId="165" fontId="1" fillId="2" borderId="1"/>
  </cellStyleXfs>
  <cellXfs count="13">
    <xf numFmtId="0" fontId="0" fillId="0" borderId="0" xfId="0"/>
    <xf numFmtId="164" fontId="1" fillId="3" borderId="0" xfId="3">
      <protection locked="0"/>
    </xf>
    <xf numFmtId="0" fontId="3" fillId="0" borderId="0" xfId="5"/>
    <xf numFmtId="164" fontId="1" fillId="7" borderId="1" xfId="11" applyAlignment="1">
      <alignment wrapText="1"/>
    </xf>
    <xf numFmtId="14" fontId="1" fillId="7" borderId="1" xfId="11" applyNumberFormat="1" applyAlignment="1">
      <alignment wrapText="1"/>
    </xf>
    <xf numFmtId="1" fontId="1" fillId="7" borderId="1" xfId="11" applyNumberFormat="1" applyAlignment="1">
      <alignment wrapText="1"/>
    </xf>
    <xf numFmtId="0" fontId="2" fillId="0" borderId="0" xfId="1"/>
    <xf numFmtId="164" fontId="1" fillId="3" borderId="0" xfId="3" applyAlignment="1">
      <alignment wrapText="1"/>
      <protection locked="0"/>
    </xf>
    <xf numFmtId="0" fontId="5" fillId="12" borderId="1" xfId="17" applyAlignment="1">
      <alignment horizontal="center" vertical="center" wrapText="1"/>
    </xf>
    <xf numFmtId="0" fontId="5" fillId="12" borderId="1" xfId="17" applyBorder="1" applyAlignment="1">
      <alignment horizontal="center" vertical="center" wrapText="1"/>
    </xf>
    <xf numFmtId="164" fontId="1" fillId="7" borderId="0" xfId="11" applyBorder="1"/>
    <xf numFmtId="164" fontId="1" fillId="13" borderId="0" xfId="3" applyFill="1" applyAlignment="1">
      <alignment wrapText="1"/>
      <protection locked="0"/>
    </xf>
    <xf numFmtId="49" fontId="1" fillId="13" borderId="1" xfId="11" applyNumberFormat="1" applyFill="1" applyAlignment="1">
      <alignment horizontal="left" wrapText="1"/>
    </xf>
  </cellXfs>
  <cellStyles count="19">
    <cellStyle name="Второстепенные_данные" xfId="2"/>
    <cellStyle name="Выгрузка_данных" xfId="3"/>
    <cellStyle name="Дата" xfId="4"/>
    <cellStyle name="Заголовок_общий" xfId="5"/>
    <cellStyle name="Комментарии" xfId="6"/>
    <cellStyle name="Обычный" xfId="0" builtinId="0"/>
    <cellStyle name="Ошибки_к_исправлению" xfId="7"/>
    <cellStyle name="Подпись_ввод_данных" xfId="8"/>
    <cellStyle name="Пояснение" xfId="1" builtinId="53"/>
    <cellStyle name="Проверка" xfId="9"/>
    <cellStyle name="Процент" xfId="10"/>
    <cellStyle name="Расчетные_ячейки" xfId="11"/>
    <cellStyle name="Результат" xfId="12"/>
    <cellStyle name="Ручной_ввод_данных" xfId="13"/>
    <cellStyle name="Ручные-операции" xfId="14"/>
    <cellStyle name="Справочник_данные" xfId="15"/>
    <cellStyle name="Формулы_для_растягивания" xfId="16"/>
    <cellStyle name="Шапка_вcтавки" xfId="17"/>
    <cellStyle name="шт_Второстепенные_данные" xfId="1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9"/>
  <sheetViews>
    <sheetView tabSelected="1" workbookViewId="0">
      <pane ySplit="3" topLeftCell="A4" activePane="bottomLeft" state="frozen"/>
      <selection activeCell="I1" sqref="I1"/>
      <selection pane="bottomLeft" activeCell="M4" sqref="M4:M9"/>
    </sheetView>
  </sheetViews>
  <sheetFormatPr defaultRowHeight="15" outlineLevelCol="1" x14ac:dyDescent="0.25"/>
  <cols>
    <col min="1" max="4" width="9.140625" style="1" customWidth="1" outlineLevel="1"/>
    <col min="5" max="5" width="42.5703125" style="1" customWidth="1" outlineLevel="1"/>
    <col min="6" max="7" width="9.140625" style="1" customWidth="1" outlineLevel="1"/>
    <col min="8" max="8" width="11.42578125" style="1" customWidth="1" outlineLevel="1"/>
    <col min="9" max="9" width="5.42578125" customWidth="1"/>
    <col min="10" max="10" width="10.140625" bestFit="1" customWidth="1"/>
    <col min="11" max="11" width="16.140625" customWidth="1"/>
    <col min="12" max="12" width="15.7109375" customWidth="1" outlineLevel="1"/>
    <col min="13" max="13" width="42.7109375" customWidth="1"/>
  </cols>
  <sheetData>
    <row r="1" spans="1:13" ht="18.75" x14ac:dyDescent="0.3">
      <c r="A1"/>
      <c r="B1" s="6" t="e">
        <f>#REF!</f>
        <v>#REF!</v>
      </c>
      <c r="C1" s="6" t="e">
        <f>#REF!</f>
        <v>#REF!</v>
      </c>
      <c r="D1" s="6" t="e">
        <f>#REF!</f>
        <v>#REF!</v>
      </c>
      <c r="E1" s="6" t="e">
        <f>#REF!</f>
        <v>#REF!</v>
      </c>
      <c r="F1" s="6" t="s">
        <v>9</v>
      </c>
      <c r="G1" s="6" t="s">
        <v>13</v>
      </c>
      <c r="H1"/>
      <c r="I1" s="2" t="s">
        <v>14</v>
      </c>
    </row>
    <row r="2" spans="1:13" x14ac:dyDescent="0.25">
      <c r="A2"/>
      <c r="B2"/>
      <c r="C2"/>
      <c r="D2"/>
      <c r="E2"/>
      <c r="F2"/>
      <c r="G2"/>
      <c r="H2"/>
      <c r="L2" s="10" t="str">
        <f>IF(COUNTIF(L4:L1048576,$F$1)&gt;0,$F$1,0)</f>
        <v>Добавьте вид документа в справочник</v>
      </c>
    </row>
    <row r="3" spans="1:13" ht="45" x14ac:dyDescent="0.25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8" t="s">
        <v>7</v>
      </c>
      <c r="J3" s="8" t="s">
        <v>2</v>
      </c>
      <c r="K3" s="8" t="s">
        <v>1</v>
      </c>
      <c r="L3" s="9" t="s">
        <v>8</v>
      </c>
      <c r="M3" s="8" t="s">
        <v>3</v>
      </c>
    </row>
    <row r="4" spans="1:13" ht="45" x14ac:dyDescent="0.25">
      <c r="A4" s="7"/>
      <c r="B4" s="7" t="s">
        <v>24</v>
      </c>
      <c r="C4" s="7" t="s">
        <v>22</v>
      </c>
      <c r="D4" s="7" t="s">
        <v>15</v>
      </c>
      <c r="E4" s="11">
        <v>265</v>
      </c>
      <c r="F4" s="7" t="s">
        <v>10</v>
      </c>
      <c r="G4" s="7" t="s">
        <v>11</v>
      </c>
      <c r="H4" s="7"/>
      <c r="I4" s="5">
        <f>IF(J4="","",COUNTIF($K$4:K4,K4))</f>
        <v>1</v>
      </c>
      <c r="J4" s="4">
        <f>IF(C4="","",VALUE(LEFT(D4,10)))</f>
        <v>43647</v>
      </c>
      <c r="K4" s="3" t="str">
        <f>IF(C4="","",C4)</f>
        <v>Получение услуг</v>
      </c>
      <c r="L4" s="3" t="str">
        <f>IF(I4="","",IFERROR(VLOOKUP(K4,#REF!,2,FALSE),$F$1))</f>
        <v>Добавьте вид документа в справочник</v>
      </c>
      <c r="M4" s="12">
        <f>IF(C4="","",E4)</f>
        <v>265</v>
      </c>
    </row>
    <row r="5" spans="1:13" ht="45" x14ac:dyDescent="0.25">
      <c r="A5" s="7"/>
      <c r="B5" s="7" t="s">
        <v>24</v>
      </c>
      <c r="C5" s="7" t="s">
        <v>22</v>
      </c>
      <c r="D5" s="7" t="s">
        <v>16</v>
      </c>
      <c r="E5" s="11" t="s">
        <v>25</v>
      </c>
      <c r="F5" s="7" t="s">
        <v>10</v>
      </c>
      <c r="G5" s="7" t="s">
        <v>11</v>
      </c>
      <c r="H5" s="7"/>
      <c r="I5" s="5">
        <f>IF(J5="","",COUNTIF($K$4:K5,K5))</f>
        <v>2</v>
      </c>
      <c r="J5" s="4">
        <f t="shared" ref="J5:J9" si="0">IF(C5="","",VALUE(LEFT(D5,10)))</f>
        <v>43647</v>
      </c>
      <c r="K5" s="3" t="str">
        <f t="shared" ref="K5:K9" si="1">IF(C5="","",C5)</f>
        <v>Получение услуг</v>
      </c>
      <c r="L5" s="3" t="str">
        <f>IF(I5="","",IFERROR(VLOOKUP(K5,#REF!,2,FALSE),$F$1))</f>
        <v>Добавьте вид документа в справочник</v>
      </c>
      <c r="M5" s="12" t="str">
        <f>IF(C5="","",E5)</f>
        <v>028                                     </v>
      </c>
    </row>
    <row r="6" spans="1:13" ht="45" x14ac:dyDescent="0.25">
      <c r="A6" s="7"/>
      <c r="B6" s="7" t="s">
        <v>24</v>
      </c>
      <c r="C6" s="7" t="s">
        <v>12</v>
      </c>
      <c r="D6" s="7" t="s">
        <v>18</v>
      </c>
      <c r="E6" s="11">
        <v>5</v>
      </c>
      <c r="F6" s="7" t="s">
        <v>10</v>
      </c>
      <c r="G6" s="7" t="s">
        <v>11</v>
      </c>
      <c r="H6" s="7"/>
      <c r="I6" s="5">
        <f>IF(J6="","",COUNTIF($K$4:K6,K6))</f>
        <v>1</v>
      </c>
      <c r="J6" s="4">
        <f t="shared" si="0"/>
        <v>43647</v>
      </c>
      <c r="K6" s="3" t="str">
        <f t="shared" si="1"/>
        <v>Авансовый отчет</v>
      </c>
      <c r="L6" s="3" t="str">
        <f>IF(I6="","",IFERROR(VLOOKUP(K6,#REF!,2,FALSE),$F$1))</f>
        <v>Добавьте вид документа в справочник</v>
      </c>
      <c r="M6" s="12">
        <f t="shared" ref="M6:M9" si="2">IF(C6="","",E6)</f>
        <v>5</v>
      </c>
    </row>
    <row r="7" spans="1:13" ht="45" x14ac:dyDescent="0.25">
      <c r="A7" s="7"/>
      <c r="B7" s="7" t="s">
        <v>24</v>
      </c>
      <c r="C7" s="7" t="s">
        <v>17</v>
      </c>
      <c r="D7" s="7" t="s">
        <v>19</v>
      </c>
      <c r="E7" s="11">
        <v>4</v>
      </c>
      <c r="F7" s="7" t="s">
        <v>10</v>
      </c>
      <c r="G7" s="7" t="s">
        <v>11</v>
      </c>
      <c r="H7" s="7"/>
      <c r="I7" s="5">
        <f>IF(J7="","",COUNTIF($K$4:K7,K7))</f>
        <v>1</v>
      </c>
      <c r="J7" s="4">
        <f t="shared" si="0"/>
        <v>43647</v>
      </c>
      <c r="K7" s="3" t="str">
        <f t="shared" si="1"/>
        <v>Списание ТМЦ</v>
      </c>
      <c r="L7" s="3" t="str">
        <f>IF(I7="","",IFERROR(VLOOKUP(K7,#REF!,2,FALSE),$F$1))</f>
        <v>Добавьте вид документа в справочник</v>
      </c>
      <c r="M7" s="12">
        <f t="shared" si="2"/>
        <v>4</v>
      </c>
    </row>
    <row r="8" spans="1:13" ht="45" x14ac:dyDescent="0.25">
      <c r="A8" s="7"/>
      <c r="B8" s="7" t="s">
        <v>24</v>
      </c>
      <c r="C8" s="7" t="s">
        <v>17</v>
      </c>
      <c r="D8" s="7" t="s">
        <v>20</v>
      </c>
      <c r="E8" s="11">
        <v>8</v>
      </c>
      <c r="F8" s="7" t="s">
        <v>10</v>
      </c>
      <c r="G8" s="7" t="s">
        <v>11</v>
      </c>
      <c r="H8" s="7"/>
      <c r="I8" s="5">
        <f>IF(J8="","",COUNTIF($K$4:K8,K8))</f>
        <v>2</v>
      </c>
      <c r="J8" s="4">
        <f t="shared" si="0"/>
        <v>43647</v>
      </c>
      <c r="K8" s="3" t="str">
        <f t="shared" si="1"/>
        <v>Списание ТМЦ</v>
      </c>
      <c r="L8" s="3" t="str">
        <f>IF(I8="","",IFERROR(VLOOKUP(K8,#REF!,2,FALSE),$F$1))</f>
        <v>Добавьте вид документа в справочник</v>
      </c>
      <c r="M8" s="12">
        <f t="shared" si="2"/>
        <v>8</v>
      </c>
    </row>
    <row r="9" spans="1:13" ht="45" x14ac:dyDescent="0.25">
      <c r="A9" s="7"/>
      <c r="B9" s="7" t="s">
        <v>24</v>
      </c>
      <c r="C9" s="7" t="s">
        <v>23</v>
      </c>
      <c r="D9" s="7" t="s">
        <v>21</v>
      </c>
      <c r="E9" s="11" t="s">
        <v>26</v>
      </c>
      <c r="F9" s="7" t="s">
        <v>10</v>
      </c>
      <c r="G9" s="7" t="s">
        <v>11</v>
      </c>
      <c r="H9" s="7"/>
      <c r="I9" s="5">
        <f>IF(J9="","",COUNTIF($K$4:K9,K9))</f>
        <v>1</v>
      </c>
      <c r="J9" s="4">
        <f t="shared" si="0"/>
        <v>43647</v>
      </c>
      <c r="K9" s="3" t="str">
        <f t="shared" si="1"/>
        <v>Перевод долга</v>
      </c>
      <c r="L9" s="3" t="str">
        <f>IF(I9="","",IFERROR(VLOOKUP(K9,#REF!,2,FALSE),$F$1))</f>
        <v>Добавьте вид документа в справочник</v>
      </c>
      <c r="M9" s="12" t="str">
        <f t="shared" si="2"/>
        <v>30042019/1  </v>
      </c>
    </row>
  </sheetData>
  <autoFilter ref="I3:M9"/>
  <conditionalFormatting sqref="L2">
    <cfRule type="cellIs" dxfId="2" priority="30" stopIfTrue="1" operator="equal">
      <formula>0</formula>
    </cfRule>
    <cfRule type="cellIs" dxfId="1" priority="31" stopIfTrue="1" operator="notEqual">
      <formula>0</formula>
    </cfRule>
  </conditionalFormatting>
  <conditionalFormatting sqref="L4:L9">
    <cfRule type="cellIs" dxfId="0" priority="12" operator="equal">
      <formula>$F$1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Журнал документов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2020-09-25T12:14:27Z</dcterms:modified>
</cp:coreProperties>
</file>