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имон\Downloads\проги к натяжным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Лист1!$A$1:$H$18</definedName>
    <definedName name="Багет">Лист1!$M$50:$M$55</definedName>
    <definedName name="Криволинейность">Лист1!$S$52:$T$53</definedName>
    <definedName name="Полотно">Лист1!$I$50:$I$59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9" i="1" s="1"/>
  <c r="C11" i="1"/>
  <c r="C7" i="1"/>
  <c r="J59" i="1" l="1"/>
  <c r="J51" i="1"/>
  <c r="J52" i="1"/>
  <c r="J53" i="1"/>
  <c r="J54" i="1"/>
  <c r="J55" i="1"/>
  <c r="J56" i="1"/>
  <c r="J57" i="1"/>
  <c r="J58" i="1"/>
  <c r="J50" i="1"/>
  <c r="H4" i="1"/>
  <c r="F2" i="1" l="1"/>
  <c r="C2" i="1"/>
  <c r="B6" i="1"/>
  <c r="E6" i="1"/>
  <c r="N52" i="1" l="1"/>
  <c r="N50" i="1"/>
  <c r="N53" i="1"/>
  <c r="N54" i="1"/>
  <c r="N51" i="1"/>
  <c r="N55" i="1"/>
  <c r="E5" i="1"/>
  <c r="H3" i="1" s="1"/>
  <c r="B5" i="1"/>
  <c r="H2" i="1" s="1"/>
  <c r="C12" i="1" l="1"/>
</calcChain>
</file>

<file path=xl/sharedStrings.xml><?xml version="1.0" encoding="utf-8"?>
<sst xmlns="http://schemas.openxmlformats.org/spreadsheetml/2006/main" count="71" uniqueCount="46">
  <si>
    <t>Углы</t>
  </si>
  <si>
    <t>Трубы</t>
  </si>
  <si>
    <t>Светильники</t>
  </si>
  <si>
    <t>Багет</t>
  </si>
  <si>
    <t>Вставка</t>
  </si>
  <si>
    <t>Багет 1</t>
  </si>
  <si>
    <t>Багет 2</t>
  </si>
  <si>
    <t>Багет 3</t>
  </si>
  <si>
    <t>Багет ст AL</t>
  </si>
  <si>
    <t>Багет ст ПВХ</t>
  </si>
  <si>
    <t>Багет пт AL</t>
  </si>
  <si>
    <t>Профиль ПП-75</t>
  </si>
  <si>
    <t>Бандажная лента</t>
  </si>
  <si>
    <t>Багет разд. AL</t>
  </si>
  <si>
    <t>Периметр 1</t>
  </si>
  <si>
    <t>Уровень 1</t>
  </si>
  <si>
    <t>Уровень 2</t>
  </si>
  <si>
    <t>Полотно</t>
  </si>
  <si>
    <t xml:space="preserve">Полотно </t>
  </si>
  <si>
    <t>Соединение м.п.</t>
  </si>
  <si>
    <t>Криволинейность м.п.</t>
  </si>
  <si>
    <t>Внутренний вырез м.п.</t>
  </si>
  <si>
    <t>Стоимость потолка</t>
  </si>
  <si>
    <t>Карниз</t>
  </si>
  <si>
    <t>Транспорт</t>
  </si>
  <si>
    <t>ИТОГО</t>
  </si>
  <si>
    <t>БАГЕТ</t>
  </si>
  <si>
    <t>ПОЛОТНО</t>
  </si>
  <si>
    <t>Белый мат 320</t>
  </si>
  <si>
    <t>Белый глянец 320</t>
  </si>
  <si>
    <t>Белый 500</t>
  </si>
  <si>
    <t>Цветной мат/глянец 320</t>
  </si>
  <si>
    <t xml:space="preserve">Текстурные </t>
  </si>
  <si>
    <t>Галактика</t>
  </si>
  <si>
    <t>Облака, Капли, Фиалки</t>
  </si>
  <si>
    <t>Эксклюзив</t>
  </si>
  <si>
    <t>Длинна см.</t>
  </si>
  <si>
    <t>Ширина см.</t>
  </si>
  <si>
    <t>Площадь м.кв.</t>
  </si>
  <si>
    <t>Цветной мат/глянец 500 (Заказ)</t>
  </si>
  <si>
    <t>Замша</t>
  </si>
  <si>
    <t>Полотно 1</t>
  </si>
  <si>
    <t>Полотно 2</t>
  </si>
  <si>
    <t>Доп. Угол шт.</t>
  </si>
  <si>
    <t>Карниз шт.</t>
  </si>
  <si>
    <t>Криволинейность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</si>
</sst>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8" tint="-0.249977111117893"/>
      <name val="Arial Black"/>
      <family val="2"/>
      <charset val="204"/>
    </font>
    <font>
      <sz val="11"/>
      <color theme="8" tint="-0.249977111117893"/>
      <name val="Arial Black"/>
      <family val="2"/>
      <charset val="204"/>
    </font>
    <font>
      <sz val="11"/>
      <color rgb="FFFF0000"/>
      <name val="Arial Black"/>
      <family val="2"/>
      <charset val="204"/>
    </font>
    <font>
      <b/>
      <sz val="11"/>
      <color rgb="FFFF0000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BE1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Protection="1"/>
    <xf numFmtId="0" fontId="3" fillId="0" borderId="0" xfId="0" applyFont="1"/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E1"/>
      <color rgb="FFFF57D3"/>
      <color rgb="FFFF01BC"/>
      <color rgb="FFF6BB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2" width="29.7109375" customWidth="1"/>
    <col min="3" max="3" width="7.7109375" customWidth="1"/>
    <col min="4" max="4" width="29.7109375" customWidth="1"/>
    <col min="5" max="5" width="29.140625" customWidth="1"/>
    <col min="6" max="6" width="7.7109375" customWidth="1"/>
    <col min="7" max="7" width="29.7109375" customWidth="1"/>
    <col min="9" max="9" width="30.28515625" customWidth="1"/>
    <col min="13" max="13" width="18.140625" customWidth="1"/>
    <col min="14" max="14" width="9.140625" customWidth="1"/>
    <col min="18" max="18" width="17.140625" customWidth="1"/>
  </cols>
  <sheetData>
    <row r="1" spans="1:8" ht="20.25" thickTop="1" thickBot="1" x14ac:dyDescent="0.45">
      <c r="A1" s="10" t="s">
        <v>15</v>
      </c>
      <c r="B1" s="11"/>
      <c r="C1" s="12"/>
      <c r="D1" s="13" t="s">
        <v>16</v>
      </c>
      <c r="E1" s="14"/>
      <c r="F1" s="15"/>
      <c r="G1" s="16" t="s">
        <v>22</v>
      </c>
      <c r="H1" s="17"/>
    </row>
    <row r="2" spans="1:8" ht="19.5" thickTop="1" x14ac:dyDescent="0.4">
      <c r="A2" s="1" t="s">
        <v>17</v>
      </c>
      <c r="B2" s="8" t="s">
        <v>29</v>
      </c>
      <c r="C2">
        <f>VLOOKUP(B2,$I$50:$J$59,2,0)</f>
        <v>265</v>
      </c>
      <c r="D2" s="1" t="s">
        <v>18</v>
      </c>
      <c r="E2" s="8" t="s">
        <v>39</v>
      </c>
      <c r="F2" s="4">
        <f>VLOOKUP(E2,$I$50:$J$59,2,0)</f>
        <v>515</v>
      </c>
      <c r="G2" s="1" t="s">
        <v>41</v>
      </c>
      <c r="H2">
        <f>C2*B5</f>
        <v>3975</v>
      </c>
    </row>
    <row r="3" spans="1:8" ht="18.75" x14ac:dyDescent="0.4">
      <c r="A3" s="1" t="s">
        <v>36</v>
      </c>
      <c r="B3" s="8">
        <v>500</v>
      </c>
      <c r="D3" s="1" t="s">
        <v>36</v>
      </c>
      <c r="E3" s="8">
        <v>500</v>
      </c>
      <c r="G3" s="1" t="s">
        <v>42</v>
      </c>
      <c r="H3">
        <f>F2*E5</f>
        <v>5150</v>
      </c>
    </row>
    <row r="4" spans="1:8" ht="18.75" x14ac:dyDescent="0.4">
      <c r="A4" s="2" t="s">
        <v>37</v>
      </c>
      <c r="B4" s="8">
        <v>300</v>
      </c>
      <c r="D4" s="2" t="s">
        <v>37</v>
      </c>
      <c r="E4" s="8">
        <v>200</v>
      </c>
      <c r="G4" s="1" t="s">
        <v>0</v>
      </c>
      <c r="H4">
        <f>MAX(B8-T49,0)*S49</f>
        <v>100</v>
      </c>
    </row>
    <row r="5" spans="1:8" ht="18.75" x14ac:dyDescent="0.4">
      <c r="A5" s="2" t="s">
        <v>38</v>
      </c>
      <c r="B5" s="7">
        <f>(B3/100)*(B4/100)</f>
        <v>15</v>
      </c>
      <c r="D5" s="2" t="s">
        <v>38</v>
      </c>
      <c r="E5" s="3">
        <f>(E3/100)*(E4/100)</f>
        <v>10</v>
      </c>
      <c r="G5" s="2" t="s">
        <v>1</v>
      </c>
    </row>
    <row r="6" spans="1:8" ht="18.75" x14ac:dyDescent="0.4">
      <c r="A6" s="2" t="s">
        <v>14</v>
      </c>
      <c r="B6" s="9">
        <f>(B3/100)*2+(B4/100)*2</f>
        <v>16</v>
      </c>
      <c r="D6" s="2" t="s">
        <v>14</v>
      </c>
      <c r="E6" s="3">
        <f>(E3/100)*2+(E4/100)*2</f>
        <v>14</v>
      </c>
      <c r="G6" s="2" t="s">
        <v>2</v>
      </c>
    </row>
    <row r="7" spans="1:8" ht="18.75" x14ac:dyDescent="0.4">
      <c r="A7" s="2" t="s">
        <v>19</v>
      </c>
      <c r="B7" s="8">
        <v>3</v>
      </c>
      <c r="C7">
        <f>B7*S50</f>
        <v>450</v>
      </c>
      <c r="D7" s="2" t="s">
        <v>19</v>
      </c>
      <c r="E7" s="3"/>
      <c r="G7" s="2" t="s">
        <v>3</v>
      </c>
    </row>
    <row r="8" spans="1:8" ht="18.75" x14ac:dyDescent="0.4">
      <c r="A8" s="2" t="s">
        <v>0</v>
      </c>
      <c r="B8" s="8">
        <v>5</v>
      </c>
      <c r="D8" s="2" t="s">
        <v>0</v>
      </c>
      <c r="E8" s="3"/>
      <c r="G8" s="2" t="s">
        <v>4</v>
      </c>
    </row>
    <row r="9" spans="1:8" ht="18.75" x14ac:dyDescent="0.4">
      <c r="A9" s="2" t="s">
        <v>1</v>
      </c>
      <c r="B9" s="3"/>
      <c r="D9" s="2" t="s">
        <v>1</v>
      </c>
      <c r="E9" s="3"/>
      <c r="G9" s="2" t="s">
        <v>23</v>
      </c>
      <c r="H9">
        <f>C11+F11</f>
        <v>2100</v>
      </c>
    </row>
    <row r="10" spans="1:8" ht="18.75" x14ac:dyDescent="0.4">
      <c r="A10" s="2" t="s">
        <v>2</v>
      </c>
      <c r="B10" s="3"/>
      <c r="D10" s="2" t="s">
        <v>2</v>
      </c>
      <c r="E10" s="3"/>
      <c r="G10" s="2" t="s">
        <v>24</v>
      </c>
    </row>
    <row r="11" spans="1:8" ht="18.75" x14ac:dyDescent="0.4">
      <c r="A11" s="2" t="s">
        <v>44</v>
      </c>
      <c r="B11" s="8">
        <v>2</v>
      </c>
      <c r="C11">
        <f>B11*S51</f>
        <v>1400</v>
      </c>
      <c r="D11" s="2" t="s">
        <v>44</v>
      </c>
      <c r="E11" s="3">
        <v>1</v>
      </c>
      <c r="F11">
        <f>E11*S51</f>
        <v>700</v>
      </c>
      <c r="G11" s="2"/>
    </row>
    <row r="12" spans="1:8" ht="18.75" x14ac:dyDescent="0.4">
      <c r="A12" s="2" t="s">
        <v>5</v>
      </c>
      <c r="B12" s="8" t="s">
        <v>9</v>
      </c>
      <c r="C12">
        <f>VLOOKUP(B12,$M$50:$O$55,2,0)</f>
        <v>240</v>
      </c>
      <c r="D12" s="2" t="s">
        <v>5</v>
      </c>
      <c r="E12" s="3"/>
      <c r="G12" s="6" t="s">
        <v>25</v>
      </c>
    </row>
    <row r="13" spans="1:8" ht="18.75" x14ac:dyDescent="0.4">
      <c r="A13" s="2" t="s">
        <v>45</v>
      </c>
      <c r="B13" s="8"/>
      <c r="D13" s="2" t="s">
        <v>6</v>
      </c>
      <c r="E13" s="3"/>
      <c r="G13" s="2"/>
    </row>
    <row r="14" spans="1:8" ht="18.75" x14ac:dyDescent="0.4">
      <c r="A14" s="2" t="s">
        <v>20</v>
      </c>
      <c r="B14" s="3"/>
      <c r="D14" s="2" t="s">
        <v>7</v>
      </c>
      <c r="E14" s="3"/>
      <c r="G14" s="2"/>
    </row>
    <row r="15" spans="1:8" ht="18.75" x14ac:dyDescent="0.4">
      <c r="A15" s="2" t="s">
        <v>21</v>
      </c>
      <c r="B15" s="3"/>
      <c r="D15" s="2" t="s">
        <v>4</v>
      </c>
      <c r="E15" s="3"/>
      <c r="G15" s="2"/>
    </row>
    <row r="16" spans="1:8" ht="18.75" x14ac:dyDescent="0.4">
      <c r="A16" s="2" t="s">
        <v>24</v>
      </c>
      <c r="B16" s="3"/>
      <c r="D16" s="2" t="s">
        <v>20</v>
      </c>
      <c r="E16" s="3"/>
      <c r="G16" s="2"/>
    </row>
    <row r="17" spans="1:15" ht="18.75" x14ac:dyDescent="0.4">
      <c r="D17" s="2" t="s">
        <v>21</v>
      </c>
      <c r="E17" s="3"/>
      <c r="G17" s="2"/>
    </row>
    <row r="18" spans="1:15" ht="18.75" x14ac:dyDescent="0.4">
      <c r="D18" s="2" t="s">
        <v>24</v>
      </c>
      <c r="E18" s="3"/>
      <c r="G18" s="2"/>
    </row>
    <row r="19" spans="1:15" ht="18.75" x14ac:dyDescent="0.4">
      <c r="A19" s="2"/>
      <c r="G19" s="2"/>
      <c r="O19" s="5"/>
    </row>
    <row r="20" spans="1:15" ht="18.75" x14ac:dyDescent="0.4">
      <c r="A20" s="2"/>
    </row>
    <row r="21" spans="1:15" ht="18.75" x14ac:dyDescent="0.4">
      <c r="A21" s="2"/>
      <c r="D21" s="2"/>
    </row>
    <row r="22" spans="1:15" ht="18.75" x14ac:dyDescent="0.4">
      <c r="A22" s="2"/>
      <c r="D22" s="2"/>
    </row>
    <row r="23" spans="1:15" ht="18.75" x14ac:dyDescent="0.4">
      <c r="D23" s="2"/>
    </row>
    <row r="24" spans="1:15" ht="18.75" x14ac:dyDescent="0.4">
      <c r="D24" s="2"/>
    </row>
    <row r="49" spans="9:20" ht="18.75" x14ac:dyDescent="0.4">
      <c r="I49" s="18" t="s">
        <v>27</v>
      </c>
      <c r="J49" s="18"/>
      <c r="K49" s="18"/>
      <c r="M49" s="18" t="s">
        <v>26</v>
      </c>
      <c r="N49" s="18"/>
      <c r="O49" s="18"/>
      <c r="R49" t="s">
        <v>43</v>
      </c>
      <c r="S49">
        <v>100</v>
      </c>
      <c r="T49">
        <v>4</v>
      </c>
    </row>
    <row r="50" spans="9:20" x14ac:dyDescent="0.25">
      <c r="I50" t="s">
        <v>28</v>
      </c>
      <c r="J50">
        <f t="shared" ref="J50:J59" si="0">K50-$O$51</f>
        <v>255</v>
      </c>
      <c r="K50">
        <v>270</v>
      </c>
      <c r="M50" t="s">
        <v>8</v>
      </c>
      <c r="N50">
        <f>$B$6*O50</f>
        <v>640</v>
      </c>
      <c r="O50">
        <v>40</v>
      </c>
      <c r="R50" t="s">
        <v>19</v>
      </c>
      <c r="S50">
        <v>150</v>
      </c>
    </row>
    <row r="51" spans="9:20" x14ac:dyDescent="0.25">
      <c r="I51" t="s">
        <v>29</v>
      </c>
      <c r="J51">
        <f t="shared" si="0"/>
        <v>265</v>
      </c>
      <c r="K51">
        <v>280</v>
      </c>
      <c r="M51" t="s">
        <v>9</v>
      </c>
      <c r="N51">
        <f t="shared" ref="N51:N55" si="1">$B$6*O51</f>
        <v>240</v>
      </c>
      <c r="O51">
        <v>15</v>
      </c>
      <c r="R51" t="s">
        <v>44</v>
      </c>
      <c r="S51">
        <v>700</v>
      </c>
    </row>
    <row r="52" spans="9:20" x14ac:dyDescent="0.25">
      <c r="I52" t="s">
        <v>30</v>
      </c>
      <c r="J52">
        <f t="shared" si="0"/>
        <v>305</v>
      </c>
      <c r="K52">
        <v>320</v>
      </c>
      <c r="M52" t="s">
        <v>10</v>
      </c>
      <c r="N52">
        <f t="shared" si="1"/>
        <v>720</v>
      </c>
      <c r="O52">
        <v>45</v>
      </c>
      <c r="R52" s="19" t="s">
        <v>45</v>
      </c>
      <c r="S52" s="19">
        <v>0</v>
      </c>
      <c r="T52" s="19">
        <v>0</v>
      </c>
    </row>
    <row r="53" spans="9:20" x14ac:dyDescent="0.25">
      <c r="I53" t="s">
        <v>31</v>
      </c>
      <c r="J53">
        <f t="shared" si="0"/>
        <v>275</v>
      </c>
      <c r="K53">
        <v>290</v>
      </c>
      <c r="M53" t="s">
        <v>11</v>
      </c>
      <c r="N53">
        <f t="shared" si="1"/>
        <v>9600</v>
      </c>
      <c r="O53">
        <v>600</v>
      </c>
      <c r="R53" s="19" t="s">
        <v>45</v>
      </c>
      <c r="S53" s="19">
        <v>1</v>
      </c>
      <c r="T53" s="19">
        <v>0.15</v>
      </c>
    </row>
    <row r="54" spans="9:20" x14ac:dyDescent="0.25">
      <c r="I54" t="s">
        <v>39</v>
      </c>
      <c r="J54">
        <f t="shared" si="0"/>
        <v>515</v>
      </c>
      <c r="K54">
        <v>530</v>
      </c>
      <c r="M54" t="s">
        <v>12</v>
      </c>
      <c r="N54">
        <f t="shared" si="1"/>
        <v>640</v>
      </c>
      <c r="O54">
        <v>40</v>
      </c>
    </row>
    <row r="55" spans="9:20" x14ac:dyDescent="0.25">
      <c r="I55" t="s">
        <v>32</v>
      </c>
      <c r="J55">
        <f t="shared" si="0"/>
        <v>345</v>
      </c>
      <c r="K55">
        <v>360</v>
      </c>
      <c r="M55" t="s">
        <v>13</v>
      </c>
      <c r="N55">
        <f t="shared" si="1"/>
        <v>2080</v>
      </c>
      <c r="O55">
        <v>130</v>
      </c>
    </row>
    <row r="56" spans="9:20" x14ac:dyDescent="0.25">
      <c r="I56" t="s">
        <v>33</v>
      </c>
      <c r="J56">
        <f t="shared" si="0"/>
        <v>465</v>
      </c>
      <c r="K56">
        <v>480</v>
      </c>
    </row>
    <row r="57" spans="9:20" x14ac:dyDescent="0.25">
      <c r="I57" t="s">
        <v>34</v>
      </c>
      <c r="J57">
        <f t="shared" si="0"/>
        <v>505</v>
      </c>
      <c r="K57">
        <v>520</v>
      </c>
    </row>
    <row r="58" spans="9:20" x14ac:dyDescent="0.25">
      <c r="I58" t="s">
        <v>40</v>
      </c>
      <c r="J58">
        <f t="shared" si="0"/>
        <v>985</v>
      </c>
      <c r="K58">
        <v>1000</v>
      </c>
    </row>
    <row r="59" spans="9:20" x14ac:dyDescent="0.25">
      <c r="I59" t="s">
        <v>35</v>
      </c>
      <c r="J59">
        <f t="shared" si="0"/>
        <v>685</v>
      </c>
      <c r="K59">
        <v>700</v>
      </c>
    </row>
  </sheetData>
  <mergeCells count="5">
    <mergeCell ref="A1:C1"/>
    <mergeCell ref="D1:F1"/>
    <mergeCell ref="G1:H1"/>
    <mergeCell ref="M49:O49"/>
    <mergeCell ref="I49:K49"/>
  </mergeCells>
  <dataValidations count="2">
    <dataValidation type="list" allowBlank="1" showInputMessage="1" showErrorMessage="1" sqref="E12:E14 B12">
      <formula1>Багет</formula1>
    </dataValidation>
    <dataValidation type="list" allowBlank="1" showInputMessage="1" showErrorMessage="1" sqref="B2 E2">
      <formula1>Полотно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Багет</vt:lpstr>
      <vt:lpstr>Криволинейность</vt:lpstr>
      <vt:lpstr>Полотно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Димон</dc:creator>
  <cp:lastModifiedBy>Димон</cp:lastModifiedBy>
  <dcterms:created xsi:type="dcterms:W3CDTF">2016-01-11T04:02:01Z</dcterms:created>
  <dcterms:modified xsi:type="dcterms:W3CDTF">2016-01-14T05:16:00Z</dcterms:modified>
</cp:coreProperties>
</file>