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8000" activeTab="1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2" l="1"/>
  <c r="C11" i="2"/>
  <c r="B11" i="2"/>
  <c r="B10" i="2"/>
  <c r="B3" i="2"/>
  <c r="B4" i="2"/>
  <c r="B5" i="2"/>
  <c r="B6" i="2"/>
  <c r="B7" i="2"/>
  <c r="B8" i="2"/>
  <c r="B9" i="2"/>
  <c r="B2" i="2"/>
  <c r="C3" i="2" l="1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D2" i="2"/>
  <c r="C2" i="2"/>
</calcChain>
</file>

<file path=xl/sharedStrings.xml><?xml version="1.0" encoding="utf-8"?>
<sst xmlns="http://schemas.openxmlformats.org/spreadsheetml/2006/main" count="81" uniqueCount="17">
  <si>
    <t>яблоки</t>
  </si>
  <si>
    <t>апельсины</t>
  </si>
  <si>
    <t>персики</t>
  </si>
  <si>
    <t>Дата</t>
  </si>
  <si>
    <t>мандарины</t>
  </si>
  <si>
    <t>груши</t>
  </si>
  <si>
    <t>нектарины</t>
  </si>
  <si>
    <t>бананы</t>
  </si>
  <si>
    <t>киви</t>
  </si>
  <si>
    <t>абрикосы</t>
  </si>
  <si>
    <t>кокосы</t>
  </si>
  <si>
    <t>фрукты, за всё время, все магазины</t>
  </si>
  <si>
    <t>фрукты, сентябрь, все магазины</t>
  </si>
  <si>
    <t>фрукты, октябрь, все магазины</t>
  </si>
  <si>
    <t>Магазин "Свежесть"</t>
  </si>
  <si>
    <t>Магазин "Ваш выбор"</t>
  </si>
  <si>
    <t>Магазин "Отечественные"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</si>
</sst>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5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2"/>
  <sheetViews>
    <sheetView topLeftCell="B1" workbookViewId="0">
      <selection activeCell="W3" sqref="W3"/>
    </sheetView>
  </sheetViews>
  <sheetFormatPr defaultColWidth="9.140625" defaultRowHeight="15" x14ac:dyDescent="0.25"/>
  <cols>
    <col min="1" max="1" width="16" style="1" customWidth="1"/>
    <col min="2" max="2" width="12.7109375" style="1" customWidth="1"/>
    <col min="3" max="3" width="12.42578125" style="1" customWidth="1"/>
    <col min="4" max="22" width="9.140625" style="1"/>
    <col min="23" max="23" width="11.140625" style="1" customWidth="1"/>
    <col min="24" max="16384" width="9.140625" style="1"/>
  </cols>
  <sheetData>
    <row r="2" spans="1:23" ht="45" x14ac:dyDescent="0.25">
      <c r="A2" s="1" t="s">
        <v>3</v>
      </c>
      <c r="B2" s="1" t="s">
        <v>14</v>
      </c>
      <c r="C2" s="1" t="s">
        <v>15</v>
      </c>
      <c r="D2" s="1" t="s">
        <v>16</v>
      </c>
    </row>
    <row r="3" spans="1:23" ht="30" x14ac:dyDescent="0.25">
      <c r="A3" s="2">
        <v>44099</v>
      </c>
      <c r="B3" s="1" t="s">
        <v>0</v>
      </c>
      <c r="C3" s="1" t="s">
        <v>4</v>
      </c>
      <c r="D3" s="1" t="s">
        <v>0</v>
      </c>
      <c r="W3" s="1" t="s">
        <v>9</v>
      </c>
    </row>
    <row r="4" spans="1:23" ht="30" x14ac:dyDescent="0.25">
      <c r="A4" s="2">
        <v>44100</v>
      </c>
      <c r="B4" s="1" t="s">
        <v>1</v>
      </c>
      <c r="C4" s="1" t="s">
        <v>2</v>
      </c>
      <c r="D4" s="1" t="s">
        <v>1</v>
      </c>
    </row>
    <row r="5" spans="1:23" x14ac:dyDescent="0.25">
      <c r="A5" s="2">
        <v>44101</v>
      </c>
      <c r="B5" s="1" t="s">
        <v>2</v>
      </c>
      <c r="C5" s="1" t="s">
        <v>5</v>
      </c>
      <c r="D5" s="1" t="s">
        <v>2</v>
      </c>
    </row>
    <row r="6" spans="1:23" x14ac:dyDescent="0.25">
      <c r="A6" s="2">
        <v>44102</v>
      </c>
      <c r="B6" s="1" t="s">
        <v>0</v>
      </c>
      <c r="C6" s="1" t="s">
        <v>6</v>
      </c>
      <c r="D6" s="1" t="s">
        <v>8</v>
      </c>
      <c r="S6" s="1" t="s">
        <v>2</v>
      </c>
    </row>
    <row r="7" spans="1:23" ht="30" x14ac:dyDescent="0.25">
      <c r="A7" s="2">
        <v>44103</v>
      </c>
      <c r="B7" s="1" t="s">
        <v>1</v>
      </c>
      <c r="C7" s="1" t="s">
        <v>0</v>
      </c>
      <c r="D7" s="1" t="s">
        <v>1</v>
      </c>
    </row>
    <row r="8" spans="1:23" ht="30" x14ac:dyDescent="0.25">
      <c r="A8" s="2">
        <v>44104</v>
      </c>
      <c r="B8" s="1" t="s">
        <v>4</v>
      </c>
      <c r="C8" s="1" t="s">
        <v>7</v>
      </c>
      <c r="D8" s="1" t="s">
        <v>4</v>
      </c>
    </row>
    <row r="9" spans="1:23" ht="30" x14ac:dyDescent="0.25">
      <c r="A9" s="2">
        <v>44105</v>
      </c>
      <c r="B9" s="1" t="s">
        <v>2</v>
      </c>
      <c r="C9" s="1" t="s">
        <v>8</v>
      </c>
      <c r="D9" s="1" t="s">
        <v>4</v>
      </c>
    </row>
    <row r="10" spans="1:23" x14ac:dyDescent="0.25">
      <c r="A10" s="2">
        <v>44106</v>
      </c>
      <c r="B10" s="1" t="s">
        <v>5</v>
      </c>
      <c r="C10" s="1" t="s">
        <v>9</v>
      </c>
      <c r="D10" s="1" t="s">
        <v>2</v>
      </c>
    </row>
    <row r="11" spans="1:23" x14ac:dyDescent="0.25">
      <c r="A11" s="2">
        <v>44107</v>
      </c>
      <c r="B11" s="1" t="s">
        <v>6</v>
      </c>
      <c r="C11" s="1" t="s">
        <v>1</v>
      </c>
      <c r="D11" s="1" t="s">
        <v>5</v>
      </c>
    </row>
    <row r="12" spans="1:23" ht="30" x14ac:dyDescent="0.25">
      <c r="A12" s="2">
        <v>44108</v>
      </c>
      <c r="B12" s="1" t="s">
        <v>0</v>
      </c>
      <c r="C12" s="1" t="s">
        <v>0</v>
      </c>
      <c r="D12" s="1" t="s">
        <v>6</v>
      </c>
      <c r="H12" s="1" t="s">
        <v>5</v>
      </c>
    </row>
    <row r="13" spans="1:23" x14ac:dyDescent="0.25">
      <c r="A13" s="2">
        <v>44109</v>
      </c>
      <c r="B13" s="1" t="s">
        <v>7</v>
      </c>
      <c r="C13" s="1" t="s">
        <v>7</v>
      </c>
      <c r="D13" s="1" t="s">
        <v>0</v>
      </c>
    </row>
    <row r="14" spans="1:23" x14ac:dyDescent="0.25">
      <c r="A14" s="2">
        <v>44110</v>
      </c>
      <c r="B14" s="1" t="s">
        <v>8</v>
      </c>
      <c r="C14" s="1" t="s">
        <v>8</v>
      </c>
      <c r="D14" s="1" t="s">
        <v>7</v>
      </c>
    </row>
    <row r="15" spans="1:23" x14ac:dyDescent="0.25">
      <c r="A15" s="2">
        <v>44111</v>
      </c>
      <c r="B15" s="1" t="s">
        <v>9</v>
      </c>
      <c r="C15" s="1" t="s">
        <v>9</v>
      </c>
      <c r="D15" s="1" t="s">
        <v>8</v>
      </c>
    </row>
    <row r="16" spans="1:23" ht="30" x14ac:dyDescent="0.25">
      <c r="A16" s="2">
        <v>44112</v>
      </c>
      <c r="B16" s="1" t="s">
        <v>1</v>
      </c>
      <c r="C16" s="1" t="s">
        <v>1</v>
      </c>
      <c r="D16" s="1" t="s">
        <v>9</v>
      </c>
    </row>
    <row r="17" spans="1:21" ht="30" x14ac:dyDescent="0.25">
      <c r="A17" s="2">
        <v>44113</v>
      </c>
      <c r="B17" s="1" t="s">
        <v>10</v>
      </c>
      <c r="C17" s="1" t="s">
        <v>10</v>
      </c>
      <c r="D17" s="1" t="s">
        <v>1</v>
      </c>
    </row>
    <row r="18" spans="1:21" x14ac:dyDescent="0.25">
      <c r="A18" s="2">
        <v>44114</v>
      </c>
      <c r="B18" s="1" t="s">
        <v>0</v>
      </c>
      <c r="C18" s="1" t="s">
        <v>0</v>
      </c>
      <c r="D18" s="1" t="s">
        <v>0</v>
      </c>
    </row>
    <row r="19" spans="1:21" x14ac:dyDescent="0.25">
      <c r="A19" s="2">
        <v>44115</v>
      </c>
      <c r="B19" s="1" t="s">
        <v>2</v>
      </c>
      <c r="C19" s="1" t="s">
        <v>2</v>
      </c>
      <c r="D19" s="1" t="s">
        <v>2</v>
      </c>
    </row>
    <row r="20" spans="1:21" x14ac:dyDescent="0.25">
      <c r="A20" s="2">
        <v>44116</v>
      </c>
      <c r="B20" s="1" t="s">
        <v>8</v>
      </c>
      <c r="C20" s="1" t="s">
        <v>8</v>
      </c>
      <c r="D20" s="1" t="s">
        <v>8</v>
      </c>
    </row>
    <row r="21" spans="1:21" x14ac:dyDescent="0.25">
      <c r="A21" s="2">
        <v>44117</v>
      </c>
      <c r="B21" s="1" t="s">
        <v>5</v>
      </c>
      <c r="C21" s="1" t="s">
        <v>5</v>
      </c>
      <c r="D21" s="1" t="s">
        <v>5</v>
      </c>
    </row>
    <row r="22" spans="1:21" x14ac:dyDescent="0.25">
      <c r="A22" s="2">
        <v>44118</v>
      </c>
      <c r="B22" s="1" t="s">
        <v>7</v>
      </c>
      <c r="C22" s="1" t="s">
        <v>7</v>
      </c>
      <c r="D22" s="1" t="s">
        <v>7</v>
      </c>
      <c r="U22" s="1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2" sqref="C2"/>
    </sheetView>
  </sheetViews>
  <sheetFormatPr defaultColWidth="9.140625" defaultRowHeight="15" x14ac:dyDescent="0.25"/>
  <cols>
    <col min="1" max="1" width="10.7109375" style="1" customWidth="1"/>
    <col min="2" max="6" width="9.140625" style="1"/>
    <col min="7" max="7" width="15.7109375" style="1" customWidth="1"/>
    <col min="8" max="8" width="9.140625" style="1"/>
    <col min="9" max="9" width="18.42578125" style="1" customWidth="1"/>
    <col min="10" max="16384" width="9.140625" style="1"/>
  </cols>
  <sheetData>
    <row r="1" spans="1:4" ht="90" x14ac:dyDescent="0.25">
      <c r="B1" s="1" t="s">
        <v>11</v>
      </c>
      <c r="C1" s="1" t="s">
        <v>12</v>
      </c>
      <c r="D1" s="1" t="s">
        <v>13</v>
      </c>
    </row>
    <row r="2" spans="1:4" ht="57.95" customHeight="1" x14ac:dyDescent="0.25">
      <c r="A2" s="1" t="s">
        <v>0</v>
      </c>
      <c r="B2" s="1">
        <f>COUNTIF(Лист1!1:1048576,A2)</f>
        <v>10</v>
      </c>
      <c r="C2" s="3">
        <f>SUMPRODUCT((Лист1!$B$3:$Z$500=$A2)*(MONTH(Лист1!$A$3:$A$500)=(SEARCH(MID(MID(C$1,SEARCH(" ",C$1)+1,SEARCH("все",C$1)-SEARCH(" ",C$1)-3),2,2),"нвеварпрайюнюлвгенктояек")+1)/2))</f>
        <v>4</v>
      </c>
      <c r="D2" s="3">
        <f>SUMPRODUCT((Лист1!$B$3:$Z$500=$A2)*(MONTH(Лист1!$A$3:$A$500)=(SEARCH(MID(MID(D$1,SEARCH(" ",D$1)+1,SEARCH("все",D$1)-SEARCH(" ",D$1)-3),2,2),"нвеварпрайюнюлвгенктояек")+1)/2))</f>
        <v>6</v>
      </c>
    </row>
    <row r="3" spans="1:4" ht="30" x14ac:dyDescent="0.25">
      <c r="A3" s="1" t="s">
        <v>1</v>
      </c>
      <c r="B3" s="1">
        <f>COUNTIF(Лист1!1:1048576,"апельсины")</f>
        <v>8</v>
      </c>
      <c r="C3" s="3">
        <f>SUMPRODUCT((Лист1!$B$3:$Z$500=$A3)*(MONTH(Лист1!$A$3:$A$500)=(SEARCH(MID(MID(C$1,SEARCH(" ",C$1)+1,SEARCH("все",C$1)-SEARCH(" ",C$1)-3),2,2),"нвеварпрайюнюлвгенктояек")+1)/2))</f>
        <v>4</v>
      </c>
      <c r="D3" s="3">
        <f>SUMPRODUCT((Лист1!$B$3:$Z$500=$A3)*(MONTH(Лист1!$A$3:$A$500)=(SEARCH(MID(MID(D$1,SEARCH(" ",D$1)+1,SEARCH("все",D$1)-SEARCH(" ",D$1)-3),2,2),"нвеварпрайюнюлвгенктояек")+1)/2))</f>
        <v>4</v>
      </c>
    </row>
    <row r="4" spans="1:4" ht="19.5" x14ac:dyDescent="0.25">
      <c r="A4" s="1" t="s">
        <v>2</v>
      </c>
      <c r="B4" s="1">
        <f>COUNTIF(Лист1!1:1048576,"персики")</f>
        <v>9</v>
      </c>
      <c r="C4" s="3">
        <f>SUMPRODUCT((Лист1!$B$3:$Z$500=$A4)*(MONTH(Лист1!$A$3:$A$500)=(SEARCH(MID(MID(C$1,SEARCH(" ",C$1)+1,SEARCH("все",C$1)-SEARCH(" ",C$1)-3),2,2),"нвеварпрайюнюлвгенктояек")+1)/2))</f>
        <v>4</v>
      </c>
      <c r="D4" s="3">
        <f>SUMPRODUCT((Лист1!$B$3:$Z$500=$A4)*(MONTH(Лист1!$A$3:$A$500)=(SEARCH(MID(MID(D$1,SEARCH(" ",D$1)+1,SEARCH("все",D$1)-SEARCH(" ",D$1)-3),2,2),"нвеварпрайюнюлвгенктояек")+1)/2))</f>
        <v>5</v>
      </c>
    </row>
    <row r="5" spans="1:4" ht="30" x14ac:dyDescent="0.25">
      <c r="A5" s="1" t="s">
        <v>4</v>
      </c>
      <c r="B5" s="1">
        <f>COUNTIF(Лист1!1:1048576,"мандарины")</f>
        <v>4</v>
      </c>
      <c r="C5" s="3">
        <f>SUMPRODUCT((Лист1!$B$3:$Z$500=$A5)*(MONTH(Лист1!$A$3:$A$500)=(SEARCH(MID(MID(C$1,SEARCH(" ",C$1)+1,SEARCH("все",C$1)-SEARCH(" ",C$1)-3),2,2),"нвеварпрайюнюлвгенктояек")+1)/2))</f>
        <v>3</v>
      </c>
      <c r="D5" s="3">
        <f>SUMPRODUCT((Лист1!$B$3:$Z$500=$A5)*(MONTH(Лист1!$A$3:$A$500)=(SEARCH(MID(MID(D$1,SEARCH(" ",D$1)+1,SEARCH("все",D$1)-SEARCH(" ",D$1)-3),2,2),"нвеварпрайюнюлвгенктояек")+1)/2))</f>
        <v>1</v>
      </c>
    </row>
    <row r="6" spans="1:4" ht="19.5" x14ac:dyDescent="0.25">
      <c r="A6" s="1" t="s">
        <v>5</v>
      </c>
      <c r="B6" s="1">
        <f>COUNTIF(Лист1!1:1048576,"груши")</f>
        <v>7</v>
      </c>
      <c r="C6" s="3">
        <f>SUMPRODUCT((Лист1!$B$3:$Z$500=$A6)*(MONTH(Лист1!$A$3:$A$500)=(SEARCH(MID(MID(C$1,SEARCH(" ",C$1)+1,SEARCH("все",C$1)-SEARCH(" ",C$1)-3),2,2),"нвеварпрайюнюлвгенктояек")+1)/2))</f>
        <v>1</v>
      </c>
      <c r="D6" s="3">
        <f>SUMPRODUCT((Лист1!$B$3:$Z$500=$A6)*(MONTH(Лист1!$A$3:$A$500)=(SEARCH(MID(MID(D$1,SEARCH(" ",D$1)+1,SEARCH("все",D$1)-SEARCH(" ",D$1)-3),2,2),"нвеварпрайюнюлвгенктояек")+1)/2))</f>
        <v>6</v>
      </c>
    </row>
    <row r="7" spans="1:4" ht="30" x14ac:dyDescent="0.25">
      <c r="A7" s="1" t="s">
        <v>6</v>
      </c>
      <c r="B7" s="1">
        <f>COUNTIF(Лист1!1:1048576,"нектарины")</f>
        <v>3</v>
      </c>
      <c r="C7" s="3">
        <f>SUMPRODUCT((Лист1!$B$3:$Z$500=$A7)*(MONTH(Лист1!$A$3:$A$500)=(SEARCH(MID(MID(C$1,SEARCH(" ",C$1)+1,SEARCH("все",C$1)-SEARCH(" ",C$1)-3),2,2),"нвеварпрайюнюлвгенктояек")+1)/2))</f>
        <v>1</v>
      </c>
      <c r="D7" s="3">
        <f>SUMPRODUCT((Лист1!$B$3:$Z$500=$A7)*(MONTH(Лист1!$A$3:$A$500)=(SEARCH(MID(MID(D$1,SEARCH(" ",D$1)+1,SEARCH("все",D$1)-SEARCH(" ",D$1)-3),2,2),"нвеварпрайюнюлвгенктояек")+1)/2))</f>
        <v>2</v>
      </c>
    </row>
    <row r="8" spans="1:4" ht="19.5" x14ac:dyDescent="0.25">
      <c r="A8" s="1" t="s">
        <v>7</v>
      </c>
      <c r="B8" s="1">
        <f>COUNTIF(Лист1!1:1048576,"бананы")</f>
        <v>7</v>
      </c>
      <c r="C8" s="3">
        <f>SUMPRODUCT((Лист1!$B$3:$Z$500=$A8)*(MONTH(Лист1!$A$3:$A$500)=(SEARCH(MID(MID(C$1,SEARCH(" ",C$1)+1,SEARCH("все",C$1)-SEARCH(" ",C$1)-3),2,2),"нвеварпрайюнюлвгенктояек")+1)/2))</f>
        <v>1</v>
      </c>
      <c r="D8" s="3">
        <f>SUMPRODUCT((Лист1!$B$3:$Z$500=$A8)*(MONTH(Лист1!$A$3:$A$500)=(SEARCH(MID(MID(D$1,SEARCH(" ",D$1)+1,SEARCH("все",D$1)-SEARCH(" ",D$1)-3),2,2),"нвеварпрайюнюлвгенктояек")+1)/2))</f>
        <v>6</v>
      </c>
    </row>
    <row r="9" spans="1:4" ht="19.5" x14ac:dyDescent="0.25">
      <c r="A9" s="1" t="s">
        <v>8</v>
      </c>
      <c r="B9" s="1">
        <f>COUNTIF(Лист1!1:1048576,"киви")</f>
        <v>9</v>
      </c>
      <c r="C9" s="3">
        <f>SUMPRODUCT((Лист1!$B$3:$Z$500=$A9)*(MONTH(Лист1!$A$3:$A$500)=(SEARCH(MID(MID(C$1,SEARCH(" ",C$1)+1,SEARCH("все",C$1)-SEARCH(" ",C$1)-3),2,2),"нвеварпрайюнюлвгенктояек")+1)/2))</f>
        <v>1</v>
      </c>
      <c r="D9" s="3">
        <f>SUMPRODUCT((Лист1!$B$3:$Z$500=$A9)*(MONTH(Лист1!$A$3:$A$500)=(SEARCH(MID(MID(D$1,SEARCH(" ",D$1)+1,SEARCH("все",D$1)-SEARCH(" ",D$1)-3),2,2),"нвеварпрайюнюлвгенктояек")+1)/2))</f>
        <v>8</v>
      </c>
    </row>
    <row r="10" spans="1:4" ht="19.5" x14ac:dyDescent="0.25">
      <c r="A10" s="1" t="s">
        <v>10</v>
      </c>
      <c r="B10" s="1">
        <f>COUNTIF(Лист1!1:1048576,"кокосы")</f>
        <v>2</v>
      </c>
      <c r="C10" s="3">
        <f>SUMPRODUCT((Лист1!$B$3:$Z$500=$A10)*(MONTH(Лист1!$A$3:$A$500)=(SEARCH(MID(MID(C$1,SEARCH(" ",C$1)+1,SEARCH("все",C$1)-SEARCH(" ",C$1)-3),2,2),"нвеварпрайюнюлвгенктояек")+1)/2))</f>
        <v>0</v>
      </c>
      <c r="D10" s="3">
        <f>SUMPRODUCT((Лист1!$B$3:$Z$500=$A10)*(MONTH(Лист1!$A$3:$A$500)=(SEARCH(MID(MID(D$1,SEARCH(" ",D$1)+1,SEARCH("все",D$1)-SEARCH(" ",D$1)-3),2,2),"нвеварпрайюнюлвгенктояек")+1)/2))</f>
        <v>2</v>
      </c>
    </row>
    <row r="11" spans="1:4" ht="19.5" x14ac:dyDescent="0.25">
      <c r="A11" s="1" t="s">
        <v>9</v>
      </c>
      <c r="B11" s="1">
        <f>COUNTIF(Лист1!1:1048576,"абрикосы")</f>
        <v>5</v>
      </c>
      <c r="C11" s="3">
        <f>SUMPRODUCT((Лист1!$B$3:$Z$500=$A11)*(MONTH(Лист1!$A$3:$A$500)=(SEARCH(MID(MID(C$1,SEARCH(" ",C$1)+1,SEARCH("все",C$1)-SEARCH(" ",C$1)-3),2,2),"нвеварпрайюнюлвгенктояек")+1)/2))</f>
        <v>1</v>
      </c>
      <c r="D11" s="3">
        <f>SUMPRODUCT((Лист1!$B$3:$Z$500=$A11)*(MONTH(Лист1!$A$3:$A$500)=(SEARCH(MID(MID(D$1,SEARCH(" ",D$1)+1,SEARCH("все",D$1)-SEARCH(" ",D$1)-3),2,2),"нвеварпрайюнюлвгенктояек")+1)/2))</f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2020-10-18T09:55:54Z</dcterms:modified>
</cp:coreProperties>
</file>