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8_{A86D2BA3-4C09-40B9-A534-B18D3BE505D3}" xr6:coauthVersionLast="45" xr6:coauthVersionMax="45" xr10:uidLastSave="{00000000-0000-0000-0000-000000000000}"/>
  <bookViews>
    <workbookView xWindow="-120" yWindow="-120" windowWidth="29040" windowHeight="15990" xr2:uid="{E2274A63-1592-463F-AB84-D53EFEA77FAC}"/>
  </bookViews>
  <sheets>
    <sheet name="ГРАФИК К.П. ФЕВРАЛЬ 2021  УФ   " sheetId="1" r:id="rId1"/>
    <sheet name="ТАБЕЛЬ К.П. ФЕВРАЛЬ 202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Банк">#REF!</definedName>
    <definedName name="БИК">#REF!</definedName>
    <definedName name="ВЫПАДАЮЩИЙ">OFFSET('[1]ИЮЛЬ ТАБЕЛЬ АДМ  '!$K$2,,,SUM(N('[1]ИЮЛЬ ТАБЕЛЬ АДМ  '!$C$75:$K$98&lt;&gt;"")))</definedName>
    <definedName name="выхрабд">#REF!</definedName>
    <definedName name="год">#REF!</definedName>
    <definedName name="ДЕНЬ">#REF!</definedName>
    <definedName name="Дом">#REF!</definedName>
    <definedName name="допнер">#REF!</definedName>
    <definedName name="_xlnm.Print_Titles" localSheetId="0">'ГРАФИК К.П. ФЕВРАЛЬ 2021  УФ   '!$19:$20</definedName>
    <definedName name="Имя">#REF!</definedName>
    <definedName name="Индекс">#REF!</definedName>
    <definedName name="ИНН">#REF!</definedName>
    <definedName name="Категория">[2]Служебный!$A$1:$A$3</definedName>
    <definedName name="Корпус">#REF!</definedName>
    <definedName name="КорСчет">#REF!</definedName>
    <definedName name="КПП">#REF!</definedName>
    <definedName name="Люди">OFFSET('[3]Способ 2'!XFB1,0,0,COUNTA('[3]Способ 2'!XFB1:XFB99),1)</definedName>
    <definedName name="месяц">#REF!</definedName>
    <definedName name="месяца">[4]database!$C$2:$C$13</definedName>
    <definedName name="Область">#REF!</definedName>
    <definedName name="_xlnm.Print_Area" localSheetId="0">'ГРАФИК К.П. ФЕВРАЛЬ 2021  УФ   '!$A$1:$IC$177</definedName>
    <definedName name="_xlnm.Print_Area" localSheetId="1">'ТАБЕЛЬ К.П. ФЕВРАЛЬ 2021'!$A$2:$BE$43</definedName>
    <definedName name="ОГРН">#REF!</definedName>
    <definedName name="ОКОНХ">#REF!</definedName>
    <definedName name="ОКПО">#REF!</definedName>
    <definedName name="Отчество">#REF!</definedName>
    <definedName name="Офис">#REF!</definedName>
    <definedName name="персонал" localSheetId="1">#REF!</definedName>
    <definedName name="ПЕРСОНАЛ">#REF!</definedName>
    <definedName name="празд">[5]Календарь!$G$2:$G$23</definedName>
    <definedName name="праздники">#REF!</definedName>
    <definedName name="предпр">#REF!</definedName>
    <definedName name="Предприятие">#REF!</definedName>
    <definedName name="Пункт">#REF!</definedName>
    <definedName name="Район">#REF!</definedName>
    <definedName name="Руководитель">#REF!</definedName>
    <definedName name="СОТРУДНИКИ">[1]!Таблица6[[#All],[Столбец1]]</definedName>
    <definedName name="Стажеры">#REF!</definedName>
    <definedName name="Счет">#REF!</definedName>
    <definedName name="Телефон">#REF!</definedName>
    <definedName name="Улица">#REF!</definedName>
    <definedName name="Факс">#REF!</definedName>
    <definedName name="Фамилия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7" i="2" s="1"/>
  <c r="U41" i="2" l="1"/>
  <c r="U40" i="2"/>
  <c r="AQ38" i="2"/>
  <c r="AK38" i="2"/>
  <c r="AK39" i="2" s="1"/>
  <c r="AJ38" i="2"/>
  <c r="AJ39" i="2" s="1"/>
  <c r="AI38" i="2"/>
  <c r="AI39" i="2" s="1"/>
  <c r="AH38" i="2"/>
  <c r="AH39" i="2" s="1"/>
  <c r="AG38" i="2"/>
  <c r="AG39" i="2" s="1"/>
  <c r="AF38" i="2"/>
  <c r="AF39" i="2" s="1"/>
  <c r="AE38" i="2"/>
  <c r="AE39" i="2" s="1"/>
  <c r="AD38" i="2"/>
  <c r="AD39" i="2" s="1"/>
  <c r="AC38" i="2"/>
  <c r="AC39" i="2" s="1"/>
  <c r="AB38" i="2"/>
  <c r="AB39" i="2" s="1"/>
  <c r="AA38" i="2"/>
  <c r="AA39" i="2" s="1"/>
  <c r="Z38" i="2"/>
  <c r="Z39" i="2" s="1"/>
  <c r="Y38" i="2"/>
  <c r="Y39" i="2" s="1"/>
  <c r="X38" i="2"/>
  <c r="X39" i="2" s="1"/>
  <c r="W38" i="2"/>
  <c r="W39" i="2" s="1"/>
  <c r="V38" i="2"/>
  <c r="V39" i="2" s="1"/>
  <c r="T38" i="2"/>
  <c r="T39" i="2" s="1"/>
  <c r="S38" i="2"/>
  <c r="S39" i="2" s="1"/>
  <c r="R38" i="2"/>
  <c r="R39" i="2" s="1"/>
  <c r="Q38" i="2"/>
  <c r="Q39" i="2" s="1"/>
  <c r="P38" i="2"/>
  <c r="P39" i="2" s="1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C38" i="2"/>
  <c r="AI37" i="2"/>
  <c r="AK36" i="2"/>
  <c r="AK37" i="2" s="1"/>
  <c r="AJ36" i="2"/>
  <c r="AJ37" i="2" s="1"/>
  <c r="AI36" i="2"/>
  <c r="AH36" i="2"/>
  <c r="AH37" i="2" s="1"/>
  <c r="AG36" i="2"/>
  <c r="AG37" i="2" s="1"/>
  <c r="AF36" i="2"/>
  <c r="AF37" i="2" s="1"/>
  <c r="AE36" i="2"/>
  <c r="AE37" i="2" s="1"/>
  <c r="AD36" i="2"/>
  <c r="AD37" i="2" s="1"/>
  <c r="AC36" i="2"/>
  <c r="AC37" i="2" s="1"/>
  <c r="AB36" i="2"/>
  <c r="AB37" i="2" s="1"/>
  <c r="AA36" i="2"/>
  <c r="AA37" i="2" s="1"/>
  <c r="Z36" i="2"/>
  <c r="Z37" i="2" s="1"/>
  <c r="Y36" i="2"/>
  <c r="Y37" i="2" s="1"/>
  <c r="X36" i="2"/>
  <c r="X37" i="2" s="1"/>
  <c r="W36" i="2"/>
  <c r="W37" i="2" s="1"/>
  <c r="V36" i="2"/>
  <c r="V37" i="2" s="1"/>
  <c r="T36" i="2"/>
  <c r="T37" i="2" s="1"/>
  <c r="S36" i="2"/>
  <c r="S37" i="2" s="1"/>
  <c r="R36" i="2"/>
  <c r="R37" i="2" s="1"/>
  <c r="Q36" i="2"/>
  <c r="Q37" i="2" s="1"/>
  <c r="P36" i="2"/>
  <c r="P37" i="2" s="1"/>
  <c r="O36" i="2"/>
  <c r="O37" i="2" s="1"/>
  <c r="N36" i="2"/>
  <c r="N37" i="2" s="1"/>
  <c r="M36" i="2"/>
  <c r="M37" i="2" s="1"/>
  <c r="L36" i="2"/>
  <c r="L37" i="2" s="1"/>
  <c r="K36" i="2"/>
  <c r="K37" i="2" s="1"/>
  <c r="J36" i="2"/>
  <c r="J37" i="2" s="1"/>
  <c r="I36" i="2"/>
  <c r="I37" i="2" s="1"/>
  <c r="H36" i="2"/>
  <c r="H37" i="2" s="1"/>
  <c r="G36" i="2"/>
  <c r="G37" i="2" s="1"/>
  <c r="F36" i="2"/>
  <c r="AL36" i="2" s="1"/>
  <c r="C36" i="2"/>
  <c r="AK34" i="2"/>
  <c r="AK35" i="2" s="1"/>
  <c r="AJ34" i="2"/>
  <c r="AJ35" i="2" s="1"/>
  <c r="AI34" i="2"/>
  <c r="AI35" i="2" s="1"/>
  <c r="AH34" i="2"/>
  <c r="AH35" i="2" s="1"/>
  <c r="AG34" i="2"/>
  <c r="AG35" i="2" s="1"/>
  <c r="AF34" i="2"/>
  <c r="AF35" i="2" s="1"/>
  <c r="AE34" i="2"/>
  <c r="AE35" i="2" s="1"/>
  <c r="AD34" i="2"/>
  <c r="AD35" i="2" s="1"/>
  <c r="AC34" i="2"/>
  <c r="AC35" i="2" s="1"/>
  <c r="AB34" i="2"/>
  <c r="AB35" i="2" s="1"/>
  <c r="AA34" i="2"/>
  <c r="AA35" i="2" s="1"/>
  <c r="Z34" i="2"/>
  <c r="Z35" i="2" s="1"/>
  <c r="Y34" i="2"/>
  <c r="Y35" i="2" s="1"/>
  <c r="X34" i="2"/>
  <c r="X35" i="2" s="1"/>
  <c r="W34" i="2"/>
  <c r="W35" i="2" s="1"/>
  <c r="V34" i="2"/>
  <c r="V35" i="2" s="1"/>
  <c r="T34" i="2"/>
  <c r="T35" i="2" s="1"/>
  <c r="S34" i="2"/>
  <c r="S35" i="2" s="1"/>
  <c r="R34" i="2"/>
  <c r="R35" i="2" s="1"/>
  <c r="Q34" i="2"/>
  <c r="Q35" i="2" s="1"/>
  <c r="P34" i="2"/>
  <c r="P35" i="2" s="1"/>
  <c r="O34" i="2"/>
  <c r="O35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AM34" i="2" s="1"/>
  <c r="C34" i="2"/>
  <c r="AK32" i="2"/>
  <c r="AK33" i="2" s="1"/>
  <c r="AJ32" i="2"/>
  <c r="AJ33" i="2" s="1"/>
  <c r="AI32" i="2"/>
  <c r="AI33" i="2" s="1"/>
  <c r="AH32" i="2"/>
  <c r="AH33" i="2" s="1"/>
  <c r="AG32" i="2"/>
  <c r="AG33" i="2" s="1"/>
  <c r="AF32" i="2"/>
  <c r="AF33" i="2" s="1"/>
  <c r="AE32" i="2"/>
  <c r="AE33" i="2" s="1"/>
  <c r="AD32" i="2"/>
  <c r="AD33" i="2" s="1"/>
  <c r="AC32" i="2"/>
  <c r="AC33" i="2" s="1"/>
  <c r="AB32" i="2"/>
  <c r="AB33" i="2" s="1"/>
  <c r="AA32" i="2"/>
  <c r="AA33" i="2" s="1"/>
  <c r="Z32" i="2"/>
  <c r="Z33" i="2" s="1"/>
  <c r="Y32" i="2"/>
  <c r="Y33" i="2" s="1"/>
  <c r="X32" i="2"/>
  <c r="X33" i="2" s="1"/>
  <c r="W32" i="2"/>
  <c r="W33" i="2" s="1"/>
  <c r="V32" i="2"/>
  <c r="V33" i="2" s="1"/>
  <c r="T32" i="2"/>
  <c r="T33" i="2" s="1"/>
  <c r="S32" i="2"/>
  <c r="S33" i="2" s="1"/>
  <c r="R32" i="2"/>
  <c r="R33" i="2" s="1"/>
  <c r="Q32" i="2"/>
  <c r="Q33" i="2" s="1"/>
  <c r="P32" i="2"/>
  <c r="P33" i="2" s="1"/>
  <c r="O32" i="2"/>
  <c r="O33" i="2" s="1"/>
  <c r="N32" i="2"/>
  <c r="N33" i="2" s="1"/>
  <c r="M32" i="2"/>
  <c r="M33" i="2" s="1"/>
  <c r="L32" i="2"/>
  <c r="L33" i="2" s="1"/>
  <c r="K32" i="2"/>
  <c r="K33" i="2" s="1"/>
  <c r="J32" i="2"/>
  <c r="J33" i="2" s="1"/>
  <c r="I32" i="2"/>
  <c r="I33" i="2" s="1"/>
  <c r="H32" i="2"/>
  <c r="H33" i="2" s="1"/>
  <c r="G32" i="2"/>
  <c r="G33" i="2" s="1"/>
  <c r="F32" i="2"/>
  <c r="AL32" i="2" s="1"/>
  <c r="C32" i="2"/>
  <c r="AQ30" i="2"/>
  <c r="AK30" i="2"/>
  <c r="AK31" i="2" s="1"/>
  <c r="AJ30" i="2"/>
  <c r="AJ31" i="2" s="1"/>
  <c r="AI30" i="2"/>
  <c r="AI31" i="2" s="1"/>
  <c r="AH30" i="2"/>
  <c r="AH31" i="2" s="1"/>
  <c r="AG30" i="2"/>
  <c r="AG31" i="2" s="1"/>
  <c r="AF30" i="2"/>
  <c r="AF31" i="2" s="1"/>
  <c r="AE30" i="2"/>
  <c r="AE31" i="2" s="1"/>
  <c r="AD30" i="2"/>
  <c r="AD31" i="2" s="1"/>
  <c r="AC30" i="2"/>
  <c r="AC31" i="2" s="1"/>
  <c r="AB30" i="2"/>
  <c r="AB31" i="2" s="1"/>
  <c r="AA30" i="2"/>
  <c r="AA31" i="2" s="1"/>
  <c r="Z30" i="2"/>
  <c r="Z31" i="2" s="1"/>
  <c r="Y30" i="2"/>
  <c r="Y31" i="2" s="1"/>
  <c r="X30" i="2"/>
  <c r="X31" i="2" s="1"/>
  <c r="W30" i="2"/>
  <c r="W31" i="2" s="1"/>
  <c r="V30" i="2"/>
  <c r="V31" i="2" s="1"/>
  <c r="T30" i="2"/>
  <c r="T31" i="2" s="1"/>
  <c r="S30" i="2"/>
  <c r="S31" i="2" s="1"/>
  <c r="R30" i="2"/>
  <c r="R31" i="2" s="1"/>
  <c r="Q30" i="2"/>
  <c r="Q31" i="2" s="1"/>
  <c r="P30" i="2"/>
  <c r="P31" i="2" s="1"/>
  <c r="O30" i="2"/>
  <c r="O31" i="2" s="1"/>
  <c r="N30" i="2"/>
  <c r="N31" i="2" s="1"/>
  <c r="M30" i="2"/>
  <c r="M31" i="2" s="1"/>
  <c r="L30" i="2"/>
  <c r="L31" i="2" s="1"/>
  <c r="K30" i="2"/>
  <c r="K31" i="2" s="1"/>
  <c r="J30" i="2"/>
  <c r="J31" i="2" s="1"/>
  <c r="I30" i="2"/>
  <c r="I31" i="2" s="1"/>
  <c r="H30" i="2"/>
  <c r="H31" i="2" s="1"/>
  <c r="G30" i="2"/>
  <c r="G31" i="2" s="1"/>
  <c r="F30" i="2"/>
  <c r="BA30" i="2" s="1"/>
  <c r="C30" i="2"/>
  <c r="AI29" i="2"/>
  <c r="AE29" i="2"/>
  <c r="AA29" i="2"/>
  <c r="AK28" i="2"/>
  <c r="AK29" i="2" s="1"/>
  <c r="AJ28" i="2"/>
  <c r="AJ29" i="2" s="1"/>
  <c r="AI28" i="2"/>
  <c r="AH28" i="2"/>
  <c r="AH29" i="2" s="1"/>
  <c r="AG28" i="2"/>
  <c r="AG29" i="2" s="1"/>
  <c r="AF28" i="2"/>
  <c r="AF29" i="2" s="1"/>
  <c r="AE28" i="2"/>
  <c r="AD28" i="2"/>
  <c r="AD29" i="2" s="1"/>
  <c r="AC28" i="2"/>
  <c r="AC29" i="2" s="1"/>
  <c r="AB28" i="2"/>
  <c r="AB29" i="2" s="1"/>
  <c r="AA28" i="2"/>
  <c r="Z28" i="2"/>
  <c r="Z29" i="2" s="1"/>
  <c r="Y28" i="2"/>
  <c r="Y29" i="2" s="1"/>
  <c r="X28" i="2"/>
  <c r="X29" i="2" s="1"/>
  <c r="W28" i="2"/>
  <c r="W29" i="2" s="1"/>
  <c r="V28" i="2"/>
  <c r="V29" i="2" s="1"/>
  <c r="T28" i="2"/>
  <c r="T29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29" i="2" s="1"/>
  <c r="M28" i="2"/>
  <c r="M29" i="2" s="1"/>
  <c r="L28" i="2"/>
  <c r="L29" i="2" s="1"/>
  <c r="K28" i="2"/>
  <c r="K29" i="2" s="1"/>
  <c r="J28" i="2"/>
  <c r="J29" i="2" s="1"/>
  <c r="I28" i="2"/>
  <c r="I29" i="2" s="1"/>
  <c r="H28" i="2"/>
  <c r="H29" i="2" s="1"/>
  <c r="G28" i="2"/>
  <c r="G29" i="2" s="1"/>
  <c r="F28" i="2"/>
  <c r="AM28" i="2" s="1"/>
  <c r="C28" i="2"/>
  <c r="AK27" i="2"/>
  <c r="AC27" i="2"/>
  <c r="Y27" i="2"/>
  <c r="AQ26" i="2"/>
  <c r="AK26" i="2"/>
  <c r="AJ26" i="2"/>
  <c r="AJ27" i="2" s="1"/>
  <c r="AI26" i="2"/>
  <c r="AI27" i="2" s="1"/>
  <c r="AH26" i="2"/>
  <c r="AH27" i="2" s="1"/>
  <c r="AG26" i="2"/>
  <c r="AG27" i="2" s="1"/>
  <c r="AF26" i="2"/>
  <c r="AF27" i="2" s="1"/>
  <c r="AE26" i="2"/>
  <c r="AE27" i="2" s="1"/>
  <c r="AD26" i="2"/>
  <c r="AD27" i="2" s="1"/>
  <c r="AC26" i="2"/>
  <c r="AB26" i="2"/>
  <c r="AB27" i="2" s="1"/>
  <c r="AA26" i="2"/>
  <c r="AA27" i="2" s="1"/>
  <c r="Z26" i="2"/>
  <c r="Z27" i="2" s="1"/>
  <c r="Y26" i="2"/>
  <c r="X26" i="2"/>
  <c r="X27" i="2" s="1"/>
  <c r="W26" i="2"/>
  <c r="W27" i="2" s="1"/>
  <c r="V26" i="2"/>
  <c r="V27" i="2" s="1"/>
  <c r="T26" i="2"/>
  <c r="T27" i="2" s="1"/>
  <c r="S26" i="2"/>
  <c r="S27" i="2" s="1"/>
  <c r="R26" i="2"/>
  <c r="R27" i="2" s="1"/>
  <c r="Q26" i="2"/>
  <c r="Q27" i="2" s="1"/>
  <c r="P26" i="2"/>
  <c r="P27" i="2" s="1"/>
  <c r="O26" i="2"/>
  <c r="O27" i="2" s="1"/>
  <c r="N26" i="2"/>
  <c r="N27" i="2" s="1"/>
  <c r="M26" i="2"/>
  <c r="M27" i="2" s="1"/>
  <c r="L26" i="2"/>
  <c r="L27" i="2" s="1"/>
  <c r="K26" i="2"/>
  <c r="K27" i="2" s="1"/>
  <c r="J26" i="2"/>
  <c r="J27" i="2" s="1"/>
  <c r="I26" i="2"/>
  <c r="I27" i="2" s="1"/>
  <c r="H26" i="2"/>
  <c r="H27" i="2" s="1"/>
  <c r="G26" i="2"/>
  <c r="G27" i="2" s="1"/>
  <c r="F26" i="2"/>
  <c r="C26" i="2"/>
  <c r="AI25" i="2"/>
  <c r="AE25" i="2"/>
  <c r="AA25" i="2"/>
  <c r="W25" i="2"/>
  <c r="R25" i="2"/>
  <c r="AK24" i="2"/>
  <c r="AK25" i="2" s="1"/>
  <c r="AJ24" i="2"/>
  <c r="AJ25" i="2" s="1"/>
  <c r="AI24" i="2"/>
  <c r="AH24" i="2"/>
  <c r="AH25" i="2" s="1"/>
  <c r="AG24" i="2"/>
  <c r="AG25" i="2" s="1"/>
  <c r="AF24" i="2"/>
  <c r="AF25" i="2" s="1"/>
  <c r="AE24" i="2"/>
  <c r="AD24" i="2"/>
  <c r="AD25" i="2" s="1"/>
  <c r="AC24" i="2"/>
  <c r="AC25" i="2" s="1"/>
  <c r="AB24" i="2"/>
  <c r="AB25" i="2" s="1"/>
  <c r="AA24" i="2"/>
  <c r="Z24" i="2"/>
  <c r="Z25" i="2" s="1"/>
  <c r="Y24" i="2"/>
  <c r="Y25" i="2" s="1"/>
  <c r="X24" i="2"/>
  <c r="X25" i="2" s="1"/>
  <c r="W24" i="2"/>
  <c r="V24" i="2"/>
  <c r="V25" i="2" s="1"/>
  <c r="T24" i="2"/>
  <c r="T25" i="2" s="1"/>
  <c r="S24" i="2"/>
  <c r="S25" i="2" s="1"/>
  <c r="R24" i="2"/>
  <c r="Q24" i="2"/>
  <c r="Q25" i="2" s="1"/>
  <c r="P24" i="2"/>
  <c r="P25" i="2" s="1"/>
  <c r="O24" i="2"/>
  <c r="O25" i="2" s="1"/>
  <c r="N24" i="2"/>
  <c r="N25" i="2" s="1"/>
  <c r="M24" i="2"/>
  <c r="M25" i="2" s="1"/>
  <c r="L24" i="2"/>
  <c r="L25" i="2" s="1"/>
  <c r="K24" i="2"/>
  <c r="K25" i="2" s="1"/>
  <c r="J24" i="2"/>
  <c r="J25" i="2" s="1"/>
  <c r="I24" i="2"/>
  <c r="I25" i="2" s="1"/>
  <c r="H24" i="2"/>
  <c r="H25" i="2" s="1"/>
  <c r="G24" i="2"/>
  <c r="G25" i="2" s="1"/>
  <c r="F24" i="2"/>
  <c r="AM24" i="2" s="1"/>
  <c r="C24" i="2"/>
  <c r="AH23" i="2"/>
  <c r="AD23" i="2"/>
  <c r="Z23" i="2"/>
  <c r="V23" i="2"/>
  <c r="Q23" i="2"/>
  <c r="AQ22" i="2"/>
  <c r="AK22" i="2"/>
  <c r="AK23" i="2" s="1"/>
  <c r="AJ22" i="2"/>
  <c r="AJ23" i="2" s="1"/>
  <c r="AI22" i="2"/>
  <c r="AI23" i="2" s="1"/>
  <c r="AH22" i="2"/>
  <c r="AG22" i="2"/>
  <c r="AG23" i="2" s="1"/>
  <c r="AF22" i="2"/>
  <c r="AF23" i="2" s="1"/>
  <c r="AE22" i="2"/>
  <c r="AE23" i="2" s="1"/>
  <c r="AD22" i="2"/>
  <c r="AC22" i="2"/>
  <c r="AC23" i="2" s="1"/>
  <c r="AB22" i="2"/>
  <c r="AB23" i="2" s="1"/>
  <c r="AA22" i="2"/>
  <c r="AA23" i="2" s="1"/>
  <c r="Z22" i="2"/>
  <c r="Y22" i="2"/>
  <c r="Y23" i="2" s="1"/>
  <c r="X22" i="2"/>
  <c r="X23" i="2" s="1"/>
  <c r="W22" i="2"/>
  <c r="W23" i="2" s="1"/>
  <c r="V22" i="2"/>
  <c r="T22" i="2"/>
  <c r="T23" i="2" s="1"/>
  <c r="S22" i="2"/>
  <c r="S23" i="2" s="1"/>
  <c r="R22" i="2"/>
  <c r="R23" i="2" s="1"/>
  <c r="Q22" i="2"/>
  <c r="P22" i="2"/>
  <c r="P23" i="2" s="1"/>
  <c r="O22" i="2"/>
  <c r="O23" i="2" s="1"/>
  <c r="N22" i="2"/>
  <c r="N23" i="2" s="1"/>
  <c r="M22" i="2"/>
  <c r="M23" i="2" s="1"/>
  <c r="L22" i="2"/>
  <c r="L23" i="2" s="1"/>
  <c r="K22" i="2"/>
  <c r="K23" i="2" s="1"/>
  <c r="J22" i="2"/>
  <c r="J23" i="2" s="1"/>
  <c r="I22" i="2"/>
  <c r="I23" i="2" s="1"/>
  <c r="H22" i="2"/>
  <c r="H23" i="2" s="1"/>
  <c r="G22" i="2"/>
  <c r="G23" i="2" s="1"/>
  <c r="F22" i="2"/>
  <c r="AM22" i="2" s="1"/>
  <c r="C22" i="2"/>
  <c r="AI21" i="2"/>
  <c r="AK20" i="2"/>
  <c r="AK21" i="2" s="1"/>
  <c r="AJ20" i="2"/>
  <c r="AJ21" i="2" s="1"/>
  <c r="AI20" i="2"/>
  <c r="AH20" i="2"/>
  <c r="AH21" i="2" s="1"/>
  <c r="AG20" i="2"/>
  <c r="AG21" i="2" s="1"/>
  <c r="AF20" i="2"/>
  <c r="AF21" i="2" s="1"/>
  <c r="AE20" i="2"/>
  <c r="AE21" i="2" s="1"/>
  <c r="AD20" i="2"/>
  <c r="AD21" i="2" s="1"/>
  <c r="AC20" i="2"/>
  <c r="AC21" i="2" s="1"/>
  <c r="AB20" i="2"/>
  <c r="AB21" i="2" s="1"/>
  <c r="AA20" i="2"/>
  <c r="AA21" i="2" s="1"/>
  <c r="Z20" i="2"/>
  <c r="Z21" i="2" s="1"/>
  <c r="Y20" i="2"/>
  <c r="Y21" i="2" s="1"/>
  <c r="X20" i="2"/>
  <c r="X21" i="2" s="1"/>
  <c r="W20" i="2"/>
  <c r="W21" i="2" s="1"/>
  <c r="V20" i="2"/>
  <c r="V21" i="2" s="1"/>
  <c r="T20" i="2"/>
  <c r="T21" i="2" s="1"/>
  <c r="S20" i="2"/>
  <c r="S21" i="2" s="1"/>
  <c r="R20" i="2"/>
  <c r="R21" i="2" s="1"/>
  <c r="Q20" i="2"/>
  <c r="Q21" i="2" s="1"/>
  <c r="P20" i="2"/>
  <c r="P21" i="2" s="1"/>
  <c r="O20" i="2"/>
  <c r="O21" i="2" s="1"/>
  <c r="N20" i="2"/>
  <c r="N21" i="2" s="1"/>
  <c r="M20" i="2"/>
  <c r="M21" i="2" s="1"/>
  <c r="L20" i="2"/>
  <c r="L21" i="2" s="1"/>
  <c r="K20" i="2"/>
  <c r="K21" i="2" s="1"/>
  <c r="J20" i="2"/>
  <c r="J21" i="2" s="1"/>
  <c r="I20" i="2"/>
  <c r="I21" i="2" s="1"/>
  <c r="H20" i="2"/>
  <c r="H21" i="2" s="1"/>
  <c r="G20" i="2"/>
  <c r="G21" i="2" s="1"/>
  <c r="F20" i="2"/>
  <c r="F21" i="2" s="1"/>
  <c r="C20" i="2"/>
  <c r="AK19" i="2"/>
  <c r="AQ18" i="2"/>
  <c r="AK18" i="2"/>
  <c r="AJ18" i="2"/>
  <c r="AJ19" i="2" s="1"/>
  <c r="AI18" i="2"/>
  <c r="AI19" i="2" s="1"/>
  <c r="AH18" i="2"/>
  <c r="AH19" i="2" s="1"/>
  <c r="AG18" i="2"/>
  <c r="AG19" i="2" s="1"/>
  <c r="AF18" i="2"/>
  <c r="AF19" i="2" s="1"/>
  <c r="AE18" i="2"/>
  <c r="AE19" i="2" s="1"/>
  <c r="AD18" i="2"/>
  <c r="AD19" i="2" s="1"/>
  <c r="AC18" i="2"/>
  <c r="AC19" i="2" s="1"/>
  <c r="AB18" i="2"/>
  <c r="AB19" i="2" s="1"/>
  <c r="AA18" i="2"/>
  <c r="AA19" i="2" s="1"/>
  <c r="Z18" i="2"/>
  <c r="Z19" i="2" s="1"/>
  <c r="Y18" i="2"/>
  <c r="Y19" i="2" s="1"/>
  <c r="X18" i="2"/>
  <c r="X19" i="2" s="1"/>
  <c r="W18" i="2"/>
  <c r="W19" i="2" s="1"/>
  <c r="V18" i="2"/>
  <c r="V19" i="2" s="1"/>
  <c r="T18" i="2"/>
  <c r="T19" i="2" s="1"/>
  <c r="S18" i="2"/>
  <c r="S19" i="2" s="1"/>
  <c r="R18" i="2"/>
  <c r="R19" i="2" s="1"/>
  <c r="Q18" i="2"/>
  <c r="Q19" i="2" s="1"/>
  <c r="P18" i="2"/>
  <c r="P19" i="2" s="1"/>
  <c r="O18" i="2"/>
  <c r="O19" i="2" s="1"/>
  <c r="N18" i="2"/>
  <c r="N19" i="2" s="1"/>
  <c r="M18" i="2"/>
  <c r="M19" i="2" s="1"/>
  <c r="L18" i="2"/>
  <c r="L19" i="2" s="1"/>
  <c r="K18" i="2"/>
  <c r="K19" i="2" s="1"/>
  <c r="J18" i="2"/>
  <c r="J19" i="2" s="1"/>
  <c r="I18" i="2"/>
  <c r="I19" i="2" s="1"/>
  <c r="H18" i="2"/>
  <c r="H19" i="2" s="1"/>
  <c r="G18" i="2"/>
  <c r="G19" i="2" s="1"/>
  <c r="F18" i="2"/>
  <c r="AM18" i="2" s="1"/>
  <c r="C18" i="2"/>
  <c r="C16" i="2"/>
  <c r="BF7" i="2"/>
  <c r="AV7" i="2"/>
  <c r="R7" i="2"/>
  <c r="HY159" i="1"/>
  <c r="HA158" i="1"/>
  <c r="GU158" i="1"/>
  <c r="GO158" i="1"/>
  <c r="GI158" i="1"/>
  <c r="GC158" i="1"/>
  <c r="FW158" i="1"/>
  <c r="FQ158" i="1"/>
  <c r="FK158" i="1"/>
  <c r="FE158" i="1"/>
  <c r="EY158" i="1"/>
  <c r="ES158" i="1"/>
  <c r="EM158" i="1"/>
  <c r="EG158" i="1"/>
  <c r="EA158" i="1"/>
  <c r="DU158" i="1"/>
  <c r="DO158" i="1"/>
  <c r="DI158" i="1"/>
  <c r="DC158" i="1"/>
  <c r="CW158" i="1"/>
  <c r="CQ158" i="1"/>
  <c r="CK158" i="1"/>
  <c r="CE158" i="1"/>
  <c r="BY158" i="1"/>
  <c r="BS158" i="1"/>
  <c r="BM158" i="1"/>
  <c r="BG158" i="1"/>
  <c r="BA158" i="1"/>
  <c r="AU158" i="1"/>
  <c r="AO158" i="1"/>
  <c r="AI158" i="1"/>
  <c r="AC158" i="1"/>
  <c r="IB156" i="1"/>
  <c r="IA156" i="1"/>
  <c r="HY156" i="1" a="1"/>
  <c r="HY156" i="1" s="1"/>
  <c r="HG156" i="1"/>
  <c r="HA153" i="1"/>
  <c r="GU153" i="1"/>
  <c r="GO153" i="1"/>
  <c r="GI153" i="1"/>
  <c r="GC153" i="1"/>
  <c r="FW153" i="1"/>
  <c r="FQ153" i="1"/>
  <c r="FK153" i="1"/>
  <c r="FE153" i="1"/>
  <c r="EY153" i="1"/>
  <c r="ES153" i="1"/>
  <c r="EM153" i="1"/>
  <c r="EG153" i="1"/>
  <c r="EA153" i="1"/>
  <c r="DU153" i="1"/>
  <c r="DO153" i="1"/>
  <c r="DI153" i="1"/>
  <c r="DC153" i="1"/>
  <c r="CW153" i="1"/>
  <c r="CQ153" i="1"/>
  <c r="CK153" i="1"/>
  <c r="CE153" i="1"/>
  <c r="BY153" i="1"/>
  <c r="BS153" i="1"/>
  <c r="BM153" i="1"/>
  <c r="BG153" i="1"/>
  <c r="BA153" i="1"/>
  <c r="AU153" i="1"/>
  <c r="AO153" i="1"/>
  <c r="AI153" i="1"/>
  <c r="AC153" i="1"/>
  <c r="HY153" i="1" s="1"/>
  <c r="IB150" i="1"/>
  <c r="IA150" i="1"/>
  <c r="HY150" i="1" a="1"/>
  <c r="HY150" i="1" s="1"/>
  <c r="HA147" i="1"/>
  <c r="GU147" i="1"/>
  <c r="GO147" i="1"/>
  <c r="GI147" i="1"/>
  <c r="GC147" i="1"/>
  <c r="FW147" i="1"/>
  <c r="FQ147" i="1"/>
  <c r="FK147" i="1"/>
  <c r="FE147" i="1"/>
  <c r="EY147" i="1"/>
  <c r="ES147" i="1"/>
  <c r="EM147" i="1"/>
  <c r="EG147" i="1"/>
  <c r="EA147" i="1"/>
  <c r="DU147" i="1"/>
  <c r="DO147" i="1"/>
  <c r="DI147" i="1"/>
  <c r="DC147" i="1"/>
  <c r="CW147" i="1"/>
  <c r="CQ147" i="1"/>
  <c r="CK147" i="1"/>
  <c r="CE147" i="1"/>
  <c r="BY147" i="1"/>
  <c r="BS147" i="1"/>
  <c r="BM147" i="1"/>
  <c r="BG147" i="1"/>
  <c r="BA147" i="1"/>
  <c r="AU147" i="1"/>
  <c r="AO147" i="1"/>
  <c r="AI147" i="1"/>
  <c r="AC147" i="1"/>
  <c r="HY147" i="1" s="1"/>
  <c r="HA146" i="1"/>
  <c r="GU146" i="1"/>
  <c r="GO146" i="1"/>
  <c r="GI146" i="1"/>
  <c r="GC146" i="1"/>
  <c r="FW146" i="1"/>
  <c r="FQ146" i="1"/>
  <c r="FK146" i="1"/>
  <c r="FE146" i="1"/>
  <c r="EY146" i="1"/>
  <c r="ES146" i="1"/>
  <c r="EM146" i="1"/>
  <c r="EG146" i="1"/>
  <c r="EA146" i="1"/>
  <c r="DU146" i="1"/>
  <c r="DO146" i="1"/>
  <c r="DI146" i="1"/>
  <c r="DC146" i="1"/>
  <c r="CW146" i="1"/>
  <c r="CQ146" i="1"/>
  <c r="CK146" i="1"/>
  <c r="CE146" i="1"/>
  <c r="BY146" i="1"/>
  <c r="BS146" i="1"/>
  <c r="BM146" i="1"/>
  <c r="BG146" i="1"/>
  <c r="BA146" i="1"/>
  <c r="AU146" i="1"/>
  <c r="AO146" i="1"/>
  <c r="AI146" i="1"/>
  <c r="HY144" i="1" s="1" a="1"/>
  <c r="HY144" i="1" s="1"/>
  <c r="AC146" i="1"/>
  <c r="IB144" i="1"/>
  <c r="IA144" i="1"/>
  <c r="HG144" i="1"/>
  <c r="HA141" i="1"/>
  <c r="GU141" i="1"/>
  <c r="GO141" i="1"/>
  <c r="GI141" i="1"/>
  <c r="GC141" i="1"/>
  <c r="FW141" i="1"/>
  <c r="FQ141" i="1"/>
  <c r="FK141" i="1"/>
  <c r="FE141" i="1"/>
  <c r="EY141" i="1"/>
  <c r="ES141" i="1"/>
  <c r="EM141" i="1"/>
  <c r="EG141" i="1"/>
  <c r="EA141" i="1"/>
  <c r="DU141" i="1"/>
  <c r="DO141" i="1"/>
  <c r="DI141" i="1"/>
  <c r="DC141" i="1"/>
  <c r="CW141" i="1"/>
  <c r="CQ141" i="1"/>
  <c r="CK141" i="1"/>
  <c r="CE141" i="1"/>
  <c r="BY141" i="1"/>
  <c r="BS141" i="1"/>
  <c r="BM141" i="1"/>
  <c r="BG141" i="1"/>
  <c r="BA141" i="1"/>
  <c r="AU141" i="1"/>
  <c r="AO141" i="1"/>
  <c r="AI141" i="1"/>
  <c r="AC141" i="1"/>
  <c r="HY141" i="1" s="1"/>
  <c r="IB138" i="1"/>
  <c r="IA138" i="1"/>
  <c r="HY138" i="1" a="1"/>
  <c r="HY138" i="1" s="1"/>
  <c r="HG138" i="1"/>
  <c r="HA135" i="1"/>
  <c r="GU135" i="1"/>
  <c r="GO135" i="1"/>
  <c r="GI135" i="1"/>
  <c r="GC135" i="1"/>
  <c r="FW135" i="1"/>
  <c r="FQ135" i="1"/>
  <c r="FK135" i="1"/>
  <c r="FE135" i="1"/>
  <c r="EY135" i="1"/>
  <c r="ES135" i="1"/>
  <c r="EM135" i="1"/>
  <c r="EG135" i="1"/>
  <c r="EA135" i="1"/>
  <c r="DU135" i="1"/>
  <c r="DO135" i="1"/>
  <c r="DI135" i="1"/>
  <c r="DC135" i="1"/>
  <c r="CW135" i="1"/>
  <c r="CQ135" i="1"/>
  <c r="CK135" i="1"/>
  <c r="CE135" i="1"/>
  <c r="BY135" i="1"/>
  <c r="BS135" i="1"/>
  <c r="BM135" i="1"/>
  <c r="BG135" i="1"/>
  <c r="BA135" i="1"/>
  <c r="AU135" i="1"/>
  <c r="AO135" i="1"/>
  <c r="AI135" i="1"/>
  <c r="AC135" i="1"/>
  <c r="HY135" i="1" s="1"/>
  <c r="IB132" i="1"/>
  <c r="IA132" i="1"/>
  <c r="HY132" i="1"/>
  <c r="HY132" i="1" a="1"/>
  <c r="HG132" i="1"/>
  <c r="HA129" i="1"/>
  <c r="GU129" i="1"/>
  <c r="GO129" i="1"/>
  <c r="GI129" i="1"/>
  <c r="GC129" i="1"/>
  <c r="FW129" i="1"/>
  <c r="FQ129" i="1"/>
  <c r="FK129" i="1"/>
  <c r="FE129" i="1"/>
  <c r="EY129" i="1"/>
  <c r="ES129" i="1"/>
  <c r="EM129" i="1"/>
  <c r="EG129" i="1"/>
  <c r="EA129" i="1"/>
  <c r="DU129" i="1"/>
  <c r="DO129" i="1"/>
  <c r="DI129" i="1"/>
  <c r="DC129" i="1"/>
  <c r="CW129" i="1"/>
  <c r="CQ129" i="1"/>
  <c r="CK129" i="1"/>
  <c r="CE129" i="1"/>
  <c r="BY129" i="1"/>
  <c r="BS129" i="1"/>
  <c r="BM129" i="1"/>
  <c r="BG129" i="1"/>
  <c r="BA129" i="1"/>
  <c r="AU129" i="1"/>
  <c r="AO129" i="1"/>
  <c r="AI129" i="1"/>
  <c r="AC129" i="1"/>
  <c r="HY129" i="1" s="1"/>
  <c r="IB126" i="1"/>
  <c r="IA126" i="1"/>
  <c r="HY126" i="1"/>
  <c r="HY126" i="1" a="1"/>
  <c r="HG126" i="1"/>
  <c r="HA123" i="1"/>
  <c r="GU123" i="1"/>
  <c r="GO123" i="1"/>
  <c r="GI123" i="1"/>
  <c r="GC123" i="1"/>
  <c r="FW123" i="1"/>
  <c r="FQ123" i="1"/>
  <c r="FK123" i="1"/>
  <c r="FE123" i="1"/>
  <c r="EY123" i="1"/>
  <c r="ES123" i="1"/>
  <c r="EM123" i="1"/>
  <c r="EG123" i="1"/>
  <c r="EA123" i="1"/>
  <c r="DU123" i="1"/>
  <c r="DO123" i="1"/>
  <c r="DI123" i="1"/>
  <c r="DC123" i="1"/>
  <c r="CW123" i="1"/>
  <c r="CQ123" i="1"/>
  <c r="CK123" i="1"/>
  <c r="CE123" i="1"/>
  <c r="BY123" i="1"/>
  <c r="BS123" i="1"/>
  <c r="BM123" i="1"/>
  <c r="BG123" i="1"/>
  <c r="BA123" i="1"/>
  <c r="AU123" i="1"/>
  <c r="HY123" i="1" s="1"/>
  <c r="AO123" i="1"/>
  <c r="AI123" i="1"/>
  <c r="AC123" i="1"/>
  <c r="IB120" i="1"/>
  <c r="IA120" i="1"/>
  <c r="HY120" i="1"/>
  <c r="HY120" i="1" a="1"/>
  <c r="HG120" i="1"/>
  <c r="HA117" i="1"/>
  <c r="GU117" i="1"/>
  <c r="GO117" i="1"/>
  <c r="GI117" i="1"/>
  <c r="GC117" i="1"/>
  <c r="FW117" i="1"/>
  <c r="FQ117" i="1"/>
  <c r="FK117" i="1"/>
  <c r="FE117" i="1"/>
  <c r="EY117" i="1"/>
  <c r="ES117" i="1"/>
  <c r="EM117" i="1"/>
  <c r="EG117" i="1"/>
  <c r="EA117" i="1"/>
  <c r="DU117" i="1"/>
  <c r="DO117" i="1"/>
  <c r="DI117" i="1"/>
  <c r="DC117" i="1"/>
  <c r="CW117" i="1"/>
  <c r="CQ117" i="1"/>
  <c r="CK117" i="1"/>
  <c r="CE117" i="1"/>
  <c r="BY117" i="1"/>
  <c r="BS117" i="1"/>
  <c r="BM117" i="1"/>
  <c r="BG117" i="1"/>
  <c r="BA117" i="1"/>
  <c r="AU117" i="1"/>
  <c r="AO117" i="1"/>
  <c r="AI117" i="1"/>
  <c r="AC117" i="1"/>
  <c r="HY117" i="1" s="1"/>
  <c r="IB114" i="1"/>
  <c r="IA114" i="1"/>
  <c r="HY114" i="1" a="1"/>
  <c r="HY114" i="1" s="1"/>
  <c r="HG114" i="1"/>
  <c r="HA111" i="1"/>
  <c r="GU111" i="1"/>
  <c r="GO111" i="1"/>
  <c r="GI111" i="1"/>
  <c r="GC111" i="1"/>
  <c r="FW111" i="1"/>
  <c r="FQ111" i="1"/>
  <c r="FK111" i="1"/>
  <c r="FE111" i="1"/>
  <c r="EY111" i="1"/>
  <c r="ES111" i="1"/>
  <c r="EM111" i="1"/>
  <c r="EG111" i="1"/>
  <c r="EA111" i="1"/>
  <c r="DU111" i="1"/>
  <c r="DO111" i="1"/>
  <c r="DI111" i="1"/>
  <c r="DC111" i="1"/>
  <c r="CW111" i="1"/>
  <c r="CQ111" i="1"/>
  <c r="CK111" i="1"/>
  <c r="CE111" i="1"/>
  <c r="BY111" i="1"/>
  <c r="BS111" i="1"/>
  <c r="BM111" i="1"/>
  <c r="BG111" i="1"/>
  <c r="BA111" i="1"/>
  <c r="AU111" i="1"/>
  <c r="AO111" i="1"/>
  <c r="AI111" i="1"/>
  <c r="AC111" i="1"/>
  <c r="HY111" i="1" s="1"/>
  <c r="IB108" i="1"/>
  <c r="IA108" i="1"/>
  <c r="HY108" i="1"/>
  <c r="HY108" i="1" a="1"/>
  <c r="HG108" i="1"/>
  <c r="HA105" i="1"/>
  <c r="GU105" i="1"/>
  <c r="GO105" i="1"/>
  <c r="GI105" i="1"/>
  <c r="GC105" i="1"/>
  <c r="FW105" i="1"/>
  <c r="FQ105" i="1"/>
  <c r="FK105" i="1"/>
  <c r="FE105" i="1"/>
  <c r="EY105" i="1"/>
  <c r="ES105" i="1"/>
  <c r="EM105" i="1"/>
  <c r="EG105" i="1"/>
  <c r="EA105" i="1"/>
  <c r="DU105" i="1"/>
  <c r="DO105" i="1"/>
  <c r="DI105" i="1"/>
  <c r="DC105" i="1"/>
  <c r="CW105" i="1"/>
  <c r="CQ105" i="1"/>
  <c r="CK105" i="1"/>
  <c r="CE105" i="1"/>
  <c r="BY105" i="1"/>
  <c r="BS105" i="1"/>
  <c r="BM105" i="1"/>
  <c r="BG105" i="1"/>
  <c r="BA105" i="1"/>
  <c r="AU105" i="1"/>
  <c r="AO105" i="1"/>
  <c r="AI105" i="1"/>
  <c r="AC105" i="1"/>
  <c r="HY105" i="1" s="1"/>
  <c r="IB102" i="1"/>
  <c r="IA102" i="1"/>
  <c r="HY102" i="1" a="1"/>
  <c r="HY102" i="1" s="1"/>
  <c r="HG102" i="1"/>
  <c r="HA99" i="1"/>
  <c r="GU99" i="1"/>
  <c r="GO99" i="1"/>
  <c r="GI99" i="1"/>
  <c r="GC99" i="1"/>
  <c r="FW99" i="1"/>
  <c r="FQ99" i="1"/>
  <c r="FK99" i="1"/>
  <c r="FE99" i="1"/>
  <c r="EY99" i="1"/>
  <c r="ES99" i="1"/>
  <c r="EM99" i="1"/>
  <c r="EG99" i="1"/>
  <c r="EA99" i="1"/>
  <c r="DU99" i="1"/>
  <c r="DO99" i="1"/>
  <c r="DI99" i="1"/>
  <c r="DC99" i="1"/>
  <c r="CW99" i="1"/>
  <c r="CQ99" i="1"/>
  <c r="CK99" i="1"/>
  <c r="CE99" i="1"/>
  <c r="BY99" i="1"/>
  <c r="BS99" i="1"/>
  <c r="BM99" i="1"/>
  <c r="BG99" i="1"/>
  <c r="BA99" i="1"/>
  <c r="AU99" i="1"/>
  <c r="HY99" i="1" s="1"/>
  <c r="AO99" i="1"/>
  <c r="AI99" i="1"/>
  <c r="AC99" i="1"/>
  <c r="IB96" i="1"/>
  <c r="IA96" i="1"/>
  <c r="HY96" i="1"/>
  <c r="HY96" i="1" a="1"/>
  <c r="HG96" i="1"/>
  <c r="GU94" i="1"/>
  <c r="GO94" i="1"/>
  <c r="GI94" i="1"/>
  <c r="GC94" i="1"/>
  <c r="FW94" i="1"/>
  <c r="FQ94" i="1"/>
  <c r="FK94" i="1"/>
  <c r="FE94" i="1"/>
  <c r="EY94" i="1"/>
  <c r="ES94" i="1"/>
  <c r="EM94" i="1"/>
  <c r="EG94" i="1"/>
  <c r="EA94" i="1"/>
  <c r="DU94" i="1"/>
  <c r="DO94" i="1"/>
  <c r="DI94" i="1"/>
  <c r="DC94" i="1"/>
  <c r="CW94" i="1"/>
  <c r="CQ94" i="1"/>
  <c r="CK94" i="1"/>
  <c r="CE94" i="1"/>
  <c r="BY94" i="1"/>
  <c r="BS94" i="1"/>
  <c r="BM94" i="1"/>
  <c r="BG94" i="1"/>
  <c r="BA94" i="1"/>
  <c r="AU94" i="1"/>
  <c r="AO94" i="1"/>
  <c r="AI94" i="1"/>
  <c r="AC94" i="1"/>
  <c r="HG93" i="1"/>
  <c r="HY92" i="1"/>
  <c r="HA91" i="1"/>
  <c r="GU91" i="1"/>
  <c r="GO91" i="1"/>
  <c r="GI91" i="1"/>
  <c r="GC91" i="1"/>
  <c r="FW91" i="1"/>
  <c r="FQ91" i="1"/>
  <c r="FK91" i="1"/>
  <c r="FE91" i="1"/>
  <c r="EY91" i="1"/>
  <c r="ES91" i="1"/>
  <c r="EM91" i="1"/>
  <c r="EG91" i="1"/>
  <c r="EA91" i="1"/>
  <c r="DU91" i="1"/>
  <c r="DO91" i="1"/>
  <c r="DI91" i="1"/>
  <c r="DC91" i="1"/>
  <c r="CW91" i="1"/>
  <c r="CQ91" i="1"/>
  <c r="CK91" i="1"/>
  <c r="CE91" i="1"/>
  <c r="BY91" i="1"/>
  <c r="BS91" i="1"/>
  <c r="BM91" i="1"/>
  <c r="BG91" i="1"/>
  <c r="BA91" i="1"/>
  <c r="AU91" i="1"/>
  <c r="AO91" i="1"/>
  <c r="AI91" i="1"/>
  <c r="AC91" i="1"/>
  <c r="HY91" i="1" s="1"/>
  <c r="IB89" i="1"/>
  <c r="IA89" i="1"/>
  <c r="HY89" i="1" a="1"/>
  <c r="HY89" i="1" s="1"/>
  <c r="HG89" i="1"/>
  <c r="HY87" i="1"/>
  <c r="HA86" i="1"/>
  <c r="GU86" i="1"/>
  <c r="GO86" i="1"/>
  <c r="GI86" i="1"/>
  <c r="GC86" i="1"/>
  <c r="FW86" i="1"/>
  <c r="FQ86" i="1"/>
  <c r="FK86" i="1"/>
  <c r="FE86" i="1"/>
  <c r="EY86" i="1"/>
  <c r="ES86" i="1"/>
  <c r="EM86" i="1"/>
  <c r="EG86" i="1"/>
  <c r="EA86" i="1"/>
  <c r="DU86" i="1"/>
  <c r="DO86" i="1"/>
  <c r="DI86" i="1"/>
  <c r="DC86" i="1"/>
  <c r="CW86" i="1"/>
  <c r="CQ86" i="1"/>
  <c r="CK86" i="1"/>
  <c r="CE86" i="1"/>
  <c r="BY86" i="1"/>
  <c r="BS86" i="1"/>
  <c r="BM86" i="1"/>
  <c r="BG86" i="1"/>
  <c r="BA86" i="1"/>
  <c r="AU86" i="1"/>
  <c r="AO86" i="1"/>
  <c r="AI86" i="1"/>
  <c r="AC86" i="1"/>
  <c r="IB83" i="1"/>
  <c r="IA83" i="1"/>
  <c r="HY83" i="1"/>
  <c r="HG83" i="1"/>
  <c r="HA81" i="1"/>
  <c r="GU81" i="1"/>
  <c r="GO81" i="1"/>
  <c r="GI81" i="1"/>
  <c r="GC81" i="1"/>
  <c r="FW81" i="1"/>
  <c r="FQ81" i="1"/>
  <c r="FK81" i="1"/>
  <c r="FE81" i="1"/>
  <c r="EY81" i="1"/>
  <c r="ES81" i="1"/>
  <c r="EM81" i="1"/>
  <c r="EG81" i="1"/>
  <c r="EA81" i="1"/>
  <c r="DU81" i="1"/>
  <c r="DO81" i="1"/>
  <c r="DI81" i="1"/>
  <c r="DC81" i="1"/>
  <c r="CW81" i="1"/>
  <c r="CQ81" i="1"/>
  <c r="CK81" i="1"/>
  <c r="CE81" i="1"/>
  <c r="BY81" i="1"/>
  <c r="BS81" i="1"/>
  <c r="BM81" i="1"/>
  <c r="BG81" i="1"/>
  <c r="BA81" i="1"/>
  <c r="AU81" i="1"/>
  <c r="AO81" i="1"/>
  <c r="AI81" i="1"/>
  <c r="AC81" i="1"/>
  <c r="HY82" i="1" s="1"/>
  <c r="HY79" i="1"/>
  <c r="HA78" i="1"/>
  <c r="GU78" i="1"/>
  <c r="GO78" i="1"/>
  <c r="GI78" i="1"/>
  <c r="GC78" i="1"/>
  <c r="FW78" i="1"/>
  <c r="FQ78" i="1"/>
  <c r="FK78" i="1"/>
  <c r="FE78" i="1"/>
  <c r="EY78" i="1"/>
  <c r="ES78" i="1"/>
  <c r="EM78" i="1"/>
  <c r="EG78" i="1"/>
  <c r="EA78" i="1"/>
  <c r="DU78" i="1"/>
  <c r="DO78" i="1"/>
  <c r="DI78" i="1"/>
  <c r="DC78" i="1"/>
  <c r="CW78" i="1"/>
  <c r="CQ78" i="1"/>
  <c r="CK78" i="1"/>
  <c r="CE78" i="1"/>
  <c r="BY78" i="1"/>
  <c r="BS78" i="1"/>
  <c r="BM78" i="1"/>
  <c r="BG78" i="1"/>
  <c r="BA78" i="1"/>
  <c r="AU78" i="1"/>
  <c r="AO78" i="1"/>
  <c r="AI78" i="1"/>
  <c r="AC78" i="1"/>
  <c r="IB76" i="1"/>
  <c r="IA76" i="1"/>
  <c r="HY76" i="1" a="1"/>
  <c r="HY76" i="1" s="1"/>
  <c r="HG76" i="1"/>
  <c r="HY74" i="1"/>
  <c r="HA73" i="1"/>
  <c r="GU73" i="1"/>
  <c r="GO73" i="1"/>
  <c r="GI73" i="1"/>
  <c r="GC73" i="1"/>
  <c r="FW73" i="1"/>
  <c r="FQ73" i="1"/>
  <c r="FK73" i="1"/>
  <c r="FE73" i="1"/>
  <c r="EY73" i="1"/>
  <c r="ES73" i="1"/>
  <c r="EM73" i="1"/>
  <c r="EG73" i="1"/>
  <c r="EA73" i="1"/>
  <c r="DU73" i="1"/>
  <c r="DO73" i="1"/>
  <c r="DI73" i="1"/>
  <c r="DC73" i="1"/>
  <c r="CW73" i="1"/>
  <c r="CQ73" i="1"/>
  <c r="CK73" i="1"/>
  <c r="CE73" i="1"/>
  <c r="BY73" i="1"/>
  <c r="BS73" i="1"/>
  <c r="BM73" i="1"/>
  <c r="BG73" i="1"/>
  <c r="BA73" i="1"/>
  <c r="AU73" i="1"/>
  <c r="AO73" i="1"/>
  <c r="AI73" i="1"/>
  <c r="AC73" i="1"/>
  <c r="HY73" i="1" s="1"/>
  <c r="IB70" i="1"/>
  <c r="IA70" i="1"/>
  <c r="HY70" i="1"/>
  <c r="HG70" i="1"/>
  <c r="HG69" i="1"/>
  <c r="HY68" i="1"/>
  <c r="HA67" i="1"/>
  <c r="GU67" i="1"/>
  <c r="GO67" i="1"/>
  <c r="GI67" i="1"/>
  <c r="GC67" i="1"/>
  <c r="FW67" i="1"/>
  <c r="FQ67" i="1"/>
  <c r="FK67" i="1"/>
  <c r="FE67" i="1"/>
  <c r="EY67" i="1"/>
  <c r="ES67" i="1"/>
  <c r="EM67" i="1"/>
  <c r="EG67" i="1"/>
  <c r="EA67" i="1"/>
  <c r="DU67" i="1"/>
  <c r="DO67" i="1"/>
  <c r="DI67" i="1"/>
  <c r="DC67" i="1"/>
  <c r="CW67" i="1"/>
  <c r="CQ67" i="1"/>
  <c r="CK67" i="1"/>
  <c r="CE67" i="1"/>
  <c r="BY67" i="1"/>
  <c r="BS67" i="1"/>
  <c r="BM67" i="1"/>
  <c r="BG67" i="1"/>
  <c r="BA67" i="1"/>
  <c r="AU67" i="1"/>
  <c r="AO67" i="1"/>
  <c r="AI67" i="1"/>
  <c r="AC67" i="1"/>
  <c r="IB64" i="1"/>
  <c r="IA64" i="1"/>
  <c r="HY64" i="1" a="1"/>
  <c r="HY64" i="1" s="1"/>
  <c r="HG64" i="1"/>
  <c r="HG63" i="1"/>
  <c r="HY62" i="1"/>
  <c r="HA61" i="1"/>
  <c r="GU61" i="1"/>
  <c r="GO61" i="1"/>
  <c r="GI61" i="1"/>
  <c r="GC61" i="1"/>
  <c r="FW61" i="1"/>
  <c r="FQ61" i="1"/>
  <c r="FK61" i="1"/>
  <c r="FE61" i="1"/>
  <c r="EY61" i="1"/>
  <c r="ES61" i="1"/>
  <c r="EM61" i="1"/>
  <c r="EG61" i="1"/>
  <c r="EA61" i="1"/>
  <c r="DU61" i="1"/>
  <c r="DO61" i="1"/>
  <c r="DI61" i="1"/>
  <c r="DC61" i="1"/>
  <c r="CW61" i="1"/>
  <c r="CQ61" i="1"/>
  <c r="CK61" i="1"/>
  <c r="CE61" i="1"/>
  <c r="BY61" i="1"/>
  <c r="BS61" i="1"/>
  <c r="BM61" i="1"/>
  <c r="BG61" i="1"/>
  <c r="BA61" i="1"/>
  <c r="AU61" i="1"/>
  <c r="AO61" i="1"/>
  <c r="AI61" i="1"/>
  <c r="AC61" i="1"/>
  <c r="IB58" i="1"/>
  <c r="IA58" i="1"/>
  <c r="HY58" i="1"/>
  <c r="HY58" i="1" a="1"/>
  <c r="HG58" i="1"/>
  <c r="HG57" i="1"/>
  <c r="HY56" i="1"/>
  <c r="HA55" i="1"/>
  <c r="GU55" i="1"/>
  <c r="GO55" i="1"/>
  <c r="GI55" i="1"/>
  <c r="GC55" i="1"/>
  <c r="FW55" i="1"/>
  <c r="FQ55" i="1"/>
  <c r="FK55" i="1"/>
  <c r="FE55" i="1"/>
  <c r="EY55" i="1"/>
  <c r="ES55" i="1"/>
  <c r="EM55" i="1"/>
  <c r="EG55" i="1"/>
  <c r="EA55" i="1"/>
  <c r="DU55" i="1"/>
  <c r="DO55" i="1"/>
  <c r="DI55" i="1"/>
  <c r="DC55" i="1"/>
  <c r="CW55" i="1"/>
  <c r="CQ55" i="1"/>
  <c r="CK55" i="1"/>
  <c r="CE55" i="1"/>
  <c r="BY55" i="1"/>
  <c r="BS55" i="1"/>
  <c r="BM55" i="1"/>
  <c r="BG55" i="1"/>
  <c r="BA55" i="1"/>
  <c r="AU55" i="1"/>
  <c r="AO55" i="1"/>
  <c r="AI55" i="1"/>
  <c r="AC55" i="1"/>
  <c r="IB52" i="1"/>
  <c r="IA52" i="1"/>
  <c r="HY52" i="1" a="1"/>
  <c r="HY52" i="1" s="1"/>
  <c r="HG52" i="1"/>
  <c r="HG51" i="1"/>
  <c r="HY50" i="1"/>
  <c r="HA49" i="1"/>
  <c r="GU49" i="1"/>
  <c r="GO49" i="1"/>
  <c r="GI49" i="1"/>
  <c r="GC49" i="1"/>
  <c r="FW49" i="1"/>
  <c r="FQ49" i="1"/>
  <c r="FK49" i="1"/>
  <c r="FE49" i="1"/>
  <c r="EY49" i="1"/>
  <c r="ES49" i="1"/>
  <c r="EM49" i="1"/>
  <c r="EG49" i="1"/>
  <c r="EA49" i="1"/>
  <c r="DU49" i="1"/>
  <c r="DO49" i="1"/>
  <c r="DI49" i="1"/>
  <c r="DC49" i="1"/>
  <c r="CW49" i="1"/>
  <c r="CQ49" i="1"/>
  <c r="CK49" i="1"/>
  <c r="CE49" i="1"/>
  <c r="BY49" i="1"/>
  <c r="BS49" i="1"/>
  <c r="BM49" i="1"/>
  <c r="BG49" i="1"/>
  <c r="BA49" i="1"/>
  <c r="AU49" i="1"/>
  <c r="AO49" i="1"/>
  <c r="AI49" i="1"/>
  <c r="AC49" i="1"/>
  <c r="IB46" i="1"/>
  <c r="IA46" i="1"/>
  <c r="HY46" i="1" a="1"/>
  <c r="HY46" i="1" s="1"/>
  <c r="HG46" i="1"/>
  <c r="HG45" i="1"/>
  <c r="HY44" i="1"/>
  <c r="HA43" i="1"/>
  <c r="GU43" i="1"/>
  <c r="GO43" i="1"/>
  <c r="GI43" i="1"/>
  <c r="GC43" i="1"/>
  <c r="FW43" i="1"/>
  <c r="FQ43" i="1"/>
  <c r="FK43" i="1"/>
  <c r="FE43" i="1"/>
  <c r="EY43" i="1"/>
  <c r="ES43" i="1"/>
  <c r="EM43" i="1"/>
  <c r="EG43" i="1"/>
  <c r="EA43" i="1"/>
  <c r="DU43" i="1"/>
  <c r="DO43" i="1"/>
  <c r="DI43" i="1"/>
  <c r="DC43" i="1"/>
  <c r="CW43" i="1"/>
  <c r="CQ43" i="1"/>
  <c r="CK43" i="1"/>
  <c r="CE43" i="1"/>
  <c r="BY43" i="1"/>
  <c r="BS43" i="1"/>
  <c r="BM43" i="1"/>
  <c r="BG43" i="1"/>
  <c r="BA43" i="1"/>
  <c r="AU43" i="1"/>
  <c r="AO43" i="1"/>
  <c r="AI43" i="1"/>
  <c r="AC43" i="1"/>
  <c r="IB40" i="1"/>
  <c r="IA40" i="1"/>
  <c r="HY40" i="1" a="1"/>
  <c r="HY40" i="1" s="1"/>
  <c r="HG40" i="1"/>
  <c r="HG39" i="1"/>
  <c r="HY38" i="1"/>
  <c r="HA37" i="1"/>
  <c r="GU37" i="1"/>
  <c r="GO37" i="1"/>
  <c r="GI37" i="1"/>
  <c r="GC37" i="1"/>
  <c r="FW37" i="1"/>
  <c r="FQ37" i="1"/>
  <c r="FK37" i="1"/>
  <c r="FE37" i="1"/>
  <c r="EY37" i="1"/>
  <c r="ES37" i="1"/>
  <c r="EM37" i="1"/>
  <c r="EG37" i="1"/>
  <c r="EA37" i="1"/>
  <c r="DU37" i="1"/>
  <c r="DO37" i="1"/>
  <c r="DI37" i="1"/>
  <c r="DC37" i="1"/>
  <c r="CW37" i="1"/>
  <c r="CQ37" i="1"/>
  <c r="CK37" i="1"/>
  <c r="CE37" i="1"/>
  <c r="BY37" i="1"/>
  <c r="BS37" i="1"/>
  <c r="BM37" i="1"/>
  <c r="BG37" i="1"/>
  <c r="BA37" i="1"/>
  <c r="AU37" i="1"/>
  <c r="AO37" i="1"/>
  <c r="AI37" i="1"/>
  <c r="AC37" i="1"/>
  <c r="HY34" i="1" a="1"/>
  <c r="HY34" i="1" s="1"/>
  <c r="HG34" i="1"/>
  <c r="HG33" i="1"/>
  <c r="IB32" i="1"/>
  <c r="IA32" i="1"/>
  <c r="HY32" i="1"/>
  <c r="HA31" i="1"/>
  <c r="GU31" i="1"/>
  <c r="GO31" i="1"/>
  <c r="GI31" i="1"/>
  <c r="GC31" i="1"/>
  <c r="FW31" i="1"/>
  <c r="FQ31" i="1"/>
  <c r="FK31" i="1"/>
  <c r="FE31" i="1"/>
  <c r="EY31" i="1"/>
  <c r="ES31" i="1"/>
  <c r="EM31" i="1"/>
  <c r="EG31" i="1"/>
  <c r="EA31" i="1"/>
  <c r="DU31" i="1"/>
  <c r="DO31" i="1"/>
  <c r="DI31" i="1"/>
  <c r="DC31" i="1"/>
  <c r="CW31" i="1"/>
  <c r="CQ31" i="1"/>
  <c r="CK31" i="1"/>
  <c r="CE31" i="1"/>
  <c r="BY31" i="1"/>
  <c r="BS31" i="1"/>
  <c r="BM31" i="1"/>
  <c r="BG31" i="1"/>
  <c r="BA31" i="1"/>
  <c r="AU31" i="1"/>
  <c r="AO31" i="1"/>
  <c r="AI31" i="1"/>
  <c r="AC31" i="1"/>
  <c r="HY31" i="1" s="1"/>
  <c r="IB28" i="1"/>
  <c r="IA28" i="1"/>
  <c r="HY28" i="1" a="1"/>
  <c r="HY28" i="1" s="1"/>
  <c r="HG28" i="1"/>
  <c r="HG27" i="1"/>
  <c r="HY26" i="1"/>
  <c r="HA25" i="1"/>
  <c r="GU25" i="1"/>
  <c r="GO25" i="1"/>
  <c r="GI25" i="1"/>
  <c r="GC25" i="1"/>
  <c r="FW25" i="1"/>
  <c r="FQ25" i="1"/>
  <c r="FK25" i="1"/>
  <c r="FE25" i="1"/>
  <c r="EY25" i="1"/>
  <c r="ES25" i="1"/>
  <c r="EM25" i="1"/>
  <c r="EG25" i="1"/>
  <c r="EA25" i="1"/>
  <c r="DU25" i="1"/>
  <c r="DO25" i="1"/>
  <c r="DI25" i="1"/>
  <c r="DC25" i="1"/>
  <c r="CW25" i="1"/>
  <c r="CQ25" i="1"/>
  <c r="CK25" i="1"/>
  <c r="CE25" i="1"/>
  <c r="BY25" i="1"/>
  <c r="BS25" i="1"/>
  <c r="BM25" i="1"/>
  <c r="BG25" i="1"/>
  <c r="BA25" i="1"/>
  <c r="AU25" i="1"/>
  <c r="AO25" i="1"/>
  <c r="AI25" i="1"/>
  <c r="AC25" i="1"/>
  <c r="IB22" i="1"/>
  <c r="IA22" i="1"/>
  <c r="HY22" i="1" a="1"/>
  <c r="HY22" i="1" s="1"/>
  <c r="HG22" i="1"/>
  <c r="GI21" i="1"/>
  <c r="GC21" i="1"/>
  <c r="FW21" i="1"/>
  <c r="FQ21" i="1"/>
  <c r="FK21" i="1"/>
  <c r="FE21" i="1"/>
  <c r="EY21" i="1"/>
  <c r="ES21" i="1"/>
  <c r="EM21" i="1"/>
  <c r="EG21" i="1"/>
  <c r="EA21" i="1"/>
  <c r="DU21" i="1"/>
  <c r="DO21" i="1"/>
  <c r="DI21" i="1"/>
  <c r="DC21" i="1"/>
  <c r="CW21" i="1"/>
  <c r="CQ21" i="1"/>
  <c r="CK21" i="1"/>
  <c r="CE21" i="1"/>
  <c r="BY21" i="1"/>
  <c r="BS21" i="1"/>
  <c r="BM21" i="1"/>
  <c r="BG21" i="1"/>
  <c r="BA21" i="1"/>
  <c r="AU21" i="1"/>
  <c r="AO21" i="1"/>
  <c r="AI21" i="1"/>
  <c r="AC21" i="1"/>
  <c r="IF8" i="1"/>
  <c r="IF7" i="1"/>
  <c r="HA19" i="1" s="1"/>
  <c r="HA21" i="1" s="1"/>
  <c r="II5" i="1"/>
  <c r="I5" i="1"/>
  <c r="II3" i="1"/>
  <c r="II2" i="1"/>
  <c r="II4" i="1" s="1"/>
  <c r="HY25" i="1" l="1"/>
  <c r="HY43" i="1"/>
  <c r="HY55" i="1"/>
  <c r="HY61" i="1"/>
  <c r="HY37" i="1"/>
  <c r="HY49" i="1"/>
  <c r="HY67" i="1"/>
  <c r="HY94" i="1"/>
  <c r="HY78" i="1"/>
  <c r="BE20" i="2"/>
  <c r="G41" i="2"/>
  <c r="K41" i="2"/>
  <c r="O41" i="2"/>
  <c r="S41" i="2"/>
  <c r="X41" i="2"/>
  <c r="AB41" i="2"/>
  <c r="AF41" i="2"/>
  <c r="AJ41" i="2"/>
  <c r="AL20" i="2"/>
  <c r="F25" i="2"/>
  <c r="BE24" i="2" s="1"/>
  <c r="F27" i="2"/>
  <c r="BE26" i="2" s="1"/>
  <c r="AL26" i="2"/>
  <c r="AM26" i="2"/>
  <c r="AT38" i="2"/>
  <c r="AT30" i="2"/>
  <c r="H41" i="2"/>
  <c r="H40" i="2"/>
  <c r="L41" i="2"/>
  <c r="L40" i="2"/>
  <c r="P41" i="2"/>
  <c r="P40" i="2"/>
  <c r="T41" i="2"/>
  <c r="T40" i="2"/>
  <c r="Y41" i="2"/>
  <c r="Y40" i="2"/>
  <c r="AC41" i="2"/>
  <c r="AC40" i="2"/>
  <c r="AG41" i="2"/>
  <c r="AG40" i="2"/>
  <c r="AK41" i="2"/>
  <c r="AK40" i="2"/>
  <c r="AL18" i="2"/>
  <c r="F19" i="2"/>
  <c r="BE18" i="2" s="1"/>
  <c r="AM20" i="2"/>
  <c r="AL24" i="2"/>
  <c r="I41" i="2"/>
  <c r="I40" i="2"/>
  <c r="M41" i="2"/>
  <c r="M40" i="2"/>
  <c r="Q41" i="2"/>
  <c r="Q40" i="2"/>
  <c r="V41" i="2"/>
  <c r="V40" i="2"/>
  <c r="Z41" i="2"/>
  <c r="Z40" i="2"/>
  <c r="AD41" i="2"/>
  <c r="AD40" i="2"/>
  <c r="AH41" i="2"/>
  <c r="AH40" i="2"/>
  <c r="AL16" i="2"/>
  <c r="AL22" i="2"/>
  <c r="F23" i="2"/>
  <c r="BE22" i="2" s="1"/>
  <c r="AS38" i="2"/>
  <c r="AS30" i="2"/>
  <c r="AO38" i="2"/>
  <c r="J41" i="2"/>
  <c r="J40" i="2"/>
  <c r="N41" i="2"/>
  <c r="N40" i="2"/>
  <c r="R41" i="2"/>
  <c r="R40" i="2"/>
  <c r="W40" i="2"/>
  <c r="W41" i="2"/>
  <c r="AA40" i="2"/>
  <c r="AA41" i="2"/>
  <c r="AE40" i="2"/>
  <c r="AE41" i="2"/>
  <c r="AI40" i="2"/>
  <c r="AI41" i="2"/>
  <c r="AM16" i="2"/>
  <c r="BE16" i="2"/>
  <c r="K40" i="2"/>
  <c r="O40" i="2"/>
  <c r="S40" i="2"/>
  <c r="X40" i="2"/>
  <c r="AB40" i="2"/>
  <c r="AF40" i="2"/>
  <c r="AJ40" i="2"/>
  <c r="AL30" i="2"/>
  <c r="AX30" i="2"/>
  <c r="BB30" i="2"/>
  <c r="F31" i="2"/>
  <c r="BE30" i="2" s="1"/>
  <c r="AM32" i="2"/>
  <c r="F35" i="2"/>
  <c r="BE34" i="2" s="1"/>
  <c r="AM36" i="2"/>
  <c r="AL38" i="2"/>
  <c r="AX38" i="2"/>
  <c r="BB38" i="2"/>
  <c r="F29" i="2"/>
  <c r="BE28" i="2" s="1"/>
  <c r="AM30" i="2"/>
  <c r="AR30" i="2" a="1"/>
  <c r="AR30" i="2" s="1"/>
  <c r="AY30" i="2"/>
  <c r="BC30" i="2"/>
  <c r="AL34" i="2"/>
  <c r="F37" i="2"/>
  <c r="F41" i="2" s="1"/>
  <c r="AM38" i="2"/>
  <c r="AR38" i="2" a="1"/>
  <c r="AR38" i="2" s="1"/>
  <c r="AY38" i="2"/>
  <c r="BC38" i="2"/>
  <c r="AL28" i="2"/>
  <c r="AO30" i="2"/>
  <c r="AV30" i="2"/>
  <c r="AZ30" i="2"/>
  <c r="BD30" i="2"/>
  <c r="F33" i="2"/>
  <c r="BE32" i="2" s="1"/>
  <c r="AV38" i="2"/>
  <c r="AZ38" i="2"/>
  <c r="BD38" i="2"/>
  <c r="AP30" i="2"/>
  <c r="AW30" i="2"/>
  <c r="AP38" i="2"/>
  <c r="AW38" i="2"/>
  <c r="BA38" i="2"/>
  <c r="GO19" i="1"/>
  <c r="GO21" i="1" s="1"/>
  <c r="GU19" i="1"/>
  <c r="GU21" i="1" s="1"/>
  <c r="G40" i="2" l="1"/>
  <c r="F40" i="2"/>
  <c r="AU38" i="2"/>
  <c r="AU30" i="2"/>
  <c r="AM41" i="2"/>
  <c r="AV16" i="2"/>
  <c r="AM40" i="2" l="1"/>
</calcChain>
</file>

<file path=xl/sharedStrings.xml><?xml version="1.0" encoding="utf-8"?>
<sst xmlns="http://schemas.openxmlformats.org/spreadsheetml/2006/main" count="307" uniqueCount="122">
  <si>
    <t>СЕГОДНЯ</t>
  </si>
  <si>
    <t>на январь 2020 года</t>
  </si>
  <si>
    <t>на февраль 2020 года</t>
  </si>
  <si>
    <t>на март 2020 года</t>
  </si>
  <si>
    <t>на апрель 2020 года</t>
  </si>
  <si>
    <t>на май 2020 года</t>
  </si>
  <si>
    <t>время</t>
  </si>
  <si>
    <t>количество дней месяца</t>
  </si>
  <si>
    <t>месяц</t>
  </si>
  <si>
    <t>Столбец1</t>
  </si>
  <si>
    <t>год</t>
  </si>
  <si>
    <t>УТВЕРЖДАЮ</t>
  </si>
  <si>
    <t xml:space="preserve"> </t>
  </si>
  <si>
    <t>0бед</t>
  </si>
  <si>
    <t>"12" июня  2020</t>
  </si>
  <si>
    <t>Столбец2</t>
  </si>
  <si>
    <t>Столбец3</t>
  </si>
  <si>
    <t>Столбец4</t>
  </si>
  <si>
    <t>Столбец5</t>
  </si>
  <si>
    <t>ГРАФИК</t>
  </si>
  <si>
    <t>Слезинский В.Е.,  управляющий участка</t>
  </si>
  <si>
    <t>УЧЕТА ИСПОЛЬЗОВАНИЯ РАБОЧЕГО ВРЕМЕНИ ОБСЛУЖИВАЮЩЕГО ПЕРСОНАЛА</t>
  </si>
  <si>
    <t>Медведев А.П., слесарь-ремонтник</t>
  </si>
  <si>
    <t>ФЕВРАЛЬ</t>
  </si>
  <si>
    <t>Береговой Г.П., электрик</t>
  </si>
  <si>
    <t>Воротынцева В.Н., кассир билетный</t>
  </si>
  <si>
    <t>№</t>
  </si>
  <si>
    <t>Фамилия Инициалы</t>
  </si>
  <si>
    <t>Ставка</t>
  </si>
  <si>
    <t>ВСЕГО</t>
  </si>
  <si>
    <t>Окорочкова О.Т., кассир билетный</t>
  </si>
  <si>
    <t>дней</t>
  </si>
  <si>
    <t>часов</t>
  </si>
  <si>
    <t>Пермякова Т.М., контролёр-посадчик аттракциона</t>
  </si>
  <si>
    <t>Алексеева Р.И., котролёр-посадчик аттракциона</t>
  </si>
  <si>
    <t>Перминов К.И., дежурный зала</t>
  </si>
  <si>
    <t>Перминов К.И., кассир</t>
  </si>
  <si>
    <t>обед</t>
  </si>
  <si>
    <t>Бутелин Ю.Н., сторож</t>
  </si>
  <si>
    <t>р.д.</t>
  </si>
  <si>
    <t>Бутелин Ю.Н., контролёр-посадчик</t>
  </si>
  <si>
    <t>пр</t>
  </si>
  <si>
    <t>Медведев А.П., сторож</t>
  </si>
  <si>
    <t>от</t>
  </si>
  <si>
    <t>В</t>
  </si>
  <si>
    <t>ОТ</t>
  </si>
  <si>
    <t>Р</t>
  </si>
  <si>
    <t>ночь</t>
  </si>
  <si>
    <t>С графиком ознакомлен(а):</t>
  </si>
  <si>
    <t xml:space="preserve">Слезинский В.Е. </t>
  </si>
  <si>
    <t>"___"______________2020</t>
  </si>
  <si>
    <t>Медведев А.П. (слесарь)</t>
  </si>
  <si>
    <t>Береговой Г.П.</t>
  </si>
  <si>
    <t>Воротынцева В.Н.</t>
  </si>
  <si>
    <t>Окорочкова О.Т.</t>
  </si>
  <si>
    <t>Пермякова Т.М.</t>
  </si>
  <si>
    <t>Алексеева Р.И.</t>
  </si>
  <si>
    <t>Перминов К.И.</t>
  </si>
  <si>
    <t xml:space="preserve">Бутелин  Ю.Н. </t>
  </si>
  <si>
    <t>Медведев А.П. (сторож)</t>
  </si>
  <si>
    <t>название структурного подразделения</t>
  </si>
  <si>
    <t>ТАБЕЛЬ РАБОТЫ</t>
  </si>
  <si>
    <t>с</t>
  </si>
  <si>
    <t>по</t>
  </si>
  <si>
    <t>обслуживающего персонала на</t>
  </si>
  <si>
    <t>года</t>
  </si>
  <si>
    <t>Рабочих дней</t>
  </si>
  <si>
    <t>Рабочих часов</t>
  </si>
  <si>
    <t>МАРТ</t>
  </si>
  <si>
    <t>№ п/п</t>
  </si>
  <si>
    <t>Табельний номер</t>
  </si>
  <si>
    <t>Фамилия, и., о.</t>
  </si>
  <si>
    <t>Профессия,
должность</t>
  </si>
  <si>
    <t>номер</t>
  </si>
  <si>
    <t>Отметки о явках и неявках на работу по числам месяца (часов)</t>
  </si>
  <si>
    <t>отработано за месяц</t>
  </si>
  <si>
    <t>Всего неявок</t>
  </si>
  <si>
    <t>Дни неявок</t>
  </si>
  <si>
    <t>Выходные дни</t>
  </si>
  <si>
    <t>X</t>
  </si>
  <si>
    <t>дни явок</t>
  </si>
  <si>
    <t>всего отработано</t>
  </si>
  <si>
    <t>Очередной отпуск</t>
  </si>
  <si>
    <t>Больничные</t>
  </si>
  <si>
    <t>Бесплатный отпуск (А)</t>
  </si>
  <si>
    <t>Отпуск родовой</t>
  </si>
  <si>
    <t>Учеьный отпуск</t>
  </si>
  <si>
    <t>Отпуск ЧАЭС</t>
  </si>
  <si>
    <t>Прогул</t>
  </si>
  <si>
    <t>Отпуск женский</t>
  </si>
  <si>
    <t>Командировка</t>
  </si>
  <si>
    <t>из них</t>
  </si>
  <si>
    <t>Ночные</t>
  </si>
  <si>
    <t>Вечерние</t>
  </si>
  <si>
    <t>Праздничные</t>
  </si>
  <si>
    <t>Сверхурочные</t>
  </si>
  <si>
    <t>Работы в выходной</t>
  </si>
  <si>
    <t>Переработка</t>
  </si>
  <si>
    <t>Х</t>
  </si>
  <si>
    <t>слезинский В.Е.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</si>
  <si>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</si>
  <si>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</si>
  <si>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</si>
  <si>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</si>
  <si>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</si>
  <si>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</si>
  <si>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</si>
  <si>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</si>
  <si>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</si>
  <si>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медведев а.п.</t>
  </si>
  <si>
    <t>управляющий участка</t>
  </si>
  <si>
    <t>слесарь-ремонтник</t>
  </si>
  <si>
    <t>кассир билетный</t>
  </si>
  <si>
    <t>электрик</t>
  </si>
  <si>
    <t>контролёр-посадчик аттракциона</t>
  </si>
  <si>
    <t xml:space="preserve">сторож </t>
  </si>
  <si>
    <t>дворник</t>
  </si>
  <si>
    <t>дежурный зала</t>
  </si>
  <si>
    <t>101</t>
  </si>
  <si>
    <t xml:space="preserve">______________ </t>
  </si>
  <si>
    <t>ПОМОГИТЕ ПОЖАЛУЙСТА ПРАВИЛЬНО ПРОПИСАТЬ ФОРМУЛЫ ИНДЕКС И  ПОИСК ПОЗИЦИИ</t>
  </si>
  <si>
    <t>ЧТОБ ИЗ ГРАФИКА В ТАБЕЛЬ ВЫХОДИЛИ ЧАСЫ ОТРАБОТАННЫЕ РАБОТНИКОМ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</si>
</sst>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19]d\-mmm\-yyyy;@"/>
    <numFmt numFmtId="165" formatCode="[$-F800]dddd\,\ mmmm\ dd\,\ yyyy"/>
    <numFmt numFmtId="166" formatCode="d"/>
    <numFmt numFmtId="167" formatCode="[h]:mm"/>
    <numFmt numFmtId="168" formatCode="\н\а\ [$-F419]mmmm\ yyyy;@"/>
    <numFmt numFmtId="169" formatCode="ddd"/>
    <numFmt numFmtId="170" formatCode="h:mm;@"/>
    <numFmt numFmtId="171" formatCode="#,##0.00_р_."/>
    <numFmt numFmtId="172" formatCode="0.0"/>
    <numFmt numFmtId="173" formatCode="dd\.mm\.yy;@"/>
    <numFmt numFmtId="174" formatCode="[$-419]mmmm\ yyyy;@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3"/>
      <color indexed="12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Narrow"/>
      <family val="2"/>
      <charset val="204"/>
    </font>
    <font>
      <b/>
      <sz val="12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0"/>
      <name val="Arial Cyr"/>
      <charset val="204"/>
    </font>
    <font>
      <b/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29" fillId="0" borderId="0"/>
  </cellStyleXfs>
  <cellXfs count="9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3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1" fillId="0" borderId="0" xfId="0" applyFont="1"/>
    <xf numFmtId="167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/>
    <xf numFmtId="167" fontId="0" fillId="0" borderId="0" xfId="0" applyNumberFormat="1"/>
    <xf numFmtId="0" fontId="9" fillId="0" borderId="0" xfId="0" applyFont="1"/>
    <xf numFmtId="167" fontId="10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14" fontId="0" fillId="0" borderId="0" xfId="0" applyNumberFormat="1"/>
    <xf numFmtId="0" fontId="1" fillId="0" borderId="8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10" xfId="0" applyFont="1" applyBorder="1"/>
    <xf numFmtId="14" fontId="14" fillId="0" borderId="0" xfId="1" applyNumberFormat="1" applyFont="1"/>
    <xf numFmtId="0" fontId="15" fillId="0" borderId="0" xfId="1" applyFont="1"/>
    <xf numFmtId="0" fontId="0" fillId="0" borderId="18" xfId="0" applyBorder="1"/>
    <xf numFmtId="0" fontId="1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12" fillId="0" borderId="2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" xfId="0" applyBorder="1"/>
    <xf numFmtId="167" fontId="1" fillId="0" borderId="34" xfId="0" applyNumberFormat="1" applyFont="1" applyBorder="1"/>
    <xf numFmtId="0" fontId="1" fillId="0" borderId="34" xfId="0" applyFont="1" applyBorder="1"/>
    <xf numFmtId="0" fontId="1" fillId="0" borderId="35" xfId="0" applyFont="1" applyBorder="1"/>
    <xf numFmtId="0" fontId="0" fillId="0" borderId="37" xfId="0" applyBorder="1"/>
    <xf numFmtId="167" fontId="1" fillId="0" borderId="45" xfId="0" applyNumberFormat="1" applyFont="1" applyBorder="1"/>
    <xf numFmtId="167" fontId="1" fillId="0" borderId="25" xfId="0" applyNumberFormat="1" applyFont="1" applyBorder="1"/>
    <xf numFmtId="0" fontId="1" fillId="0" borderId="28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5" xfId="0" applyBorder="1"/>
    <xf numFmtId="0" fontId="0" fillId="0" borderId="56" xfId="0" applyBorder="1"/>
    <xf numFmtId="0" fontId="1" fillId="0" borderId="5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167" fontId="1" fillId="0" borderId="59" xfId="0" applyNumberFormat="1" applyFont="1" applyBorder="1"/>
    <xf numFmtId="0" fontId="1" fillId="0" borderId="59" xfId="0" applyFont="1" applyBorder="1"/>
    <xf numFmtId="0" fontId="1" fillId="0" borderId="60" xfId="0" applyFont="1" applyBorder="1"/>
    <xf numFmtId="167" fontId="1" fillId="0" borderId="0" xfId="0" applyNumberFormat="1" applyFont="1" applyAlignment="1">
      <alignment horizontal="right"/>
    </xf>
    <xf numFmtId="0" fontId="0" fillId="0" borderId="38" xfId="0" applyBorder="1"/>
    <xf numFmtId="167" fontId="1" fillId="0" borderId="0" xfId="0" applyNumberFormat="1" applyFont="1"/>
    <xf numFmtId="167" fontId="1" fillId="0" borderId="42" xfId="0" applyNumberFormat="1" applyFont="1" applyBorder="1"/>
    <xf numFmtId="0" fontId="0" fillId="0" borderId="28" xfId="0" applyBorder="1"/>
    <xf numFmtId="167" fontId="1" fillId="4" borderId="45" xfId="0" applyNumberFormat="1" applyFont="1" applyFill="1" applyBorder="1"/>
    <xf numFmtId="0" fontId="1" fillId="0" borderId="62" xfId="0" applyFont="1" applyBorder="1" applyAlignment="1">
      <alignment vertical="center"/>
    </xf>
    <xf numFmtId="167" fontId="1" fillId="0" borderId="63" xfId="0" applyNumberFormat="1" applyFont="1" applyBorder="1"/>
    <xf numFmtId="0" fontId="1" fillId="0" borderId="62" xfId="0" applyFont="1" applyBorder="1" applyAlignment="1">
      <alignment horizontal="center"/>
    </xf>
    <xf numFmtId="0" fontId="0" fillId="0" borderId="64" xfId="0" applyBorder="1"/>
    <xf numFmtId="0" fontId="0" fillId="0" borderId="58" xfId="0" applyBorder="1"/>
    <xf numFmtId="167" fontId="1" fillId="0" borderId="10" xfId="0" applyNumberFormat="1" applyFont="1" applyBorder="1"/>
    <xf numFmtId="0" fontId="1" fillId="0" borderId="32" xfId="0" applyFont="1" applyBorder="1"/>
    <xf numFmtId="0" fontId="0" fillId="0" borderId="12" xfId="0" applyBorder="1"/>
    <xf numFmtId="0" fontId="1" fillId="0" borderId="26" xfId="0" applyFont="1" applyBorder="1" applyAlignment="1">
      <alignment horizontal="center"/>
    </xf>
    <xf numFmtId="0" fontId="0" fillId="0" borderId="23" xfId="0" applyBorder="1"/>
    <xf numFmtId="167" fontId="1" fillId="2" borderId="45" xfId="0" applyNumberFormat="1" applyFont="1" applyFill="1" applyBorder="1"/>
    <xf numFmtId="0" fontId="1" fillId="0" borderId="45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33" xfId="0" applyFont="1" applyBorder="1" applyAlignment="1">
      <alignment vertical="center"/>
    </xf>
    <xf numFmtId="167" fontId="1" fillId="0" borderId="42" xfId="0" applyNumberFormat="1" applyFont="1" applyBorder="1" applyAlignment="1">
      <alignment vertical="center"/>
    </xf>
    <xf numFmtId="0" fontId="0" fillId="0" borderId="31" xfId="0" applyBorder="1"/>
    <xf numFmtId="20" fontId="17" fillId="2" borderId="0" xfId="0" applyNumberFormat="1" applyFont="1" applyFill="1" applyAlignment="1">
      <alignment horizontal="center" wrapText="1"/>
    </xf>
    <xf numFmtId="0" fontId="0" fillId="0" borderId="77" xfId="0" applyBorder="1"/>
    <xf numFmtId="0" fontId="1" fillId="0" borderId="78" xfId="0" applyFont="1" applyBorder="1" applyAlignment="1">
      <alignment horizontal="center"/>
    </xf>
    <xf numFmtId="2" fontId="1" fillId="0" borderId="59" xfId="0" applyNumberFormat="1" applyFont="1" applyBorder="1"/>
    <xf numFmtId="171" fontId="1" fillId="0" borderId="64" xfId="0" applyNumberFormat="1" applyFont="1" applyBorder="1" applyAlignment="1">
      <alignment horizontal="center"/>
    </xf>
    <xf numFmtId="0" fontId="22" fillId="0" borderId="59" xfId="0" applyFont="1" applyBorder="1"/>
    <xf numFmtId="20" fontId="1" fillId="0" borderId="0" xfId="0" applyNumberFormat="1" applyFont="1"/>
    <xf numFmtId="167" fontId="0" fillId="0" borderId="38" xfId="0" applyNumberFormat="1" applyBorder="1"/>
    <xf numFmtId="0" fontId="0" fillId="0" borderId="45" xfId="0" applyBorder="1"/>
    <xf numFmtId="0" fontId="0" fillId="0" borderId="59" xfId="0" applyBorder="1"/>
    <xf numFmtId="0" fontId="0" fillId="0" borderId="80" xfId="0" applyBorder="1"/>
    <xf numFmtId="167" fontId="1" fillId="0" borderId="62" xfId="0" applyNumberFormat="1" applyFont="1" applyBorder="1"/>
    <xf numFmtId="0" fontId="0" fillId="0" borderId="81" xfId="0" applyBorder="1"/>
    <xf numFmtId="167" fontId="0" fillId="0" borderId="31" xfId="0" applyNumberFormat="1" applyBorder="1"/>
    <xf numFmtId="20" fontId="17" fillId="3" borderId="22" xfId="0" applyNumberFormat="1" applyFont="1" applyFill="1" applyBorder="1" applyAlignment="1">
      <alignment horizontal="center" wrapText="1"/>
    </xf>
    <xf numFmtId="20" fontId="17" fillId="3" borderId="0" xfId="0" applyNumberFormat="1" applyFont="1" applyFill="1" applyAlignment="1">
      <alignment horizontal="center" wrapText="1"/>
    </xf>
    <xf numFmtId="20" fontId="17" fillId="3" borderId="23" xfId="0" applyNumberFormat="1" applyFont="1" applyFill="1" applyBorder="1" applyAlignment="1">
      <alignment horizontal="center" wrapText="1"/>
    </xf>
    <xf numFmtId="20" fontId="17" fillId="2" borderId="22" xfId="0" applyNumberFormat="1" applyFont="1" applyFill="1" applyBorder="1" applyAlignment="1">
      <alignment horizontal="center" wrapText="1"/>
    </xf>
    <xf numFmtId="20" fontId="17" fillId="2" borderId="23" xfId="0" applyNumberFormat="1" applyFont="1" applyFill="1" applyBorder="1" applyAlignment="1">
      <alignment horizontal="center" wrapText="1"/>
    </xf>
    <xf numFmtId="20" fontId="17" fillId="2" borderId="30" xfId="0" applyNumberFormat="1" applyFont="1" applyFill="1" applyBorder="1" applyAlignment="1">
      <alignment horizontal="center" wrapText="1"/>
    </xf>
    <xf numFmtId="167" fontId="0" fillId="0" borderId="2" xfId="0" applyNumberFormat="1" applyBorder="1"/>
    <xf numFmtId="172" fontId="1" fillId="0" borderId="78" xfId="0" applyNumberFormat="1" applyFont="1" applyBorder="1"/>
    <xf numFmtId="172" fontId="1" fillId="0" borderId="25" xfId="0" applyNumberFormat="1" applyFont="1" applyBorder="1"/>
    <xf numFmtId="171" fontId="17" fillId="0" borderId="12" xfId="0" applyNumberFormat="1" applyFont="1" applyBorder="1" applyAlignment="1">
      <alignment wrapText="1"/>
    </xf>
    <xf numFmtId="167" fontId="0" fillId="0" borderId="12" xfId="0" applyNumberFormat="1" applyBorder="1"/>
    <xf numFmtId="171" fontId="1" fillId="0" borderId="75" xfId="0" applyNumberFormat="1" applyFont="1" applyBorder="1" applyAlignment="1">
      <alignment horizontal="center"/>
    </xf>
    <xf numFmtId="171" fontId="1" fillId="0" borderId="82" xfId="0" applyNumberFormat="1" applyFont="1" applyBorder="1" applyAlignment="1">
      <alignment horizontal="center"/>
    </xf>
    <xf numFmtId="0" fontId="0" fillId="0" borderId="82" xfId="0" applyBorder="1"/>
    <xf numFmtId="0" fontId="0" fillId="0" borderId="22" xfId="0" applyBorder="1" applyAlignment="1">
      <alignment horizontal="center" vertical="top"/>
    </xf>
    <xf numFmtId="167" fontId="20" fillId="0" borderId="39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67" fontId="1" fillId="0" borderId="64" xfId="0" applyNumberFormat="1" applyFont="1" applyBorder="1"/>
    <xf numFmtId="0" fontId="1" fillId="0" borderId="64" xfId="0" applyFont="1" applyBorder="1"/>
    <xf numFmtId="0" fontId="1" fillId="0" borderId="39" xfId="0" applyFont="1" applyBorder="1"/>
    <xf numFmtId="170" fontId="0" fillId="0" borderId="59" xfId="0" applyNumberFormat="1" applyBorder="1"/>
    <xf numFmtId="0" fontId="0" fillId="0" borderId="32" xfId="0" applyBorder="1"/>
    <xf numFmtId="167" fontId="20" fillId="0" borderId="3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vertical="center"/>
    </xf>
    <xf numFmtId="170" fontId="0" fillId="0" borderId="25" xfId="0" applyNumberFormat="1" applyBorder="1"/>
    <xf numFmtId="0" fontId="17" fillId="0" borderId="0" xfId="0" applyFont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70" fontId="0" fillId="0" borderId="64" xfId="0" applyNumberFormat="1" applyBorder="1"/>
    <xf numFmtId="0" fontId="0" fillId="0" borderId="39" xfId="0" applyBorder="1"/>
    <xf numFmtId="0" fontId="1" fillId="0" borderId="28" xfId="0" applyFont="1" applyBorder="1" applyAlignment="1">
      <alignment horizontal="center" vertical="center"/>
    </xf>
    <xf numFmtId="167" fontId="0" fillId="0" borderId="28" xfId="0" applyNumberFormat="1" applyBorder="1"/>
    <xf numFmtId="0" fontId="0" fillId="0" borderId="22" xfId="0" applyBorder="1"/>
    <xf numFmtId="0" fontId="0" fillId="0" borderId="40" xfId="0" applyBorder="1"/>
    <xf numFmtId="0" fontId="17" fillId="0" borderId="28" xfId="0" applyFont="1" applyBorder="1" applyAlignment="1">
      <alignment horizontal="left" vertical="top"/>
    </xf>
    <xf numFmtId="0" fontId="1" fillId="0" borderId="31" xfId="0" applyFont="1" applyBorder="1" applyAlignment="1">
      <alignment horizontal="center" vertical="center"/>
    </xf>
    <xf numFmtId="167" fontId="20" fillId="0" borderId="23" xfId="0" applyNumberFormat="1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right"/>
    </xf>
    <xf numFmtId="0" fontId="1" fillId="0" borderId="40" xfId="0" applyFont="1" applyBorder="1" applyAlignment="1">
      <alignment vertical="center" textRotation="90" wrapText="1"/>
    </xf>
    <xf numFmtId="0" fontId="1" fillId="0" borderId="38" xfId="0" applyFont="1" applyBorder="1" applyAlignment="1">
      <alignment vertical="center" textRotation="90" wrapText="1"/>
    </xf>
    <xf numFmtId="0" fontId="1" fillId="0" borderId="39" xfId="0" applyFont="1" applyBorder="1" applyAlignment="1">
      <alignment vertical="center" textRotation="90" wrapText="1"/>
    </xf>
    <xf numFmtId="170" fontId="20" fillId="0" borderId="30" xfId="0" applyNumberFormat="1" applyFont="1" applyBorder="1" applyAlignment="1">
      <alignment horizontal="center" wrapText="1"/>
    </xf>
    <xf numFmtId="170" fontId="20" fillId="0" borderId="31" xfId="0" applyNumberFormat="1" applyFont="1" applyBorder="1" applyAlignment="1">
      <alignment horizontal="center" wrapText="1"/>
    </xf>
    <xf numFmtId="170" fontId="20" fillId="0" borderId="32" xfId="0" applyNumberFormat="1" applyFont="1" applyBorder="1" applyAlignment="1">
      <alignment horizontal="center" wrapText="1"/>
    </xf>
    <xf numFmtId="0" fontId="19" fillId="0" borderId="30" xfId="0" applyFont="1" applyBorder="1" applyAlignment="1">
      <alignment vertical="top" textRotation="90"/>
    </xf>
    <xf numFmtId="171" fontId="17" fillId="0" borderId="30" xfId="0" applyNumberFormat="1" applyFont="1" applyBorder="1" applyAlignment="1">
      <alignment wrapText="1"/>
    </xf>
    <xf numFmtId="171" fontId="17" fillId="0" borderId="31" xfId="0" applyNumberFormat="1" applyFont="1" applyBorder="1" applyAlignment="1">
      <alignment wrapText="1"/>
    </xf>
    <xf numFmtId="171" fontId="17" fillId="0" borderId="32" xfId="0" applyNumberFormat="1" applyFont="1" applyBorder="1" applyAlignment="1">
      <alignment wrapText="1"/>
    </xf>
    <xf numFmtId="0" fontId="17" fillId="0" borderId="30" xfId="0" applyFont="1" applyBorder="1" applyAlignment="1">
      <alignment vertical="top" textRotation="90"/>
    </xf>
    <xf numFmtId="171" fontId="17" fillId="0" borderId="40" xfId="0" applyNumberFormat="1" applyFont="1" applyBorder="1" applyAlignment="1">
      <alignment wrapText="1"/>
    </xf>
    <xf numFmtId="171" fontId="17" fillId="0" borderId="38" xfId="0" applyNumberFormat="1" applyFont="1" applyBorder="1" applyAlignment="1">
      <alignment wrapText="1"/>
    </xf>
    <xf numFmtId="171" fontId="17" fillId="0" borderId="39" xfId="0" applyNumberFormat="1" applyFont="1" applyBorder="1" applyAlignment="1">
      <alignment wrapText="1"/>
    </xf>
    <xf numFmtId="0" fontId="1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textRotation="90"/>
    </xf>
    <xf numFmtId="167" fontId="20" fillId="0" borderId="0" xfId="0" applyNumberFormat="1" applyFont="1" applyAlignment="1">
      <alignment horizontal="center" wrapText="1"/>
    </xf>
    <xf numFmtId="167" fontId="17" fillId="0" borderId="0" xfId="0" applyNumberFormat="1" applyFont="1" applyAlignment="1">
      <alignment horizontal="center" wrapText="1"/>
    </xf>
    <xf numFmtId="170" fontId="0" fillId="0" borderId="0" xfId="0" applyNumberFormat="1"/>
    <xf numFmtId="0" fontId="25" fillId="0" borderId="0" xfId="1" applyFont="1" applyAlignment="1">
      <alignment vertical="center"/>
    </xf>
    <xf numFmtId="0" fontId="26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left" vertical="center" wrapText="1"/>
    </xf>
    <xf numFmtId="0" fontId="28" fillId="0" borderId="0" xfId="1" applyFont="1" applyAlignment="1">
      <alignment horizontal="center" vertical="center" wrapText="1"/>
    </xf>
    <xf numFmtId="0" fontId="26" fillId="0" borderId="0" xfId="1" applyFont="1" applyAlignment="1">
      <alignment vertical="center"/>
    </xf>
    <xf numFmtId="0" fontId="25" fillId="0" borderId="69" xfId="1" applyFont="1" applyBorder="1" applyAlignment="1">
      <alignment horizontal="center" vertical="center" wrapText="1"/>
    </xf>
    <xf numFmtId="0" fontId="28" fillId="0" borderId="0" xfId="1" applyFont="1" applyAlignment="1">
      <alignment vertical="center" wrapText="1"/>
    </xf>
    <xf numFmtId="0" fontId="25" fillId="0" borderId="0" xfId="2" applyFont="1"/>
    <xf numFmtId="0" fontId="25" fillId="0" borderId="0" xfId="1" applyFont="1" applyAlignment="1">
      <alignment vertical="center" wrapText="1"/>
    </xf>
    <xf numFmtId="14" fontId="25" fillId="0" borderId="0" xfId="1" applyNumberFormat="1" applyFont="1" applyAlignment="1">
      <alignment vertical="center" wrapTex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3" fillId="0" borderId="0" xfId="1" applyFont="1" applyAlignment="1">
      <alignment vertical="center" wrapText="1"/>
    </xf>
    <xf numFmtId="0" fontId="26" fillId="0" borderId="0" xfId="2" applyFont="1" applyAlignment="1">
      <alignment horizontal="centerContinuous"/>
    </xf>
    <xf numFmtId="0" fontId="27" fillId="0" borderId="69" xfId="2" applyFont="1" applyBorder="1" applyAlignment="1">
      <alignment horizontal="center"/>
    </xf>
    <xf numFmtId="0" fontId="27" fillId="0" borderId="69" xfId="1" applyFont="1" applyBorder="1" applyAlignment="1">
      <alignment horizontal="center" vertical="center" wrapText="1"/>
    </xf>
    <xf numFmtId="0" fontId="32" fillId="0" borderId="27" xfId="1" applyFont="1" applyBorder="1" applyAlignment="1">
      <alignment vertical="center" wrapText="1"/>
    </xf>
    <xf numFmtId="0" fontId="32" fillId="0" borderId="32" xfId="1" applyFont="1" applyBorder="1" applyAlignment="1">
      <alignment horizontal="center" vertical="center" textRotation="90" wrapText="1"/>
    </xf>
    <xf numFmtId="0" fontId="35" fillId="0" borderId="59" xfId="1" applyFont="1" applyBorder="1" applyAlignment="1">
      <alignment vertical="center" textRotation="90" wrapText="1"/>
    </xf>
    <xf numFmtId="0" fontId="32" fillId="0" borderId="59" xfId="1" applyFont="1" applyBorder="1" applyAlignment="1">
      <alignment horizontal="center" vertical="center" textRotation="90" wrapText="1"/>
    </xf>
    <xf numFmtId="0" fontId="32" fillId="0" borderId="40" xfId="1" applyFont="1" applyBorder="1" applyAlignment="1">
      <alignment horizontal="center" vertical="center" textRotation="90" wrapText="1"/>
    </xf>
    <xf numFmtId="0" fontId="32" fillId="0" borderId="64" xfId="1" applyFont="1" applyBorder="1" applyAlignment="1">
      <alignment horizontal="center" vertical="center" textRotation="90" wrapText="1"/>
    </xf>
    <xf numFmtId="0" fontId="32" fillId="0" borderId="64" xfId="1" applyFont="1" applyBorder="1" applyAlignment="1">
      <alignment horizontal="center" vertical="center" wrapText="1"/>
    </xf>
    <xf numFmtId="0" fontId="32" fillId="0" borderId="40" xfId="1" applyFont="1" applyBorder="1" applyAlignment="1">
      <alignment horizontal="center" vertical="center" wrapText="1"/>
    </xf>
    <xf numFmtId="169" fontId="32" fillId="2" borderId="96" xfId="1" applyNumberFormat="1" applyFont="1" applyFill="1" applyBorder="1" applyAlignment="1">
      <alignment horizontal="center" vertical="center" wrapText="1"/>
    </xf>
    <xf numFmtId="0" fontId="32" fillId="0" borderId="97" xfId="1" applyFont="1" applyBorder="1" applyAlignment="1">
      <alignment horizontal="center" vertical="center" wrapText="1" shrinkToFit="1"/>
    </xf>
    <xf numFmtId="169" fontId="32" fillId="0" borderId="96" xfId="1" applyNumberFormat="1" applyFont="1" applyBorder="1" applyAlignment="1">
      <alignment horizontal="center" vertical="center" wrapText="1"/>
    </xf>
    <xf numFmtId="169" fontId="32" fillId="0" borderId="59" xfId="1" applyNumberFormat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textRotation="90" wrapText="1"/>
    </xf>
    <xf numFmtId="0" fontId="32" fillId="0" borderId="30" xfId="1" applyFont="1" applyBorder="1" applyAlignment="1">
      <alignment horizontal="center" vertical="center" textRotation="90" wrapText="1"/>
    </xf>
    <xf numFmtId="0" fontId="32" fillId="0" borderId="31" xfId="1" applyFont="1" applyBorder="1" applyAlignment="1">
      <alignment horizontal="center" vertical="center" textRotation="90" wrapText="1"/>
    </xf>
    <xf numFmtId="0" fontId="32" fillId="0" borderId="31" xfId="1" applyFont="1" applyBorder="1" applyAlignment="1">
      <alignment vertical="center" textRotation="90" wrapText="1"/>
    </xf>
    <xf numFmtId="0" fontId="28" fillId="0" borderId="63" xfId="1" applyFont="1" applyBorder="1" applyAlignment="1">
      <alignment horizontal="center" vertical="center" wrapText="1"/>
    </xf>
    <xf numFmtId="49" fontId="32" fillId="0" borderId="30" xfId="1" applyNumberFormat="1" applyFont="1" applyBorder="1" applyAlignment="1">
      <alignment horizontal="center" vertical="center" wrapText="1"/>
    </xf>
    <xf numFmtId="49" fontId="32" fillId="0" borderId="59" xfId="1" applyNumberFormat="1" applyFont="1" applyBorder="1" applyAlignment="1">
      <alignment horizontal="center" vertical="center" wrapText="1"/>
    </xf>
    <xf numFmtId="49" fontId="32" fillId="0" borderId="30" xfId="1" applyNumberFormat="1" applyFont="1" applyBorder="1" applyAlignment="1">
      <alignment horizontal="center" textRotation="255" wrapText="1"/>
    </xf>
    <xf numFmtId="49" fontId="32" fillId="0" borderId="38" xfId="1" applyNumberFormat="1" applyFont="1" applyBorder="1" applyAlignment="1">
      <alignment vertical="center" wrapText="1"/>
    </xf>
    <xf numFmtId="49" fontId="32" fillId="0" borderId="38" xfId="1" applyNumberFormat="1" applyFont="1" applyBorder="1" applyAlignment="1">
      <alignment horizontal="center" vertical="center" wrapText="1"/>
    </xf>
    <xf numFmtId="49" fontId="32" fillId="0" borderId="30" xfId="1" applyNumberFormat="1" applyFont="1" applyBorder="1" applyAlignment="1">
      <alignment vertical="center" wrapText="1"/>
    </xf>
    <xf numFmtId="49" fontId="32" fillId="0" borderId="31" xfId="1" applyNumberFormat="1" applyFont="1" applyBorder="1" applyAlignment="1">
      <alignment vertical="center" wrapText="1"/>
    </xf>
    <xf numFmtId="49" fontId="32" fillId="0" borderId="32" xfId="1" applyNumberFormat="1" applyFont="1" applyBorder="1" applyAlignment="1">
      <alignment vertical="center" wrapText="1"/>
    </xf>
    <xf numFmtId="49" fontId="32" fillId="0" borderId="64" xfId="1" applyNumberFormat="1" applyFont="1" applyBorder="1" applyAlignment="1">
      <alignment horizontal="center" vertical="center" wrapText="1"/>
    </xf>
    <xf numFmtId="49" fontId="32" fillId="0" borderId="0" xfId="1" applyNumberFormat="1" applyFont="1" applyAlignment="1">
      <alignment horizontal="center" vertical="center" wrapText="1"/>
    </xf>
    <xf numFmtId="0" fontId="28" fillId="0" borderId="64" xfId="1" applyFont="1" applyBorder="1" applyAlignment="1">
      <alignment horizontal="center" vertical="center" wrapText="1" shrinkToFit="1"/>
    </xf>
    <xf numFmtId="49" fontId="36" fillId="0" borderId="64" xfId="1" applyNumberFormat="1" applyFont="1" applyBorder="1" applyAlignment="1">
      <alignment horizontal="center" vertical="center" wrapText="1" shrinkToFit="1"/>
    </xf>
    <xf numFmtId="0" fontId="25" fillId="0" borderId="64" xfId="1" applyFont="1" applyBorder="1" applyAlignment="1">
      <alignment horizontal="left" vertical="center" wrapText="1" shrinkToFit="1"/>
    </xf>
    <xf numFmtId="49" fontId="26" fillId="0" borderId="64" xfId="1" applyNumberFormat="1" applyFont="1" applyBorder="1" applyAlignment="1">
      <alignment horizontal="left" vertical="center" wrapText="1" shrinkToFit="1"/>
    </xf>
    <xf numFmtId="49" fontId="26" fillId="0" borderId="40" xfId="1" applyNumberFormat="1" applyFont="1" applyBorder="1" applyAlignment="1">
      <alignment horizontal="center" vertical="center" wrapText="1" shrinkToFit="1"/>
    </xf>
    <xf numFmtId="0" fontId="32" fillId="0" borderId="91" xfId="1" applyFont="1" applyBorder="1" applyAlignment="1">
      <alignment horizontal="center" vertical="center" wrapText="1" shrinkToFit="1"/>
    </xf>
    <xf numFmtId="0" fontId="32" fillId="0" borderId="98" xfId="1" applyFont="1" applyBorder="1" applyAlignment="1">
      <alignment horizontal="center" vertical="center" wrapText="1" shrinkToFit="1"/>
    </xf>
    <xf numFmtId="0" fontId="32" fillId="0" borderId="99" xfId="1" applyFont="1" applyBorder="1" applyAlignment="1">
      <alignment horizontal="center" vertical="center" wrapText="1" shrinkToFit="1"/>
    </xf>
    <xf numFmtId="0" fontId="32" fillId="0" borderId="50" xfId="1" applyFont="1" applyBorder="1" applyAlignment="1">
      <alignment horizontal="center" vertical="center" wrapText="1" shrinkToFit="1"/>
    </xf>
    <xf numFmtId="0" fontId="36" fillId="0" borderId="39" xfId="1" applyFont="1" applyBorder="1" applyAlignment="1">
      <alignment horizontal="center" vertical="center" wrapText="1" shrinkToFit="1"/>
    </xf>
    <xf numFmtId="0" fontId="36" fillId="6" borderId="100" xfId="1" applyFont="1" applyFill="1" applyBorder="1" applyAlignment="1">
      <alignment horizontal="center" vertical="center" wrapText="1" shrinkToFit="1"/>
    </xf>
    <xf numFmtId="0" fontId="36" fillId="0" borderId="101" xfId="1" applyFont="1" applyBorder="1" applyAlignment="1">
      <alignment horizontal="center" vertical="center" wrapText="1" shrinkToFit="1"/>
    </xf>
    <xf numFmtId="0" fontId="36" fillId="0" borderId="101" xfId="1" applyFont="1" applyBorder="1" applyAlignment="1">
      <alignment horizontal="center" vertical="center" wrapText="1"/>
    </xf>
    <xf numFmtId="0" fontId="36" fillId="0" borderId="102" xfId="1" applyFont="1" applyBorder="1" applyAlignment="1">
      <alignment horizontal="center" vertical="center" wrapText="1" shrinkToFit="1"/>
    </xf>
    <xf numFmtId="0" fontId="36" fillId="0" borderId="25" xfId="1" applyFont="1" applyBorder="1" applyAlignment="1">
      <alignment horizontal="center" vertical="center" wrapText="1" shrinkToFit="1"/>
    </xf>
    <xf numFmtId="0" fontId="28" fillId="0" borderId="63" xfId="1" applyFont="1" applyBorder="1" applyAlignment="1">
      <alignment horizontal="center" vertical="center" wrapText="1" shrinkToFit="1"/>
    </xf>
    <xf numFmtId="49" fontId="36" fillId="0" borderId="63" xfId="1" applyNumberFormat="1" applyFont="1" applyBorder="1" applyAlignment="1">
      <alignment horizontal="center" vertical="center" wrapText="1" shrinkToFit="1"/>
    </xf>
    <xf numFmtId="49" fontId="26" fillId="0" borderId="27" xfId="1" applyNumberFormat="1" applyFont="1" applyBorder="1" applyAlignment="1">
      <alignment horizontal="center" vertical="center" wrapText="1" shrinkToFit="1"/>
    </xf>
    <xf numFmtId="20" fontId="32" fillId="2" borderId="103" xfId="1" applyNumberFormat="1" applyFont="1" applyFill="1" applyBorder="1" applyAlignment="1">
      <alignment horizontal="center" vertical="center" wrapText="1" shrinkToFit="1"/>
    </xf>
    <xf numFmtId="20" fontId="32" fillId="2" borderId="90" xfId="1" applyNumberFormat="1" applyFont="1" applyFill="1" applyBorder="1" applyAlignment="1">
      <alignment horizontal="center" vertical="center" wrapText="1" shrinkToFit="1"/>
    </xf>
    <xf numFmtId="20" fontId="32" fillId="2" borderId="84" xfId="1" applyNumberFormat="1" applyFont="1" applyFill="1" applyBorder="1" applyAlignment="1">
      <alignment horizontal="center" vertical="center" wrapText="1" shrinkToFit="1"/>
    </xf>
    <xf numFmtId="20" fontId="32" fillId="2" borderId="104" xfId="1" applyNumberFormat="1" applyFont="1" applyFill="1" applyBorder="1" applyAlignment="1">
      <alignment horizontal="center" vertical="center" wrapText="1" shrinkToFit="1"/>
    </xf>
    <xf numFmtId="20" fontId="32" fillId="2" borderId="105" xfId="1" applyNumberFormat="1" applyFont="1" applyFill="1" applyBorder="1" applyAlignment="1">
      <alignment horizontal="center" vertical="center" wrapText="1" shrinkToFit="1"/>
    </xf>
    <xf numFmtId="20" fontId="36" fillId="0" borderId="63" xfId="1" applyNumberFormat="1" applyFont="1" applyBorder="1" applyAlignment="1">
      <alignment vertical="center" wrapText="1" shrinkToFit="1"/>
    </xf>
    <xf numFmtId="49" fontId="32" fillId="0" borderId="0" xfId="1" applyNumberFormat="1" applyFont="1" applyAlignment="1">
      <alignment horizontal="left" vertical="center" wrapText="1"/>
    </xf>
    <xf numFmtId="0" fontId="32" fillId="0" borderId="106" xfId="1" applyFont="1" applyBorder="1" applyAlignment="1">
      <alignment horizontal="center" vertical="center" wrapText="1" shrinkToFit="1"/>
    </xf>
    <xf numFmtId="0" fontId="32" fillId="0" borderId="72" xfId="1" applyFont="1" applyBorder="1" applyAlignment="1">
      <alignment horizontal="center" vertical="center" wrapText="1" shrinkToFit="1"/>
    </xf>
    <xf numFmtId="0" fontId="32" fillId="0" borderId="95" xfId="1" applyFont="1" applyBorder="1" applyAlignment="1">
      <alignment horizontal="center" vertical="center" wrapText="1" shrinkToFit="1"/>
    </xf>
    <xf numFmtId="20" fontId="36" fillId="0" borderId="64" xfId="1" applyNumberFormat="1" applyFont="1" applyBorder="1" applyAlignment="1">
      <alignment vertical="center" wrapText="1" shrinkToFit="1"/>
    </xf>
    <xf numFmtId="0" fontId="28" fillId="0" borderId="25" xfId="1" applyFont="1" applyBorder="1" applyAlignment="1">
      <alignment horizontal="center" vertical="center" wrapText="1" shrinkToFit="1"/>
    </xf>
    <xf numFmtId="49" fontId="36" fillId="0" borderId="25" xfId="1" applyNumberFormat="1" applyFont="1" applyBorder="1" applyAlignment="1">
      <alignment horizontal="center" vertical="center" wrapText="1" shrinkToFit="1"/>
    </xf>
    <xf numFmtId="20" fontId="37" fillId="2" borderId="103" xfId="1" applyNumberFormat="1" applyFont="1" applyFill="1" applyBorder="1" applyAlignment="1">
      <alignment horizontal="center" vertical="center" wrapText="1" shrinkToFit="1"/>
    </xf>
    <xf numFmtId="20" fontId="37" fillId="2" borderId="90" xfId="1" applyNumberFormat="1" applyFont="1" applyFill="1" applyBorder="1" applyAlignment="1">
      <alignment horizontal="center" vertical="center" wrapText="1" shrinkToFit="1"/>
    </xf>
    <xf numFmtId="20" fontId="37" fillId="2" borderId="84" xfId="1" applyNumberFormat="1" applyFont="1" applyFill="1" applyBorder="1" applyAlignment="1">
      <alignment horizontal="center" vertical="center" wrapText="1" shrinkToFit="1"/>
    </xf>
    <xf numFmtId="49" fontId="26" fillId="0" borderId="22" xfId="1" applyNumberFormat="1" applyFont="1" applyBorder="1" applyAlignment="1">
      <alignment horizontal="center" vertical="center" wrapText="1" shrinkToFit="1"/>
    </xf>
    <xf numFmtId="49" fontId="36" fillId="0" borderId="0" xfId="1" applyNumberFormat="1" applyFont="1" applyAlignment="1">
      <alignment horizontal="center" vertical="center" wrapText="1" shrinkToFit="1"/>
    </xf>
    <xf numFmtId="49" fontId="26" fillId="0" borderId="63" xfId="1" applyNumberFormat="1" applyFont="1" applyBorder="1" applyAlignment="1">
      <alignment vertical="center" wrapText="1" shrinkToFit="1"/>
    </xf>
    <xf numFmtId="20" fontId="32" fillId="2" borderId="99" xfId="1" applyNumberFormat="1" applyFont="1" applyFill="1" applyBorder="1" applyAlignment="1">
      <alignment horizontal="center" vertical="center" wrapText="1" shrinkToFit="1"/>
    </xf>
    <xf numFmtId="49" fontId="26" fillId="0" borderId="64" xfId="1" applyNumberFormat="1" applyFont="1" applyBorder="1" applyAlignment="1">
      <alignment vertical="center" wrapText="1" shrinkToFit="1"/>
    </xf>
    <xf numFmtId="0" fontId="32" fillId="0" borderId="107" xfId="1" applyFont="1" applyBorder="1" applyAlignment="1">
      <alignment horizontal="center" vertical="center" wrapText="1" shrinkToFit="1"/>
    </xf>
    <xf numFmtId="49" fontId="28" fillId="0" borderId="0" xfId="1" applyNumberFormat="1" applyFont="1" applyAlignment="1">
      <alignment horizontal="center" vertical="center" wrapText="1"/>
    </xf>
    <xf numFmtId="49" fontId="26" fillId="0" borderId="0" xfId="1" applyNumberFormat="1" applyFont="1" applyAlignment="1">
      <alignment horizontal="center" vertical="center" wrapText="1"/>
    </xf>
    <xf numFmtId="0" fontId="26" fillId="0" borderId="91" xfId="1" applyFont="1" applyBorder="1" applyAlignment="1">
      <alignment horizontal="center" vertical="center" wrapText="1"/>
    </xf>
    <xf numFmtId="0" fontId="26" fillId="0" borderId="59" xfId="1" applyFont="1" applyBorder="1" applyAlignment="1">
      <alignment horizontal="center" vertical="center" wrapText="1"/>
    </xf>
    <xf numFmtId="0" fontId="25" fillId="0" borderId="63" xfId="1" applyFont="1" applyBorder="1" applyAlignment="1">
      <alignment horizontal="center" vertical="center" wrapText="1"/>
    </xf>
    <xf numFmtId="167" fontId="32" fillId="0" borderId="96" xfId="1" applyNumberFormat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167" fontId="25" fillId="0" borderId="59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horizontal="right"/>
    </xf>
    <xf numFmtId="0" fontId="32" fillId="0" borderId="0" xfId="1" applyFont="1"/>
    <xf numFmtId="0" fontId="28" fillId="0" borderId="0" xfId="1" applyFont="1" applyAlignment="1">
      <alignment vertical="top" wrapText="1"/>
    </xf>
    <xf numFmtId="0" fontId="28" fillId="0" borderId="0" xfId="1" applyFont="1" applyAlignment="1">
      <alignment vertical="center"/>
    </xf>
    <xf numFmtId="0" fontId="26" fillId="0" borderId="0" xfId="1" applyFont="1" applyAlignment="1">
      <alignment horizontal="right" wrapText="1"/>
    </xf>
    <xf numFmtId="14" fontId="38" fillId="0" borderId="0" xfId="1" applyNumberFormat="1" applyFont="1"/>
    <xf numFmtId="0" fontId="38" fillId="0" borderId="0" xfId="1" applyFont="1"/>
    <xf numFmtId="0" fontId="38" fillId="2" borderId="0" xfId="1" applyFont="1" applyFill="1"/>
    <xf numFmtId="0" fontId="13" fillId="0" borderId="0" xfId="1"/>
    <xf numFmtId="1" fontId="38" fillId="0" borderId="0" xfId="1" applyNumberFormat="1" applyFont="1"/>
    <xf numFmtId="0" fontId="13" fillId="0" borderId="0" xfId="1" applyAlignment="1">
      <alignment horizontal="right"/>
    </xf>
    <xf numFmtId="14" fontId="13" fillId="2" borderId="0" xfId="1" applyNumberFormat="1" applyFill="1"/>
    <xf numFmtId="0" fontId="13" fillId="2" borderId="0" xfId="1" applyFill="1"/>
    <xf numFmtId="14" fontId="38" fillId="2" borderId="0" xfId="1" applyNumberFormat="1" applyFont="1" applyFill="1"/>
    <xf numFmtId="0" fontId="27" fillId="0" borderId="0" xfId="1" applyFont="1" applyAlignment="1">
      <alignment vertical="center" wrapText="1"/>
    </xf>
    <xf numFmtId="14" fontId="13" fillId="0" borderId="0" xfId="1" applyNumberFormat="1"/>
    <xf numFmtId="14" fontId="29" fillId="0" borderId="0" xfId="1" applyNumberFormat="1" applyFont="1"/>
    <xf numFmtId="14" fontId="10" fillId="0" borderId="0" xfId="1" applyNumberFormat="1" applyFont="1"/>
    <xf numFmtId="0" fontId="11" fillId="0" borderId="0" xfId="0" applyFont="1" applyAlignment="1">
      <alignment horizontal="center"/>
    </xf>
    <xf numFmtId="168" fontId="1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shrinkToFit="1"/>
    </xf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167" fontId="9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169" fontId="1" fillId="3" borderId="22" xfId="0" applyNumberFormat="1" applyFont="1" applyFill="1" applyBorder="1" applyAlignment="1">
      <alignment horizontal="center" vertical="center"/>
    </xf>
    <xf numFmtId="169" fontId="1" fillId="3" borderId="0" xfId="0" applyNumberFormat="1" applyFont="1" applyFill="1" applyAlignment="1">
      <alignment horizontal="center" vertical="center"/>
    </xf>
    <xf numFmtId="169" fontId="1" fillId="3" borderId="23" xfId="0" applyNumberFormat="1" applyFont="1" applyFill="1" applyBorder="1" applyAlignment="1">
      <alignment horizontal="center" vertical="center"/>
    </xf>
    <xf numFmtId="169" fontId="1" fillId="0" borderId="22" xfId="0" applyNumberFormat="1" applyFont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" fillId="0" borderId="23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9" fontId="1" fillId="2" borderId="22" xfId="0" applyNumberFormat="1" applyFont="1" applyFill="1" applyBorder="1" applyAlignment="1">
      <alignment horizontal="center" vertical="center"/>
    </xf>
    <xf numFmtId="169" fontId="1" fillId="2" borderId="0" xfId="0" applyNumberFormat="1" applyFont="1" applyFill="1" applyAlignment="1">
      <alignment horizontal="center" vertical="center"/>
    </xf>
    <xf numFmtId="169" fontId="1" fillId="2" borderId="2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67" fontId="17" fillId="3" borderId="30" xfId="0" applyNumberFormat="1" applyFont="1" applyFill="1" applyBorder="1" applyAlignment="1">
      <alignment horizontal="center" wrapText="1"/>
    </xf>
    <xf numFmtId="167" fontId="17" fillId="3" borderId="31" xfId="0" applyNumberFormat="1" applyFont="1" applyFill="1" applyBorder="1" applyAlignment="1">
      <alignment horizontal="center" wrapText="1"/>
    </xf>
    <xf numFmtId="167" fontId="17" fillId="3" borderId="32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29" xfId="0" applyFont="1" applyBorder="1" applyAlignment="1">
      <alignment horizontal="left" vertical="top"/>
    </xf>
    <xf numFmtId="0" fontId="17" fillId="0" borderId="36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37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54" xfId="0" applyFont="1" applyBorder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67" fontId="17" fillId="3" borderId="40" xfId="0" applyNumberFormat="1" applyFont="1" applyFill="1" applyBorder="1" applyAlignment="1">
      <alignment horizontal="center" wrapText="1"/>
    </xf>
    <xf numFmtId="167" fontId="17" fillId="3" borderId="38" xfId="0" applyNumberFormat="1" applyFont="1" applyFill="1" applyBorder="1" applyAlignment="1">
      <alignment horizontal="center" wrapText="1"/>
    </xf>
    <xf numFmtId="167" fontId="17" fillId="3" borderId="39" xfId="0" applyNumberFormat="1" applyFont="1" applyFill="1" applyBorder="1" applyAlignment="1">
      <alignment horizontal="center" wrapText="1"/>
    </xf>
    <xf numFmtId="0" fontId="18" fillId="2" borderId="31" xfId="0" applyFont="1" applyFill="1" applyBorder="1" applyAlignment="1">
      <alignment horizontal="center" vertical="center" textRotation="45" wrapText="1"/>
    </xf>
    <xf numFmtId="0" fontId="18" fillId="2" borderId="32" xfId="0" applyFont="1" applyFill="1" applyBorder="1" applyAlignment="1">
      <alignment horizontal="center" vertical="center" textRotation="45" wrapText="1"/>
    </xf>
    <xf numFmtId="167" fontId="17" fillId="0" borderId="30" xfId="0" applyNumberFormat="1" applyFont="1" applyBorder="1" applyAlignment="1">
      <alignment horizontal="center" wrapText="1"/>
    </xf>
    <xf numFmtId="167" fontId="17" fillId="0" borderId="31" xfId="0" applyNumberFormat="1" applyFont="1" applyBorder="1" applyAlignment="1">
      <alignment horizontal="center" wrapText="1"/>
    </xf>
    <xf numFmtId="167" fontId="17" fillId="0" borderId="3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7" fontId="1" fillId="0" borderId="33" xfId="0" applyNumberFormat="1" applyFont="1" applyBorder="1" applyAlignment="1">
      <alignment horizontal="center" vertical="center"/>
    </xf>
    <xf numFmtId="167" fontId="1" fillId="0" borderId="24" xfId="0" applyNumberFormat="1" applyFont="1" applyBorder="1" applyAlignment="1">
      <alignment horizontal="center" vertical="center"/>
    </xf>
    <xf numFmtId="167" fontId="1" fillId="0" borderId="42" xfId="0" applyNumberFormat="1" applyFont="1" applyBorder="1" applyAlignment="1">
      <alignment horizontal="center" vertical="center"/>
    </xf>
    <xf numFmtId="167" fontId="17" fillId="0" borderId="40" xfId="0" applyNumberFormat="1" applyFont="1" applyBorder="1" applyAlignment="1">
      <alignment horizontal="center" wrapText="1"/>
    </xf>
    <xf numFmtId="167" fontId="17" fillId="0" borderId="38" xfId="0" applyNumberFormat="1" applyFont="1" applyBorder="1" applyAlignment="1">
      <alignment horizontal="center" wrapText="1"/>
    </xf>
    <xf numFmtId="167" fontId="17" fillId="0" borderId="39" xfId="0" applyNumberFormat="1" applyFont="1" applyBorder="1" applyAlignment="1">
      <alignment horizontal="center" wrapText="1"/>
    </xf>
    <xf numFmtId="170" fontId="19" fillId="3" borderId="40" xfId="0" applyNumberFormat="1" applyFont="1" applyFill="1" applyBorder="1" applyAlignment="1">
      <alignment horizontal="center" wrapText="1"/>
    </xf>
    <xf numFmtId="170" fontId="19" fillId="3" borderId="38" xfId="0" applyNumberFormat="1" applyFont="1" applyFill="1" applyBorder="1" applyAlignment="1">
      <alignment horizontal="center" wrapText="1"/>
    </xf>
    <xf numFmtId="170" fontId="19" fillId="3" borderId="39" xfId="0" applyNumberFormat="1" applyFont="1" applyFill="1" applyBorder="1" applyAlignment="1">
      <alignment horizontal="center" wrapText="1"/>
    </xf>
    <xf numFmtId="170" fontId="19" fillId="0" borderId="30" xfId="0" applyNumberFormat="1" applyFont="1" applyBorder="1" applyAlignment="1">
      <alignment horizontal="center" wrapText="1"/>
    </xf>
    <xf numFmtId="170" fontId="19" fillId="0" borderId="31" xfId="0" applyNumberFormat="1" applyFont="1" applyBorder="1" applyAlignment="1">
      <alignment horizontal="center" wrapText="1"/>
    </xf>
    <xf numFmtId="170" fontId="19" fillId="0" borderId="32" xfId="0" applyNumberFormat="1" applyFont="1" applyBorder="1" applyAlignment="1">
      <alignment horizontal="center" wrapText="1"/>
    </xf>
    <xf numFmtId="0" fontId="18" fillId="2" borderId="30" xfId="0" applyFont="1" applyFill="1" applyBorder="1" applyAlignment="1">
      <alignment horizontal="center" vertical="center" textRotation="90" wrapText="1"/>
    </xf>
    <xf numFmtId="0" fontId="18" fillId="2" borderId="31" xfId="0" applyFont="1" applyFill="1" applyBorder="1" applyAlignment="1">
      <alignment horizontal="center" vertical="center" textRotation="90" wrapText="1"/>
    </xf>
    <xf numFmtId="0" fontId="18" fillId="2" borderId="32" xfId="0" applyFont="1" applyFill="1" applyBorder="1" applyAlignment="1">
      <alignment horizontal="center" vertical="center" textRotation="90" wrapText="1"/>
    </xf>
    <xf numFmtId="20" fontId="17" fillId="0" borderId="31" xfId="0" applyNumberFormat="1" applyFont="1" applyBorder="1" applyAlignment="1">
      <alignment horizontal="center" wrapText="1"/>
    </xf>
    <xf numFmtId="20" fontId="17" fillId="0" borderId="32" xfId="0" applyNumberFormat="1" applyFont="1" applyBorder="1" applyAlignment="1">
      <alignment horizontal="center" wrapText="1"/>
    </xf>
    <xf numFmtId="20" fontId="17" fillId="3" borderId="31" xfId="0" applyNumberFormat="1" applyFont="1" applyFill="1" applyBorder="1" applyAlignment="1">
      <alignment horizontal="center" wrapText="1"/>
    </xf>
    <xf numFmtId="20" fontId="17" fillId="3" borderId="32" xfId="0" applyNumberFormat="1" applyFont="1" applyFill="1" applyBorder="1" applyAlignment="1">
      <alignment horizontal="center" wrapText="1"/>
    </xf>
    <xf numFmtId="170" fontId="19" fillId="0" borderId="40" xfId="0" applyNumberFormat="1" applyFont="1" applyBorder="1" applyAlignment="1">
      <alignment horizontal="center" wrapText="1"/>
    </xf>
    <xf numFmtId="170" fontId="19" fillId="0" borderId="38" xfId="0" applyNumberFormat="1" applyFont="1" applyBorder="1" applyAlignment="1">
      <alignment horizontal="center" wrapText="1"/>
    </xf>
    <xf numFmtId="170" fontId="19" fillId="0" borderId="39" xfId="0" applyNumberFormat="1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170" fontId="20" fillId="2" borderId="46" xfId="0" applyNumberFormat="1" applyFont="1" applyFill="1" applyBorder="1" applyAlignment="1">
      <alignment horizontal="center" wrapText="1"/>
    </xf>
    <xf numFmtId="170" fontId="20" fillId="2" borderId="47" xfId="0" applyNumberFormat="1" applyFont="1" applyFill="1" applyBorder="1" applyAlignment="1">
      <alignment horizontal="center" wrapText="1"/>
    </xf>
    <xf numFmtId="170" fontId="20" fillId="2" borderId="48" xfId="0" applyNumberFormat="1" applyFont="1" applyFill="1" applyBorder="1" applyAlignment="1">
      <alignment horizontal="center" wrapText="1"/>
    </xf>
    <xf numFmtId="170" fontId="20" fillId="3" borderId="46" xfId="0" applyNumberFormat="1" applyFont="1" applyFill="1" applyBorder="1" applyAlignment="1">
      <alignment horizontal="center" wrapText="1"/>
    </xf>
    <xf numFmtId="170" fontId="20" fillId="3" borderId="47" xfId="0" applyNumberFormat="1" applyFont="1" applyFill="1" applyBorder="1" applyAlignment="1">
      <alignment horizontal="center" wrapText="1"/>
    </xf>
    <xf numFmtId="170" fontId="20" fillId="3" borderId="48" xfId="0" applyNumberFormat="1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vertical="center" textRotation="90" wrapText="1"/>
    </xf>
    <xf numFmtId="0" fontId="18" fillId="0" borderId="13" xfId="0" applyFont="1" applyBorder="1" applyAlignment="1">
      <alignment horizontal="center" vertical="center" textRotation="90" wrapText="1"/>
    </xf>
    <xf numFmtId="167" fontId="20" fillId="3" borderId="46" xfId="0" applyNumberFormat="1" applyFont="1" applyFill="1" applyBorder="1" applyAlignment="1">
      <alignment horizontal="center" wrapText="1"/>
    </xf>
    <xf numFmtId="167" fontId="20" fillId="3" borderId="47" xfId="0" applyNumberFormat="1" applyFont="1" applyFill="1" applyBorder="1" applyAlignment="1">
      <alignment horizontal="center" wrapText="1"/>
    </xf>
    <xf numFmtId="167" fontId="20" fillId="3" borderId="48" xfId="0" applyNumberFormat="1" applyFont="1" applyFill="1" applyBorder="1" applyAlignment="1">
      <alignment horizontal="center" wrapText="1"/>
    </xf>
    <xf numFmtId="170" fontId="20" fillId="0" borderId="46" xfId="0" applyNumberFormat="1" applyFont="1" applyBorder="1" applyAlignment="1">
      <alignment horizontal="center" wrapText="1"/>
    </xf>
    <xf numFmtId="170" fontId="20" fillId="0" borderId="47" xfId="0" applyNumberFormat="1" applyFont="1" applyBorder="1" applyAlignment="1">
      <alignment horizontal="center" wrapText="1"/>
    </xf>
    <xf numFmtId="170" fontId="20" fillId="0" borderId="48" xfId="0" applyNumberFormat="1" applyFont="1" applyBorder="1" applyAlignment="1">
      <alignment horizontal="center" wrapText="1"/>
    </xf>
    <xf numFmtId="167" fontId="20" fillId="3" borderId="14" xfId="0" applyNumberFormat="1" applyFont="1" applyFill="1" applyBorder="1" applyAlignment="1">
      <alignment horizontal="center" wrapText="1"/>
    </xf>
    <xf numFmtId="167" fontId="20" fillId="3" borderId="12" xfId="0" applyNumberFormat="1" applyFont="1" applyFill="1" applyBorder="1" applyAlignment="1">
      <alignment horizontal="center" wrapText="1"/>
    </xf>
    <xf numFmtId="167" fontId="20" fillId="2" borderId="14" xfId="0" applyNumberFormat="1" applyFont="1" applyFill="1" applyBorder="1" applyAlignment="1">
      <alignment horizontal="center" wrapText="1"/>
    </xf>
    <xf numFmtId="167" fontId="20" fillId="2" borderId="12" xfId="0" applyNumberFormat="1" applyFont="1" applyFill="1" applyBorder="1" applyAlignment="1">
      <alignment horizontal="center" wrapText="1"/>
    </xf>
    <xf numFmtId="167" fontId="20" fillId="2" borderId="13" xfId="0" applyNumberFormat="1" applyFont="1" applyFill="1" applyBorder="1" applyAlignment="1">
      <alignment horizontal="center" wrapText="1"/>
    </xf>
    <xf numFmtId="0" fontId="16" fillId="0" borderId="5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67" fontId="20" fillId="0" borderId="11" xfId="0" applyNumberFormat="1" applyFont="1" applyBorder="1" applyAlignment="1">
      <alignment horizontal="center" wrapText="1"/>
    </xf>
    <xf numFmtId="167" fontId="20" fillId="0" borderId="12" xfId="0" applyNumberFormat="1" applyFont="1" applyBorder="1" applyAlignment="1">
      <alignment horizontal="center" wrapText="1"/>
    </xf>
    <xf numFmtId="167" fontId="20" fillId="0" borderId="13" xfId="0" applyNumberFormat="1" applyFont="1" applyBorder="1" applyAlignment="1">
      <alignment horizontal="center" wrapText="1"/>
    </xf>
    <xf numFmtId="167" fontId="20" fillId="0" borderId="14" xfId="0" applyNumberFormat="1" applyFont="1" applyBorder="1" applyAlignment="1">
      <alignment horizontal="center" wrapText="1"/>
    </xf>
    <xf numFmtId="20" fontId="17" fillId="3" borderId="14" xfId="0" applyNumberFormat="1" applyFont="1" applyFill="1" applyBorder="1" applyAlignment="1">
      <alignment horizontal="center" wrapText="1"/>
    </xf>
    <xf numFmtId="20" fontId="17" fillId="3" borderId="12" xfId="0" applyNumberFormat="1" applyFont="1" applyFill="1" applyBorder="1" applyAlignment="1">
      <alignment horizontal="center" wrapText="1"/>
    </xf>
    <xf numFmtId="20" fontId="17" fillId="3" borderId="13" xfId="0" applyNumberFormat="1" applyFont="1" applyFill="1" applyBorder="1" applyAlignment="1">
      <alignment horizontal="center" wrapText="1"/>
    </xf>
    <xf numFmtId="170" fontId="20" fillId="2" borderId="49" xfId="0" applyNumberFormat="1" applyFont="1" applyFill="1" applyBorder="1" applyAlignment="1">
      <alignment horizontal="center" wrapText="1"/>
    </xf>
    <xf numFmtId="170" fontId="20" fillId="2" borderId="50" xfId="0" applyNumberFormat="1" applyFont="1" applyFill="1" applyBorder="1" applyAlignment="1">
      <alignment horizontal="center" wrapText="1"/>
    </xf>
    <xf numFmtId="170" fontId="20" fillId="2" borderId="51" xfId="0" applyNumberFormat="1" applyFont="1" applyFill="1" applyBorder="1" applyAlignment="1">
      <alignment horizontal="center" wrapText="1"/>
    </xf>
    <xf numFmtId="167" fontId="17" fillId="2" borderId="27" xfId="0" applyNumberFormat="1" applyFont="1" applyFill="1" applyBorder="1" applyAlignment="1">
      <alignment horizontal="center" wrapText="1"/>
    </xf>
    <xf numFmtId="167" fontId="17" fillId="2" borderId="28" xfId="0" applyNumberFormat="1" applyFont="1" applyFill="1" applyBorder="1" applyAlignment="1">
      <alignment horizontal="center" wrapText="1"/>
    </xf>
    <xf numFmtId="167" fontId="17" fillId="2" borderId="44" xfId="0" applyNumberFormat="1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7" fontId="17" fillId="2" borderId="22" xfId="0" applyNumberFormat="1" applyFont="1" applyFill="1" applyBorder="1" applyAlignment="1">
      <alignment horizontal="center" wrapText="1"/>
    </xf>
    <xf numFmtId="167" fontId="17" fillId="2" borderId="0" xfId="0" applyNumberFormat="1" applyFont="1" applyFill="1" applyAlignment="1">
      <alignment horizontal="center" wrapText="1"/>
    </xf>
    <xf numFmtId="167" fontId="17" fillId="2" borderId="23" xfId="0" applyNumberFormat="1" applyFont="1" applyFill="1" applyBorder="1" applyAlignment="1">
      <alignment horizontal="center" wrapText="1"/>
    </xf>
    <xf numFmtId="167" fontId="17" fillId="0" borderId="27" xfId="0" applyNumberFormat="1" applyFont="1" applyBorder="1" applyAlignment="1">
      <alignment horizontal="center" wrapText="1"/>
    </xf>
    <xf numFmtId="167" fontId="17" fillId="0" borderId="28" xfId="0" applyNumberFormat="1" applyFont="1" applyBorder="1" applyAlignment="1">
      <alignment horizontal="center" wrapText="1"/>
    </xf>
    <xf numFmtId="167" fontId="17" fillId="0" borderId="44" xfId="0" applyNumberFormat="1" applyFont="1" applyBorder="1" applyAlignment="1">
      <alignment horizontal="center" wrapText="1"/>
    </xf>
    <xf numFmtId="167" fontId="20" fillId="2" borderId="31" xfId="0" applyNumberFormat="1" applyFont="1" applyFill="1" applyBorder="1" applyAlignment="1">
      <alignment horizontal="center" wrapText="1"/>
    </xf>
    <xf numFmtId="167" fontId="20" fillId="2" borderId="32" xfId="0" applyNumberFormat="1" applyFont="1" applyFill="1" applyBorder="1" applyAlignment="1">
      <alignment horizontal="center" wrapText="1"/>
    </xf>
    <xf numFmtId="167" fontId="20" fillId="2" borderId="30" xfId="0" applyNumberFormat="1" applyFont="1" applyFill="1" applyBorder="1" applyAlignment="1">
      <alignment horizontal="center" wrapText="1"/>
    </xf>
    <xf numFmtId="167" fontId="17" fillId="2" borderId="30" xfId="0" applyNumberFormat="1" applyFont="1" applyFill="1" applyBorder="1" applyAlignment="1">
      <alignment horizontal="center" wrapText="1"/>
    </xf>
    <xf numFmtId="167" fontId="17" fillId="2" borderId="31" xfId="0" applyNumberFormat="1" applyFont="1" applyFill="1" applyBorder="1" applyAlignment="1">
      <alignment horizontal="center" wrapText="1"/>
    </xf>
    <xf numFmtId="167" fontId="17" fillId="2" borderId="32" xfId="0" applyNumberFormat="1" applyFont="1" applyFill="1" applyBorder="1" applyAlignment="1">
      <alignment horizontal="center" wrapText="1"/>
    </xf>
    <xf numFmtId="0" fontId="1" fillId="0" borderId="36" xfId="0" applyFont="1" applyBorder="1" applyAlignment="1">
      <alignment horizontal="center" vertical="center"/>
    </xf>
    <xf numFmtId="167" fontId="17" fillId="0" borderId="22" xfId="0" applyNumberFormat="1" applyFont="1" applyBorder="1" applyAlignment="1">
      <alignment horizontal="center" wrapText="1"/>
    </xf>
    <xf numFmtId="167" fontId="17" fillId="0" borderId="0" xfId="0" applyNumberFormat="1" applyFont="1" applyAlignment="1">
      <alignment horizontal="center" wrapText="1"/>
    </xf>
    <xf numFmtId="167" fontId="17" fillId="0" borderId="23" xfId="0" applyNumberFormat="1" applyFont="1" applyBorder="1" applyAlignment="1">
      <alignment horizontal="center" wrapText="1"/>
    </xf>
    <xf numFmtId="167" fontId="17" fillId="3" borderId="22" xfId="0" applyNumberFormat="1" applyFont="1" applyFill="1" applyBorder="1" applyAlignment="1">
      <alignment horizontal="center" wrapText="1"/>
    </xf>
    <xf numFmtId="167" fontId="17" fillId="3" borderId="0" xfId="0" applyNumberFormat="1" applyFont="1" applyFill="1" applyAlignment="1">
      <alignment horizontal="center" wrapText="1"/>
    </xf>
    <xf numFmtId="167" fontId="17" fillId="3" borderId="23" xfId="0" applyNumberFormat="1" applyFont="1" applyFill="1" applyBorder="1" applyAlignment="1">
      <alignment horizontal="center" wrapText="1"/>
    </xf>
    <xf numFmtId="170" fontId="17" fillId="3" borderId="22" xfId="0" applyNumberFormat="1" applyFont="1" applyFill="1" applyBorder="1" applyAlignment="1">
      <alignment horizontal="center" wrapText="1"/>
    </xf>
    <xf numFmtId="170" fontId="17" fillId="3" borderId="0" xfId="0" applyNumberFormat="1" applyFont="1" applyFill="1" applyAlignment="1">
      <alignment horizontal="center" wrapText="1"/>
    </xf>
    <xf numFmtId="170" fontId="17" fillId="3" borderId="23" xfId="0" applyNumberFormat="1" applyFont="1" applyFill="1" applyBorder="1" applyAlignment="1">
      <alignment horizontal="center" wrapText="1"/>
    </xf>
    <xf numFmtId="170" fontId="17" fillId="0" borderId="22" xfId="0" applyNumberFormat="1" applyFont="1" applyBorder="1" applyAlignment="1">
      <alignment horizontal="center" wrapText="1"/>
    </xf>
    <xf numFmtId="170" fontId="17" fillId="0" borderId="0" xfId="0" applyNumberFormat="1" applyFont="1" applyAlignment="1">
      <alignment horizontal="center" wrapText="1"/>
    </xf>
    <xf numFmtId="170" fontId="17" fillId="0" borderId="23" xfId="0" applyNumberFormat="1" applyFont="1" applyBorder="1" applyAlignment="1">
      <alignment horizontal="center" wrapText="1"/>
    </xf>
    <xf numFmtId="170" fontId="17" fillId="2" borderId="22" xfId="0" applyNumberFormat="1" applyFont="1" applyFill="1" applyBorder="1" applyAlignment="1">
      <alignment horizontal="center" wrapText="1"/>
    </xf>
    <xf numFmtId="170" fontId="17" fillId="2" borderId="0" xfId="0" applyNumberFormat="1" applyFont="1" applyFill="1" applyAlignment="1">
      <alignment horizontal="center" wrapText="1"/>
    </xf>
    <xf numFmtId="170" fontId="17" fillId="2" borderId="23" xfId="0" applyNumberFormat="1" applyFont="1" applyFill="1" applyBorder="1" applyAlignment="1">
      <alignment horizontal="center" wrapText="1"/>
    </xf>
    <xf numFmtId="170" fontId="19" fillId="3" borderId="30" xfId="0" applyNumberFormat="1" applyFont="1" applyFill="1" applyBorder="1" applyAlignment="1">
      <alignment horizontal="center" wrapText="1"/>
    </xf>
    <xf numFmtId="170" fontId="19" fillId="3" borderId="31" xfId="0" applyNumberFormat="1" applyFont="1" applyFill="1" applyBorder="1" applyAlignment="1">
      <alignment horizontal="center" wrapText="1"/>
    </xf>
    <xf numFmtId="170" fontId="19" fillId="3" borderId="32" xfId="0" applyNumberFormat="1" applyFont="1" applyFill="1" applyBorder="1" applyAlignment="1">
      <alignment horizontal="center" wrapText="1"/>
    </xf>
    <xf numFmtId="170" fontId="19" fillId="2" borderId="30" xfId="0" applyNumberFormat="1" applyFont="1" applyFill="1" applyBorder="1" applyAlignment="1">
      <alignment horizontal="center" wrapText="1"/>
    </xf>
    <xf numFmtId="170" fontId="19" fillId="2" borderId="31" xfId="0" applyNumberFormat="1" applyFont="1" applyFill="1" applyBorder="1" applyAlignment="1">
      <alignment horizontal="center" wrapText="1"/>
    </xf>
    <xf numFmtId="170" fontId="19" fillId="2" borderId="32" xfId="0" applyNumberFormat="1" applyFont="1" applyFill="1" applyBorder="1" applyAlignment="1">
      <alignment horizontal="center" wrapText="1"/>
    </xf>
    <xf numFmtId="0" fontId="16" fillId="0" borderId="3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textRotation="90" wrapText="1"/>
    </xf>
    <xf numFmtId="0" fontId="18" fillId="0" borderId="32" xfId="0" applyFont="1" applyBorder="1" applyAlignment="1">
      <alignment horizontal="center" vertical="center" textRotation="90" wrapText="1"/>
    </xf>
    <xf numFmtId="167" fontId="17" fillId="4" borderId="30" xfId="0" applyNumberFormat="1" applyFont="1" applyFill="1" applyBorder="1" applyAlignment="1">
      <alignment horizontal="center" wrapText="1"/>
    </xf>
    <xf numFmtId="167" fontId="17" fillId="4" borderId="31" xfId="0" applyNumberFormat="1" applyFont="1" applyFill="1" applyBorder="1" applyAlignment="1">
      <alignment horizontal="center" wrapText="1"/>
    </xf>
    <xf numFmtId="167" fontId="17" fillId="4" borderId="32" xfId="0" applyNumberFormat="1" applyFont="1" applyFill="1" applyBorder="1" applyAlignment="1">
      <alignment horizontal="center" wrapText="1"/>
    </xf>
    <xf numFmtId="170" fontId="20" fillId="0" borderId="30" xfId="0" applyNumberFormat="1" applyFont="1" applyBorder="1" applyAlignment="1">
      <alignment horizontal="center" wrapText="1"/>
    </xf>
    <xf numFmtId="170" fontId="20" fillId="0" borderId="31" xfId="0" applyNumberFormat="1" applyFont="1" applyBorder="1" applyAlignment="1">
      <alignment horizontal="center" wrapText="1"/>
    </xf>
    <xf numFmtId="170" fontId="20" fillId="0" borderId="32" xfId="0" applyNumberFormat="1" applyFont="1" applyBorder="1" applyAlignment="1">
      <alignment horizontal="center" wrapText="1"/>
    </xf>
    <xf numFmtId="170" fontId="20" fillId="2" borderId="30" xfId="0" applyNumberFormat="1" applyFont="1" applyFill="1" applyBorder="1" applyAlignment="1">
      <alignment horizontal="center" wrapText="1"/>
    </xf>
    <xf numFmtId="170" fontId="20" fillId="2" borderId="31" xfId="0" applyNumberFormat="1" applyFont="1" applyFill="1" applyBorder="1" applyAlignment="1">
      <alignment horizontal="center" wrapText="1"/>
    </xf>
    <xf numFmtId="170" fontId="20" fillId="2" borderId="32" xfId="0" applyNumberFormat="1" applyFont="1" applyFill="1" applyBorder="1" applyAlignment="1">
      <alignment horizontal="center" wrapText="1"/>
    </xf>
    <xf numFmtId="170" fontId="20" fillId="3" borderId="30" xfId="0" applyNumberFormat="1" applyFont="1" applyFill="1" applyBorder="1" applyAlignment="1">
      <alignment horizontal="center" wrapText="1"/>
    </xf>
    <xf numFmtId="170" fontId="20" fillId="3" borderId="31" xfId="0" applyNumberFormat="1" applyFont="1" applyFill="1" applyBorder="1" applyAlignment="1">
      <alignment horizontal="center" wrapText="1"/>
    </xf>
    <xf numFmtId="170" fontId="20" fillId="3" borderId="32" xfId="0" applyNumberFormat="1" applyFont="1" applyFill="1" applyBorder="1" applyAlignment="1">
      <alignment horizontal="center" wrapText="1"/>
    </xf>
    <xf numFmtId="0" fontId="16" fillId="0" borderId="6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67" fontId="17" fillId="3" borderId="27" xfId="0" applyNumberFormat="1" applyFont="1" applyFill="1" applyBorder="1" applyAlignment="1">
      <alignment horizontal="center" wrapText="1"/>
    </xf>
    <xf numFmtId="167" fontId="17" fillId="3" borderId="28" xfId="0" applyNumberFormat="1" applyFont="1" applyFill="1" applyBorder="1" applyAlignment="1">
      <alignment horizontal="center" wrapText="1"/>
    </xf>
    <xf numFmtId="167" fontId="17" fillId="3" borderId="44" xfId="0" applyNumberFormat="1" applyFont="1" applyFill="1" applyBorder="1" applyAlignment="1">
      <alignment horizont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170" fontId="17" fillId="2" borderId="30" xfId="0" applyNumberFormat="1" applyFont="1" applyFill="1" applyBorder="1" applyAlignment="1">
      <alignment horizontal="center" wrapText="1"/>
    </xf>
    <xf numFmtId="170" fontId="17" fillId="2" borderId="31" xfId="0" applyNumberFormat="1" applyFont="1" applyFill="1" applyBorder="1" applyAlignment="1">
      <alignment horizontal="center" wrapText="1"/>
    </xf>
    <xf numFmtId="170" fontId="17" fillId="2" borderId="32" xfId="0" applyNumberFormat="1" applyFont="1" applyFill="1" applyBorder="1" applyAlignment="1">
      <alignment horizontal="center" wrapText="1"/>
    </xf>
    <xf numFmtId="170" fontId="19" fillId="2" borderId="27" xfId="0" applyNumberFormat="1" applyFont="1" applyFill="1" applyBorder="1" applyAlignment="1">
      <alignment horizontal="center" wrapText="1"/>
    </xf>
    <xf numFmtId="170" fontId="19" fillId="2" borderId="28" xfId="0" applyNumberFormat="1" applyFont="1" applyFill="1" applyBorder="1" applyAlignment="1">
      <alignment horizontal="center" wrapText="1"/>
    </xf>
    <xf numFmtId="170" fontId="19" fillId="2" borderId="44" xfId="0" applyNumberFormat="1" applyFont="1" applyFill="1" applyBorder="1" applyAlignment="1">
      <alignment horizontal="center" wrapText="1"/>
    </xf>
    <xf numFmtId="170" fontId="17" fillId="3" borderId="30" xfId="0" applyNumberFormat="1" applyFont="1" applyFill="1" applyBorder="1" applyAlignment="1">
      <alignment horizontal="center" wrapText="1"/>
    </xf>
    <xf numFmtId="170" fontId="17" fillId="3" borderId="31" xfId="0" applyNumberFormat="1" applyFont="1" applyFill="1" applyBorder="1" applyAlignment="1">
      <alignment horizontal="center" wrapText="1"/>
    </xf>
    <xf numFmtId="170" fontId="17" fillId="3" borderId="32" xfId="0" applyNumberFormat="1" applyFont="1" applyFill="1" applyBorder="1" applyAlignment="1">
      <alignment horizontal="center" wrapText="1"/>
    </xf>
    <xf numFmtId="170" fontId="17" fillId="0" borderId="30" xfId="0" applyNumberFormat="1" applyFont="1" applyBorder="1" applyAlignment="1">
      <alignment horizontal="center" wrapText="1"/>
    </xf>
    <xf numFmtId="170" fontId="17" fillId="0" borderId="31" xfId="0" applyNumberFormat="1" applyFont="1" applyBorder="1" applyAlignment="1">
      <alignment horizontal="center" wrapText="1"/>
    </xf>
    <xf numFmtId="170" fontId="17" fillId="0" borderId="32" xfId="0" applyNumberFormat="1" applyFont="1" applyBorder="1" applyAlignment="1">
      <alignment horizontal="center" wrapText="1"/>
    </xf>
    <xf numFmtId="20" fontId="17" fillId="2" borderId="27" xfId="0" applyNumberFormat="1" applyFont="1" applyFill="1" applyBorder="1" applyAlignment="1">
      <alignment horizontal="center" wrapText="1"/>
    </xf>
    <xf numFmtId="20" fontId="17" fillId="2" borderId="28" xfId="0" applyNumberFormat="1" applyFont="1" applyFill="1" applyBorder="1" applyAlignment="1">
      <alignment horizontal="center" wrapText="1"/>
    </xf>
    <xf numFmtId="20" fontId="17" fillId="2" borderId="44" xfId="0" applyNumberFormat="1" applyFont="1" applyFill="1" applyBorder="1" applyAlignment="1">
      <alignment horizontal="center" wrapText="1"/>
    </xf>
    <xf numFmtId="20" fontId="17" fillId="3" borderId="27" xfId="0" applyNumberFormat="1" applyFont="1" applyFill="1" applyBorder="1" applyAlignment="1">
      <alignment horizontal="center" wrapText="1"/>
    </xf>
    <xf numFmtId="20" fontId="17" fillId="3" borderId="28" xfId="0" applyNumberFormat="1" applyFont="1" applyFill="1" applyBorder="1" applyAlignment="1">
      <alignment horizontal="center" wrapText="1"/>
    </xf>
    <xf numFmtId="20" fontId="17" fillId="3" borderId="44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center" vertical="center" textRotation="90" wrapText="1"/>
    </xf>
    <xf numFmtId="0" fontId="18" fillId="2" borderId="23" xfId="0" applyFont="1" applyFill="1" applyBorder="1" applyAlignment="1">
      <alignment horizontal="center" vertical="center" textRotation="90" wrapText="1"/>
    </xf>
    <xf numFmtId="0" fontId="18" fillId="0" borderId="50" xfId="0" applyFont="1" applyBorder="1" applyAlignment="1">
      <alignment horizontal="center" vertical="center" textRotation="90" wrapText="1"/>
    </xf>
    <xf numFmtId="0" fontId="18" fillId="0" borderId="51" xfId="0" applyFont="1" applyBorder="1" applyAlignment="1">
      <alignment horizontal="center" vertical="center" textRotation="90" wrapText="1"/>
    </xf>
    <xf numFmtId="167" fontId="20" fillId="3" borderId="30" xfId="0" applyNumberFormat="1" applyFont="1" applyFill="1" applyBorder="1" applyAlignment="1">
      <alignment horizontal="center" wrapText="1"/>
    </xf>
    <xf numFmtId="167" fontId="20" fillId="3" borderId="31" xfId="0" applyNumberFormat="1" applyFont="1" applyFill="1" applyBorder="1" applyAlignment="1">
      <alignment horizontal="center" wrapText="1"/>
    </xf>
    <xf numFmtId="167" fontId="20" fillId="3" borderId="32" xfId="0" applyNumberFormat="1" applyFont="1" applyFill="1" applyBorder="1" applyAlignment="1">
      <alignment horizontal="center" wrapText="1"/>
    </xf>
    <xf numFmtId="167" fontId="20" fillId="3" borderId="27" xfId="0" applyNumberFormat="1" applyFont="1" applyFill="1" applyBorder="1" applyAlignment="1">
      <alignment horizontal="center" wrapText="1"/>
    </xf>
    <xf numFmtId="167" fontId="20" fillId="3" borderId="28" xfId="0" applyNumberFormat="1" applyFont="1" applyFill="1" applyBorder="1" applyAlignment="1">
      <alignment horizontal="center" wrapText="1"/>
    </xf>
    <xf numFmtId="167" fontId="20" fillId="3" borderId="44" xfId="0" applyNumberFormat="1" applyFont="1" applyFill="1" applyBorder="1" applyAlignment="1">
      <alignment horizontal="center" wrapText="1"/>
    </xf>
    <xf numFmtId="167" fontId="20" fillId="2" borderId="27" xfId="0" applyNumberFormat="1" applyFont="1" applyFill="1" applyBorder="1" applyAlignment="1">
      <alignment horizontal="center" wrapText="1"/>
    </xf>
    <xf numFmtId="167" fontId="20" fillId="2" borderId="28" xfId="0" applyNumberFormat="1" applyFont="1" applyFill="1" applyBorder="1" applyAlignment="1">
      <alignment horizontal="center" wrapText="1"/>
    </xf>
    <xf numFmtId="167" fontId="20" fillId="2" borderId="44" xfId="0" applyNumberFormat="1" applyFont="1" applyFill="1" applyBorder="1" applyAlignment="1">
      <alignment horizontal="center" wrapText="1"/>
    </xf>
    <xf numFmtId="0" fontId="18" fillId="0" borderId="28" xfId="0" applyFont="1" applyBorder="1" applyAlignment="1">
      <alignment horizontal="center" vertical="center" textRotation="90" wrapText="1"/>
    </xf>
    <xf numFmtId="0" fontId="18" fillId="0" borderId="44" xfId="0" applyFont="1" applyBorder="1" applyAlignment="1">
      <alignment horizontal="center" vertical="center" textRotation="90" wrapText="1"/>
    </xf>
    <xf numFmtId="167" fontId="20" fillId="0" borderId="27" xfId="0" applyNumberFormat="1" applyFont="1" applyBorder="1" applyAlignment="1">
      <alignment horizontal="center" wrapText="1"/>
    </xf>
    <xf numFmtId="167" fontId="20" fillId="0" borderId="28" xfId="0" applyNumberFormat="1" applyFont="1" applyBorder="1" applyAlignment="1">
      <alignment horizontal="center" wrapText="1"/>
    </xf>
    <xf numFmtId="167" fontId="20" fillId="0" borderId="44" xfId="0" applyNumberFormat="1" applyFont="1" applyBorder="1" applyAlignment="1">
      <alignment horizontal="center" wrapText="1"/>
    </xf>
    <xf numFmtId="167" fontId="17" fillId="2" borderId="8" xfId="0" applyNumberFormat="1" applyFont="1" applyFill="1" applyBorder="1" applyAlignment="1">
      <alignment horizontal="center" wrapText="1"/>
    </xf>
    <xf numFmtId="167" fontId="17" fillId="2" borderId="9" xfId="0" applyNumberFormat="1" applyFont="1" applyFill="1" applyBorder="1" applyAlignment="1">
      <alignment horizontal="center" wrapText="1"/>
    </xf>
    <xf numFmtId="167" fontId="17" fillId="2" borderId="68" xfId="0" applyNumberFormat="1" applyFont="1" applyFill="1" applyBorder="1" applyAlignment="1">
      <alignment horizontal="center" wrapText="1"/>
    </xf>
    <xf numFmtId="167" fontId="17" fillId="2" borderId="69" xfId="0" applyNumberFormat="1" applyFont="1" applyFill="1" applyBorder="1" applyAlignment="1">
      <alignment horizontal="center" wrapText="1"/>
    </xf>
    <xf numFmtId="167" fontId="17" fillId="2" borderId="70" xfId="0" applyNumberFormat="1" applyFont="1" applyFill="1" applyBorder="1" applyAlignment="1">
      <alignment horizontal="center" wrapText="1"/>
    </xf>
    <xf numFmtId="167" fontId="17" fillId="3" borderId="65" xfId="0" applyNumberFormat="1" applyFont="1" applyFill="1" applyBorder="1" applyAlignment="1">
      <alignment horizontal="center" wrapText="1"/>
    </xf>
    <xf numFmtId="167" fontId="17" fillId="3" borderId="66" xfId="0" applyNumberFormat="1" applyFont="1" applyFill="1" applyBorder="1" applyAlignment="1">
      <alignment horizontal="center" wrapText="1"/>
    </xf>
    <xf numFmtId="167" fontId="17" fillId="3" borderId="67" xfId="0" applyNumberFormat="1" applyFont="1" applyFill="1" applyBorder="1" applyAlignment="1">
      <alignment horizont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7" fontId="17" fillId="0" borderId="68" xfId="0" applyNumberFormat="1" applyFont="1" applyBorder="1" applyAlignment="1">
      <alignment horizontal="center" wrapText="1"/>
    </xf>
    <xf numFmtId="167" fontId="17" fillId="0" borderId="69" xfId="0" applyNumberFormat="1" applyFont="1" applyBorder="1" applyAlignment="1">
      <alignment horizontal="center" wrapText="1"/>
    </xf>
    <xf numFmtId="167" fontId="17" fillId="0" borderId="70" xfId="0" applyNumberFormat="1" applyFont="1" applyBorder="1" applyAlignment="1">
      <alignment horizontal="center" wrapText="1"/>
    </xf>
    <xf numFmtId="167" fontId="17" fillId="3" borderId="71" xfId="0" applyNumberFormat="1" applyFont="1" applyFill="1" applyBorder="1" applyAlignment="1">
      <alignment horizontal="center" wrapText="1"/>
    </xf>
    <xf numFmtId="167" fontId="17" fillId="3" borderId="72" xfId="0" applyNumberFormat="1" applyFont="1" applyFill="1" applyBorder="1" applyAlignment="1">
      <alignment horizontal="center" wrapText="1"/>
    </xf>
    <xf numFmtId="167" fontId="17" fillId="3" borderId="73" xfId="0" applyNumberFormat="1" applyFont="1" applyFill="1" applyBorder="1" applyAlignment="1">
      <alignment horizontal="center" wrapText="1"/>
    </xf>
    <xf numFmtId="167" fontId="17" fillId="2" borderId="12" xfId="0" applyNumberFormat="1" applyFont="1" applyFill="1" applyBorder="1" applyAlignment="1">
      <alignment horizontal="center" wrapText="1"/>
    </xf>
    <xf numFmtId="167" fontId="17" fillId="2" borderId="13" xfId="0" applyNumberFormat="1" applyFont="1" applyFill="1" applyBorder="1" applyAlignment="1">
      <alignment horizontal="center" wrapText="1"/>
    </xf>
    <xf numFmtId="167" fontId="1" fillId="0" borderId="74" xfId="0" applyNumberFormat="1" applyFont="1" applyBorder="1" applyAlignment="1">
      <alignment horizontal="center" vertical="center"/>
    </xf>
    <xf numFmtId="167" fontId="17" fillId="3" borderId="12" xfId="0" applyNumberFormat="1" applyFont="1" applyFill="1" applyBorder="1" applyAlignment="1">
      <alignment horizontal="center" wrapText="1"/>
    </xf>
    <xf numFmtId="167" fontId="17" fillId="3" borderId="13" xfId="0" applyNumberFormat="1" applyFont="1" applyFill="1" applyBorder="1" applyAlignment="1">
      <alignment horizontal="center" wrapText="1"/>
    </xf>
    <xf numFmtId="167" fontId="17" fillId="3" borderId="8" xfId="0" applyNumberFormat="1" applyFont="1" applyFill="1" applyBorder="1" applyAlignment="1">
      <alignment horizontal="center" wrapText="1"/>
    </xf>
    <xf numFmtId="167" fontId="17" fillId="3" borderId="9" xfId="0" applyNumberFormat="1" applyFont="1" applyFill="1" applyBorder="1" applyAlignment="1">
      <alignment horizontal="center" wrapText="1"/>
    </xf>
    <xf numFmtId="167" fontId="17" fillId="3" borderId="68" xfId="0" applyNumberFormat="1" applyFont="1" applyFill="1" applyBorder="1" applyAlignment="1">
      <alignment horizontal="center" wrapText="1"/>
    </xf>
    <xf numFmtId="167" fontId="17" fillId="3" borderId="69" xfId="0" applyNumberFormat="1" applyFont="1" applyFill="1" applyBorder="1" applyAlignment="1">
      <alignment horizontal="center" wrapText="1"/>
    </xf>
    <xf numFmtId="167" fontId="17" fillId="3" borderId="70" xfId="0" applyNumberFormat="1" applyFont="1" applyFill="1" applyBorder="1" applyAlignment="1">
      <alignment horizontal="center" wrapText="1"/>
    </xf>
    <xf numFmtId="0" fontId="18" fillId="2" borderId="40" xfId="0" applyFont="1" applyFill="1" applyBorder="1" applyAlignment="1">
      <alignment horizontal="center" vertical="center" textRotation="45" wrapText="1"/>
    </xf>
    <xf numFmtId="0" fontId="18" fillId="2" borderId="38" xfId="0" applyFont="1" applyFill="1" applyBorder="1" applyAlignment="1">
      <alignment horizontal="center" vertical="center" textRotation="45" wrapText="1"/>
    </xf>
    <xf numFmtId="0" fontId="18" fillId="2" borderId="39" xfId="0" applyFont="1" applyFill="1" applyBorder="1" applyAlignment="1">
      <alignment horizontal="center" vertical="center" textRotation="45" wrapText="1"/>
    </xf>
    <xf numFmtId="170" fontId="17" fillId="2" borderId="40" xfId="0" applyNumberFormat="1" applyFont="1" applyFill="1" applyBorder="1" applyAlignment="1">
      <alignment horizontal="center" wrapText="1"/>
    </xf>
    <xf numFmtId="170" fontId="17" fillId="2" borderId="38" xfId="0" applyNumberFormat="1" applyFont="1" applyFill="1" applyBorder="1" applyAlignment="1">
      <alignment horizontal="center" wrapText="1"/>
    </xf>
    <xf numFmtId="170" fontId="17" fillId="2" borderId="39" xfId="0" applyNumberFormat="1" applyFont="1" applyFill="1" applyBorder="1" applyAlignment="1">
      <alignment horizontal="center" wrapText="1"/>
    </xf>
    <xf numFmtId="170" fontId="17" fillId="3" borderId="40" xfId="0" applyNumberFormat="1" applyFont="1" applyFill="1" applyBorder="1" applyAlignment="1">
      <alignment horizontal="center" wrapText="1"/>
    </xf>
    <xf numFmtId="170" fontId="17" fillId="3" borderId="38" xfId="0" applyNumberFormat="1" applyFont="1" applyFill="1" applyBorder="1" applyAlignment="1">
      <alignment horizontal="center" wrapText="1"/>
    </xf>
    <xf numFmtId="170" fontId="17" fillId="3" borderId="39" xfId="0" applyNumberFormat="1" applyFont="1" applyFill="1" applyBorder="1" applyAlignment="1">
      <alignment horizontal="center" wrapText="1"/>
    </xf>
    <xf numFmtId="170" fontId="19" fillId="3" borderId="27" xfId="0" applyNumberFormat="1" applyFont="1" applyFill="1" applyBorder="1" applyAlignment="1">
      <alignment horizontal="center" wrapText="1"/>
    </xf>
    <xf numFmtId="170" fontId="19" fillId="3" borderId="28" xfId="0" applyNumberFormat="1" applyFont="1" applyFill="1" applyBorder="1" applyAlignment="1">
      <alignment horizontal="center" wrapText="1"/>
    </xf>
    <xf numFmtId="170" fontId="19" fillId="3" borderId="44" xfId="0" applyNumberFormat="1" applyFont="1" applyFill="1" applyBorder="1" applyAlignment="1">
      <alignment horizontal="center" wrapText="1"/>
    </xf>
    <xf numFmtId="167" fontId="17" fillId="2" borderId="40" xfId="0" applyNumberFormat="1" applyFont="1" applyFill="1" applyBorder="1" applyAlignment="1">
      <alignment horizontal="center" wrapText="1"/>
    </xf>
    <xf numFmtId="167" fontId="17" fillId="2" borderId="38" xfId="0" applyNumberFormat="1" applyFont="1" applyFill="1" applyBorder="1" applyAlignment="1">
      <alignment horizontal="center" wrapText="1"/>
    </xf>
    <xf numFmtId="167" fontId="17" fillId="2" borderId="39" xfId="0" applyNumberFormat="1" applyFont="1" applyFill="1" applyBorder="1" applyAlignment="1">
      <alignment horizontal="center" wrapText="1"/>
    </xf>
    <xf numFmtId="170" fontId="17" fillId="0" borderId="40" xfId="0" applyNumberFormat="1" applyFont="1" applyBorder="1" applyAlignment="1">
      <alignment horizontal="center" wrapText="1"/>
    </xf>
    <xf numFmtId="170" fontId="17" fillId="0" borderId="38" xfId="0" applyNumberFormat="1" applyFont="1" applyBorder="1" applyAlignment="1">
      <alignment horizontal="center" wrapText="1"/>
    </xf>
    <xf numFmtId="170" fontId="17" fillId="0" borderId="39" xfId="0" applyNumberFormat="1" applyFont="1" applyBorder="1" applyAlignment="1">
      <alignment horizontal="center" wrapText="1"/>
    </xf>
    <xf numFmtId="0" fontId="18" fillId="0" borderId="40" xfId="0" applyFont="1" applyBorder="1" applyAlignment="1">
      <alignment horizontal="center" vertical="center" textRotation="90" wrapText="1"/>
    </xf>
    <xf numFmtId="0" fontId="18" fillId="0" borderId="38" xfId="0" applyFont="1" applyBorder="1" applyAlignment="1">
      <alignment horizontal="center" vertical="center" textRotation="90" wrapText="1"/>
    </xf>
    <xf numFmtId="0" fontId="18" fillId="0" borderId="39" xfId="0" applyFont="1" applyBorder="1" applyAlignment="1">
      <alignment horizontal="center" vertical="center" textRotation="90" wrapText="1"/>
    </xf>
    <xf numFmtId="167" fontId="20" fillId="3" borderId="13" xfId="0" applyNumberFormat="1" applyFont="1" applyFill="1" applyBorder="1" applyAlignment="1">
      <alignment horizontal="center" wrapText="1"/>
    </xf>
    <xf numFmtId="0" fontId="16" fillId="0" borderId="30" xfId="0" applyFont="1" applyBorder="1" applyAlignment="1">
      <alignment horizontal="center" vertical="center"/>
    </xf>
    <xf numFmtId="167" fontId="17" fillId="3" borderId="7" xfId="0" applyNumberFormat="1" applyFont="1" applyFill="1" applyBorder="1" applyAlignment="1">
      <alignment horizontal="center" wrapText="1"/>
    </xf>
    <xf numFmtId="167" fontId="17" fillId="0" borderId="7" xfId="0" applyNumberFormat="1" applyFont="1" applyBorder="1" applyAlignment="1">
      <alignment horizontal="center" wrapText="1"/>
    </xf>
    <xf numFmtId="167" fontId="17" fillId="0" borderId="8" xfId="0" applyNumberFormat="1" applyFont="1" applyBorder="1" applyAlignment="1">
      <alignment horizontal="center" wrapText="1"/>
    </xf>
    <xf numFmtId="167" fontId="17" fillId="0" borderId="9" xfId="0" applyNumberFormat="1" applyFont="1" applyBorder="1" applyAlignment="1">
      <alignment horizontal="center" wrapText="1"/>
    </xf>
    <xf numFmtId="0" fontId="1" fillId="0" borderId="4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67" fontId="1" fillId="0" borderId="62" xfId="0" applyNumberFormat="1" applyFont="1" applyBorder="1" applyAlignment="1">
      <alignment horizontal="center" vertical="center"/>
    </xf>
    <xf numFmtId="167" fontId="17" fillId="0" borderId="14" xfId="0" applyNumberFormat="1" applyFont="1" applyBorder="1" applyAlignment="1">
      <alignment horizontal="center" wrapText="1"/>
    </xf>
    <xf numFmtId="167" fontId="17" fillId="0" borderId="12" xfId="0" applyNumberFormat="1" applyFont="1" applyBorder="1" applyAlignment="1">
      <alignment horizontal="center" wrapText="1"/>
    </xf>
    <xf numFmtId="167" fontId="17" fillId="0" borderId="13" xfId="0" applyNumberFormat="1" applyFont="1" applyBorder="1" applyAlignment="1">
      <alignment horizontal="center" wrapText="1"/>
    </xf>
    <xf numFmtId="167" fontId="17" fillId="3" borderId="14" xfId="0" applyNumberFormat="1" applyFont="1" applyFill="1" applyBorder="1" applyAlignment="1">
      <alignment horizontal="center" wrapText="1"/>
    </xf>
    <xf numFmtId="167" fontId="17" fillId="2" borderId="7" xfId="0" applyNumberFormat="1" applyFont="1" applyFill="1" applyBorder="1" applyAlignment="1">
      <alignment horizontal="center" wrapText="1"/>
    </xf>
    <xf numFmtId="167" fontId="17" fillId="2" borderId="14" xfId="0" applyNumberFormat="1" applyFont="1" applyFill="1" applyBorder="1" applyAlignment="1">
      <alignment horizontal="center" wrapText="1"/>
    </xf>
    <xf numFmtId="170" fontId="19" fillId="3" borderId="22" xfId="0" applyNumberFormat="1" applyFont="1" applyFill="1" applyBorder="1" applyAlignment="1">
      <alignment horizontal="center" wrapText="1"/>
    </xf>
    <xf numFmtId="170" fontId="19" fillId="3" borderId="0" xfId="0" applyNumberFormat="1" applyFont="1" applyFill="1" applyAlignment="1">
      <alignment horizontal="center" wrapText="1"/>
    </xf>
    <xf numFmtId="170" fontId="19" fillId="3" borderId="23" xfId="0" applyNumberFormat="1" applyFont="1" applyFill="1" applyBorder="1" applyAlignment="1">
      <alignment horizontal="center" wrapText="1"/>
    </xf>
    <xf numFmtId="170" fontId="19" fillId="2" borderId="40" xfId="0" applyNumberFormat="1" applyFont="1" applyFill="1" applyBorder="1" applyAlignment="1">
      <alignment horizontal="center" wrapText="1"/>
    </xf>
    <xf numFmtId="170" fontId="19" fillId="2" borderId="38" xfId="0" applyNumberFormat="1" applyFont="1" applyFill="1" applyBorder="1" applyAlignment="1">
      <alignment horizontal="center" wrapText="1"/>
    </xf>
    <xf numFmtId="170" fontId="19" fillId="2" borderId="39" xfId="0" applyNumberFormat="1" applyFont="1" applyFill="1" applyBorder="1" applyAlignment="1">
      <alignment horizontal="center" wrapText="1"/>
    </xf>
    <xf numFmtId="170" fontId="19" fillId="2" borderId="22" xfId="0" applyNumberFormat="1" applyFont="1" applyFill="1" applyBorder="1" applyAlignment="1">
      <alignment horizontal="center" wrapText="1"/>
    </xf>
    <xf numFmtId="170" fontId="19" fillId="2" borderId="0" xfId="0" applyNumberFormat="1" applyFont="1" applyFill="1" applyAlignment="1">
      <alignment horizontal="center" wrapText="1"/>
    </xf>
    <xf numFmtId="170" fontId="19" fillId="2" borderId="23" xfId="0" applyNumberFormat="1" applyFont="1" applyFill="1" applyBorder="1" applyAlignment="1">
      <alignment horizontal="center" wrapText="1"/>
    </xf>
    <xf numFmtId="20" fontId="17" fillId="4" borderId="30" xfId="0" applyNumberFormat="1" applyFont="1" applyFill="1" applyBorder="1" applyAlignment="1">
      <alignment horizontal="center" wrapText="1"/>
    </xf>
    <xf numFmtId="20" fontId="17" fillId="4" borderId="31" xfId="0" applyNumberFormat="1" applyFont="1" applyFill="1" applyBorder="1" applyAlignment="1">
      <alignment horizontal="center" wrapText="1"/>
    </xf>
    <xf numFmtId="20" fontId="17" fillId="4" borderId="32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8" fillId="0" borderId="30" xfId="0" applyFont="1" applyBorder="1" applyAlignment="1">
      <alignment horizontal="center" vertical="center" textRotation="90" wrapText="1"/>
    </xf>
    <xf numFmtId="170" fontId="20" fillId="3" borderId="7" xfId="0" applyNumberFormat="1" applyFont="1" applyFill="1" applyBorder="1" applyAlignment="1">
      <alignment horizontal="center" wrapText="1"/>
    </xf>
    <xf numFmtId="170" fontId="20" fillId="3" borderId="8" xfId="0" applyNumberFormat="1" applyFont="1" applyFill="1" applyBorder="1" applyAlignment="1">
      <alignment horizontal="center" wrapText="1"/>
    </xf>
    <xf numFmtId="170" fontId="20" fillId="3" borderId="9" xfId="0" applyNumberFormat="1" applyFont="1" applyFill="1" applyBorder="1" applyAlignment="1">
      <alignment horizontal="center" wrapText="1"/>
    </xf>
    <xf numFmtId="170" fontId="20" fillId="2" borderId="7" xfId="0" applyNumberFormat="1" applyFont="1" applyFill="1" applyBorder="1" applyAlignment="1">
      <alignment horizontal="center" wrapText="1"/>
    </xf>
    <xf numFmtId="170" fontId="20" fillId="2" borderId="8" xfId="0" applyNumberFormat="1" applyFont="1" applyFill="1" applyBorder="1" applyAlignment="1">
      <alignment horizontal="center" wrapText="1"/>
    </xf>
    <xf numFmtId="170" fontId="20" fillId="2" borderId="9" xfId="0" applyNumberFormat="1" applyFont="1" applyFill="1" applyBorder="1" applyAlignment="1">
      <alignment horizontal="center" wrapText="1"/>
    </xf>
    <xf numFmtId="167" fontId="20" fillId="3" borderId="7" xfId="0" applyNumberFormat="1" applyFont="1" applyFill="1" applyBorder="1" applyAlignment="1">
      <alignment horizontal="center" wrapText="1"/>
    </xf>
    <xf numFmtId="167" fontId="20" fillId="3" borderId="8" xfId="0" applyNumberFormat="1" applyFont="1" applyFill="1" applyBorder="1" applyAlignment="1">
      <alignment horizontal="center" wrapText="1"/>
    </xf>
    <xf numFmtId="167" fontId="20" fillId="3" borderId="9" xfId="0" applyNumberFormat="1" applyFont="1" applyFill="1" applyBorder="1" applyAlignment="1">
      <alignment horizontal="center" wrapText="1"/>
    </xf>
    <xf numFmtId="170" fontId="20" fillId="0" borderId="7" xfId="0" applyNumberFormat="1" applyFont="1" applyBorder="1" applyAlignment="1">
      <alignment horizontal="center" wrapText="1"/>
    </xf>
    <xf numFmtId="170" fontId="20" fillId="0" borderId="8" xfId="0" applyNumberFormat="1" applyFont="1" applyBorder="1" applyAlignment="1">
      <alignment horizontal="center" wrapText="1"/>
    </xf>
    <xf numFmtId="170" fontId="20" fillId="0" borderId="9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0" fontId="19" fillId="2" borderId="7" xfId="0" applyNumberFormat="1" applyFont="1" applyFill="1" applyBorder="1" applyAlignment="1">
      <alignment horizontal="center" wrapText="1"/>
    </xf>
    <xf numFmtId="170" fontId="19" fillId="2" borderId="8" xfId="0" applyNumberFormat="1" applyFont="1" applyFill="1" applyBorder="1" applyAlignment="1">
      <alignment horizontal="center" wrapText="1"/>
    </xf>
    <xf numFmtId="170" fontId="19" fillId="2" borderId="9" xfId="0" applyNumberFormat="1" applyFont="1" applyFill="1" applyBorder="1" applyAlignment="1">
      <alignment horizontal="center" wrapText="1"/>
    </xf>
    <xf numFmtId="0" fontId="18" fillId="2" borderId="61" xfId="0" applyFont="1" applyFill="1" applyBorder="1" applyAlignment="1">
      <alignment horizontal="center" vertical="center" textRotation="45" wrapText="1"/>
    </xf>
    <xf numFmtId="170" fontId="19" fillId="2" borderId="60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11" xfId="0" applyFont="1" applyBorder="1" applyAlignment="1">
      <alignment horizontal="center" vertical="center" textRotation="90" wrapText="1"/>
    </xf>
    <xf numFmtId="0" fontId="16" fillId="0" borderId="76" xfId="0" applyFont="1" applyBorder="1" applyAlignment="1">
      <alignment horizontal="center" vertical="center"/>
    </xf>
    <xf numFmtId="167" fontId="21" fillId="0" borderId="30" xfId="0" applyNumberFormat="1" applyFont="1" applyBorder="1" applyAlignment="1">
      <alignment horizontal="center" wrapText="1"/>
    </xf>
    <xf numFmtId="167" fontId="21" fillId="0" borderId="31" xfId="0" applyNumberFormat="1" applyFont="1" applyBorder="1" applyAlignment="1">
      <alignment horizontal="center" wrapText="1"/>
    </xf>
    <xf numFmtId="167" fontId="21" fillId="0" borderId="32" xfId="0" applyNumberFormat="1" applyFont="1" applyBorder="1" applyAlignment="1">
      <alignment horizontal="center" wrapText="1"/>
    </xf>
    <xf numFmtId="167" fontId="21" fillId="2" borderId="38" xfId="0" applyNumberFormat="1" applyFont="1" applyFill="1" applyBorder="1" applyAlignment="1">
      <alignment horizontal="center" wrapText="1"/>
    </xf>
    <xf numFmtId="167" fontId="21" fillId="2" borderId="39" xfId="0" applyNumberFormat="1" applyFont="1" applyFill="1" applyBorder="1" applyAlignment="1">
      <alignment horizontal="center" wrapText="1"/>
    </xf>
    <xf numFmtId="167" fontId="21" fillId="2" borderId="30" xfId="0" applyNumberFormat="1" applyFont="1" applyFill="1" applyBorder="1" applyAlignment="1">
      <alignment horizontal="center" wrapText="1"/>
    </xf>
    <xf numFmtId="167" fontId="21" fillId="2" borderId="31" xfId="0" applyNumberFormat="1" applyFont="1" applyFill="1" applyBorder="1" applyAlignment="1">
      <alignment horizontal="center" wrapText="1"/>
    </xf>
    <xf numFmtId="167" fontId="21" fillId="2" borderId="32" xfId="0" applyNumberFormat="1" applyFont="1" applyFill="1" applyBorder="1" applyAlignment="1">
      <alignment horizontal="center" wrapText="1"/>
    </xf>
    <xf numFmtId="167" fontId="21" fillId="3" borderId="38" xfId="0" applyNumberFormat="1" applyFont="1" applyFill="1" applyBorder="1" applyAlignment="1">
      <alignment horizontal="center" wrapText="1"/>
    </xf>
    <xf numFmtId="167" fontId="21" fillId="3" borderId="39" xfId="0" applyNumberFormat="1" applyFont="1" applyFill="1" applyBorder="1" applyAlignment="1">
      <alignment horizontal="center" wrapText="1"/>
    </xf>
    <xf numFmtId="167" fontId="21" fillId="3" borderId="30" xfId="0" applyNumberFormat="1" applyFont="1" applyFill="1" applyBorder="1" applyAlignment="1">
      <alignment horizontal="center" wrapText="1"/>
    </xf>
    <xf numFmtId="167" fontId="21" fillId="3" borderId="31" xfId="0" applyNumberFormat="1" applyFont="1" applyFill="1" applyBorder="1" applyAlignment="1">
      <alignment horizontal="center" wrapText="1"/>
    </xf>
    <xf numFmtId="167" fontId="21" fillId="3" borderId="32" xfId="0" applyNumberFormat="1" applyFont="1" applyFill="1" applyBorder="1" applyAlignment="1">
      <alignment horizontal="center" wrapText="1"/>
    </xf>
    <xf numFmtId="20" fontId="17" fillId="2" borderId="30" xfId="0" applyNumberFormat="1" applyFont="1" applyFill="1" applyBorder="1" applyAlignment="1">
      <alignment horizontal="center" wrapText="1"/>
    </xf>
    <xf numFmtId="20" fontId="17" fillId="2" borderId="31" xfId="0" applyNumberFormat="1" applyFont="1" applyFill="1" applyBorder="1" applyAlignment="1">
      <alignment horizontal="center" wrapText="1"/>
    </xf>
    <xf numFmtId="20" fontId="17" fillId="2" borderId="32" xfId="0" applyNumberFormat="1" applyFont="1" applyFill="1" applyBorder="1" applyAlignment="1">
      <alignment horizontal="center" wrapText="1"/>
    </xf>
    <xf numFmtId="20" fontId="17" fillId="3" borderId="30" xfId="0" applyNumberFormat="1" applyFont="1" applyFill="1" applyBorder="1" applyAlignment="1">
      <alignment horizontal="center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171" fontId="17" fillId="2" borderId="4" xfId="0" applyNumberFormat="1" applyFont="1" applyFill="1" applyBorder="1" applyAlignment="1">
      <alignment horizontal="center" wrapText="1"/>
    </xf>
    <xf numFmtId="171" fontId="17" fillId="2" borderId="2" xfId="0" applyNumberFormat="1" applyFont="1" applyFill="1" applyBorder="1" applyAlignment="1">
      <alignment horizontal="center" wrapText="1"/>
    </xf>
    <xf numFmtId="171" fontId="17" fillId="2" borderId="3" xfId="0" applyNumberFormat="1" applyFont="1" applyFill="1" applyBorder="1" applyAlignment="1">
      <alignment horizontal="center" wrapText="1"/>
    </xf>
    <xf numFmtId="171" fontId="17" fillId="2" borderId="22" xfId="0" applyNumberFormat="1" applyFont="1" applyFill="1" applyBorder="1" applyAlignment="1">
      <alignment horizontal="center" wrapText="1"/>
    </xf>
    <xf numFmtId="171" fontId="17" fillId="2" borderId="0" xfId="0" applyNumberFormat="1" applyFont="1" applyFill="1" applyAlignment="1">
      <alignment horizontal="center" wrapText="1"/>
    </xf>
    <xf numFmtId="171" fontId="17" fillId="2" borderId="23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171" fontId="17" fillId="3" borderId="4" xfId="0" applyNumberFormat="1" applyFont="1" applyFill="1" applyBorder="1" applyAlignment="1">
      <alignment horizontal="center" wrapText="1"/>
    </xf>
    <xf numFmtId="171" fontId="17" fillId="3" borderId="2" xfId="0" applyNumberFormat="1" applyFont="1" applyFill="1" applyBorder="1" applyAlignment="1">
      <alignment horizontal="center" wrapText="1"/>
    </xf>
    <xf numFmtId="171" fontId="17" fillId="3" borderId="3" xfId="0" applyNumberFormat="1" applyFont="1" applyFill="1" applyBorder="1" applyAlignment="1">
      <alignment horizontal="center" wrapText="1"/>
    </xf>
    <xf numFmtId="171" fontId="17" fillId="3" borderId="22" xfId="0" applyNumberFormat="1" applyFont="1" applyFill="1" applyBorder="1" applyAlignment="1">
      <alignment horizontal="center" wrapText="1"/>
    </xf>
    <xf numFmtId="171" fontId="17" fillId="3" borderId="0" xfId="0" applyNumberFormat="1" applyFont="1" applyFill="1" applyAlignment="1">
      <alignment horizontal="center" wrapText="1"/>
    </xf>
    <xf numFmtId="171" fontId="17" fillId="3" borderId="23" xfId="0" applyNumberFormat="1" applyFont="1" applyFill="1" applyBorder="1" applyAlignment="1">
      <alignment horizontal="center" wrapText="1"/>
    </xf>
    <xf numFmtId="171" fontId="17" fillId="0" borderId="4" xfId="0" applyNumberFormat="1" applyFont="1" applyBorder="1" applyAlignment="1">
      <alignment horizontal="center" wrapText="1"/>
    </xf>
    <xf numFmtId="171" fontId="17" fillId="0" borderId="2" xfId="0" applyNumberFormat="1" applyFont="1" applyBorder="1" applyAlignment="1">
      <alignment horizontal="center" wrapText="1"/>
    </xf>
    <xf numFmtId="171" fontId="17" fillId="0" borderId="3" xfId="0" applyNumberFormat="1" applyFont="1" applyBorder="1" applyAlignment="1">
      <alignment horizontal="center" wrapText="1"/>
    </xf>
    <xf numFmtId="171" fontId="17" fillId="0" borderId="22" xfId="0" applyNumberFormat="1" applyFont="1" applyBorder="1" applyAlignment="1">
      <alignment horizontal="center" wrapText="1"/>
    </xf>
    <xf numFmtId="171" fontId="17" fillId="0" borderId="0" xfId="0" applyNumberFormat="1" applyFont="1" applyAlignment="1">
      <alignment horizontal="center" wrapText="1"/>
    </xf>
    <xf numFmtId="171" fontId="17" fillId="0" borderId="23" xfId="0" applyNumberFormat="1" applyFont="1" applyBorder="1" applyAlignment="1">
      <alignment horizontal="center" wrapText="1"/>
    </xf>
    <xf numFmtId="2" fontId="17" fillId="2" borderId="30" xfId="0" applyNumberFormat="1" applyFont="1" applyFill="1" applyBorder="1" applyAlignment="1">
      <alignment horizontal="center" wrapText="1"/>
    </xf>
    <xf numFmtId="2" fontId="17" fillId="2" borderId="31" xfId="0" applyNumberFormat="1" applyFont="1" applyFill="1" applyBorder="1" applyAlignment="1">
      <alignment horizontal="center" wrapText="1"/>
    </xf>
    <xf numFmtId="2" fontId="17" fillId="2" borderId="3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wrapText="1"/>
    </xf>
    <xf numFmtId="2" fontId="17" fillId="0" borderId="31" xfId="0" applyNumberFormat="1" applyFont="1" applyBorder="1" applyAlignment="1">
      <alignment horizontal="center" wrapText="1"/>
    </xf>
    <xf numFmtId="2" fontId="17" fillId="0" borderId="32" xfId="0" applyNumberFormat="1" applyFont="1" applyBorder="1" applyAlignment="1">
      <alignment horizontal="center" wrapText="1"/>
    </xf>
    <xf numFmtId="1" fontId="1" fillId="0" borderId="63" xfId="0" applyNumberFormat="1" applyFont="1" applyBorder="1" applyAlignment="1">
      <alignment horizontal="right"/>
    </xf>
    <xf numFmtId="1" fontId="1" fillId="0" borderId="64" xfId="0" applyNumberFormat="1" applyFont="1" applyBorder="1" applyAlignment="1">
      <alignment horizontal="right"/>
    </xf>
    <xf numFmtId="0" fontId="16" fillId="0" borderId="7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7" fontId="21" fillId="0" borderId="38" xfId="0" applyNumberFormat="1" applyFont="1" applyBorder="1" applyAlignment="1">
      <alignment horizontal="center" wrapText="1"/>
    </xf>
    <xf numFmtId="167" fontId="21" fillId="0" borderId="39" xfId="0" applyNumberFormat="1" applyFont="1" applyBorder="1" applyAlignment="1">
      <alignment horizontal="center" wrapText="1"/>
    </xf>
    <xf numFmtId="0" fontId="18" fillId="2" borderId="28" xfId="0" applyFont="1" applyFill="1" applyBorder="1" applyAlignment="1">
      <alignment horizontal="center" vertical="center" textRotation="45" wrapText="1"/>
    </xf>
    <xf numFmtId="0" fontId="18" fillId="2" borderId="44" xfId="0" applyFont="1" applyFill="1" applyBorder="1" applyAlignment="1">
      <alignment horizontal="center" vertical="center" textRotation="45" wrapText="1"/>
    </xf>
    <xf numFmtId="0" fontId="12" fillId="2" borderId="30" xfId="0" applyFont="1" applyFill="1" applyBorder="1" applyAlignment="1">
      <alignment horizontal="center" vertical="center" textRotation="90" wrapText="1"/>
    </xf>
    <xf numFmtId="20" fontId="17" fillId="2" borderId="17" xfId="0" applyNumberFormat="1" applyFont="1" applyFill="1" applyBorder="1" applyAlignment="1">
      <alignment horizontal="center" wrapText="1"/>
    </xf>
    <xf numFmtId="20" fontId="17" fillId="2" borderId="18" xfId="0" applyNumberFormat="1" applyFont="1" applyFill="1" applyBorder="1" applyAlignment="1">
      <alignment horizontal="center" wrapText="1"/>
    </xf>
    <xf numFmtId="20" fontId="17" fillId="2" borderId="19" xfId="0" applyNumberFormat="1" applyFont="1" applyFill="1" applyBorder="1" applyAlignment="1">
      <alignment horizontal="center" wrapText="1"/>
    </xf>
    <xf numFmtId="0" fontId="1" fillId="0" borderId="6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171" fontId="17" fillId="3" borderId="14" xfId="0" applyNumberFormat="1" applyFont="1" applyFill="1" applyBorder="1" applyAlignment="1">
      <alignment horizontal="center" wrapText="1"/>
    </xf>
    <xf numFmtId="171" fontId="17" fillId="3" borderId="12" xfId="0" applyNumberFormat="1" applyFont="1" applyFill="1" applyBorder="1" applyAlignment="1">
      <alignment horizontal="center" wrapText="1"/>
    </xf>
    <xf numFmtId="171" fontId="17" fillId="3" borderId="13" xfId="0" applyNumberFormat="1" applyFont="1" applyFill="1" applyBorder="1" applyAlignment="1">
      <alignment horizontal="center" wrapText="1"/>
    </xf>
    <xf numFmtId="171" fontId="17" fillId="2" borderId="14" xfId="0" applyNumberFormat="1" applyFont="1" applyFill="1" applyBorder="1" applyAlignment="1">
      <alignment horizontal="center" wrapText="1"/>
    </xf>
    <xf numFmtId="171" fontId="17" fillId="2" borderId="12" xfId="0" applyNumberFormat="1" applyFont="1" applyFill="1" applyBorder="1" applyAlignment="1">
      <alignment horizontal="center" wrapText="1"/>
    </xf>
    <xf numFmtId="171" fontId="17" fillId="2" borderId="13" xfId="0" applyNumberFormat="1" applyFont="1" applyFill="1" applyBorder="1" applyAlignment="1">
      <alignment horizontal="center" wrapText="1"/>
    </xf>
    <xf numFmtId="171" fontId="17" fillId="2" borderId="17" xfId="0" applyNumberFormat="1" applyFont="1" applyFill="1" applyBorder="1" applyAlignment="1">
      <alignment horizontal="center" wrapText="1"/>
    </xf>
    <xf numFmtId="171" fontId="17" fillId="2" borderId="18" xfId="0" applyNumberFormat="1" applyFont="1" applyFill="1" applyBorder="1" applyAlignment="1">
      <alignment horizontal="center" wrapText="1"/>
    </xf>
    <xf numFmtId="171" fontId="17" fillId="2" borderId="19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1" fontId="17" fillId="0" borderId="14" xfId="0" applyNumberFormat="1" applyFont="1" applyBorder="1" applyAlignment="1">
      <alignment horizontal="center" wrapText="1"/>
    </xf>
    <xf numFmtId="171" fontId="17" fillId="0" borderId="12" xfId="0" applyNumberFormat="1" applyFont="1" applyBorder="1" applyAlignment="1">
      <alignment horizontal="center" wrapText="1"/>
    </xf>
    <xf numFmtId="171" fontId="17" fillId="0" borderId="13" xfId="0" applyNumberFormat="1" applyFont="1" applyBorder="1" applyAlignment="1">
      <alignment horizontal="center" wrapText="1"/>
    </xf>
    <xf numFmtId="170" fontId="20" fillId="0" borderId="40" xfId="0" applyNumberFormat="1" applyFont="1" applyBorder="1" applyAlignment="1">
      <alignment horizontal="center" wrapText="1"/>
    </xf>
    <xf numFmtId="170" fontId="20" fillId="0" borderId="38" xfId="0" applyNumberFormat="1" applyFont="1" applyBorder="1" applyAlignment="1">
      <alignment horizontal="center" wrapText="1"/>
    </xf>
    <xf numFmtId="170" fontId="20" fillId="0" borderId="39" xfId="0" applyNumberFormat="1" applyFont="1" applyBorder="1" applyAlignment="1">
      <alignment horizontal="center" wrapText="1"/>
    </xf>
    <xf numFmtId="0" fontId="0" fillId="0" borderId="44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38" xfId="0" applyFont="1" applyBorder="1" applyAlignment="1">
      <alignment horizontal="left" vertical="top"/>
    </xf>
    <xf numFmtId="0" fontId="16" fillId="0" borderId="39" xfId="0" applyFont="1" applyBorder="1" applyAlignment="1">
      <alignment horizontal="left" vertical="top"/>
    </xf>
    <xf numFmtId="0" fontId="17" fillId="0" borderId="22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17" fillId="0" borderId="40" xfId="0" applyFont="1" applyBorder="1" applyAlignment="1">
      <alignment horizontal="center" vertical="top"/>
    </xf>
    <xf numFmtId="0" fontId="17" fillId="0" borderId="38" xfId="0" applyFont="1" applyBorder="1" applyAlignment="1">
      <alignment horizontal="center" vertical="top"/>
    </xf>
    <xf numFmtId="0" fontId="17" fillId="0" borderId="39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67" fontId="20" fillId="0" borderId="40" xfId="0" applyNumberFormat="1" applyFont="1" applyBorder="1" applyAlignment="1">
      <alignment horizontal="center" wrapText="1"/>
    </xf>
    <xf numFmtId="167" fontId="20" fillId="0" borderId="38" xfId="0" applyNumberFormat="1" applyFont="1" applyBorder="1" applyAlignment="1">
      <alignment horizontal="center" wrapText="1"/>
    </xf>
    <xf numFmtId="167" fontId="20" fillId="0" borderId="39" xfId="0" applyNumberFormat="1" applyFont="1" applyBorder="1" applyAlignment="1">
      <alignment horizontal="center" wrapText="1"/>
    </xf>
    <xf numFmtId="0" fontId="23" fillId="0" borderId="30" xfId="0" applyFont="1" applyBorder="1" applyAlignment="1">
      <alignment horizontal="center" vertical="center" textRotation="45"/>
    </xf>
    <xf numFmtId="0" fontId="23" fillId="0" borderId="31" xfId="0" applyFont="1" applyBorder="1" applyAlignment="1">
      <alignment horizontal="center" vertical="center" textRotation="45"/>
    </xf>
    <xf numFmtId="0" fontId="23" fillId="0" borderId="32" xfId="0" applyFont="1" applyBorder="1" applyAlignment="1">
      <alignment horizontal="center" vertical="center" textRotation="45"/>
    </xf>
    <xf numFmtId="20" fontId="17" fillId="0" borderId="30" xfId="0" applyNumberFormat="1" applyFont="1" applyBorder="1" applyAlignment="1">
      <alignment horizontal="center" wrapText="1"/>
    </xf>
    <xf numFmtId="0" fontId="17" fillId="0" borderId="30" xfId="0" applyFont="1" applyBorder="1" applyAlignment="1">
      <alignment horizontal="center" vertical="top" textRotation="90"/>
    </xf>
    <xf numFmtId="0" fontId="17" fillId="0" borderId="31" xfId="0" applyFont="1" applyBorder="1" applyAlignment="1">
      <alignment horizontal="center" vertical="top" textRotation="90"/>
    </xf>
    <xf numFmtId="0" fontId="17" fillId="0" borderId="32" xfId="0" applyFont="1" applyBorder="1" applyAlignment="1">
      <alignment horizontal="center" vertical="top" textRotation="90"/>
    </xf>
    <xf numFmtId="167" fontId="20" fillId="0" borderId="30" xfId="0" applyNumberFormat="1" applyFont="1" applyBorder="1" applyAlignment="1">
      <alignment horizontal="center" wrapText="1"/>
    </xf>
    <xf numFmtId="167" fontId="20" fillId="0" borderId="31" xfId="0" applyNumberFormat="1" applyFont="1" applyBorder="1" applyAlignment="1">
      <alignment horizontal="center" wrapText="1"/>
    </xf>
    <xf numFmtId="167" fontId="20" fillId="0" borderId="32" xfId="0" applyNumberFormat="1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16" fillId="0" borderId="28" xfId="0" applyFont="1" applyBorder="1" applyAlignment="1">
      <alignment horizontal="left" vertical="top"/>
    </xf>
    <xf numFmtId="0" fontId="16" fillId="0" borderId="44" xfId="0" applyFont="1" applyBorder="1" applyAlignment="1">
      <alignment horizontal="left" vertical="top"/>
    </xf>
    <xf numFmtId="0" fontId="17" fillId="0" borderId="27" xfId="0" applyFont="1" applyBorder="1" applyAlignment="1">
      <alignment horizontal="center" vertical="top"/>
    </xf>
    <xf numFmtId="0" fontId="17" fillId="0" borderId="28" xfId="0" applyFont="1" applyBorder="1" applyAlignment="1">
      <alignment horizontal="center" vertical="top"/>
    </xf>
    <xf numFmtId="0" fontId="17" fillId="0" borderId="44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textRotation="255" wrapText="1"/>
    </xf>
    <xf numFmtId="0" fontId="17" fillId="0" borderId="28" xfId="0" applyFont="1" applyBorder="1" applyAlignment="1">
      <alignment horizontal="center" vertical="center" textRotation="255" wrapText="1"/>
    </xf>
    <xf numFmtId="0" fontId="17" fillId="0" borderId="44" xfId="0" applyFont="1" applyBorder="1" applyAlignment="1">
      <alignment horizontal="center" vertical="center" textRotation="255" wrapText="1"/>
    </xf>
    <xf numFmtId="0" fontId="17" fillId="0" borderId="40" xfId="0" applyFont="1" applyBorder="1" applyAlignment="1">
      <alignment horizontal="center" vertical="center" textRotation="255" wrapText="1"/>
    </xf>
    <xf numFmtId="0" fontId="17" fillId="0" borderId="38" xfId="0" applyFont="1" applyBorder="1" applyAlignment="1">
      <alignment horizontal="center" vertical="center" textRotation="255" wrapText="1"/>
    </xf>
    <xf numFmtId="0" fontId="17" fillId="0" borderId="39" xfId="0" applyFont="1" applyBorder="1" applyAlignment="1">
      <alignment horizontal="center" vertical="center" textRotation="255" wrapText="1"/>
    </xf>
    <xf numFmtId="0" fontId="23" fillId="0" borderId="30" xfId="0" applyFont="1" applyBorder="1" applyAlignment="1">
      <alignment horizontal="center" vertical="center" textRotation="45" wrapText="1"/>
    </xf>
    <xf numFmtId="0" fontId="23" fillId="0" borderId="31" xfId="0" applyFont="1" applyBorder="1" applyAlignment="1">
      <alignment horizontal="center" vertical="center" textRotation="45" wrapText="1"/>
    </xf>
    <xf numFmtId="0" fontId="23" fillId="0" borderId="32" xfId="0" applyFont="1" applyBorder="1" applyAlignment="1">
      <alignment horizontal="center" vertical="center" textRotation="45" wrapText="1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31" xfId="0" applyFont="1" applyBorder="1" applyAlignment="1">
      <alignment horizontal="center" vertical="center" textRotation="90" wrapText="1"/>
    </xf>
    <xf numFmtId="0" fontId="17" fillId="0" borderId="3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170" fontId="20" fillId="0" borderId="27" xfId="0" applyNumberFormat="1" applyFont="1" applyBorder="1" applyAlignment="1">
      <alignment horizontal="center" wrapText="1"/>
    </xf>
    <xf numFmtId="170" fontId="20" fillId="0" borderId="28" xfId="0" applyNumberFormat="1" applyFont="1" applyBorder="1" applyAlignment="1">
      <alignment horizontal="center" wrapText="1"/>
    </xf>
    <xf numFmtId="170" fontId="20" fillId="0" borderId="44" xfId="0" applyNumberFormat="1" applyFont="1" applyBorder="1" applyAlignment="1">
      <alignment horizontal="center" wrapText="1"/>
    </xf>
    <xf numFmtId="167" fontId="20" fillId="0" borderId="22" xfId="0" applyNumberFormat="1" applyFont="1" applyBorder="1" applyAlignment="1">
      <alignment horizontal="center" wrapText="1"/>
    </xf>
    <xf numFmtId="167" fontId="20" fillId="0" borderId="0" xfId="0" applyNumberFormat="1" applyFont="1" applyAlignment="1">
      <alignment horizontal="center" wrapText="1"/>
    </xf>
    <xf numFmtId="167" fontId="20" fillId="0" borderId="23" xfId="0" applyNumberFormat="1" applyFont="1" applyBorder="1" applyAlignment="1">
      <alignment horizontal="center" wrapText="1"/>
    </xf>
    <xf numFmtId="0" fontId="24" fillId="0" borderId="30" xfId="0" applyFont="1" applyBorder="1" applyAlignment="1">
      <alignment horizontal="center" vertical="center" textRotation="45" wrapText="1"/>
    </xf>
    <xf numFmtId="0" fontId="24" fillId="0" borderId="31" xfId="0" applyFont="1" applyBorder="1" applyAlignment="1">
      <alignment horizontal="center" vertical="center" textRotation="45" wrapText="1"/>
    </xf>
    <xf numFmtId="0" fontId="24" fillId="0" borderId="32" xfId="0" applyFont="1" applyBorder="1" applyAlignment="1">
      <alignment horizontal="center" vertical="center" textRotation="45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167" fontId="21" fillId="0" borderId="83" xfId="0" applyNumberFormat="1" applyFont="1" applyBorder="1" applyAlignment="1">
      <alignment horizontal="center" wrapText="1"/>
    </xf>
    <xf numFmtId="167" fontId="21" fillId="0" borderId="84" xfId="0" applyNumberFormat="1" applyFont="1" applyBorder="1" applyAlignment="1">
      <alignment horizontal="center" wrapText="1"/>
    </xf>
    <xf numFmtId="167" fontId="21" fillId="0" borderId="85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28" xfId="0" applyFont="1" applyBorder="1" applyAlignment="1">
      <alignment horizontal="center" vertical="center" textRotation="255" wrapText="1"/>
    </xf>
    <xf numFmtId="0" fontId="1" fillId="0" borderId="44" xfId="0" applyFont="1" applyBorder="1" applyAlignment="1">
      <alignment horizontal="center" vertical="center" textRotation="255" wrapText="1"/>
    </xf>
    <xf numFmtId="0" fontId="1" fillId="0" borderId="40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 textRotation="255" wrapText="1"/>
    </xf>
    <xf numFmtId="167" fontId="21" fillId="0" borderId="71" xfId="0" applyNumberFormat="1" applyFont="1" applyBorder="1" applyAlignment="1">
      <alignment horizontal="center" wrapText="1"/>
    </xf>
    <xf numFmtId="167" fontId="21" fillId="0" borderId="72" xfId="0" applyNumberFormat="1" applyFont="1" applyBorder="1" applyAlignment="1">
      <alignment horizontal="center" wrapText="1"/>
    </xf>
    <xf numFmtId="167" fontId="21" fillId="0" borderId="73" xfId="0" applyNumberFormat="1" applyFont="1" applyBorder="1" applyAlignment="1">
      <alignment horizontal="center" wrapText="1"/>
    </xf>
    <xf numFmtId="171" fontId="17" fillId="0" borderId="27" xfId="0" applyNumberFormat="1" applyFont="1" applyBorder="1" applyAlignment="1">
      <alignment horizontal="center" wrapText="1"/>
    </xf>
    <xf numFmtId="171" fontId="17" fillId="0" borderId="28" xfId="0" applyNumberFormat="1" applyFont="1" applyBorder="1" applyAlignment="1">
      <alignment horizontal="center" wrapText="1"/>
    </xf>
    <xf numFmtId="171" fontId="17" fillId="0" borderId="44" xfId="0" applyNumberFormat="1" applyFont="1" applyBorder="1" applyAlignment="1">
      <alignment horizontal="center" wrapText="1"/>
    </xf>
    <xf numFmtId="171" fontId="17" fillId="0" borderId="40" xfId="0" applyNumberFormat="1" applyFont="1" applyBorder="1" applyAlignment="1">
      <alignment horizontal="center" wrapText="1"/>
    </xf>
    <xf numFmtId="171" fontId="17" fillId="0" borderId="38" xfId="0" applyNumberFormat="1" applyFont="1" applyBorder="1" applyAlignment="1">
      <alignment horizontal="center" wrapText="1"/>
    </xf>
    <xf numFmtId="171" fontId="17" fillId="0" borderId="39" xfId="0" applyNumberFormat="1" applyFont="1" applyBorder="1" applyAlignment="1">
      <alignment horizontal="center" wrapText="1"/>
    </xf>
    <xf numFmtId="167" fontId="17" fillId="5" borderId="30" xfId="0" applyNumberFormat="1" applyFont="1" applyFill="1" applyBorder="1" applyAlignment="1">
      <alignment horizontal="center" wrapText="1"/>
    </xf>
    <xf numFmtId="167" fontId="17" fillId="5" borderId="31" xfId="0" applyNumberFormat="1" applyFont="1" applyFill="1" applyBorder="1" applyAlignment="1">
      <alignment horizontal="center" wrapText="1"/>
    </xf>
    <xf numFmtId="167" fontId="17" fillId="5" borderId="32" xfId="0" applyNumberFormat="1" applyFont="1" applyFill="1" applyBorder="1" applyAlignment="1">
      <alignment horizontal="center" wrapText="1"/>
    </xf>
    <xf numFmtId="0" fontId="17" fillId="0" borderId="27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horizontal="center" vertical="center" textRotation="90" wrapText="1"/>
    </xf>
    <xf numFmtId="0" fontId="17" fillId="0" borderId="44" xfId="0" applyFont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center" vertical="center" textRotation="90" wrapText="1"/>
    </xf>
    <xf numFmtId="0" fontId="17" fillId="0" borderId="38" xfId="0" applyFont="1" applyBorder="1" applyAlignment="1">
      <alignment horizontal="center" vertical="center" textRotation="90" wrapText="1"/>
    </xf>
    <xf numFmtId="0" fontId="17" fillId="0" borderId="39" xfId="0" applyFont="1" applyBorder="1" applyAlignment="1">
      <alignment horizontal="center" vertical="center" textRotation="90" wrapText="1"/>
    </xf>
    <xf numFmtId="0" fontId="16" fillId="0" borderId="27" xfId="0" applyFont="1" applyBorder="1" applyAlignment="1">
      <alignment horizontal="center" vertical="top"/>
    </xf>
    <xf numFmtId="0" fontId="16" fillId="0" borderId="28" xfId="0" applyFont="1" applyBorder="1" applyAlignment="1">
      <alignment horizontal="center" vertical="top"/>
    </xf>
    <xf numFmtId="0" fontId="16" fillId="0" borderId="44" xfId="0" applyFont="1" applyBorder="1" applyAlignment="1">
      <alignment horizontal="center" vertical="top"/>
    </xf>
    <xf numFmtId="0" fontId="16" fillId="0" borderId="40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16" fillId="0" borderId="39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44" xfId="0" applyFont="1" applyBorder="1" applyAlignment="1">
      <alignment horizontal="center" vertical="center" textRotation="90"/>
    </xf>
    <xf numFmtId="0" fontId="1" fillId="0" borderId="40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19" fillId="0" borderId="30" xfId="0" applyFont="1" applyBorder="1" applyAlignment="1">
      <alignment horizontal="center" vertical="top" textRotation="90"/>
    </xf>
    <xf numFmtId="0" fontId="19" fillId="0" borderId="31" xfId="0" applyFont="1" applyBorder="1" applyAlignment="1">
      <alignment horizontal="center" vertical="top" textRotation="90"/>
    </xf>
    <xf numFmtId="0" fontId="19" fillId="0" borderId="32" xfId="0" applyFont="1" applyBorder="1" applyAlignment="1">
      <alignment horizontal="center" vertical="top" textRotation="90"/>
    </xf>
    <xf numFmtId="0" fontId="1" fillId="0" borderId="0" xfId="0" applyFont="1" applyAlignment="1">
      <alignment horizontal="center"/>
    </xf>
    <xf numFmtId="0" fontId="17" fillId="0" borderId="86" xfId="0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17" fillId="0" borderId="88" xfId="0" applyFont="1" applyBorder="1" applyAlignment="1">
      <alignment horizontal="center"/>
    </xf>
    <xf numFmtId="0" fontId="1" fillId="0" borderId="89" xfId="0" applyFont="1" applyBorder="1" applyAlignment="1">
      <alignment vertical="top"/>
    </xf>
    <xf numFmtId="0" fontId="1" fillId="0" borderId="69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86" xfId="0" applyFont="1" applyBorder="1" applyAlignment="1">
      <alignment vertical="top"/>
    </xf>
    <xf numFmtId="0" fontId="1" fillId="0" borderId="87" xfId="0" applyFont="1" applyBorder="1" applyAlignment="1">
      <alignment vertical="top"/>
    </xf>
    <xf numFmtId="0" fontId="1" fillId="0" borderId="88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87" xfId="0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/>
    </xf>
    <xf numFmtId="0" fontId="26" fillId="0" borderId="0" xfId="1" applyFont="1" applyAlignment="1">
      <alignment horizontal="center" vertical="center" wrapText="1"/>
    </xf>
    <xf numFmtId="0" fontId="25" fillId="0" borderId="6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14" fontId="39" fillId="2" borderId="27" xfId="1" applyNumberFormat="1" applyFont="1" applyFill="1" applyBorder="1" applyAlignment="1">
      <alignment horizontal="center"/>
    </xf>
    <xf numFmtId="14" fontId="39" fillId="2" borderId="28" xfId="1" applyNumberFormat="1" applyFont="1" applyFill="1" applyBorder="1" applyAlignment="1">
      <alignment horizontal="center"/>
    </xf>
    <xf numFmtId="14" fontId="39" fillId="2" borderId="44" xfId="1" applyNumberFormat="1" applyFont="1" applyFill="1" applyBorder="1" applyAlignment="1">
      <alignment horizontal="center"/>
    </xf>
    <xf numFmtId="14" fontId="39" fillId="2" borderId="22" xfId="1" applyNumberFormat="1" applyFont="1" applyFill="1" applyBorder="1" applyAlignment="1">
      <alignment horizontal="center"/>
    </xf>
    <xf numFmtId="14" fontId="39" fillId="2" borderId="0" xfId="1" applyNumberFormat="1" applyFont="1" applyFill="1" applyBorder="1" applyAlignment="1">
      <alignment horizontal="center"/>
    </xf>
    <xf numFmtId="14" fontId="39" fillId="2" borderId="23" xfId="1" applyNumberFormat="1" applyFont="1" applyFill="1" applyBorder="1" applyAlignment="1">
      <alignment horizontal="center"/>
    </xf>
    <xf numFmtId="14" fontId="39" fillId="0" borderId="22" xfId="1" applyNumberFormat="1" applyFont="1" applyBorder="1" applyAlignment="1">
      <alignment horizontal="center"/>
    </xf>
    <xf numFmtId="14" fontId="39" fillId="0" borderId="0" xfId="1" applyNumberFormat="1" applyFont="1" applyBorder="1" applyAlignment="1">
      <alignment horizontal="center"/>
    </xf>
    <xf numFmtId="14" fontId="39" fillId="0" borderId="23" xfId="1" applyNumberFormat="1" applyFont="1" applyBorder="1" applyAlignment="1">
      <alignment horizontal="center"/>
    </xf>
    <xf numFmtId="14" fontId="39" fillId="0" borderId="40" xfId="1" applyNumberFormat="1" applyFont="1" applyBorder="1" applyAlignment="1">
      <alignment horizontal="center"/>
    </xf>
    <xf numFmtId="14" fontId="39" fillId="0" borderId="38" xfId="1" applyNumberFormat="1" applyFont="1" applyBorder="1" applyAlignment="1">
      <alignment horizontal="center"/>
    </xf>
    <xf numFmtId="14" fontId="39" fillId="0" borderId="39" xfId="1" applyNumberFormat="1" applyFont="1" applyBorder="1" applyAlignment="1">
      <alignment horizontal="center"/>
    </xf>
    <xf numFmtId="0" fontId="30" fillId="0" borderId="0" xfId="1" applyFont="1" applyAlignment="1">
      <alignment horizontal="right" vertical="center" wrapText="1"/>
    </xf>
    <xf numFmtId="174" fontId="30" fillId="0" borderId="69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2" applyFont="1" applyAlignment="1">
      <alignment horizontal="center"/>
    </xf>
    <xf numFmtId="0" fontId="31" fillId="0" borderId="0" xfId="1" applyFont="1" applyAlignment="1">
      <alignment horizontal="center" vertical="center" wrapText="1"/>
    </xf>
    <xf numFmtId="0" fontId="28" fillId="0" borderId="5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 wrapText="1"/>
    </xf>
    <xf numFmtId="173" fontId="32" fillId="0" borderId="69" xfId="1" applyNumberFormat="1" applyFont="1" applyBorder="1" applyAlignment="1">
      <alignment horizontal="center" vertical="center" wrapText="1"/>
    </xf>
    <xf numFmtId="173" fontId="31" fillId="0" borderId="0" xfId="1" applyNumberFormat="1" applyFont="1" applyAlignment="1">
      <alignment horizontal="center" vertical="center" wrapText="1"/>
    </xf>
    <xf numFmtId="0" fontId="34" fillId="0" borderId="72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textRotation="90" wrapText="1"/>
    </xf>
    <xf numFmtId="0" fontId="32" fillId="0" borderId="22" xfId="1" applyFont="1" applyBorder="1" applyAlignment="1">
      <alignment horizontal="center" vertical="center" textRotation="90" wrapText="1"/>
    </xf>
    <xf numFmtId="0" fontId="32" fillId="0" borderId="40" xfId="1" applyFont="1" applyBorder="1" applyAlignment="1">
      <alignment horizontal="center" vertical="center" textRotation="90" wrapText="1"/>
    </xf>
    <xf numFmtId="0" fontId="32" fillId="0" borderId="63" xfId="1" applyFont="1" applyBorder="1" applyAlignment="1">
      <alignment horizontal="center" vertical="center" textRotation="90" wrapText="1"/>
    </xf>
    <xf numFmtId="0" fontId="32" fillId="0" borderId="25" xfId="1" applyFont="1" applyBorder="1" applyAlignment="1">
      <alignment horizontal="center" vertical="center" textRotation="90" wrapText="1"/>
    </xf>
    <xf numFmtId="0" fontId="32" fillId="0" borderId="64" xfId="1" applyFont="1" applyBorder="1" applyAlignment="1">
      <alignment horizontal="center" vertical="center" textRotation="90" wrapText="1"/>
    </xf>
    <xf numFmtId="0" fontId="32" fillId="0" borderId="63" xfId="1" applyFont="1" applyBorder="1" applyAlignment="1">
      <alignment horizontal="center" vertical="center" wrapText="1"/>
    </xf>
    <xf numFmtId="0" fontId="32" fillId="0" borderId="25" xfId="1" applyFont="1" applyBorder="1" applyAlignment="1">
      <alignment horizontal="center" vertical="center" wrapText="1"/>
    </xf>
    <xf numFmtId="0" fontId="32" fillId="0" borderId="64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 wrapText="1"/>
    </xf>
    <xf numFmtId="0" fontId="32" fillId="0" borderId="40" xfId="1" applyFont="1" applyBorder="1" applyAlignment="1">
      <alignment horizontal="center" vertical="center" wrapText="1"/>
    </xf>
    <xf numFmtId="0" fontId="32" fillId="0" borderId="31" xfId="1" applyFont="1" applyBorder="1" applyAlignment="1">
      <alignment horizontal="center" vertical="center" wrapText="1"/>
    </xf>
    <xf numFmtId="0" fontId="32" fillId="2" borderId="63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2" fillId="2" borderId="64" xfId="1" applyFont="1" applyFill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/>
    </xf>
    <xf numFmtId="0" fontId="32" fillId="0" borderId="90" xfId="1" applyFont="1" applyBorder="1" applyAlignment="1">
      <alignment horizontal="center" vertical="center" textRotation="90" wrapText="1"/>
    </xf>
    <xf numFmtId="0" fontId="32" fillId="0" borderId="92" xfId="1" applyFont="1" applyBorder="1" applyAlignment="1">
      <alignment horizontal="center" vertical="center" textRotation="90" wrapText="1"/>
    </xf>
    <xf numFmtId="0" fontId="32" fillId="0" borderId="95" xfId="1" applyFont="1" applyBorder="1" applyAlignment="1">
      <alignment horizontal="center" vertical="center" textRotation="90" wrapText="1"/>
    </xf>
    <xf numFmtId="0" fontId="32" fillId="2" borderId="91" xfId="1" applyFont="1" applyFill="1" applyBorder="1" applyAlignment="1">
      <alignment horizontal="center" vertical="center" wrapText="1"/>
    </xf>
    <xf numFmtId="0" fontId="32" fillId="2" borderId="93" xfId="1" applyFont="1" applyFill="1" applyBorder="1" applyAlignment="1">
      <alignment horizontal="center" vertical="center" wrapText="1"/>
    </xf>
    <xf numFmtId="0" fontId="32" fillId="2" borderId="94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textRotation="90" wrapText="1"/>
    </xf>
    <xf numFmtId="0" fontId="32" fillId="2" borderId="64" xfId="1" applyFont="1" applyFill="1" applyBorder="1" applyAlignment="1">
      <alignment horizontal="center" vertical="center" textRotation="90" wrapText="1"/>
    </xf>
    <xf numFmtId="0" fontId="32" fillId="0" borderId="0" xfId="1" applyFont="1" applyAlignment="1">
      <alignment horizontal="center" vertical="center" wrapText="1"/>
    </xf>
    <xf numFmtId="0" fontId="32" fillId="0" borderId="23" xfId="1" applyFont="1" applyBorder="1" applyAlignment="1">
      <alignment horizontal="center" vertical="center" wrapText="1"/>
    </xf>
    <xf numFmtId="0" fontId="32" fillId="2" borderId="63" xfId="1" applyFont="1" applyFill="1" applyBorder="1" applyAlignment="1">
      <alignment horizontal="center" vertical="center" textRotation="90" wrapText="1"/>
    </xf>
    <xf numFmtId="49" fontId="32" fillId="0" borderId="30" xfId="1" applyNumberFormat="1" applyFont="1" applyBorder="1" applyAlignment="1">
      <alignment horizontal="center" vertical="center" wrapText="1"/>
    </xf>
    <xf numFmtId="49" fontId="32" fillId="0" borderId="38" xfId="1" applyNumberFormat="1" applyFont="1" applyBorder="1" applyAlignment="1">
      <alignment horizontal="center" vertical="center" wrapText="1"/>
    </xf>
    <xf numFmtId="0" fontId="31" fillId="0" borderId="63" xfId="1" applyFont="1" applyBorder="1" applyAlignment="1">
      <alignment horizontal="left" vertical="center" wrapText="1" shrinkToFit="1"/>
    </xf>
    <xf numFmtId="0" fontId="31" fillId="0" borderId="64" xfId="1" applyFont="1" applyBorder="1" applyAlignment="1">
      <alignment horizontal="left" vertical="center" wrapText="1" shrinkToFit="1"/>
    </xf>
    <xf numFmtId="49" fontId="25" fillId="0" borderId="63" xfId="1" applyNumberFormat="1" applyFont="1" applyBorder="1" applyAlignment="1">
      <alignment horizontal="left" vertical="center" wrapText="1" shrinkToFit="1"/>
    </xf>
    <xf numFmtId="49" fontId="25" fillId="0" borderId="64" xfId="1" applyNumberFormat="1" applyFont="1" applyBorder="1" applyAlignment="1">
      <alignment horizontal="left" vertical="center" wrapText="1" shrinkToFit="1"/>
    </xf>
    <xf numFmtId="0" fontId="31" fillId="0" borderId="44" xfId="1" applyFont="1" applyBorder="1" applyAlignment="1">
      <alignment horizontal="center" vertical="center" wrapText="1" shrinkToFit="1"/>
    </xf>
    <xf numFmtId="0" fontId="31" fillId="0" borderId="39" xfId="1" applyFont="1" applyBorder="1" applyAlignment="1">
      <alignment horizontal="center" vertical="center" wrapText="1" shrinkToFit="1"/>
    </xf>
    <xf numFmtId="167" fontId="31" fillId="0" borderId="27" xfId="1" applyNumberFormat="1" applyFont="1" applyBorder="1" applyAlignment="1">
      <alignment horizontal="center" vertical="center" wrapText="1" shrinkToFit="1"/>
    </xf>
    <xf numFmtId="167" fontId="31" fillId="0" borderId="40" xfId="1" applyNumberFormat="1" applyFont="1" applyBorder="1" applyAlignment="1">
      <alignment horizontal="center" vertical="center" wrapText="1" shrinkToFit="1"/>
    </xf>
    <xf numFmtId="167" fontId="31" fillId="0" borderId="22" xfId="1" applyNumberFormat="1" applyFont="1" applyBorder="1" applyAlignment="1">
      <alignment horizontal="center" vertical="center" wrapText="1" shrinkToFit="1"/>
    </xf>
    <xf numFmtId="20" fontId="36" fillId="4" borderId="63" xfId="1" applyNumberFormat="1" applyFont="1" applyFill="1" applyBorder="1" applyAlignment="1">
      <alignment horizontal="center" vertical="center" wrapText="1" shrinkToFit="1"/>
    </xf>
    <xf numFmtId="20" fontId="36" fillId="4" borderId="64" xfId="1" applyNumberFormat="1" applyFont="1" applyFill="1" applyBorder="1" applyAlignment="1">
      <alignment horizontal="center" vertical="center" wrapText="1" shrinkToFit="1"/>
    </xf>
    <xf numFmtId="20" fontId="31" fillId="4" borderId="63" xfId="1" applyNumberFormat="1" applyFont="1" applyFill="1" applyBorder="1" applyAlignment="1">
      <alignment horizontal="center" vertical="center" wrapText="1" shrinkToFit="1"/>
    </xf>
    <xf numFmtId="20" fontId="31" fillId="4" borderId="64" xfId="1" applyNumberFormat="1" applyFont="1" applyFill="1" applyBorder="1" applyAlignment="1">
      <alignment horizontal="center" vertical="center" wrapText="1" shrinkToFit="1"/>
    </xf>
    <xf numFmtId="0" fontId="31" fillId="0" borderId="25" xfId="1" applyFont="1" applyBorder="1" applyAlignment="1">
      <alignment horizontal="left" vertical="center" wrapText="1" shrinkToFit="1"/>
    </xf>
    <xf numFmtId="0" fontId="31" fillId="0" borderId="23" xfId="1" applyFont="1" applyBorder="1" applyAlignment="1">
      <alignment horizontal="center" vertical="center" wrapText="1" shrinkToFit="1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 wrapText="1"/>
    </xf>
    <xf numFmtId="0" fontId="25" fillId="0" borderId="0" xfId="1" applyFont="1" applyAlignment="1">
      <alignment horizontal="center" wrapText="1"/>
    </xf>
    <xf numFmtId="0" fontId="28" fillId="0" borderId="63" xfId="1" applyFont="1" applyBorder="1" applyAlignment="1">
      <alignment horizontal="center" vertical="center" wrapText="1" shrinkToFit="1"/>
    </xf>
    <xf numFmtId="0" fontId="28" fillId="0" borderId="64" xfId="1" applyFont="1" applyBorder="1" applyAlignment="1">
      <alignment horizontal="center" vertical="center" wrapText="1" shrinkToFit="1"/>
    </xf>
    <xf numFmtId="49" fontId="36" fillId="0" borderId="63" xfId="1" applyNumberFormat="1" applyFont="1" applyBorder="1" applyAlignment="1">
      <alignment horizontal="center" vertical="center" wrapText="1" shrinkToFit="1"/>
    </xf>
    <xf numFmtId="49" fontId="36" fillId="0" borderId="64" xfId="1" applyNumberFormat="1" applyFont="1" applyBorder="1" applyAlignment="1">
      <alignment horizontal="center" vertical="center" wrapText="1" shrinkToFit="1"/>
    </xf>
  </cellXfs>
  <cellStyles count="3">
    <cellStyle name="Обычный" xfId="0" builtinId="0"/>
    <cellStyle name="Обычный 2 2" xfId="1" xr:uid="{F8F89DEC-0AEC-4A85-BA0C-A4D3B5C7963F}"/>
    <cellStyle name="Обычный_Tabel_ucheta_ispolzovanija_rabochego_vremeni" xfId="2" xr:uid="{8E973B19-E914-4CA1-8C53-43C913FB420D}"/>
  </cellStyles>
  <dxfs count="59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numFmt numFmtId="30" formatCode="@"/>
      <alignment horizontal="left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7" formatCode="[h]:mm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7" formatCode="[h]:mm"/>
      <alignment horizontal="right" vertical="center" textRotation="0" wrapText="0" indent="0" justifyLastLine="0" shrinkToFit="0" readingOrder="0"/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00B0F0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1575954</xdr:colOff>
      <xdr:row>15</xdr:row>
      <xdr:rowOff>155865</xdr:rowOff>
    </xdr:from>
    <xdr:to>
      <xdr:col>4</xdr:col>
      <xdr:colOff>147205</xdr:colOff>
      <xdr:row>52</xdr:row>
      <xdr:rowOff>69274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B2580D72-34C6-49EE-A484-ED3A39A20562}"/>
            </a:ext>
          </a:extLst>
        </xdr:cNvPr>
        <xdr:cNvCxnSpPr/>
      </xdr:nvCxnSpPr>
      <xdr:spPr>
        <a:xfrm flipV="1">
          <a:off x="1757795" y="3853297"/>
          <a:ext cx="1004455" cy="2528454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6;&#1040;&#1060;&#1048;&#1050;\&#1043;&#1056;&#1040;&#1060;&#1048;&#1050;\&#1043;&#1056;&#1040;&#1060;&#1048;&#1050;%202020=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Users/tvyur/Downloads/dynamic-dropdow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Users/tvyur/Downloads/template%20&#8212;%20&#1082;&#1086;&#1087;&#1080;&#1103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6;&#1048;&#1025;&#1052;%20&#1053;&#1040;%20&#1056;&#1040;&#1041;&#1054;&#1058;&#1059;%202019\2019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wnloads/&#1043;&#1056;&#1040;&#1060;&#1048;&#1050;/&#1043;&#1056;&#1040;&#1060;&#1048;&#1050;%20&#1057;%20&#1052;&#1040;&#1050;&#1056;&#1054;&#1057;&#1054;&#1052;%20%20&#1054;&#1041;&#1065;&#1048;&#104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здники"/>
      <sheetName val="производственный календарь "/>
      <sheetName val="ГРАФИК И.Б. ЯНВАРЬ 2021 "/>
      <sheetName val="ТАБЕЛЬ И.Б ЯНВАРЬ 2021"/>
      <sheetName val="ГРАФИК К.П. ЯНВАРЬ 2021 "/>
      <sheetName val="ТАБЕЛЬ К.П. ЯНВАРЬ 2021"/>
      <sheetName val="ГРАФИК К.П. ФЕВРАЛЬ 2021  УФ   "/>
      <sheetName val="ТАБЕЛЬ К.П. ФЕВРАЛЬ 2021"/>
      <sheetName val="ТАБЕЛЬ  И.Б. ИЮЛЬ"/>
      <sheetName val="ГРАФИК И.Б. ИЮЛЬ 2020 "/>
      <sheetName val="ТАБЕЛЬ К.П. АВГУСТ "/>
      <sheetName val="ГРАФИК К .П. АВГУСТ 2020  УФ   "/>
      <sheetName val="ТАБЕЛЬ  И.Б.АВГУСТ"/>
      <sheetName val="ГРАФИК И.Б. АВГУСТ 2020 "/>
      <sheetName val="ТАБЕЛЬ К.П. СЕНТЯБРЬ"/>
      <sheetName val="ГРАФИК К.П.СЕНТЯБРЬ 2020  "/>
      <sheetName val="ТАБЕЛЬ  И.Б.СЕНТЯБРЬ"/>
      <sheetName val="ГРАФИК И.Б. СЕНТЯБРЬ (2)"/>
      <sheetName val="ГРАФИК И.Б. СЕНТЯБРЬ совместит"/>
      <sheetName val="ГРАФИК И.Б. СЕНТЯБРЬ"/>
      <sheetName val="ТАБЕЛЬ К.П. ОКТЯБРЬ "/>
      <sheetName val="ГРАФИК К.П ОКТЯБРЬ"/>
      <sheetName val="ГРАФИК К.П ОКТЯБРЬ бУТЕЛИН"/>
      <sheetName val="ГРАФИК К.П ОКТЯБРЬ БЕРЕГОВОЙ"/>
      <sheetName val="ГРАФИК К.П  НОЯБРЬ БЕРЕГОВОЙ"/>
      <sheetName val="ТАБЕЛЬ  И.Б. ОКТЯБРЬ"/>
      <sheetName val="ГРАФИК И.Б.ОКТЯБРЬ"/>
      <sheetName val="СПЕРАНСКИЙ ГРАФИК И.Б.ОКТЯБРЬ"/>
      <sheetName val="ТАБЕЛЬ К.П. НОЯБРЬ"/>
      <sheetName val="ГРАФИК К.П  НОЯБРЬ"/>
      <sheetName val="ГРАФИК К.П  НОЯБРЬ ОТПУСК"/>
      <sheetName val=" ноябрь  СЛЕЗ, МЕДВ, БЕРЕГОВОЙ "/>
      <sheetName val="ТАБЕЛЬ  И.Б. НОЯБРЬ"/>
      <sheetName val="ГРАФИК И.Б.НОЯБРЬ "/>
      <sheetName val="ГРАФИК И.Б.НОЯБРЬ  ОТПУСК"/>
      <sheetName val="ТАБЕЛЬ  И.Б.ДЕКАБРЬ"/>
      <sheetName val="ГРАФИК И.Б.ДЕКАБРЬ"/>
      <sheetName val="ГРАФИК К.П  ДЕКАБРЬ  СЛЕЗИНСКИЙ"/>
      <sheetName val="ТАБЕЛЬ К.П. ДЕКАБРЬ "/>
      <sheetName val="ГРАФИК К.П  ДЕКАБРЬ "/>
      <sheetName val="ЧИСТОВОЙ ГРАФИК К.П  ДЕКАБРЬ   "/>
      <sheetName val="я"/>
      <sheetName val="яя"/>
      <sheetName val="яяя"/>
      <sheetName val=" ИЮНЬ ГРАФИК АДМ"/>
      <sheetName val="ТАБЕЛЬ АДМ"/>
      <sheetName val=" ИЮЛЬ ГРАФИК АДМ "/>
      <sheetName val="ИЮЛЬ ТАБЕЛЬ АДМ  "/>
      <sheetName val="АВГУСТ ГРАФИК АДМ "/>
      <sheetName val="АВГУСТ ТАБЕЛЬ АДМ "/>
      <sheetName val="СЕНТЯБРЬ ГРАФИК АДМ  "/>
      <sheetName val="СЕНТЯБРЬ ТАБЕЛЬ АДМ  "/>
      <sheetName val="ОКТЯБРЬ ГРАФИК АДМ"/>
      <sheetName val="ОКТЯБРЬ ТАБЕЛЬ АДМ"/>
      <sheetName val="НОЯБРЬ ГРАФИК АДМ"/>
      <sheetName val="НОЯБРЬ ТАБЕЛЬ АДМ "/>
      <sheetName val="ДЕКАБРЬ ГРАФИК АДМ "/>
      <sheetName val="ДЕКАБРЬ ТАБЕЛЬ АДМ  "/>
      <sheetName val="ГРАФИК 2020=2021"/>
    </sheetNames>
    <sheetDataSet>
      <sheetData sheetId="0"/>
      <sheetData sheetId="1">
        <row r="2">
          <cell r="B2" t="str">
            <v>январь</v>
          </cell>
          <cell r="C2">
            <v>120</v>
          </cell>
          <cell r="D2">
            <v>17</v>
          </cell>
          <cell r="E2">
            <v>1</v>
          </cell>
          <cell r="F2">
            <v>31</v>
          </cell>
        </row>
        <row r="3">
          <cell r="B3" t="str">
            <v>февраль</v>
          </cell>
          <cell r="C3">
            <v>151</v>
          </cell>
          <cell r="D3">
            <v>19</v>
          </cell>
          <cell r="E3">
            <v>2</v>
          </cell>
          <cell r="F3">
            <v>28</v>
          </cell>
        </row>
        <row r="4">
          <cell r="B4" t="str">
            <v>март</v>
          </cell>
          <cell r="C4">
            <v>176</v>
          </cell>
          <cell r="D4">
            <v>22</v>
          </cell>
          <cell r="E4">
            <v>3</v>
          </cell>
          <cell r="F4">
            <v>31</v>
          </cell>
        </row>
        <row r="5">
          <cell r="B5" t="str">
            <v>апрель</v>
          </cell>
          <cell r="C5">
            <v>175</v>
          </cell>
          <cell r="D5">
            <v>22</v>
          </cell>
          <cell r="E5">
            <v>4</v>
          </cell>
          <cell r="F5">
            <v>30</v>
          </cell>
        </row>
        <row r="6">
          <cell r="B6" t="str">
            <v>май</v>
          </cell>
          <cell r="C6">
            <v>152</v>
          </cell>
          <cell r="D6">
            <v>19</v>
          </cell>
          <cell r="E6">
            <v>5</v>
          </cell>
          <cell r="F6">
            <v>31</v>
          </cell>
        </row>
        <row r="7">
          <cell r="B7" t="str">
            <v>июнь</v>
          </cell>
          <cell r="C7">
            <v>167</v>
          </cell>
          <cell r="D7">
            <v>21</v>
          </cell>
          <cell r="E7">
            <v>6</v>
          </cell>
          <cell r="F7">
            <v>30</v>
          </cell>
        </row>
        <row r="8">
          <cell r="B8" t="str">
            <v>июль</v>
          </cell>
          <cell r="C8">
            <v>176</v>
          </cell>
          <cell r="D8">
            <v>22</v>
          </cell>
          <cell r="E8">
            <v>7</v>
          </cell>
          <cell r="F8">
            <v>31</v>
          </cell>
        </row>
        <row r="9">
          <cell r="B9" t="str">
            <v>август</v>
          </cell>
          <cell r="C9">
            <v>176</v>
          </cell>
          <cell r="D9">
            <v>22</v>
          </cell>
          <cell r="E9">
            <v>8</v>
          </cell>
          <cell r="F9">
            <v>31</v>
          </cell>
        </row>
        <row r="10">
          <cell r="B10" t="str">
            <v>сентябрь</v>
          </cell>
          <cell r="C10">
            <v>176</v>
          </cell>
          <cell r="D10">
            <v>22</v>
          </cell>
          <cell r="E10">
            <v>9</v>
          </cell>
          <cell r="F10">
            <v>30</v>
          </cell>
        </row>
        <row r="11">
          <cell r="B11" t="str">
            <v>октябрь</v>
          </cell>
          <cell r="C11">
            <v>168</v>
          </cell>
          <cell r="D11">
            <v>21</v>
          </cell>
          <cell r="E11">
            <v>10</v>
          </cell>
          <cell r="F11">
            <v>31</v>
          </cell>
        </row>
        <row r="12">
          <cell r="B12" t="str">
            <v>ноябрь</v>
          </cell>
          <cell r="C12">
            <v>159</v>
          </cell>
          <cell r="D12">
            <v>20</v>
          </cell>
          <cell r="E12">
            <v>11</v>
          </cell>
          <cell r="F12">
            <v>30</v>
          </cell>
        </row>
        <row r="13">
          <cell r="B13" t="str">
            <v>декабрь</v>
          </cell>
          <cell r="C13">
            <v>176</v>
          </cell>
          <cell r="D13">
            <v>22</v>
          </cell>
          <cell r="E13">
            <v>12</v>
          </cell>
          <cell r="F13">
            <v>31</v>
          </cell>
        </row>
      </sheetData>
      <sheetData sheetId="2"/>
      <sheetData sheetId="3"/>
      <sheetData sheetId="4"/>
      <sheetData sheetId="5"/>
      <sheetData sheetId="6">
        <row r="19">
          <cell r="AC19">
            <v>1</v>
          </cell>
          <cell r="AI19">
            <v>2</v>
          </cell>
          <cell r="AO19">
            <v>3</v>
          </cell>
          <cell r="AU19">
            <v>4</v>
          </cell>
          <cell r="BA19">
            <v>5</v>
          </cell>
          <cell r="BG19">
            <v>6</v>
          </cell>
          <cell r="BM19">
            <v>7</v>
          </cell>
          <cell r="BS19">
            <v>8</v>
          </cell>
          <cell r="BY19">
            <v>9</v>
          </cell>
          <cell r="CE19">
            <v>10</v>
          </cell>
          <cell r="CK19">
            <v>11</v>
          </cell>
          <cell r="CQ19">
            <v>12</v>
          </cell>
          <cell r="CW19">
            <v>13</v>
          </cell>
          <cell r="DC19">
            <v>14</v>
          </cell>
          <cell r="DI19">
            <v>15</v>
          </cell>
          <cell r="DO19">
            <v>16</v>
          </cell>
          <cell r="DU19">
            <v>17</v>
          </cell>
          <cell r="EA19">
            <v>18</v>
          </cell>
          <cell r="EG19">
            <v>19</v>
          </cell>
          <cell r="EM19">
            <v>20</v>
          </cell>
          <cell r="ES19">
            <v>21</v>
          </cell>
          <cell r="EY19">
            <v>22</v>
          </cell>
          <cell r="FE19">
            <v>23</v>
          </cell>
          <cell r="FK19">
            <v>24</v>
          </cell>
          <cell r="FQ19">
            <v>25</v>
          </cell>
          <cell r="FW19">
            <v>26</v>
          </cell>
          <cell r="GC19">
            <v>27</v>
          </cell>
          <cell r="GI19">
            <v>28</v>
          </cell>
          <cell r="GO19" t="str">
            <v>-</v>
          </cell>
          <cell r="GU19" t="str">
            <v>-</v>
          </cell>
          <cell r="HA19" t="str">
            <v>-</v>
          </cell>
        </row>
        <row r="22">
          <cell r="F22" t="str">
            <v>Слезинский В.Е.,  управляющий участка</v>
          </cell>
        </row>
        <row r="28">
          <cell r="F28" t="str">
            <v>Медведев А.П., слесарь-ремонтник</v>
          </cell>
        </row>
        <row r="31">
          <cell r="AC31">
            <v>0</v>
          </cell>
          <cell r="AI31">
            <v>0</v>
          </cell>
          <cell r="AO31">
            <v>0</v>
          </cell>
          <cell r="AU31">
            <v>0</v>
          </cell>
          <cell r="BA31">
            <v>0</v>
          </cell>
          <cell r="BG31">
            <v>0</v>
          </cell>
          <cell r="BM31">
            <v>0</v>
          </cell>
          <cell r="BS31">
            <v>0</v>
          </cell>
          <cell r="BY31">
            <v>0</v>
          </cell>
          <cell r="CE31">
            <v>0</v>
          </cell>
          <cell r="CK31">
            <v>0</v>
          </cell>
          <cell r="CQ31">
            <v>0</v>
          </cell>
          <cell r="CW31">
            <v>0</v>
          </cell>
          <cell r="DC31">
            <v>0</v>
          </cell>
          <cell r="DI31">
            <v>0</v>
          </cell>
          <cell r="DO31">
            <v>0</v>
          </cell>
          <cell r="DU31">
            <v>0</v>
          </cell>
          <cell r="EA31">
            <v>0</v>
          </cell>
          <cell r="EG31">
            <v>0</v>
          </cell>
          <cell r="EM31">
            <v>0</v>
          </cell>
          <cell r="ES31">
            <v>0</v>
          </cell>
          <cell r="EY31">
            <v>0</v>
          </cell>
          <cell r="FE31">
            <v>0</v>
          </cell>
          <cell r="FK31">
            <v>0</v>
          </cell>
          <cell r="FQ31">
            <v>0</v>
          </cell>
          <cell r="FW31">
            <v>0</v>
          </cell>
          <cell r="GC31">
            <v>0</v>
          </cell>
          <cell r="GI31">
            <v>0</v>
          </cell>
          <cell r="GO31">
            <v>0</v>
          </cell>
          <cell r="GU31">
            <v>0</v>
          </cell>
          <cell r="HA31">
            <v>0</v>
          </cell>
        </row>
        <row r="32">
          <cell r="AC32">
            <v>0.33333333333333331</v>
          </cell>
        </row>
        <row r="34">
          <cell r="F34" t="str">
            <v>Береговой Г.П., электрик</v>
          </cell>
        </row>
        <row r="37">
          <cell r="AC37">
            <v>0</v>
          </cell>
          <cell r="AI37">
            <v>0</v>
          </cell>
          <cell r="AO37">
            <v>0</v>
          </cell>
          <cell r="AU37">
            <v>0</v>
          </cell>
          <cell r="BA37">
            <v>0</v>
          </cell>
          <cell r="BG37">
            <v>0</v>
          </cell>
          <cell r="BM37">
            <v>0</v>
          </cell>
          <cell r="BS37">
            <v>0</v>
          </cell>
          <cell r="BY37">
            <v>0</v>
          </cell>
          <cell r="CE37">
            <v>0</v>
          </cell>
          <cell r="CK37">
            <v>0</v>
          </cell>
          <cell r="CQ37">
            <v>0</v>
          </cell>
          <cell r="CW37">
            <v>0</v>
          </cell>
          <cell r="DC37">
            <v>0</v>
          </cell>
          <cell r="DI37">
            <v>0</v>
          </cell>
          <cell r="DO37">
            <v>0</v>
          </cell>
          <cell r="DU37">
            <v>0</v>
          </cell>
          <cell r="EA37">
            <v>0</v>
          </cell>
          <cell r="EG37">
            <v>0</v>
          </cell>
          <cell r="EM37">
            <v>0</v>
          </cell>
          <cell r="ES37">
            <v>0</v>
          </cell>
          <cell r="EY37">
            <v>0</v>
          </cell>
          <cell r="FE37">
            <v>0</v>
          </cell>
          <cell r="FK37">
            <v>0</v>
          </cell>
          <cell r="FQ37">
            <v>0</v>
          </cell>
          <cell r="FW37">
            <v>0</v>
          </cell>
          <cell r="GC37">
            <v>0</v>
          </cell>
          <cell r="GI37">
            <v>0</v>
          </cell>
          <cell r="GO37">
            <v>0</v>
          </cell>
          <cell r="GU37">
            <v>0</v>
          </cell>
          <cell r="HA37">
            <v>0</v>
          </cell>
        </row>
        <row r="40">
          <cell r="F40" t="str">
            <v>Воротынцева В.Н., кассир билетный</v>
          </cell>
        </row>
        <row r="43">
          <cell r="AC43">
            <v>0</v>
          </cell>
          <cell r="AI43">
            <v>0</v>
          </cell>
          <cell r="AO43">
            <v>0</v>
          </cell>
          <cell r="AU43">
            <v>0</v>
          </cell>
          <cell r="BA43">
            <v>0</v>
          </cell>
          <cell r="BG43">
            <v>0</v>
          </cell>
          <cell r="BM43">
            <v>0</v>
          </cell>
          <cell r="BS43">
            <v>0</v>
          </cell>
          <cell r="BY43">
            <v>0</v>
          </cell>
          <cell r="CE43">
            <v>0</v>
          </cell>
          <cell r="CK43">
            <v>0</v>
          </cell>
          <cell r="CQ43">
            <v>0</v>
          </cell>
          <cell r="CW43">
            <v>0</v>
          </cell>
          <cell r="DC43">
            <v>0</v>
          </cell>
          <cell r="DI43">
            <v>0</v>
          </cell>
          <cell r="DO43">
            <v>0</v>
          </cell>
          <cell r="DU43">
            <v>0</v>
          </cell>
          <cell r="EA43">
            <v>0</v>
          </cell>
          <cell r="EG43">
            <v>0</v>
          </cell>
          <cell r="EM43">
            <v>0</v>
          </cell>
          <cell r="ES43">
            <v>0</v>
          </cell>
          <cell r="EY43">
            <v>0</v>
          </cell>
          <cell r="FE43">
            <v>0</v>
          </cell>
          <cell r="FK43">
            <v>0</v>
          </cell>
          <cell r="FQ43">
            <v>0</v>
          </cell>
          <cell r="FW43">
            <v>0</v>
          </cell>
          <cell r="GC43">
            <v>0</v>
          </cell>
          <cell r="GI43">
            <v>0</v>
          </cell>
          <cell r="GO43">
            <v>0</v>
          </cell>
          <cell r="GU43">
            <v>0</v>
          </cell>
          <cell r="HA43">
            <v>0</v>
          </cell>
        </row>
        <row r="46">
          <cell r="F46" t="str">
            <v>Окорочкова О.Т., кассир билетный</v>
          </cell>
        </row>
        <row r="49">
          <cell r="AC49">
            <v>0</v>
          </cell>
          <cell r="AI49">
            <v>0</v>
          </cell>
          <cell r="AO49">
            <v>0</v>
          </cell>
          <cell r="AU49">
            <v>0</v>
          </cell>
          <cell r="BA49">
            <v>0</v>
          </cell>
          <cell r="BG49">
            <v>0</v>
          </cell>
          <cell r="BM49">
            <v>0</v>
          </cell>
          <cell r="BS49">
            <v>0</v>
          </cell>
          <cell r="BY49">
            <v>0</v>
          </cell>
          <cell r="CE49">
            <v>0</v>
          </cell>
          <cell r="CK49">
            <v>0</v>
          </cell>
          <cell r="CQ49">
            <v>0</v>
          </cell>
          <cell r="CW49">
            <v>0</v>
          </cell>
          <cell r="DC49">
            <v>0</v>
          </cell>
          <cell r="DI49">
            <v>0</v>
          </cell>
          <cell r="DO49">
            <v>0</v>
          </cell>
          <cell r="DU49">
            <v>0</v>
          </cell>
          <cell r="EA49">
            <v>0</v>
          </cell>
          <cell r="EG49">
            <v>0</v>
          </cell>
          <cell r="EM49">
            <v>0</v>
          </cell>
          <cell r="ES49">
            <v>0</v>
          </cell>
          <cell r="EY49">
            <v>0</v>
          </cell>
          <cell r="FE49">
            <v>0</v>
          </cell>
          <cell r="FK49">
            <v>0</v>
          </cell>
          <cell r="FQ49">
            <v>0</v>
          </cell>
          <cell r="FW49">
            <v>0</v>
          </cell>
          <cell r="GC49">
            <v>0</v>
          </cell>
          <cell r="GI49">
            <v>0</v>
          </cell>
          <cell r="GO49">
            <v>0</v>
          </cell>
          <cell r="GU49">
            <v>0</v>
          </cell>
          <cell r="HA49">
            <v>0</v>
          </cell>
        </row>
        <row r="52">
          <cell r="F52" t="str">
            <v>Пермякова Т.М., контролёр-посадчик аттракциона</v>
          </cell>
        </row>
        <row r="55">
          <cell r="AC55">
            <v>0</v>
          </cell>
          <cell r="AI55">
            <v>0</v>
          </cell>
          <cell r="AO55">
            <v>0</v>
          </cell>
          <cell r="AU55">
            <v>0</v>
          </cell>
          <cell r="BA55">
            <v>0</v>
          </cell>
          <cell r="BG55">
            <v>0</v>
          </cell>
          <cell r="BM55">
            <v>0</v>
          </cell>
          <cell r="BS55">
            <v>0</v>
          </cell>
          <cell r="BY55">
            <v>0</v>
          </cell>
          <cell r="CE55">
            <v>0</v>
          </cell>
          <cell r="CK55">
            <v>0</v>
          </cell>
          <cell r="CQ55">
            <v>0</v>
          </cell>
          <cell r="CW55">
            <v>0</v>
          </cell>
          <cell r="DC55">
            <v>0</v>
          </cell>
          <cell r="DI55">
            <v>0</v>
          </cell>
          <cell r="DO55">
            <v>0</v>
          </cell>
          <cell r="DU55">
            <v>0</v>
          </cell>
          <cell r="EA55">
            <v>0</v>
          </cell>
          <cell r="EG55">
            <v>0</v>
          </cell>
          <cell r="EM55">
            <v>0</v>
          </cell>
          <cell r="ES55">
            <v>0</v>
          </cell>
          <cell r="EY55">
            <v>0</v>
          </cell>
          <cell r="FE55">
            <v>0</v>
          </cell>
          <cell r="FK55">
            <v>0</v>
          </cell>
          <cell r="FQ55">
            <v>0</v>
          </cell>
          <cell r="FW55">
            <v>0</v>
          </cell>
          <cell r="GC55">
            <v>0</v>
          </cell>
          <cell r="GI55">
            <v>0</v>
          </cell>
          <cell r="GO55">
            <v>0</v>
          </cell>
          <cell r="GU55">
            <v>0</v>
          </cell>
          <cell r="HA55">
            <v>0</v>
          </cell>
        </row>
        <row r="58">
          <cell r="F58" t="str">
            <v>Алексеева Р.И., котролёр-посадчик аттракциона</v>
          </cell>
        </row>
        <row r="61">
          <cell r="AC61">
            <v>0</v>
          </cell>
          <cell r="AI61">
            <v>0</v>
          </cell>
          <cell r="AO61">
            <v>0</v>
          </cell>
          <cell r="AU61">
            <v>0</v>
          </cell>
          <cell r="BA61">
            <v>0</v>
          </cell>
          <cell r="BG61">
            <v>0</v>
          </cell>
          <cell r="BM61">
            <v>0</v>
          </cell>
          <cell r="BS61">
            <v>0</v>
          </cell>
          <cell r="BY61">
            <v>0</v>
          </cell>
          <cell r="CE61">
            <v>0</v>
          </cell>
          <cell r="CK61">
            <v>0</v>
          </cell>
          <cell r="CQ61">
            <v>0</v>
          </cell>
          <cell r="CW61">
            <v>0</v>
          </cell>
          <cell r="DC61">
            <v>0</v>
          </cell>
          <cell r="DI61">
            <v>0</v>
          </cell>
          <cell r="DO61">
            <v>0</v>
          </cell>
          <cell r="DU61">
            <v>0</v>
          </cell>
          <cell r="EA61">
            <v>0</v>
          </cell>
          <cell r="EG61">
            <v>0</v>
          </cell>
          <cell r="EM61">
            <v>0</v>
          </cell>
          <cell r="ES61">
            <v>0</v>
          </cell>
          <cell r="EY61">
            <v>0</v>
          </cell>
          <cell r="FE61">
            <v>0</v>
          </cell>
          <cell r="FK61">
            <v>0</v>
          </cell>
          <cell r="FQ61">
            <v>0</v>
          </cell>
          <cell r="FW61">
            <v>0</v>
          </cell>
          <cell r="GC61">
            <v>0</v>
          </cell>
          <cell r="GI61">
            <v>0</v>
          </cell>
          <cell r="GO61">
            <v>0</v>
          </cell>
          <cell r="GU61">
            <v>0</v>
          </cell>
          <cell r="HA61">
            <v>0</v>
          </cell>
        </row>
        <row r="64">
          <cell r="F64" t="str">
            <v>Перминов К.И., дежурный зала</v>
          </cell>
        </row>
        <row r="67">
          <cell r="AC67">
            <v>0</v>
          </cell>
          <cell r="AI67">
            <v>0</v>
          </cell>
          <cell r="AO67">
            <v>0</v>
          </cell>
          <cell r="AU67">
            <v>0</v>
          </cell>
          <cell r="BA67">
            <v>0</v>
          </cell>
          <cell r="BG67">
            <v>0</v>
          </cell>
          <cell r="BM67">
            <v>0</v>
          </cell>
          <cell r="BS67">
            <v>0</v>
          </cell>
          <cell r="BY67">
            <v>0</v>
          </cell>
          <cell r="CE67">
            <v>0</v>
          </cell>
          <cell r="CK67">
            <v>0</v>
          </cell>
          <cell r="CQ67">
            <v>0</v>
          </cell>
          <cell r="CW67">
            <v>0</v>
          </cell>
          <cell r="DC67">
            <v>0</v>
          </cell>
          <cell r="DI67">
            <v>0</v>
          </cell>
          <cell r="DO67">
            <v>0</v>
          </cell>
          <cell r="DU67">
            <v>0</v>
          </cell>
          <cell r="EA67">
            <v>0</v>
          </cell>
          <cell r="EG67">
            <v>0</v>
          </cell>
          <cell r="EM67">
            <v>0</v>
          </cell>
          <cell r="ES67">
            <v>0</v>
          </cell>
          <cell r="EY67">
            <v>0</v>
          </cell>
          <cell r="FE67">
            <v>0</v>
          </cell>
          <cell r="FK67">
            <v>0</v>
          </cell>
          <cell r="FQ67">
            <v>0</v>
          </cell>
          <cell r="FW67">
            <v>0</v>
          </cell>
          <cell r="GC67">
            <v>0</v>
          </cell>
          <cell r="GI67">
            <v>0</v>
          </cell>
          <cell r="GO67">
            <v>0</v>
          </cell>
          <cell r="GU67">
            <v>0</v>
          </cell>
          <cell r="HA67">
            <v>0</v>
          </cell>
        </row>
        <row r="70">
          <cell r="F70" t="str">
            <v>Перминов К.И., кассир</v>
          </cell>
        </row>
        <row r="73">
          <cell r="AC73">
            <v>0</v>
          </cell>
          <cell r="AI73">
            <v>0</v>
          </cell>
          <cell r="AO73">
            <v>0</v>
          </cell>
          <cell r="AU73">
            <v>0</v>
          </cell>
          <cell r="BA73">
            <v>0</v>
          </cell>
          <cell r="BG73">
            <v>0</v>
          </cell>
          <cell r="BM73">
            <v>0</v>
          </cell>
          <cell r="BS73">
            <v>0</v>
          </cell>
          <cell r="BY73">
            <v>0</v>
          </cell>
          <cell r="CE73">
            <v>0</v>
          </cell>
          <cell r="CK73">
            <v>0</v>
          </cell>
          <cell r="CQ73">
            <v>0</v>
          </cell>
          <cell r="CW73">
            <v>0</v>
          </cell>
          <cell r="DC73">
            <v>0</v>
          </cell>
          <cell r="DI73">
            <v>0</v>
          </cell>
          <cell r="DO73">
            <v>0</v>
          </cell>
          <cell r="DU73">
            <v>0</v>
          </cell>
          <cell r="EA73">
            <v>0</v>
          </cell>
          <cell r="EG73">
            <v>0</v>
          </cell>
          <cell r="EM73">
            <v>0</v>
          </cell>
          <cell r="ES73">
            <v>0</v>
          </cell>
          <cell r="EY73">
            <v>0</v>
          </cell>
          <cell r="FE73">
            <v>0</v>
          </cell>
          <cell r="FK73">
            <v>0</v>
          </cell>
          <cell r="FQ73">
            <v>0</v>
          </cell>
          <cell r="FW73">
            <v>0</v>
          </cell>
          <cell r="GC73">
            <v>0</v>
          </cell>
          <cell r="GI73">
            <v>0</v>
          </cell>
          <cell r="GO73">
            <v>0</v>
          </cell>
          <cell r="GU73">
            <v>0</v>
          </cell>
          <cell r="HA73">
            <v>0</v>
          </cell>
        </row>
        <row r="76">
          <cell r="F76" t="str">
            <v>Бутелин Ю.Н., сторож</v>
          </cell>
        </row>
        <row r="78">
          <cell r="AC78">
            <v>0</v>
          </cell>
          <cell r="AI78">
            <v>0</v>
          </cell>
          <cell r="AO78">
            <v>0</v>
          </cell>
          <cell r="AU78">
            <v>0</v>
          </cell>
          <cell r="BA78">
            <v>0</v>
          </cell>
          <cell r="BG78">
            <v>0</v>
          </cell>
          <cell r="BM78">
            <v>0</v>
          </cell>
          <cell r="BS78">
            <v>0</v>
          </cell>
          <cell r="BY78">
            <v>0</v>
          </cell>
          <cell r="CE78">
            <v>0</v>
          </cell>
          <cell r="CK78">
            <v>0</v>
          </cell>
          <cell r="CQ78">
            <v>0</v>
          </cell>
          <cell r="CW78">
            <v>0</v>
          </cell>
          <cell r="DC78">
            <v>0</v>
          </cell>
          <cell r="DI78">
            <v>0</v>
          </cell>
          <cell r="DO78">
            <v>0</v>
          </cell>
          <cell r="DU78">
            <v>0</v>
          </cell>
          <cell r="EA78">
            <v>0</v>
          </cell>
          <cell r="EG78">
            <v>0</v>
          </cell>
          <cell r="EM78">
            <v>0</v>
          </cell>
          <cell r="ES78">
            <v>0</v>
          </cell>
          <cell r="EY78">
            <v>0</v>
          </cell>
          <cell r="FE78">
            <v>0</v>
          </cell>
          <cell r="FK78">
            <v>0</v>
          </cell>
          <cell r="FQ78">
            <v>0</v>
          </cell>
          <cell r="FW78">
            <v>0</v>
          </cell>
          <cell r="GC78">
            <v>0</v>
          </cell>
          <cell r="GI78">
            <v>0</v>
          </cell>
          <cell r="GO78">
            <v>0</v>
          </cell>
          <cell r="GU78">
            <v>0</v>
          </cell>
          <cell r="HA78">
            <v>0</v>
          </cell>
        </row>
        <row r="81">
          <cell r="AC81">
            <v>0</v>
          </cell>
          <cell r="AI81">
            <v>0</v>
          </cell>
          <cell r="AO81">
            <v>0</v>
          </cell>
          <cell r="AU81">
            <v>0</v>
          </cell>
          <cell r="BA81">
            <v>0</v>
          </cell>
          <cell r="BG81">
            <v>0</v>
          </cell>
          <cell r="BM81">
            <v>0</v>
          </cell>
          <cell r="BS81">
            <v>0</v>
          </cell>
          <cell r="BY81">
            <v>0</v>
          </cell>
          <cell r="CE81">
            <v>0</v>
          </cell>
          <cell r="CK81">
            <v>0</v>
          </cell>
          <cell r="CQ81">
            <v>0</v>
          </cell>
          <cell r="CW81">
            <v>0</v>
          </cell>
          <cell r="DC81">
            <v>0</v>
          </cell>
          <cell r="DI81">
            <v>0</v>
          </cell>
          <cell r="DO81">
            <v>0</v>
          </cell>
          <cell r="DU81">
            <v>0</v>
          </cell>
          <cell r="EA81">
            <v>0</v>
          </cell>
          <cell r="EG81">
            <v>0</v>
          </cell>
          <cell r="EM81">
            <v>0</v>
          </cell>
          <cell r="ES81">
            <v>0</v>
          </cell>
          <cell r="EY81">
            <v>0</v>
          </cell>
          <cell r="FE81">
            <v>0</v>
          </cell>
          <cell r="FK81">
            <v>0</v>
          </cell>
          <cell r="FQ81">
            <v>0</v>
          </cell>
          <cell r="FW81">
            <v>0</v>
          </cell>
          <cell r="GC81">
            <v>0</v>
          </cell>
          <cell r="GI81">
            <v>0</v>
          </cell>
          <cell r="GO81">
            <v>0</v>
          </cell>
          <cell r="GU81">
            <v>0</v>
          </cell>
          <cell r="HA81">
            <v>0</v>
          </cell>
        </row>
        <row r="83">
          <cell r="F83" t="str">
            <v>Бутелин Ю.Н., контролёр-посадчик</v>
          </cell>
        </row>
        <row r="89">
          <cell r="F89" t="str">
            <v>Медведев А.П., сторож</v>
          </cell>
        </row>
        <row r="91">
          <cell r="AC91">
            <v>0</v>
          </cell>
          <cell r="AI91">
            <v>0</v>
          </cell>
          <cell r="AO91">
            <v>0</v>
          </cell>
          <cell r="AU91">
            <v>0</v>
          </cell>
          <cell r="BA91">
            <v>0</v>
          </cell>
          <cell r="BG91">
            <v>0</v>
          </cell>
          <cell r="BM91">
            <v>0</v>
          </cell>
          <cell r="BS91">
            <v>0</v>
          </cell>
          <cell r="BY91">
            <v>0</v>
          </cell>
          <cell r="CE91">
            <v>0</v>
          </cell>
          <cell r="CK91">
            <v>0</v>
          </cell>
          <cell r="CQ91">
            <v>0</v>
          </cell>
          <cell r="CW91">
            <v>0</v>
          </cell>
          <cell r="DC91">
            <v>0</v>
          </cell>
          <cell r="DI91">
            <v>0</v>
          </cell>
          <cell r="DO91">
            <v>0</v>
          </cell>
          <cell r="DU91">
            <v>0</v>
          </cell>
          <cell r="EA91">
            <v>0</v>
          </cell>
          <cell r="EG91">
            <v>0</v>
          </cell>
          <cell r="EM91">
            <v>0</v>
          </cell>
          <cell r="ES91">
            <v>0</v>
          </cell>
          <cell r="EY91">
            <v>0</v>
          </cell>
          <cell r="FE91">
            <v>0</v>
          </cell>
          <cell r="FK91">
            <v>0</v>
          </cell>
          <cell r="FQ91">
            <v>0</v>
          </cell>
          <cell r="FW91">
            <v>0</v>
          </cell>
          <cell r="GC91">
            <v>0</v>
          </cell>
          <cell r="GI91">
            <v>0</v>
          </cell>
          <cell r="GO91">
            <v>0</v>
          </cell>
          <cell r="GU91">
            <v>0</v>
          </cell>
          <cell r="HA9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81">
          <cell r="D81">
            <v>44013</v>
          </cell>
        </row>
        <row r="82">
          <cell r="D82">
            <v>2020</v>
          </cell>
        </row>
        <row r="83">
          <cell r="D83">
            <v>7</v>
          </cell>
        </row>
        <row r="84">
          <cell r="D84">
            <v>1</v>
          </cell>
          <cell r="E84">
            <v>2</v>
          </cell>
          <cell r="F84">
            <v>3</v>
          </cell>
          <cell r="G84">
            <v>4</v>
          </cell>
          <cell r="H84">
            <v>5</v>
          </cell>
          <cell r="I84">
            <v>6</v>
          </cell>
          <cell r="J84">
            <v>7</v>
          </cell>
          <cell r="K84">
            <v>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соб 1"/>
      <sheetName val="Лист1"/>
      <sheetName val="Способ 1.5"/>
      <sheetName val="Способ 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база_данных"/>
      <sheetName val="database"/>
    </sheetNames>
    <sheetDataSet>
      <sheetData sheetId="0"/>
      <sheetData sheetId="1" refreshError="1"/>
      <sheetData sheetId="2">
        <row r="1">
          <cell r="B1" t="e">
            <v>#VALUE!</v>
          </cell>
        </row>
        <row r="2">
          <cell r="C2" t="str">
            <v>январь</v>
          </cell>
        </row>
        <row r="3">
          <cell r="C3" t="str">
            <v>февраль</v>
          </cell>
        </row>
        <row r="4">
          <cell r="C4" t="str">
            <v>март</v>
          </cell>
        </row>
        <row r="5">
          <cell r="C5" t="str">
            <v>апрель</v>
          </cell>
        </row>
        <row r="6">
          <cell r="C6" t="str">
            <v>май</v>
          </cell>
        </row>
        <row r="7">
          <cell r="C7" t="str">
            <v>июнь</v>
          </cell>
        </row>
        <row r="8">
          <cell r="C8" t="str">
            <v>июль</v>
          </cell>
        </row>
        <row r="9">
          <cell r="C9" t="str">
            <v>август</v>
          </cell>
        </row>
        <row r="10">
          <cell r="C10" t="str">
            <v>сентябрь</v>
          </cell>
        </row>
        <row r="11">
          <cell r="C11" t="str">
            <v>октябрь</v>
          </cell>
        </row>
        <row r="12">
          <cell r="C12" t="str">
            <v>ноябрь</v>
          </cell>
        </row>
        <row r="13">
          <cell r="C13" t="str">
            <v>декабрь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  <sheetName val=" 12"/>
      <sheetName val="табель"/>
      <sheetName val="стр1"/>
      <sheetName val="Календарь"/>
      <sheetName val="Январь"/>
      <sheetName val="Данные"/>
      <sheetName val="и.б. 01.03.19"/>
      <sheetName val="и.б. 03.19"/>
      <sheetName val="и.б. 01.03.19 (2)"/>
      <sheetName val="к.п. 01.03.19  "/>
      <sheetName val="к.п. 03.19  "/>
      <sheetName val="и.б.01.04.19 "/>
      <sheetName val="и.б. 04.19 "/>
      <sheetName val="к.п. 01.04.19   "/>
      <sheetName val="к.п. 04.19   "/>
      <sheetName val="к.п. 01.04.19    (2)"/>
    </sheetNames>
    <sheetDataSet>
      <sheetData sheetId="0"/>
      <sheetData sheetId="1"/>
      <sheetData sheetId="2"/>
      <sheetData sheetId="3"/>
      <sheetData sheetId="4">
        <row r="2">
          <cell r="G2">
            <v>43466</v>
          </cell>
        </row>
        <row r="3">
          <cell r="G3">
            <v>43467</v>
          </cell>
        </row>
        <row r="4">
          <cell r="G4">
            <v>43468</v>
          </cell>
        </row>
        <row r="5">
          <cell r="G5">
            <v>43469</v>
          </cell>
        </row>
        <row r="6">
          <cell r="G6">
            <v>43470</v>
          </cell>
        </row>
        <row r="7">
          <cell r="G7">
            <v>43471</v>
          </cell>
        </row>
        <row r="8">
          <cell r="G8">
            <v>43472</v>
          </cell>
        </row>
        <row r="9">
          <cell r="G9">
            <v>43473</v>
          </cell>
        </row>
        <row r="10">
          <cell r="G10">
            <v>43519</v>
          </cell>
        </row>
        <row r="11">
          <cell r="G11">
            <v>43532</v>
          </cell>
        </row>
        <row r="14">
          <cell r="G14">
            <v>43586</v>
          </cell>
        </row>
        <row r="19">
          <cell r="G19">
            <v>43594</v>
          </cell>
        </row>
        <row r="21">
          <cell r="G21">
            <v>43628</v>
          </cell>
        </row>
        <row r="22">
          <cell r="G22">
            <v>43773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.Б. МАЙ 2020"/>
      <sheetName val="И.Б. ИЮНЬ 2020 "/>
      <sheetName val="И.Б. ИЮЛЬ 2020-  "/>
      <sheetName val="К.П. МАЙ 2020 "/>
      <sheetName val="К.П. ИЮНЬ 2020  "/>
      <sheetName val="К.П. ИЮЛЬ 2020   "/>
      <sheetName val="праздники"/>
      <sheetName val="производственный календарь "/>
      <sheetName val="производственный календ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январь</v>
          </cell>
          <cell r="C2">
            <v>136</v>
          </cell>
          <cell r="D2">
            <v>17</v>
          </cell>
        </row>
        <row r="3">
          <cell r="B3" t="str">
            <v>февраль</v>
          </cell>
          <cell r="C3">
            <v>152</v>
          </cell>
          <cell r="D3">
            <v>19</v>
          </cell>
        </row>
        <row r="4">
          <cell r="B4" t="str">
            <v>март</v>
          </cell>
          <cell r="C4">
            <v>168</v>
          </cell>
          <cell r="D4">
            <v>21</v>
          </cell>
        </row>
        <row r="5">
          <cell r="B5" t="str">
            <v>апрель</v>
          </cell>
          <cell r="C5">
            <v>175</v>
          </cell>
          <cell r="D5">
            <v>22</v>
          </cell>
        </row>
        <row r="6">
          <cell r="B6" t="str">
            <v>май</v>
          </cell>
          <cell r="C6">
            <v>135</v>
          </cell>
          <cell r="D6">
            <v>17</v>
          </cell>
        </row>
        <row r="7">
          <cell r="B7" t="str">
            <v>июнь</v>
          </cell>
          <cell r="C7">
            <v>167</v>
          </cell>
          <cell r="D7">
            <v>21</v>
          </cell>
        </row>
        <row r="8">
          <cell r="B8" t="str">
            <v>июль</v>
          </cell>
          <cell r="C8">
            <v>184</v>
          </cell>
          <cell r="D8">
            <v>23</v>
          </cell>
        </row>
        <row r="9">
          <cell r="B9" t="str">
            <v>август</v>
          </cell>
          <cell r="C9">
            <v>168</v>
          </cell>
          <cell r="D9">
            <v>21</v>
          </cell>
        </row>
        <row r="10">
          <cell r="B10" t="str">
            <v>сентябрь</v>
          </cell>
          <cell r="C10">
            <v>176</v>
          </cell>
          <cell r="D10">
            <v>22</v>
          </cell>
        </row>
        <row r="11">
          <cell r="B11" t="str">
            <v>октябрь</v>
          </cell>
          <cell r="C11">
            <v>176</v>
          </cell>
          <cell r="D11">
            <v>22</v>
          </cell>
        </row>
        <row r="12">
          <cell r="B12" t="str">
            <v>ноябрь</v>
          </cell>
          <cell r="C12">
            <v>159</v>
          </cell>
          <cell r="D12">
            <v>20</v>
          </cell>
        </row>
        <row r="13">
          <cell r="B13" t="str">
            <v>декабрь</v>
          </cell>
          <cell r="C13">
            <v>183</v>
          </cell>
          <cell r="D13">
            <v>23</v>
          </cell>
        </row>
      </sheetData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34CF55-48D5-4852-AE96-65F8C4892C78}" name="Таблица11" displayName="Таблица11" ref="IH8:IH38" totalsRowShown="0" headerRowDxfId="20" dataDxfId="19">
  <autoFilter ref="IH8:IH38" xr:uid="{FD0A90B9-7CD7-468F-9B87-481D4C27DF5F}"/>
  <tableColumns count="1">
    <tableColumn id="1" xr3:uid="{E7032C6D-7184-4D14-B49A-2D0558F1231D}" name="Столбец1" dataDxfId="18"/>
  </tableColumns>
  <tableStyleInfo name="TableStyleDark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AB5B44-226D-48A1-BD1F-1913DBC74ECB}" name="Таблица19" displayName="Таблица19" ref="IJ14:IN26" totalsRowShown="0" headerRowDxfId="17" dataDxfId="16">
  <autoFilter ref="IJ14:IN26" xr:uid="{B414A5FF-9424-4E25-A836-3E48E2DBC3B1}"/>
  <tableColumns count="5">
    <tableColumn id="1" xr3:uid="{53D5AF1B-4FC9-4BB6-AD51-F927C731F40C}" name="Столбец1" dataDxfId="15"/>
    <tableColumn id="2" xr3:uid="{CDB5F175-FF9A-4309-8569-FEAA630C7B38}" name="Столбец2" dataDxfId="14"/>
    <tableColumn id="3" xr3:uid="{02F908CB-E021-445A-A251-683CF1F9D234}" name="Столбец3" dataDxfId="13"/>
    <tableColumn id="4" xr3:uid="{723299AA-F6E1-4749-BC52-1CB0B9766AC4}" name="Столбец4" dataDxfId="12"/>
    <tableColumn id="5" xr3:uid="{AADA7A66-EAA6-4A14-83EA-6E9F1517DA42}" name="Столбец5" dataDxfId="11"/>
  </tableColumns>
  <tableStyleInfo name="TableStyleDark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6A340E-7A29-4D75-9DDC-BC6DC7091354}" name="Таблица3234" displayName="Таблица3234" ref="BH16:BH24" totalsRowShown="0" headerRowDxfId="2" dataDxfId="1" headerRowCellStyle="Обычный 2 2" dataCellStyle="Обычный 2 2">
  <autoFilter ref="BH16:BH24" xr:uid="{78730101-8C57-4211-BD62-D2763694A3A4}"/>
  <tableColumns count="1">
    <tableColumn id="1" xr3:uid="{10A64A9B-1089-4C5C-9EE8-BA637B038377}" name="Столбец1" dataDxfId="0" dataCellStyle="Обычный 2 2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D053-CC75-4A51-BA06-29E1942B7055}">
  <sheetPr codeName="Лист11">
    <tabColor rgb="FFFF0000"/>
    <pageSetUpPr fitToPage="1"/>
  </sheetPr>
  <dimension ref="A1:JE179"/>
  <sheetViews>
    <sheetView tabSelected="1" topLeftCell="A10" zoomScale="110" zoomScaleNormal="110" workbookViewId="0">
      <selection activeCell="AI24" sqref="AI24:GN24"/>
    </sheetView>
  </sheetViews>
  <sheetFormatPr defaultRowHeight="15" x14ac:dyDescent="0.25"/>
  <cols>
    <col min="1" max="3" width="0.85546875" customWidth="1"/>
    <col min="4" max="4" width="0.140625" customWidth="1"/>
    <col min="5" max="5" width="1.28515625" customWidth="1"/>
    <col min="6" max="21" width="0.85546875" customWidth="1"/>
    <col min="22" max="22" width="16.85546875" customWidth="1"/>
    <col min="23" max="23" width="5.5703125" customWidth="1"/>
    <col min="24" max="24" width="1.7109375" customWidth="1"/>
    <col min="25" max="26" width="0.85546875" customWidth="1"/>
    <col min="27" max="27" width="0.140625" customWidth="1"/>
    <col min="28" max="28" width="2.5703125" customWidth="1"/>
    <col min="29" max="29" width="4.5703125" customWidth="1"/>
    <col min="30" max="30" width="1.42578125" hidden="1" customWidth="1"/>
    <col min="31" max="31" width="2.28515625" hidden="1" customWidth="1"/>
    <col min="32" max="33" width="0.85546875" hidden="1" customWidth="1"/>
    <col min="34" max="38" width="0.85546875" customWidth="1"/>
    <col min="39" max="39" width="1.140625" customWidth="1"/>
    <col min="40" max="40" width="0.5703125" customWidth="1"/>
    <col min="41" max="44" width="0.85546875" customWidth="1"/>
    <col min="45" max="45" width="0.7109375" customWidth="1"/>
    <col min="46" max="46" width="0.42578125" customWidth="1"/>
    <col min="47" max="51" width="0.85546875" customWidth="1"/>
    <col min="52" max="52" width="0.28515625" customWidth="1"/>
    <col min="53" max="57" width="0.85546875" customWidth="1"/>
    <col min="58" max="58" width="0.28515625" customWidth="1"/>
    <col min="59" max="62" width="0.85546875" customWidth="1"/>
    <col min="63" max="63" width="1.42578125" customWidth="1"/>
    <col min="64" max="64" width="0.140625" customWidth="1"/>
    <col min="65" max="68" width="0.85546875" customWidth="1"/>
    <col min="69" max="69" width="2.140625" customWidth="1"/>
    <col min="70" max="70" width="0.28515625" customWidth="1"/>
    <col min="71" max="81" width="0.85546875" customWidth="1"/>
    <col min="82" max="82" width="0.7109375" customWidth="1"/>
    <col min="83" max="86" width="0.85546875" customWidth="1"/>
    <col min="87" max="87" width="1.7109375" customWidth="1"/>
    <col min="88" max="88" width="0.140625" customWidth="1"/>
    <col min="89" max="121" width="0.85546875" customWidth="1"/>
    <col min="122" max="122" width="2" customWidth="1"/>
    <col min="123" max="123" width="0.5703125" customWidth="1"/>
    <col min="124" max="124" width="1" customWidth="1"/>
    <col min="125" max="129" width="0.85546875" customWidth="1"/>
    <col min="130" max="130" width="1.7109375" customWidth="1"/>
    <col min="131" max="165" width="0.85546875" customWidth="1"/>
    <col min="166" max="166" width="0.42578125" customWidth="1"/>
    <col min="167" max="171" width="0.85546875" customWidth="1"/>
    <col min="172" max="172" width="0.5703125" customWidth="1"/>
    <col min="173" max="207" width="0.85546875" customWidth="1"/>
    <col min="208" max="208" width="0.42578125" customWidth="1"/>
    <col min="209" max="213" width="0.85546875" customWidth="1"/>
    <col min="214" max="214" width="0.42578125" customWidth="1"/>
    <col min="215" max="218" width="0.85546875" customWidth="1"/>
    <col min="219" max="219" width="0.7109375" customWidth="1"/>
    <col min="220" max="220" width="1.7109375" customWidth="1"/>
    <col min="221" max="221" width="0.42578125" hidden="1" customWidth="1"/>
    <col min="222" max="222" width="0.140625" customWidth="1"/>
    <col min="223" max="223" width="1" customWidth="1"/>
    <col min="224" max="224" width="0.140625" customWidth="1"/>
    <col min="225" max="225" width="1" hidden="1" customWidth="1"/>
    <col min="226" max="226" width="0.28515625" hidden="1" customWidth="1"/>
    <col min="227" max="227" width="1" hidden="1" customWidth="1"/>
    <col min="228" max="228" width="1.5703125" hidden="1" customWidth="1"/>
    <col min="229" max="229" width="0.7109375" customWidth="1"/>
    <col min="230" max="230" width="12.7109375" hidden="1" customWidth="1"/>
    <col min="231" max="231" width="9.28515625" hidden="1" customWidth="1"/>
    <col min="232" max="232" width="11" hidden="1" customWidth="1"/>
    <col min="233" max="233" width="9.140625" customWidth="1"/>
    <col min="234" max="234" width="7" customWidth="1"/>
    <col min="235" max="235" width="5.140625" customWidth="1"/>
    <col min="236" max="236" width="6.7109375" customWidth="1"/>
    <col min="237" max="237" width="10.140625" customWidth="1"/>
    <col min="238" max="240" width="9.140625" customWidth="1"/>
    <col min="241" max="241" width="8.42578125" customWidth="1"/>
    <col min="242" max="242" width="11.42578125" customWidth="1"/>
    <col min="243" max="243" width="9.140625" customWidth="1"/>
    <col min="244" max="248" width="11.42578125" customWidth="1"/>
  </cols>
  <sheetData>
    <row r="1" spans="1:265" ht="18" hidden="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II1" s="2" t="s">
        <v>0</v>
      </c>
      <c r="IJ1" t="s">
        <v>1</v>
      </c>
      <c r="IK1" s="1"/>
      <c r="IL1" s="3">
        <v>1</v>
      </c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spans="1:265" ht="18.75" hidden="1" x14ac:dyDescent="0.3">
      <c r="A2" s="298"/>
      <c r="B2" s="298"/>
      <c r="C2" s="29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II2" s="5">
        <f ca="1">TODAY()</f>
        <v>44139</v>
      </c>
      <c r="IJ2" t="s">
        <v>2</v>
      </c>
      <c r="IK2" s="4"/>
      <c r="IL2" s="3">
        <v>2</v>
      </c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</row>
    <row r="3" spans="1:265" ht="18.75" hidden="1" x14ac:dyDescent="0.3">
      <c r="A3" s="299"/>
      <c r="B3" s="299"/>
      <c r="C3" s="29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II3" s="2" t="str">
        <f>TEXT(IA2,"дддд")</f>
        <v>суббота</v>
      </c>
      <c r="IJ3" t="s">
        <v>3</v>
      </c>
      <c r="IK3" s="1"/>
      <c r="IL3" s="3">
        <v>3</v>
      </c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</row>
    <row r="4" spans="1:265" ht="12.75" hidden="1" customHeight="1" x14ac:dyDescent="0.3">
      <c r="A4" s="299"/>
      <c r="B4" s="299"/>
      <c r="C4" s="29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II4" s="2" t="str">
        <f ca="1">WEEKNUM(II2,2)&amp;"-ая неделя"</f>
        <v>45-ая неделя</v>
      </c>
      <c r="IJ4" t="s">
        <v>4</v>
      </c>
      <c r="IK4" s="1"/>
      <c r="IL4" s="3">
        <v>4</v>
      </c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</row>
    <row r="5" spans="1:265" ht="18.75" hidden="1" x14ac:dyDescent="0.3">
      <c r="B5" s="6"/>
      <c r="I5" s="1" t="e">
        <f>IF(OR(#REF!&lt;D3,AND(#REF!&lt;D2,#REF!=D3)),$CN$19,IF(OR(#REF!&gt;D3,AND(#REF!&gt;D2,#REF!=D3)),0,DAY(A2)))</f>
        <v>#REF!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II5" s="2" t="e">
        <f>IF(OR(#REF!&lt;ID3,AND(#REF!&lt;ID2,#REF!=ID3)),$CN$19,IF(OR(#REF!&gt;ID3,AND(#REF!&gt;ID2,#REF!=ID3)),0,DAY(IA2)))</f>
        <v>#REF!</v>
      </c>
      <c r="IJ5" t="s">
        <v>5</v>
      </c>
      <c r="IK5" s="1"/>
      <c r="IL5" s="3">
        <v>5</v>
      </c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</row>
    <row r="6" spans="1:265" ht="20.25" x14ac:dyDescent="0.3">
      <c r="B6" s="7"/>
      <c r="IH6" t="s">
        <v>6</v>
      </c>
      <c r="IL6" s="3"/>
    </row>
    <row r="7" spans="1:265" ht="24.75" customHeight="1" x14ac:dyDescent="0.25">
      <c r="HA7" s="8">
        <v>1</v>
      </c>
      <c r="IC7" s="9" t="s">
        <v>7</v>
      </c>
      <c r="ID7" s="9"/>
      <c r="IE7" s="9"/>
      <c r="IF7" s="10">
        <f>VLOOKUP(HY17,'[1]производственный календарь '!B2:F13,5,0)</f>
        <v>28</v>
      </c>
      <c r="IL7" s="3"/>
    </row>
    <row r="8" spans="1:265" ht="12.75" customHeight="1" x14ac:dyDescent="0.3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HA8" s="8">
        <v>2</v>
      </c>
      <c r="IC8" s="9" t="s">
        <v>8</v>
      </c>
      <c r="ID8" s="9"/>
      <c r="IE8" s="9"/>
      <c r="IF8" s="10">
        <f>VLOOKUP(HY17,'[1]производственный календарь '!B2:F13,4,0)</f>
        <v>2</v>
      </c>
      <c r="IH8" s="11" t="s">
        <v>9</v>
      </c>
      <c r="IL8" s="3"/>
    </row>
    <row r="9" spans="1:265" x14ac:dyDescent="0.25">
      <c r="IC9" s="9" t="s">
        <v>10</v>
      </c>
      <c r="ID9" s="9"/>
      <c r="IE9" s="9"/>
      <c r="IF9" s="10">
        <v>2021</v>
      </c>
      <c r="IH9" s="11">
        <v>0.3125</v>
      </c>
      <c r="IL9" s="3"/>
    </row>
    <row r="10" spans="1:265" ht="15.75" x14ac:dyDescent="0.25">
      <c r="A10" s="12"/>
      <c r="B10" s="12"/>
      <c r="C10" s="12"/>
      <c r="D10" s="12"/>
      <c r="GI10" s="13" t="s">
        <v>11</v>
      </c>
      <c r="IC10" s="9"/>
      <c r="ID10" s="9"/>
      <c r="IE10" s="9"/>
      <c r="IF10" s="10"/>
      <c r="IH10" s="11">
        <v>0.33333333333333331</v>
      </c>
      <c r="IL10" s="3"/>
    </row>
    <row r="11" spans="1:265" ht="15.75" x14ac:dyDescent="0.25">
      <c r="A11" s="12"/>
      <c r="B11" s="12"/>
      <c r="C11" s="12"/>
      <c r="D11" s="12"/>
      <c r="GI11" s="13" t="s">
        <v>12</v>
      </c>
      <c r="GK11" s="13"/>
      <c r="GL11" s="13"/>
      <c r="IC11" s="14" t="s">
        <v>13</v>
      </c>
      <c r="ID11" s="14"/>
      <c r="IE11" s="14"/>
      <c r="IF11" s="15">
        <v>4.1666666666666664E-2</v>
      </c>
      <c r="IH11" s="11">
        <v>0.375</v>
      </c>
      <c r="IL11" s="3"/>
    </row>
    <row r="12" spans="1:265" ht="15.75" x14ac:dyDescent="0.25">
      <c r="A12" s="12"/>
      <c r="B12" s="12"/>
      <c r="C12" s="12"/>
      <c r="D12" s="12"/>
      <c r="GI12" s="301" t="s">
        <v>119</v>
      </c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IC12" s="302"/>
      <c r="ID12" s="16"/>
      <c r="IE12" s="16"/>
      <c r="IH12" s="17">
        <v>0.41666666666666669</v>
      </c>
      <c r="IL12" s="3"/>
    </row>
    <row r="13" spans="1:265" ht="15.75" x14ac:dyDescent="0.25">
      <c r="A13" s="18"/>
      <c r="B13" s="18"/>
      <c r="C13" s="18"/>
      <c r="D13" s="18"/>
      <c r="GI13" s="303" t="s">
        <v>14</v>
      </c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  <c r="GT13" s="303"/>
      <c r="GU13" s="303"/>
      <c r="GV13" s="303"/>
      <c r="GW13" s="303"/>
      <c r="GX13" s="303"/>
      <c r="GY13" s="303"/>
      <c r="GZ13" s="303"/>
      <c r="HA13" s="303"/>
      <c r="HB13" s="303"/>
      <c r="HC13" s="303"/>
      <c r="HD13" s="303"/>
      <c r="HE13" s="303"/>
      <c r="HF13" s="303"/>
      <c r="HG13" s="303"/>
      <c r="HH13" s="303"/>
      <c r="HI13" s="303"/>
      <c r="HJ13" s="303"/>
      <c r="HK13" s="303"/>
      <c r="HL13" s="303"/>
      <c r="IC13" s="302"/>
      <c r="ID13" s="16"/>
      <c r="IE13" s="16"/>
      <c r="IH13" s="11">
        <v>0.45833333333333331</v>
      </c>
    </row>
    <row r="14" spans="1:265" ht="15.75" x14ac:dyDescent="0.25">
      <c r="B14" s="13"/>
      <c r="C14" s="13"/>
      <c r="IH14" s="11">
        <v>0.5</v>
      </c>
      <c r="IJ14" s="19" t="s">
        <v>9</v>
      </c>
      <c r="IK14" s="19" t="s">
        <v>15</v>
      </c>
      <c r="IL14" s="19" t="s">
        <v>16</v>
      </c>
      <c r="IM14" s="19" t="s">
        <v>17</v>
      </c>
      <c r="IN14" s="19" t="s">
        <v>18</v>
      </c>
      <c r="IP14" s="10"/>
    </row>
    <row r="15" spans="1:265" ht="26.25" x14ac:dyDescent="0.4">
      <c r="A15" s="262" t="s">
        <v>19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2"/>
      <c r="DN15" s="262"/>
      <c r="DO15" s="262"/>
      <c r="DP15" s="262"/>
      <c r="DQ15" s="262"/>
      <c r="DR15" s="262"/>
      <c r="DS15" s="262"/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2"/>
      <c r="FM15" s="262"/>
      <c r="FN15" s="262"/>
      <c r="FO15" s="262"/>
      <c r="FP15" s="262"/>
      <c r="FQ15" s="262"/>
      <c r="FR15" s="262"/>
      <c r="FS15" s="262"/>
      <c r="FT15" s="262"/>
      <c r="FU15" s="262"/>
      <c r="FV15" s="262"/>
      <c r="FW15" s="262"/>
      <c r="FX15" s="262"/>
      <c r="FY15" s="262"/>
      <c r="FZ15" s="262"/>
      <c r="GA15" s="262"/>
      <c r="GB15" s="262"/>
      <c r="GC15" s="262"/>
      <c r="GD15" s="262"/>
      <c r="GE15" s="262"/>
      <c r="GF15" s="262"/>
      <c r="GG15" s="262"/>
      <c r="GH15" s="262"/>
      <c r="GI15" s="262"/>
      <c r="GJ15" s="262"/>
      <c r="GK15" s="262"/>
      <c r="GL15" s="262"/>
      <c r="GM15" s="262"/>
      <c r="GN15" s="262"/>
      <c r="GO15" s="262"/>
      <c r="GP15" s="262"/>
      <c r="GQ15" s="262"/>
      <c r="GR15" s="262"/>
      <c r="GS15" s="262"/>
      <c r="GT15" s="262"/>
      <c r="GU15" s="262"/>
      <c r="GV15" s="262"/>
      <c r="GW15" s="262"/>
      <c r="GX15" s="262"/>
      <c r="GY15" s="262"/>
      <c r="GZ15" s="262"/>
      <c r="HA15" s="262"/>
      <c r="HB15" s="262"/>
      <c r="HC15" s="262"/>
      <c r="HD15" s="262"/>
      <c r="HE15" s="262"/>
      <c r="HF15" s="262"/>
      <c r="HG15" s="262"/>
      <c r="HH15" s="262"/>
      <c r="HI15" s="262"/>
      <c r="HJ15" s="262"/>
      <c r="HK15" s="262"/>
      <c r="HL15" s="262"/>
      <c r="HM15" s="262"/>
      <c r="HN15" s="262"/>
      <c r="HO15" s="262"/>
      <c r="HP15" s="262"/>
      <c r="HQ15" s="262"/>
      <c r="HR15" s="262"/>
      <c r="HS15" s="262"/>
      <c r="HT15" s="262"/>
      <c r="IH15" s="11">
        <v>0.54166666666666663</v>
      </c>
      <c r="IJ15" s="19" t="s">
        <v>20</v>
      </c>
      <c r="IK15" s="19"/>
      <c r="IL15" s="19"/>
      <c r="IM15" s="19"/>
      <c r="IN15" s="19"/>
      <c r="IP15" s="10"/>
    </row>
    <row r="16" spans="1:265" ht="26.25" x14ac:dyDescent="0.4">
      <c r="A16" s="262" t="s">
        <v>21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262"/>
      <c r="DI16" s="262"/>
      <c r="DJ16" s="262"/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2"/>
      <c r="FB16" s="262"/>
      <c r="FC16" s="262"/>
      <c r="FD16" s="262"/>
      <c r="FE16" s="262"/>
      <c r="FF16" s="262"/>
      <c r="FG16" s="262"/>
      <c r="FH16" s="262"/>
      <c r="FI16" s="262"/>
      <c r="FJ16" s="262"/>
      <c r="FK16" s="262"/>
      <c r="FL16" s="262"/>
      <c r="FM16" s="262"/>
      <c r="FN16" s="262"/>
      <c r="FO16" s="262"/>
      <c r="FP16" s="262"/>
      <c r="FQ16" s="262"/>
      <c r="FR16" s="262"/>
      <c r="FS16" s="262"/>
      <c r="FT16" s="262"/>
      <c r="FU16" s="262"/>
      <c r="FV16" s="262"/>
      <c r="FW16" s="262"/>
      <c r="FX16" s="262"/>
      <c r="FY16" s="262"/>
      <c r="FZ16" s="262"/>
      <c r="GA16" s="262"/>
      <c r="GB16" s="262"/>
      <c r="GC16" s="262"/>
      <c r="GD16" s="262"/>
      <c r="GE16" s="262"/>
      <c r="GF16" s="262"/>
      <c r="GG16" s="262"/>
      <c r="GH16" s="262"/>
      <c r="GI16" s="262"/>
      <c r="GJ16" s="262"/>
      <c r="GK16" s="262"/>
      <c r="GL16" s="262"/>
      <c r="GM16" s="262"/>
      <c r="GN16" s="262"/>
      <c r="GO16" s="262"/>
      <c r="GP16" s="262"/>
      <c r="GQ16" s="262"/>
      <c r="GR16" s="262"/>
      <c r="GS16" s="262"/>
      <c r="GT16" s="262"/>
      <c r="GU16" s="262"/>
      <c r="GV16" s="262"/>
      <c r="GW16" s="262"/>
      <c r="GX16" s="262"/>
      <c r="GY16" s="262"/>
      <c r="GZ16" s="262"/>
      <c r="HA16" s="262"/>
      <c r="HB16" s="262"/>
      <c r="HC16" s="262"/>
      <c r="HD16" s="262"/>
      <c r="HE16" s="262"/>
      <c r="HF16" s="262"/>
      <c r="HG16" s="262"/>
      <c r="HH16" s="262"/>
      <c r="HI16" s="262"/>
      <c r="HJ16" s="262"/>
      <c r="HK16" s="262"/>
      <c r="HL16" s="262"/>
      <c r="HM16" s="262"/>
      <c r="HN16" s="262"/>
      <c r="HO16" s="262"/>
      <c r="HP16" s="262"/>
      <c r="HQ16" s="262"/>
      <c r="HR16" s="262"/>
      <c r="HS16" s="262"/>
      <c r="HT16" s="262"/>
      <c r="IH16" s="11">
        <v>0.58333333333333337</v>
      </c>
      <c r="IJ16" s="19" t="s">
        <v>22</v>
      </c>
      <c r="IK16" s="19"/>
      <c r="IL16" s="19"/>
      <c r="IM16" s="19"/>
      <c r="IN16" s="19"/>
      <c r="IP16" s="10"/>
    </row>
    <row r="17" spans="1:248" ht="26.25" x14ac:dyDescent="0.4">
      <c r="A17" s="263">
        <v>44228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  <c r="GN17" s="263"/>
      <c r="GO17" s="263"/>
      <c r="GP17" s="263"/>
      <c r="GQ17" s="263"/>
      <c r="GR17" s="263"/>
      <c r="GS17" s="263"/>
      <c r="GT17" s="263"/>
      <c r="GU17" s="263"/>
      <c r="GV17" s="263"/>
      <c r="GW17" s="263"/>
      <c r="GX17" s="263"/>
      <c r="GY17" s="263"/>
      <c r="GZ17" s="263"/>
      <c r="HA17" s="263"/>
      <c r="HB17" s="263"/>
      <c r="HC17" s="263"/>
      <c r="HD17" s="263"/>
      <c r="HE17" s="263"/>
      <c r="HF17" s="263"/>
      <c r="HG17" s="263"/>
      <c r="HH17" s="263"/>
      <c r="HI17" s="263"/>
      <c r="HJ17" s="263"/>
      <c r="HK17" s="263"/>
      <c r="HL17" s="263"/>
      <c r="HM17" s="263"/>
      <c r="HN17" s="263"/>
      <c r="HO17" s="263"/>
      <c r="HP17" s="263"/>
      <c r="HQ17" s="263"/>
      <c r="HR17" s="263"/>
      <c r="HS17" s="263"/>
      <c r="HT17" s="263"/>
      <c r="HY17" s="10" t="s">
        <v>23</v>
      </c>
      <c r="HZ17" s="10"/>
      <c r="IH17" s="11">
        <v>0.625</v>
      </c>
      <c r="IJ17" s="19" t="s">
        <v>24</v>
      </c>
      <c r="IK17" s="19"/>
      <c r="IL17" s="19"/>
      <c r="IM17" s="19"/>
      <c r="IN17" s="19"/>
    </row>
    <row r="18" spans="1:248" ht="9.75" customHeight="1" thickBot="1" x14ac:dyDescent="0.3">
      <c r="AC18" s="20"/>
      <c r="IH18" s="11">
        <v>0.66666666666666663</v>
      </c>
      <c r="IJ18" s="19" t="s">
        <v>25</v>
      </c>
      <c r="IK18" s="19"/>
      <c r="IL18" s="19"/>
      <c r="IM18" s="19"/>
      <c r="IN18" s="19"/>
    </row>
    <row r="19" spans="1:248" ht="17.25" thickTop="1" thickBot="1" x14ac:dyDescent="0.3">
      <c r="A19" s="264" t="s">
        <v>26</v>
      </c>
      <c r="B19" s="265"/>
      <c r="C19" s="265"/>
      <c r="D19" s="265"/>
      <c r="E19" s="266"/>
      <c r="F19" s="270" t="s">
        <v>27</v>
      </c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1"/>
      <c r="X19" s="274" t="s">
        <v>28</v>
      </c>
      <c r="Y19" s="275"/>
      <c r="Z19" s="275"/>
      <c r="AA19" s="275"/>
      <c r="AB19" s="276"/>
      <c r="AC19" s="280">
        <v>1</v>
      </c>
      <c r="AD19" s="281"/>
      <c r="AE19" s="281"/>
      <c r="AF19" s="281"/>
      <c r="AG19" s="281"/>
      <c r="AH19" s="282"/>
      <c r="AI19" s="286">
        <v>2</v>
      </c>
      <c r="AJ19" s="286"/>
      <c r="AK19" s="286"/>
      <c r="AL19" s="286"/>
      <c r="AM19" s="286"/>
      <c r="AN19" s="287"/>
      <c r="AO19" s="290">
        <v>3</v>
      </c>
      <c r="AP19" s="286"/>
      <c r="AQ19" s="286"/>
      <c r="AR19" s="286"/>
      <c r="AS19" s="286"/>
      <c r="AT19" s="287"/>
      <c r="AU19" s="292">
        <v>4</v>
      </c>
      <c r="AV19" s="293"/>
      <c r="AW19" s="293"/>
      <c r="AX19" s="293"/>
      <c r="AY19" s="293"/>
      <c r="AZ19" s="294"/>
      <c r="BA19" s="292">
        <v>5</v>
      </c>
      <c r="BB19" s="293"/>
      <c r="BC19" s="293"/>
      <c r="BD19" s="293"/>
      <c r="BE19" s="293"/>
      <c r="BF19" s="294"/>
      <c r="BG19" s="314">
        <v>6</v>
      </c>
      <c r="BH19" s="281"/>
      <c r="BI19" s="281"/>
      <c r="BJ19" s="281"/>
      <c r="BK19" s="281"/>
      <c r="BL19" s="315"/>
      <c r="BM19" s="314">
        <v>7</v>
      </c>
      <c r="BN19" s="281"/>
      <c r="BO19" s="281"/>
      <c r="BP19" s="281"/>
      <c r="BQ19" s="281"/>
      <c r="BR19" s="315"/>
      <c r="BS19" s="292">
        <v>8</v>
      </c>
      <c r="BT19" s="293"/>
      <c r="BU19" s="293"/>
      <c r="BV19" s="293"/>
      <c r="BW19" s="293"/>
      <c r="BX19" s="294"/>
      <c r="BY19" s="292">
        <v>9</v>
      </c>
      <c r="BZ19" s="293"/>
      <c r="CA19" s="293"/>
      <c r="CB19" s="293"/>
      <c r="CC19" s="293"/>
      <c r="CD19" s="294"/>
      <c r="CE19" s="292">
        <v>10</v>
      </c>
      <c r="CF19" s="293"/>
      <c r="CG19" s="293"/>
      <c r="CH19" s="293"/>
      <c r="CI19" s="293"/>
      <c r="CJ19" s="294"/>
      <c r="CK19" s="292">
        <v>11</v>
      </c>
      <c r="CL19" s="293"/>
      <c r="CM19" s="293"/>
      <c r="CN19" s="293"/>
      <c r="CO19" s="293"/>
      <c r="CP19" s="294"/>
      <c r="CQ19" s="292">
        <v>12</v>
      </c>
      <c r="CR19" s="293"/>
      <c r="CS19" s="293"/>
      <c r="CT19" s="293"/>
      <c r="CU19" s="293"/>
      <c r="CV19" s="294"/>
      <c r="CW19" s="292">
        <v>13</v>
      </c>
      <c r="CX19" s="293"/>
      <c r="CY19" s="293"/>
      <c r="CZ19" s="293"/>
      <c r="DA19" s="293"/>
      <c r="DB19" s="294"/>
      <c r="DC19" s="292">
        <v>14</v>
      </c>
      <c r="DD19" s="293"/>
      <c r="DE19" s="293"/>
      <c r="DF19" s="293"/>
      <c r="DG19" s="293"/>
      <c r="DH19" s="294"/>
      <c r="DI19" s="292">
        <v>15</v>
      </c>
      <c r="DJ19" s="293"/>
      <c r="DK19" s="293"/>
      <c r="DL19" s="293"/>
      <c r="DM19" s="293"/>
      <c r="DN19" s="294"/>
      <c r="DO19" s="292">
        <v>16</v>
      </c>
      <c r="DP19" s="293"/>
      <c r="DQ19" s="293"/>
      <c r="DR19" s="293"/>
      <c r="DS19" s="293"/>
      <c r="DT19" s="294"/>
      <c r="DU19" s="292">
        <v>17</v>
      </c>
      <c r="DV19" s="293"/>
      <c r="DW19" s="293"/>
      <c r="DX19" s="293"/>
      <c r="DY19" s="293"/>
      <c r="DZ19" s="294"/>
      <c r="EA19" s="292">
        <v>18</v>
      </c>
      <c r="EB19" s="293"/>
      <c r="EC19" s="293"/>
      <c r="ED19" s="293"/>
      <c r="EE19" s="293"/>
      <c r="EF19" s="294"/>
      <c r="EG19" s="292">
        <v>19</v>
      </c>
      <c r="EH19" s="293"/>
      <c r="EI19" s="293"/>
      <c r="EJ19" s="293"/>
      <c r="EK19" s="293"/>
      <c r="EL19" s="294"/>
      <c r="EM19" s="292">
        <v>20</v>
      </c>
      <c r="EN19" s="293"/>
      <c r="EO19" s="293"/>
      <c r="EP19" s="293"/>
      <c r="EQ19" s="293"/>
      <c r="ER19" s="294"/>
      <c r="ES19" s="292">
        <v>21</v>
      </c>
      <c r="ET19" s="293"/>
      <c r="EU19" s="293"/>
      <c r="EV19" s="293"/>
      <c r="EW19" s="293"/>
      <c r="EX19" s="294"/>
      <c r="EY19" s="292">
        <v>22</v>
      </c>
      <c r="EZ19" s="293"/>
      <c r="FA19" s="293"/>
      <c r="FB19" s="293"/>
      <c r="FC19" s="293"/>
      <c r="FD19" s="294"/>
      <c r="FE19" s="292">
        <v>23</v>
      </c>
      <c r="FF19" s="293"/>
      <c r="FG19" s="293"/>
      <c r="FH19" s="293"/>
      <c r="FI19" s="293"/>
      <c r="FJ19" s="294"/>
      <c r="FK19" s="292">
        <v>24</v>
      </c>
      <c r="FL19" s="293"/>
      <c r="FM19" s="293"/>
      <c r="FN19" s="293"/>
      <c r="FO19" s="293"/>
      <c r="FP19" s="294"/>
      <c r="FQ19" s="292">
        <v>25</v>
      </c>
      <c r="FR19" s="293"/>
      <c r="FS19" s="293"/>
      <c r="FT19" s="293"/>
      <c r="FU19" s="293"/>
      <c r="FV19" s="294"/>
      <c r="FW19" s="292">
        <v>26</v>
      </c>
      <c r="FX19" s="293"/>
      <c r="FY19" s="293"/>
      <c r="FZ19" s="293"/>
      <c r="GA19" s="293"/>
      <c r="GB19" s="294"/>
      <c r="GC19" s="290">
        <v>27</v>
      </c>
      <c r="GD19" s="286"/>
      <c r="GE19" s="286"/>
      <c r="GF19" s="286"/>
      <c r="GG19" s="286"/>
      <c r="GH19" s="287"/>
      <c r="GI19" s="290">
        <v>28</v>
      </c>
      <c r="GJ19" s="286"/>
      <c r="GK19" s="286"/>
      <c r="GL19" s="286"/>
      <c r="GM19" s="286"/>
      <c r="GN19" s="287"/>
      <c r="GO19" s="290" t="str">
        <f>IF(29&lt;=$IF$7,29,"-")</f>
        <v>-</v>
      </c>
      <c r="GP19" s="286"/>
      <c r="GQ19" s="286"/>
      <c r="GR19" s="286"/>
      <c r="GS19" s="286"/>
      <c r="GT19" s="287"/>
      <c r="GU19" s="290" t="str">
        <f>IF(30&lt;=$IF$7,30,"-")</f>
        <v>-</v>
      </c>
      <c r="GV19" s="286"/>
      <c r="GW19" s="286"/>
      <c r="GX19" s="286"/>
      <c r="GY19" s="286"/>
      <c r="GZ19" s="287"/>
      <c r="HA19" s="290" t="str">
        <f>IF(31&lt;=$IF$7,31,"-")</f>
        <v>-</v>
      </c>
      <c r="HB19" s="286"/>
      <c r="HC19" s="286"/>
      <c r="HD19" s="286"/>
      <c r="HE19" s="286"/>
      <c r="HF19" s="321"/>
      <c r="HG19" s="323" t="s">
        <v>29</v>
      </c>
      <c r="HH19" s="324"/>
      <c r="HI19" s="324"/>
      <c r="HJ19" s="324"/>
      <c r="HK19" s="324"/>
      <c r="HL19" s="324"/>
      <c r="HM19" s="324"/>
      <c r="HN19" s="324"/>
      <c r="HO19" s="324"/>
      <c r="HP19" s="324"/>
      <c r="HQ19" s="324"/>
      <c r="HR19" s="324"/>
      <c r="HS19" s="324"/>
      <c r="HT19" s="324"/>
      <c r="HU19" s="324"/>
      <c r="HV19" s="324"/>
      <c r="HW19" s="324"/>
      <c r="HX19" s="324"/>
      <c r="HY19" s="325"/>
      <c r="HZ19" s="21"/>
      <c r="IA19" s="22"/>
      <c r="IB19" s="23"/>
      <c r="IC19" s="24"/>
      <c r="ID19" s="25"/>
      <c r="IE19" s="25"/>
      <c r="IH19" s="11">
        <v>0.70833333333333337</v>
      </c>
      <c r="IJ19" s="19" t="s">
        <v>30</v>
      </c>
      <c r="IK19" s="19"/>
      <c r="IL19" s="19"/>
      <c r="IM19" s="19"/>
      <c r="IN19" s="19"/>
    </row>
    <row r="20" spans="1:248" ht="27" customHeight="1" thickBot="1" x14ac:dyDescent="0.3">
      <c r="A20" s="267"/>
      <c r="B20" s="268"/>
      <c r="C20" s="268"/>
      <c r="D20" s="268"/>
      <c r="E20" s="269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3"/>
      <c r="X20" s="277"/>
      <c r="Y20" s="278"/>
      <c r="Z20" s="278"/>
      <c r="AA20" s="278"/>
      <c r="AB20" s="279"/>
      <c r="AC20" s="283"/>
      <c r="AD20" s="284"/>
      <c r="AE20" s="284"/>
      <c r="AF20" s="284"/>
      <c r="AG20" s="284"/>
      <c r="AH20" s="285"/>
      <c r="AI20" s="288"/>
      <c r="AJ20" s="288"/>
      <c r="AK20" s="288"/>
      <c r="AL20" s="288"/>
      <c r="AM20" s="288"/>
      <c r="AN20" s="289"/>
      <c r="AO20" s="291"/>
      <c r="AP20" s="288"/>
      <c r="AQ20" s="288"/>
      <c r="AR20" s="288"/>
      <c r="AS20" s="288"/>
      <c r="AT20" s="289"/>
      <c r="AU20" s="295"/>
      <c r="AV20" s="296"/>
      <c r="AW20" s="296"/>
      <c r="AX20" s="296"/>
      <c r="AY20" s="296"/>
      <c r="AZ20" s="297"/>
      <c r="BA20" s="295"/>
      <c r="BB20" s="296"/>
      <c r="BC20" s="296"/>
      <c r="BD20" s="296"/>
      <c r="BE20" s="296"/>
      <c r="BF20" s="297"/>
      <c r="BG20" s="316"/>
      <c r="BH20" s="284"/>
      <c r="BI20" s="284"/>
      <c r="BJ20" s="284"/>
      <c r="BK20" s="284"/>
      <c r="BL20" s="317"/>
      <c r="BM20" s="316"/>
      <c r="BN20" s="284"/>
      <c r="BO20" s="284"/>
      <c r="BP20" s="284"/>
      <c r="BQ20" s="284"/>
      <c r="BR20" s="317"/>
      <c r="BS20" s="295"/>
      <c r="BT20" s="296"/>
      <c r="BU20" s="296"/>
      <c r="BV20" s="296"/>
      <c r="BW20" s="296"/>
      <c r="BX20" s="297"/>
      <c r="BY20" s="295"/>
      <c r="BZ20" s="296"/>
      <c r="CA20" s="296"/>
      <c r="CB20" s="296"/>
      <c r="CC20" s="296"/>
      <c r="CD20" s="297"/>
      <c r="CE20" s="295"/>
      <c r="CF20" s="296"/>
      <c r="CG20" s="296"/>
      <c r="CH20" s="296"/>
      <c r="CI20" s="296"/>
      <c r="CJ20" s="297"/>
      <c r="CK20" s="295"/>
      <c r="CL20" s="296"/>
      <c r="CM20" s="296"/>
      <c r="CN20" s="296"/>
      <c r="CO20" s="296"/>
      <c r="CP20" s="297"/>
      <c r="CQ20" s="295"/>
      <c r="CR20" s="296"/>
      <c r="CS20" s="296"/>
      <c r="CT20" s="296"/>
      <c r="CU20" s="296"/>
      <c r="CV20" s="297"/>
      <c r="CW20" s="295"/>
      <c r="CX20" s="296"/>
      <c r="CY20" s="296"/>
      <c r="CZ20" s="296"/>
      <c r="DA20" s="296"/>
      <c r="DB20" s="297"/>
      <c r="DC20" s="295"/>
      <c r="DD20" s="296"/>
      <c r="DE20" s="296"/>
      <c r="DF20" s="296"/>
      <c r="DG20" s="296"/>
      <c r="DH20" s="297"/>
      <c r="DI20" s="295"/>
      <c r="DJ20" s="296"/>
      <c r="DK20" s="296"/>
      <c r="DL20" s="296"/>
      <c r="DM20" s="296"/>
      <c r="DN20" s="297"/>
      <c r="DO20" s="295"/>
      <c r="DP20" s="296"/>
      <c r="DQ20" s="296"/>
      <c r="DR20" s="296"/>
      <c r="DS20" s="296"/>
      <c r="DT20" s="297"/>
      <c r="DU20" s="295"/>
      <c r="DV20" s="296"/>
      <c r="DW20" s="296"/>
      <c r="DX20" s="296"/>
      <c r="DY20" s="296"/>
      <c r="DZ20" s="297"/>
      <c r="EA20" s="295"/>
      <c r="EB20" s="296"/>
      <c r="EC20" s="296"/>
      <c r="ED20" s="296"/>
      <c r="EE20" s="296"/>
      <c r="EF20" s="297"/>
      <c r="EG20" s="295"/>
      <c r="EH20" s="296"/>
      <c r="EI20" s="296"/>
      <c r="EJ20" s="296"/>
      <c r="EK20" s="296"/>
      <c r="EL20" s="297"/>
      <c r="EM20" s="295"/>
      <c r="EN20" s="296"/>
      <c r="EO20" s="296"/>
      <c r="EP20" s="296"/>
      <c r="EQ20" s="296"/>
      <c r="ER20" s="297"/>
      <c r="ES20" s="295"/>
      <c r="ET20" s="296"/>
      <c r="EU20" s="296"/>
      <c r="EV20" s="296"/>
      <c r="EW20" s="296"/>
      <c r="EX20" s="297"/>
      <c r="EY20" s="295"/>
      <c r="EZ20" s="296"/>
      <c r="FA20" s="296"/>
      <c r="FB20" s="296"/>
      <c r="FC20" s="296"/>
      <c r="FD20" s="297"/>
      <c r="FE20" s="295"/>
      <c r="FF20" s="296"/>
      <c r="FG20" s="296"/>
      <c r="FH20" s="296"/>
      <c r="FI20" s="296"/>
      <c r="FJ20" s="297"/>
      <c r="FK20" s="295"/>
      <c r="FL20" s="296"/>
      <c r="FM20" s="296"/>
      <c r="FN20" s="296"/>
      <c r="FO20" s="296"/>
      <c r="FP20" s="297"/>
      <c r="FQ20" s="295"/>
      <c r="FR20" s="296"/>
      <c r="FS20" s="296"/>
      <c r="FT20" s="296"/>
      <c r="FU20" s="296"/>
      <c r="FV20" s="297"/>
      <c r="FW20" s="295"/>
      <c r="FX20" s="296"/>
      <c r="FY20" s="296"/>
      <c r="FZ20" s="296"/>
      <c r="GA20" s="296"/>
      <c r="GB20" s="297"/>
      <c r="GC20" s="291"/>
      <c r="GD20" s="288"/>
      <c r="GE20" s="288"/>
      <c r="GF20" s="288"/>
      <c r="GG20" s="288"/>
      <c r="GH20" s="289"/>
      <c r="GI20" s="291"/>
      <c r="GJ20" s="288"/>
      <c r="GK20" s="288"/>
      <c r="GL20" s="288"/>
      <c r="GM20" s="288"/>
      <c r="GN20" s="289"/>
      <c r="GO20" s="291"/>
      <c r="GP20" s="288"/>
      <c r="GQ20" s="288"/>
      <c r="GR20" s="288"/>
      <c r="GS20" s="288"/>
      <c r="GT20" s="289"/>
      <c r="GU20" s="291"/>
      <c r="GV20" s="288"/>
      <c r="GW20" s="288"/>
      <c r="GX20" s="288"/>
      <c r="GY20" s="288"/>
      <c r="GZ20" s="289"/>
      <c r="HA20" s="291"/>
      <c r="HB20" s="288"/>
      <c r="HC20" s="288"/>
      <c r="HD20" s="288"/>
      <c r="HE20" s="288"/>
      <c r="HF20" s="322"/>
      <c r="HG20" s="326" t="s">
        <v>31</v>
      </c>
      <c r="HH20" s="327"/>
      <c r="HI20" s="327"/>
      <c r="HJ20" s="327"/>
      <c r="HK20" s="327"/>
      <c r="HL20" s="327"/>
      <c r="HM20" s="327"/>
      <c r="HN20" s="327"/>
      <c r="HO20" s="327"/>
      <c r="HP20" s="327"/>
      <c r="HQ20" s="327"/>
      <c r="HR20" s="327"/>
      <c r="HS20" s="327"/>
      <c r="HT20" s="327"/>
      <c r="HU20" s="328"/>
      <c r="HV20" s="26"/>
      <c r="HW20" s="26"/>
      <c r="HX20" s="26"/>
      <c r="HY20" s="27" t="s">
        <v>32</v>
      </c>
      <c r="HZ20" s="27"/>
      <c r="IA20" s="28"/>
      <c r="IB20" s="29"/>
      <c r="IC20" s="24"/>
      <c r="ID20" s="25"/>
      <c r="IE20" s="25"/>
      <c r="IH20" s="11">
        <v>0.75</v>
      </c>
      <c r="IJ20" s="19" t="s">
        <v>33</v>
      </c>
      <c r="IK20" s="19"/>
      <c r="IL20" s="19"/>
      <c r="IM20" s="19"/>
      <c r="IN20" s="19"/>
    </row>
    <row r="21" spans="1:248" ht="22.5" customHeight="1" thickTop="1" thickBot="1" x14ac:dyDescent="0.3">
      <c r="A21" s="30"/>
      <c r="B21" s="304"/>
      <c r="C21" s="304"/>
      <c r="D21" s="304"/>
      <c r="E21" s="305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7"/>
      <c r="X21" s="277"/>
      <c r="Y21" s="278"/>
      <c r="Z21" s="278"/>
      <c r="AA21" s="278"/>
      <c r="AB21" s="279"/>
      <c r="AC21" s="308">
        <f>IFERROR($A$17+AC19-1,"-")</f>
        <v>44228</v>
      </c>
      <c r="AD21" s="309"/>
      <c r="AE21" s="309"/>
      <c r="AF21" s="309"/>
      <c r="AG21" s="309"/>
      <c r="AH21" s="310"/>
      <c r="AI21" s="311">
        <f>IFERROR($A$17+AI19-1,"-")</f>
        <v>44229</v>
      </c>
      <c r="AJ21" s="312"/>
      <c r="AK21" s="312"/>
      <c r="AL21" s="312"/>
      <c r="AM21" s="312"/>
      <c r="AN21" s="313"/>
      <c r="AO21" s="311">
        <f>IFERROR($A$17+AO19-1,"-")</f>
        <v>44230</v>
      </c>
      <c r="AP21" s="312"/>
      <c r="AQ21" s="312"/>
      <c r="AR21" s="312"/>
      <c r="AS21" s="312"/>
      <c r="AT21" s="313"/>
      <c r="AU21" s="318">
        <f>IFERROR($A$17+AU19-1,"-")</f>
        <v>44231</v>
      </c>
      <c r="AV21" s="319"/>
      <c r="AW21" s="319"/>
      <c r="AX21" s="319"/>
      <c r="AY21" s="319"/>
      <c r="AZ21" s="320"/>
      <c r="BA21" s="318">
        <f>IFERROR($A$17+BA19-1,"-")</f>
        <v>44232</v>
      </c>
      <c r="BB21" s="319"/>
      <c r="BC21" s="319"/>
      <c r="BD21" s="319"/>
      <c r="BE21" s="319"/>
      <c r="BF21" s="320"/>
      <c r="BG21" s="308">
        <f>IFERROR($A$17+BG19-1,"-")</f>
        <v>44233</v>
      </c>
      <c r="BH21" s="309"/>
      <c r="BI21" s="309"/>
      <c r="BJ21" s="309"/>
      <c r="BK21" s="309"/>
      <c r="BL21" s="310"/>
      <c r="BM21" s="308">
        <f>IFERROR($A$17+BM19-1,"-")</f>
        <v>44234</v>
      </c>
      <c r="BN21" s="309"/>
      <c r="BO21" s="309"/>
      <c r="BP21" s="309"/>
      <c r="BQ21" s="309"/>
      <c r="BR21" s="310"/>
      <c r="BS21" s="318">
        <f>IFERROR($A$17+BS19-1,"-")</f>
        <v>44235</v>
      </c>
      <c r="BT21" s="319"/>
      <c r="BU21" s="319"/>
      <c r="BV21" s="319"/>
      <c r="BW21" s="319"/>
      <c r="BX21" s="320"/>
      <c r="BY21" s="318">
        <f>IFERROR($A$17+BY19-1,"-")</f>
        <v>44236</v>
      </c>
      <c r="BZ21" s="319"/>
      <c r="CA21" s="319"/>
      <c r="CB21" s="319"/>
      <c r="CC21" s="319"/>
      <c r="CD21" s="320"/>
      <c r="CE21" s="318">
        <f>IFERROR($A$17+CE19-1,"-")</f>
        <v>44237</v>
      </c>
      <c r="CF21" s="319"/>
      <c r="CG21" s="319"/>
      <c r="CH21" s="319"/>
      <c r="CI21" s="319"/>
      <c r="CJ21" s="320"/>
      <c r="CK21" s="318">
        <f>IFERROR($A$17+CK19-1,"-")</f>
        <v>44238</v>
      </c>
      <c r="CL21" s="319"/>
      <c r="CM21" s="319"/>
      <c r="CN21" s="319"/>
      <c r="CO21" s="319"/>
      <c r="CP21" s="320"/>
      <c r="CQ21" s="318">
        <f>IFERROR($A$17+CQ19-1,"-")</f>
        <v>44239</v>
      </c>
      <c r="CR21" s="319"/>
      <c r="CS21" s="319"/>
      <c r="CT21" s="319"/>
      <c r="CU21" s="319"/>
      <c r="CV21" s="320"/>
      <c r="CW21" s="318">
        <f>IFERROR($A$17+CW19-1,"-")</f>
        <v>44240</v>
      </c>
      <c r="CX21" s="319"/>
      <c r="CY21" s="319"/>
      <c r="CZ21" s="319"/>
      <c r="DA21" s="319"/>
      <c r="DB21" s="320"/>
      <c r="DC21" s="318">
        <f>IFERROR($A$17+DC19-1,"-")</f>
        <v>44241</v>
      </c>
      <c r="DD21" s="319"/>
      <c r="DE21" s="319"/>
      <c r="DF21" s="319"/>
      <c r="DG21" s="319"/>
      <c r="DH21" s="320"/>
      <c r="DI21" s="318">
        <f>IFERROR($A$17+DI19-1,"-")</f>
        <v>44242</v>
      </c>
      <c r="DJ21" s="319"/>
      <c r="DK21" s="319"/>
      <c r="DL21" s="319"/>
      <c r="DM21" s="319"/>
      <c r="DN21" s="320"/>
      <c r="DO21" s="318">
        <f>IFERROR($A$17+DO19-1,"-")</f>
        <v>44243</v>
      </c>
      <c r="DP21" s="319"/>
      <c r="DQ21" s="319"/>
      <c r="DR21" s="319"/>
      <c r="DS21" s="319"/>
      <c r="DT21" s="320"/>
      <c r="DU21" s="318">
        <f>IFERROR($A$17+DU19-1,"-")</f>
        <v>44244</v>
      </c>
      <c r="DV21" s="319"/>
      <c r="DW21" s="319"/>
      <c r="DX21" s="319"/>
      <c r="DY21" s="319"/>
      <c r="DZ21" s="320"/>
      <c r="EA21" s="318">
        <f>IFERROR($A$17+EA19-1,"-")</f>
        <v>44245</v>
      </c>
      <c r="EB21" s="319"/>
      <c r="EC21" s="319"/>
      <c r="ED21" s="319"/>
      <c r="EE21" s="319"/>
      <c r="EF21" s="320"/>
      <c r="EG21" s="318">
        <f>IFERROR($A$17+EG19-1,"-")</f>
        <v>44246</v>
      </c>
      <c r="EH21" s="319"/>
      <c r="EI21" s="319"/>
      <c r="EJ21" s="319"/>
      <c r="EK21" s="319"/>
      <c r="EL21" s="320"/>
      <c r="EM21" s="318">
        <f>IFERROR($A$17+EM19-1,"-")</f>
        <v>44247</v>
      </c>
      <c r="EN21" s="319"/>
      <c r="EO21" s="319"/>
      <c r="EP21" s="319"/>
      <c r="EQ21" s="319"/>
      <c r="ER21" s="320"/>
      <c r="ES21" s="318">
        <f>IFERROR($A$17+ES19-1,"-")</f>
        <v>44248</v>
      </c>
      <c r="ET21" s="319"/>
      <c r="EU21" s="319"/>
      <c r="EV21" s="319"/>
      <c r="EW21" s="319"/>
      <c r="EX21" s="320"/>
      <c r="EY21" s="318">
        <f>IFERROR($A$17+EY19-1,"-")</f>
        <v>44249</v>
      </c>
      <c r="EZ21" s="319"/>
      <c r="FA21" s="319"/>
      <c r="FB21" s="319"/>
      <c r="FC21" s="319"/>
      <c r="FD21" s="320"/>
      <c r="FE21" s="318">
        <f>IFERROR($A$17+FE19-1,"-")</f>
        <v>44250</v>
      </c>
      <c r="FF21" s="319"/>
      <c r="FG21" s="319"/>
      <c r="FH21" s="319"/>
      <c r="FI21" s="319"/>
      <c r="FJ21" s="320"/>
      <c r="FK21" s="318">
        <f>IFERROR($A$17+FK19-1,"-")</f>
        <v>44251</v>
      </c>
      <c r="FL21" s="319"/>
      <c r="FM21" s="319"/>
      <c r="FN21" s="319"/>
      <c r="FO21" s="319"/>
      <c r="FP21" s="320"/>
      <c r="FQ21" s="318">
        <f>IFERROR($A$17+FQ19-1,"-")</f>
        <v>44252</v>
      </c>
      <c r="FR21" s="319"/>
      <c r="FS21" s="319"/>
      <c r="FT21" s="319"/>
      <c r="FU21" s="319"/>
      <c r="FV21" s="320"/>
      <c r="FW21" s="318">
        <f>IFERROR($A$17+FW19-1,"-")</f>
        <v>44253</v>
      </c>
      <c r="FX21" s="319"/>
      <c r="FY21" s="319"/>
      <c r="FZ21" s="319"/>
      <c r="GA21" s="319"/>
      <c r="GB21" s="320"/>
      <c r="GC21" s="318">
        <f>IFERROR($A$17+GC19-1,"-")</f>
        <v>44254</v>
      </c>
      <c r="GD21" s="319"/>
      <c r="GE21" s="319"/>
      <c r="GF21" s="319"/>
      <c r="GG21" s="319"/>
      <c r="GH21" s="320"/>
      <c r="GI21" s="311">
        <f>IFERROR($A$17+GI19-1,"-")</f>
        <v>44255</v>
      </c>
      <c r="GJ21" s="312"/>
      <c r="GK21" s="312"/>
      <c r="GL21" s="312"/>
      <c r="GM21" s="312"/>
      <c r="GN21" s="313"/>
      <c r="GO21" s="311" t="str">
        <f>IFERROR($A$17+GO19-1,"-")</f>
        <v>-</v>
      </c>
      <c r="GP21" s="312"/>
      <c r="GQ21" s="312"/>
      <c r="GR21" s="312"/>
      <c r="GS21" s="312"/>
      <c r="GT21" s="313"/>
      <c r="GU21" s="311" t="str">
        <f>IFERROR($A$17+GU19-1,"-")</f>
        <v>-</v>
      </c>
      <c r="GV21" s="312"/>
      <c r="GW21" s="312"/>
      <c r="GX21" s="312"/>
      <c r="GY21" s="312"/>
      <c r="GZ21" s="313"/>
      <c r="HA21" s="311" t="str">
        <f>IFERROR($A$17+HA19-1,"-")</f>
        <v>-</v>
      </c>
      <c r="HB21" s="312"/>
      <c r="HC21" s="312"/>
      <c r="HD21" s="312"/>
      <c r="HE21" s="312"/>
      <c r="HF21" s="313"/>
      <c r="HG21" s="329"/>
      <c r="HH21" s="330"/>
      <c r="HI21" s="330"/>
      <c r="HJ21" s="330"/>
      <c r="HK21" s="330"/>
      <c r="HL21" s="330"/>
      <c r="HM21" s="330"/>
      <c r="HN21" s="330"/>
      <c r="HO21" s="330"/>
      <c r="HP21" s="330"/>
      <c r="HQ21" s="330"/>
      <c r="HR21" s="330"/>
      <c r="HS21" s="330"/>
      <c r="HT21" s="330"/>
      <c r="HU21" s="331"/>
      <c r="HY21" s="31"/>
      <c r="HZ21" s="32"/>
      <c r="IA21" s="33"/>
      <c r="IB21" s="34"/>
      <c r="IC21" s="24"/>
      <c r="ID21" s="25"/>
      <c r="IE21" s="25"/>
      <c r="IH21" s="11">
        <v>0.79166666666666663</v>
      </c>
      <c r="IJ21" s="19" t="s">
        <v>34</v>
      </c>
      <c r="IK21" s="19"/>
      <c r="IL21" s="19"/>
      <c r="IM21" s="19"/>
      <c r="IN21" s="19"/>
    </row>
    <row r="22" spans="1:248" ht="20.25" customHeight="1" thickTop="1" thickBot="1" x14ac:dyDescent="0.3">
      <c r="A22" s="335">
        <v>1</v>
      </c>
      <c r="B22" s="336"/>
      <c r="C22" s="336"/>
      <c r="D22" s="336"/>
      <c r="E22" s="336"/>
      <c r="F22" s="341" t="s">
        <v>20</v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3"/>
      <c r="X22" s="350">
        <v>1</v>
      </c>
      <c r="Y22" s="350"/>
      <c r="Z22" s="350"/>
      <c r="AA22" s="350"/>
      <c r="AB22" s="351"/>
      <c r="AC22" s="332">
        <v>0.625</v>
      </c>
      <c r="AD22" s="333"/>
      <c r="AE22" s="333"/>
      <c r="AF22" s="333"/>
      <c r="AG22" s="333"/>
      <c r="AH22" s="334"/>
      <c r="AI22" s="332">
        <v>0.625</v>
      </c>
      <c r="AJ22" s="333"/>
      <c r="AK22" s="333"/>
      <c r="AL22" s="333"/>
      <c r="AM22" s="333"/>
      <c r="AN22" s="334"/>
      <c r="AO22" s="332">
        <v>0.625</v>
      </c>
      <c r="AP22" s="333"/>
      <c r="AQ22" s="333"/>
      <c r="AR22" s="333"/>
      <c r="AS22" s="333"/>
      <c r="AT22" s="334"/>
      <c r="AU22" s="332">
        <v>0.625</v>
      </c>
      <c r="AV22" s="333"/>
      <c r="AW22" s="333"/>
      <c r="AX22" s="333"/>
      <c r="AY22" s="333"/>
      <c r="AZ22" s="334"/>
      <c r="BA22" s="332">
        <v>0.625</v>
      </c>
      <c r="BB22" s="333"/>
      <c r="BC22" s="333"/>
      <c r="BD22" s="333"/>
      <c r="BE22" s="333"/>
      <c r="BF22" s="334"/>
      <c r="BG22" s="332">
        <v>0.625</v>
      </c>
      <c r="BH22" s="333"/>
      <c r="BI22" s="333"/>
      <c r="BJ22" s="333"/>
      <c r="BK22" s="333"/>
      <c r="BL22" s="334"/>
      <c r="BM22" s="332">
        <v>0.625</v>
      </c>
      <c r="BN22" s="333"/>
      <c r="BO22" s="333"/>
      <c r="BP22" s="333"/>
      <c r="BQ22" s="333"/>
      <c r="BR22" s="334"/>
      <c r="BS22" s="332">
        <v>0.625</v>
      </c>
      <c r="BT22" s="333"/>
      <c r="BU22" s="333"/>
      <c r="BV22" s="333"/>
      <c r="BW22" s="333"/>
      <c r="BX22" s="334"/>
      <c r="BY22" s="332">
        <v>0.625</v>
      </c>
      <c r="BZ22" s="333"/>
      <c r="CA22" s="333"/>
      <c r="CB22" s="333"/>
      <c r="CC22" s="333"/>
      <c r="CD22" s="334"/>
      <c r="CE22" s="332">
        <v>0.625</v>
      </c>
      <c r="CF22" s="333"/>
      <c r="CG22" s="333"/>
      <c r="CH22" s="333"/>
      <c r="CI22" s="333"/>
      <c r="CJ22" s="334"/>
      <c r="CK22" s="332">
        <v>0.625</v>
      </c>
      <c r="CL22" s="333"/>
      <c r="CM22" s="333"/>
      <c r="CN22" s="333"/>
      <c r="CO22" s="333"/>
      <c r="CP22" s="334"/>
      <c r="CQ22" s="332">
        <v>0.625</v>
      </c>
      <c r="CR22" s="333"/>
      <c r="CS22" s="333"/>
      <c r="CT22" s="333"/>
      <c r="CU22" s="333"/>
      <c r="CV22" s="334"/>
      <c r="CW22" s="332">
        <v>0.625</v>
      </c>
      <c r="CX22" s="333"/>
      <c r="CY22" s="333"/>
      <c r="CZ22" s="333"/>
      <c r="DA22" s="333"/>
      <c r="DB22" s="334"/>
      <c r="DC22" s="332">
        <v>0.625</v>
      </c>
      <c r="DD22" s="333"/>
      <c r="DE22" s="333"/>
      <c r="DF22" s="333"/>
      <c r="DG22" s="333"/>
      <c r="DH22" s="334"/>
      <c r="DI22" s="332">
        <v>0.625</v>
      </c>
      <c r="DJ22" s="333"/>
      <c r="DK22" s="333"/>
      <c r="DL22" s="333"/>
      <c r="DM22" s="333"/>
      <c r="DN22" s="334"/>
      <c r="DO22" s="332">
        <v>0.625</v>
      </c>
      <c r="DP22" s="333"/>
      <c r="DQ22" s="333"/>
      <c r="DR22" s="333"/>
      <c r="DS22" s="333"/>
      <c r="DT22" s="334"/>
      <c r="DU22" s="332">
        <v>0.625</v>
      </c>
      <c r="DV22" s="333"/>
      <c r="DW22" s="333"/>
      <c r="DX22" s="333"/>
      <c r="DY22" s="333"/>
      <c r="DZ22" s="334"/>
      <c r="EA22" s="332">
        <v>0.625</v>
      </c>
      <c r="EB22" s="333"/>
      <c r="EC22" s="333"/>
      <c r="ED22" s="333"/>
      <c r="EE22" s="333"/>
      <c r="EF22" s="334"/>
      <c r="EG22" s="332">
        <v>0.625</v>
      </c>
      <c r="EH22" s="333"/>
      <c r="EI22" s="333"/>
      <c r="EJ22" s="333"/>
      <c r="EK22" s="333"/>
      <c r="EL22" s="334"/>
      <c r="EM22" s="332">
        <v>0.625</v>
      </c>
      <c r="EN22" s="333"/>
      <c r="EO22" s="333"/>
      <c r="EP22" s="333"/>
      <c r="EQ22" s="333"/>
      <c r="ER22" s="334"/>
      <c r="ES22" s="332">
        <v>0.625</v>
      </c>
      <c r="ET22" s="333"/>
      <c r="EU22" s="333"/>
      <c r="EV22" s="333"/>
      <c r="EW22" s="333"/>
      <c r="EX22" s="334"/>
      <c r="EY22" s="332">
        <v>0.625</v>
      </c>
      <c r="EZ22" s="333"/>
      <c r="FA22" s="333"/>
      <c r="FB22" s="333"/>
      <c r="FC22" s="333"/>
      <c r="FD22" s="334"/>
      <c r="FE22" s="332">
        <v>0.625</v>
      </c>
      <c r="FF22" s="333"/>
      <c r="FG22" s="333"/>
      <c r="FH22" s="333"/>
      <c r="FI22" s="333"/>
      <c r="FJ22" s="334"/>
      <c r="FK22" s="332">
        <v>0.625</v>
      </c>
      <c r="FL22" s="333"/>
      <c r="FM22" s="333"/>
      <c r="FN22" s="333"/>
      <c r="FO22" s="333"/>
      <c r="FP22" s="334"/>
      <c r="FQ22" s="332">
        <v>0.625</v>
      </c>
      <c r="FR22" s="333"/>
      <c r="FS22" s="333"/>
      <c r="FT22" s="333"/>
      <c r="FU22" s="333"/>
      <c r="FV22" s="334"/>
      <c r="FW22" s="332">
        <v>0.625</v>
      </c>
      <c r="FX22" s="333"/>
      <c r="FY22" s="333"/>
      <c r="FZ22" s="333"/>
      <c r="GA22" s="333"/>
      <c r="GB22" s="334"/>
      <c r="GC22" s="332">
        <v>0.625</v>
      </c>
      <c r="GD22" s="333"/>
      <c r="GE22" s="333"/>
      <c r="GF22" s="333"/>
      <c r="GG22" s="333"/>
      <c r="GH22" s="334"/>
      <c r="GI22" s="332">
        <v>0.625</v>
      </c>
      <c r="GJ22" s="333"/>
      <c r="GK22" s="333"/>
      <c r="GL22" s="333"/>
      <c r="GM22" s="333"/>
      <c r="GN22" s="334"/>
      <c r="GO22" s="359"/>
      <c r="GP22" s="360"/>
      <c r="GQ22" s="360"/>
      <c r="GR22" s="360"/>
      <c r="GS22" s="360"/>
      <c r="GT22" s="361"/>
      <c r="GU22" s="359"/>
      <c r="GV22" s="360"/>
      <c r="GW22" s="360"/>
      <c r="GX22" s="360"/>
      <c r="GY22" s="360"/>
      <c r="GZ22" s="361"/>
      <c r="HA22" s="359"/>
      <c r="HB22" s="360"/>
      <c r="HC22" s="360"/>
      <c r="HD22" s="360"/>
      <c r="HE22" s="360"/>
      <c r="HF22" s="361"/>
      <c r="HG22" s="286">
        <f>COUNT(AC22:HF22)</f>
        <v>28</v>
      </c>
      <c r="HH22" s="286"/>
      <c r="HI22" s="286"/>
      <c r="HJ22" s="286"/>
      <c r="HK22" s="286"/>
      <c r="HL22" s="286"/>
      <c r="HM22" s="286"/>
      <c r="HN22" s="286"/>
      <c r="HO22" s="286"/>
      <c r="HP22" s="286"/>
      <c r="HQ22" s="286"/>
      <c r="HR22" s="286"/>
      <c r="HS22" s="286"/>
      <c r="HT22" s="286"/>
      <c r="HU22" s="321"/>
      <c r="HV22" s="35"/>
      <c r="HW22" s="35"/>
      <c r="HX22" s="35"/>
      <c r="HY22" s="367">
        <f t="array" ref="HY22">SUM(IFERROR(AC23:HF23-AC22:HF22-AC24:HF24,0))</f>
        <v>9.3333333333333321</v>
      </c>
      <c r="HZ22" s="36"/>
      <c r="IA22" s="37">
        <f>VLOOKUP($HY$17,'[6]производственный календарь '!$B2:$D13,3,0)</f>
        <v>19</v>
      </c>
      <c r="IB22" s="38">
        <f>VLOOKUP($HY$17,'[6]производственный календарь '!$B$2:$D$13,2,0)</f>
        <v>152</v>
      </c>
      <c r="IC22" s="24"/>
      <c r="ID22" s="25"/>
      <c r="IE22" s="25"/>
      <c r="IH22" s="11">
        <v>0.83333333333333337</v>
      </c>
      <c r="IJ22" s="19" t="s">
        <v>35</v>
      </c>
      <c r="IK22" s="19"/>
      <c r="IL22" s="19"/>
      <c r="IM22" s="19"/>
      <c r="IN22" s="19"/>
    </row>
    <row r="23" spans="1:248" ht="15.75" customHeight="1" thickBot="1" x14ac:dyDescent="0.3">
      <c r="A23" s="337"/>
      <c r="B23" s="338"/>
      <c r="C23" s="338"/>
      <c r="D23" s="338"/>
      <c r="E23" s="338"/>
      <c r="F23" s="344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6"/>
      <c r="X23" s="352"/>
      <c r="Y23" s="352"/>
      <c r="Z23" s="352"/>
      <c r="AA23" s="352"/>
      <c r="AB23" s="353"/>
      <c r="AC23" s="354">
        <v>1</v>
      </c>
      <c r="AD23" s="355"/>
      <c r="AE23" s="355"/>
      <c r="AF23" s="355"/>
      <c r="AG23" s="355"/>
      <c r="AH23" s="356"/>
      <c r="AI23" s="354">
        <v>1</v>
      </c>
      <c r="AJ23" s="355"/>
      <c r="AK23" s="355"/>
      <c r="AL23" s="355"/>
      <c r="AM23" s="355"/>
      <c r="AN23" s="356"/>
      <c r="AO23" s="354">
        <v>1</v>
      </c>
      <c r="AP23" s="355"/>
      <c r="AQ23" s="355"/>
      <c r="AR23" s="355"/>
      <c r="AS23" s="355"/>
      <c r="AT23" s="356"/>
      <c r="AU23" s="354">
        <v>1</v>
      </c>
      <c r="AV23" s="355"/>
      <c r="AW23" s="355"/>
      <c r="AX23" s="355"/>
      <c r="AY23" s="355"/>
      <c r="AZ23" s="356"/>
      <c r="BA23" s="354">
        <v>1</v>
      </c>
      <c r="BB23" s="355"/>
      <c r="BC23" s="355"/>
      <c r="BD23" s="355"/>
      <c r="BE23" s="355"/>
      <c r="BF23" s="356"/>
      <c r="BG23" s="354">
        <v>1</v>
      </c>
      <c r="BH23" s="355"/>
      <c r="BI23" s="355"/>
      <c r="BJ23" s="355"/>
      <c r="BK23" s="355"/>
      <c r="BL23" s="356"/>
      <c r="BM23" s="354">
        <v>1</v>
      </c>
      <c r="BN23" s="355"/>
      <c r="BO23" s="355"/>
      <c r="BP23" s="355"/>
      <c r="BQ23" s="355"/>
      <c r="BR23" s="356"/>
      <c r="BS23" s="354">
        <v>1</v>
      </c>
      <c r="BT23" s="355"/>
      <c r="BU23" s="355"/>
      <c r="BV23" s="355"/>
      <c r="BW23" s="355"/>
      <c r="BX23" s="356"/>
      <c r="BY23" s="354">
        <v>1</v>
      </c>
      <c r="BZ23" s="355"/>
      <c r="CA23" s="355"/>
      <c r="CB23" s="355"/>
      <c r="CC23" s="355"/>
      <c r="CD23" s="356"/>
      <c r="CE23" s="354">
        <v>1</v>
      </c>
      <c r="CF23" s="355"/>
      <c r="CG23" s="355"/>
      <c r="CH23" s="355"/>
      <c r="CI23" s="355"/>
      <c r="CJ23" s="356"/>
      <c r="CK23" s="354">
        <v>1</v>
      </c>
      <c r="CL23" s="355"/>
      <c r="CM23" s="355"/>
      <c r="CN23" s="355"/>
      <c r="CO23" s="355"/>
      <c r="CP23" s="356"/>
      <c r="CQ23" s="354">
        <v>1</v>
      </c>
      <c r="CR23" s="355"/>
      <c r="CS23" s="355"/>
      <c r="CT23" s="355"/>
      <c r="CU23" s="355"/>
      <c r="CV23" s="356"/>
      <c r="CW23" s="354">
        <v>1</v>
      </c>
      <c r="CX23" s="355"/>
      <c r="CY23" s="355"/>
      <c r="CZ23" s="355"/>
      <c r="DA23" s="355"/>
      <c r="DB23" s="356"/>
      <c r="DC23" s="354">
        <v>1</v>
      </c>
      <c r="DD23" s="355"/>
      <c r="DE23" s="355"/>
      <c r="DF23" s="355"/>
      <c r="DG23" s="355"/>
      <c r="DH23" s="356"/>
      <c r="DI23" s="354">
        <v>1</v>
      </c>
      <c r="DJ23" s="355"/>
      <c r="DK23" s="355"/>
      <c r="DL23" s="355"/>
      <c r="DM23" s="355"/>
      <c r="DN23" s="356"/>
      <c r="DO23" s="354">
        <v>1</v>
      </c>
      <c r="DP23" s="355"/>
      <c r="DQ23" s="355"/>
      <c r="DR23" s="355"/>
      <c r="DS23" s="355"/>
      <c r="DT23" s="356"/>
      <c r="DU23" s="354">
        <v>1</v>
      </c>
      <c r="DV23" s="355"/>
      <c r="DW23" s="355"/>
      <c r="DX23" s="355"/>
      <c r="DY23" s="355"/>
      <c r="DZ23" s="356"/>
      <c r="EA23" s="354">
        <v>1</v>
      </c>
      <c r="EB23" s="355"/>
      <c r="EC23" s="355"/>
      <c r="ED23" s="355"/>
      <c r="EE23" s="355"/>
      <c r="EF23" s="356"/>
      <c r="EG23" s="354">
        <v>1</v>
      </c>
      <c r="EH23" s="355"/>
      <c r="EI23" s="355"/>
      <c r="EJ23" s="355"/>
      <c r="EK23" s="355"/>
      <c r="EL23" s="356"/>
      <c r="EM23" s="354">
        <v>1</v>
      </c>
      <c r="EN23" s="355"/>
      <c r="EO23" s="355"/>
      <c r="EP23" s="355"/>
      <c r="EQ23" s="355"/>
      <c r="ER23" s="356"/>
      <c r="ES23" s="354">
        <v>1</v>
      </c>
      <c r="ET23" s="355"/>
      <c r="EU23" s="355"/>
      <c r="EV23" s="355"/>
      <c r="EW23" s="355"/>
      <c r="EX23" s="356"/>
      <c r="EY23" s="354">
        <v>1</v>
      </c>
      <c r="EZ23" s="355"/>
      <c r="FA23" s="355"/>
      <c r="FB23" s="355"/>
      <c r="FC23" s="355"/>
      <c r="FD23" s="356"/>
      <c r="FE23" s="354">
        <v>1</v>
      </c>
      <c r="FF23" s="355"/>
      <c r="FG23" s="355"/>
      <c r="FH23" s="355"/>
      <c r="FI23" s="355"/>
      <c r="FJ23" s="356"/>
      <c r="FK23" s="354">
        <v>1</v>
      </c>
      <c r="FL23" s="355"/>
      <c r="FM23" s="355"/>
      <c r="FN23" s="355"/>
      <c r="FO23" s="355"/>
      <c r="FP23" s="356"/>
      <c r="FQ23" s="354">
        <v>1</v>
      </c>
      <c r="FR23" s="355"/>
      <c r="FS23" s="355"/>
      <c r="FT23" s="355"/>
      <c r="FU23" s="355"/>
      <c r="FV23" s="356"/>
      <c r="FW23" s="354">
        <v>1</v>
      </c>
      <c r="FX23" s="355"/>
      <c r="FY23" s="355"/>
      <c r="FZ23" s="355"/>
      <c r="GA23" s="355"/>
      <c r="GB23" s="356"/>
      <c r="GC23" s="354">
        <v>1</v>
      </c>
      <c r="GD23" s="355"/>
      <c r="GE23" s="355"/>
      <c r="GF23" s="355"/>
      <c r="GG23" s="355"/>
      <c r="GH23" s="356"/>
      <c r="GI23" s="354">
        <v>1</v>
      </c>
      <c r="GJ23" s="355"/>
      <c r="GK23" s="355"/>
      <c r="GL23" s="355"/>
      <c r="GM23" s="355"/>
      <c r="GN23" s="356"/>
      <c r="GO23" s="370"/>
      <c r="GP23" s="371"/>
      <c r="GQ23" s="371"/>
      <c r="GR23" s="371"/>
      <c r="GS23" s="371"/>
      <c r="GT23" s="372"/>
      <c r="GU23" s="370"/>
      <c r="GV23" s="371"/>
      <c r="GW23" s="371"/>
      <c r="GX23" s="371"/>
      <c r="GY23" s="371"/>
      <c r="GZ23" s="372"/>
      <c r="HA23" s="370"/>
      <c r="HB23" s="371"/>
      <c r="HC23" s="371"/>
      <c r="HD23" s="371"/>
      <c r="HE23" s="371"/>
      <c r="HF23" s="372"/>
      <c r="HG23" s="362"/>
      <c r="HH23" s="362"/>
      <c r="HI23" s="362"/>
      <c r="HJ23" s="362"/>
      <c r="HK23" s="362"/>
      <c r="HL23" s="362"/>
      <c r="HM23" s="362"/>
      <c r="HN23" s="362"/>
      <c r="HO23" s="362"/>
      <c r="HP23" s="362"/>
      <c r="HQ23" s="362"/>
      <c r="HR23" s="362"/>
      <c r="HS23" s="362"/>
      <c r="HT23" s="362"/>
      <c r="HU23" s="363"/>
      <c r="HY23" s="368"/>
      <c r="HZ23" s="32"/>
      <c r="IA23" s="33"/>
      <c r="IB23" s="39"/>
      <c r="IC23" s="24"/>
      <c r="ID23" s="25"/>
      <c r="IE23" s="25"/>
      <c r="IH23" s="11">
        <v>0.875</v>
      </c>
      <c r="IJ23" s="19" t="s">
        <v>36</v>
      </c>
      <c r="IK23" s="19"/>
      <c r="IL23" s="19"/>
      <c r="IM23" s="19"/>
      <c r="IN23" s="19"/>
    </row>
    <row r="24" spans="1:248" ht="18.75" customHeight="1" thickBot="1" x14ac:dyDescent="0.3">
      <c r="A24" s="337"/>
      <c r="B24" s="338"/>
      <c r="C24" s="338"/>
      <c r="D24" s="338"/>
      <c r="E24" s="338"/>
      <c r="F24" s="344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6"/>
      <c r="X24" s="357" t="s">
        <v>37</v>
      </c>
      <c r="Y24" s="357"/>
      <c r="Z24" s="357"/>
      <c r="AA24" s="357"/>
      <c r="AB24" s="358"/>
      <c r="AC24" s="373">
        <v>4.1666666666666664E-2</v>
      </c>
      <c r="AD24" s="374"/>
      <c r="AE24" s="374"/>
      <c r="AF24" s="374"/>
      <c r="AG24" s="374"/>
      <c r="AH24" s="375"/>
      <c r="AI24" s="373">
        <v>4.1666666666666664E-2</v>
      </c>
      <c r="AJ24" s="374"/>
      <c r="AK24" s="374"/>
      <c r="AL24" s="374"/>
      <c r="AM24" s="374"/>
      <c r="AN24" s="375"/>
      <c r="AO24" s="373">
        <v>4.1666666666666664E-2</v>
      </c>
      <c r="AP24" s="374"/>
      <c r="AQ24" s="374"/>
      <c r="AR24" s="374"/>
      <c r="AS24" s="374"/>
      <c r="AT24" s="375"/>
      <c r="AU24" s="373">
        <v>4.1666666666666664E-2</v>
      </c>
      <c r="AV24" s="374"/>
      <c r="AW24" s="374"/>
      <c r="AX24" s="374"/>
      <c r="AY24" s="374"/>
      <c r="AZ24" s="375"/>
      <c r="BA24" s="373">
        <v>4.1666666666666664E-2</v>
      </c>
      <c r="BB24" s="374"/>
      <c r="BC24" s="374"/>
      <c r="BD24" s="374"/>
      <c r="BE24" s="374"/>
      <c r="BF24" s="375"/>
      <c r="BG24" s="373">
        <v>4.1666666666666664E-2</v>
      </c>
      <c r="BH24" s="374"/>
      <c r="BI24" s="374"/>
      <c r="BJ24" s="374"/>
      <c r="BK24" s="374"/>
      <c r="BL24" s="375"/>
      <c r="BM24" s="373">
        <v>4.1666666666666664E-2</v>
      </c>
      <c r="BN24" s="374"/>
      <c r="BO24" s="374"/>
      <c r="BP24" s="374"/>
      <c r="BQ24" s="374"/>
      <c r="BR24" s="375"/>
      <c r="BS24" s="373">
        <v>4.1666666666666664E-2</v>
      </c>
      <c r="BT24" s="374"/>
      <c r="BU24" s="374"/>
      <c r="BV24" s="374"/>
      <c r="BW24" s="374"/>
      <c r="BX24" s="375"/>
      <c r="BY24" s="373">
        <v>4.1666666666666664E-2</v>
      </c>
      <c r="BZ24" s="374"/>
      <c r="CA24" s="374"/>
      <c r="CB24" s="374"/>
      <c r="CC24" s="374"/>
      <c r="CD24" s="375"/>
      <c r="CE24" s="373">
        <v>4.1666666666666664E-2</v>
      </c>
      <c r="CF24" s="374"/>
      <c r="CG24" s="374"/>
      <c r="CH24" s="374"/>
      <c r="CI24" s="374"/>
      <c r="CJ24" s="375"/>
      <c r="CK24" s="373">
        <v>4.1666666666666664E-2</v>
      </c>
      <c r="CL24" s="374"/>
      <c r="CM24" s="374"/>
      <c r="CN24" s="374"/>
      <c r="CO24" s="374"/>
      <c r="CP24" s="375"/>
      <c r="CQ24" s="373">
        <v>4.1666666666666664E-2</v>
      </c>
      <c r="CR24" s="374"/>
      <c r="CS24" s="374"/>
      <c r="CT24" s="374"/>
      <c r="CU24" s="374"/>
      <c r="CV24" s="375"/>
      <c r="CW24" s="373">
        <v>4.1666666666666664E-2</v>
      </c>
      <c r="CX24" s="374"/>
      <c r="CY24" s="374"/>
      <c r="CZ24" s="374"/>
      <c r="DA24" s="374"/>
      <c r="DB24" s="375"/>
      <c r="DC24" s="373">
        <v>4.1666666666666664E-2</v>
      </c>
      <c r="DD24" s="374"/>
      <c r="DE24" s="374"/>
      <c r="DF24" s="374"/>
      <c r="DG24" s="374"/>
      <c r="DH24" s="375"/>
      <c r="DI24" s="373">
        <v>4.1666666666666664E-2</v>
      </c>
      <c r="DJ24" s="374"/>
      <c r="DK24" s="374"/>
      <c r="DL24" s="374"/>
      <c r="DM24" s="374"/>
      <c r="DN24" s="375"/>
      <c r="DO24" s="373">
        <v>4.1666666666666664E-2</v>
      </c>
      <c r="DP24" s="374"/>
      <c r="DQ24" s="374"/>
      <c r="DR24" s="374"/>
      <c r="DS24" s="374"/>
      <c r="DT24" s="375"/>
      <c r="DU24" s="373">
        <v>4.1666666666666664E-2</v>
      </c>
      <c r="DV24" s="374"/>
      <c r="DW24" s="374"/>
      <c r="DX24" s="374"/>
      <c r="DY24" s="374"/>
      <c r="DZ24" s="375"/>
      <c r="EA24" s="373">
        <v>4.1666666666666664E-2</v>
      </c>
      <c r="EB24" s="374"/>
      <c r="EC24" s="374"/>
      <c r="ED24" s="374"/>
      <c r="EE24" s="374"/>
      <c r="EF24" s="375"/>
      <c r="EG24" s="373">
        <v>4.1666666666666664E-2</v>
      </c>
      <c r="EH24" s="374"/>
      <c r="EI24" s="374"/>
      <c r="EJ24" s="374"/>
      <c r="EK24" s="374"/>
      <c r="EL24" s="375"/>
      <c r="EM24" s="373">
        <v>4.1666666666666664E-2</v>
      </c>
      <c r="EN24" s="374"/>
      <c r="EO24" s="374"/>
      <c r="EP24" s="374"/>
      <c r="EQ24" s="374"/>
      <c r="ER24" s="375"/>
      <c r="ES24" s="373">
        <v>4.1666666666666664E-2</v>
      </c>
      <c r="ET24" s="374"/>
      <c r="EU24" s="374"/>
      <c r="EV24" s="374"/>
      <c r="EW24" s="374"/>
      <c r="EX24" s="375"/>
      <c r="EY24" s="373">
        <v>4.1666666666666664E-2</v>
      </c>
      <c r="EZ24" s="374"/>
      <c r="FA24" s="374"/>
      <c r="FB24" s="374"/>
      <c r="FC24" s="374"/>
      <c r="FD24" s="375"/>
      <c r="FE24" s="373">
        <v>4.1666666666666664E-2</v>
      </c>
      <c r="FF24" s="374"/>
      <c r="FG24" s="374"/>
      <c r="FH24" s="374"/>
      <c r="FI24" s="374"/>
      <c r="FJ24" s="375"/>
      <c r="FK24" s="373">
        <v>4.1666666666666664E-2</v>
      </c>
      <c r="FL24" s="374"/>
      <c r="FM24" s="374"/>
      <c r="FN24" s="374"/>
      <c r="FO24" s="374"/>
      <c r="FP24" s="375"/>
      <c r="FQ24" s="373">
        <v>4.1666666666666664E-2</v>
      </c>
      <c r="FR24" s="374"/>
      <c r="FS24" s="374"/>
      <c r="FT24" s="374"/>
      <c r="FU24" s="374"/>
      <c r="FV24" s="375"/>
      <c r="FW24" s="373">
        <v>4.1666666666666664E-2</v>
      </c>
      <c r="FX24" s="374"/>
      <c r="FY24" s="374"/>
      <c r="FZ24" s="374"/>
      <c r="GA24" s="374"/>
      <c r="GB24" s="375"/>
      <c r="GC24" s="373">
        <v>4.1666666666666664E-2</v>
      </c>
      <c r="GD24" s="374"/>
      <c r="GE24" s="374"/>
      <c r="GF24" s="374"/>
      <c r="GG24" s="374"/>
      <c r="GH24" s="375"/>
      <c r="GI24" s="373">
        <v>4.1666666666666664E-2</v>
      </c>
      <c r="GJ24" s="374"/>
      <c r="GK24" s="374"/>
      <c r="GL24" s="374"/>
      <c r="GM24" s="374"/>
      <c r="GN24" s="375"/>
      <c r="GO24" s="386"/>
      <c r="GP24" s="387"/>
      <c r="GQ24" s="387"/>
      <c r="GR24" s="387"/>
      <c r="GS24" s="387"/>
      <c r="GT24" s="388"/>
      <c r="GU24" s="376"/>
      <c r="GV24" s="377"/>
      <c r="GW24" s="377"/>
      <c r="GX24" s="377"/>
      <c r="GY24" s="377"/>
      <c r="GZ24" s="378"/>
      <c r="HA24" s="376"/>
      <c r="HB24" s="377"/>
      <c r="HC24" s="377"/>
      <c r="HD24" s="377"/>
      <c r="HE24" s="377"/>
      <c r="HF24" s="378"/>
      <c r="HG24" s="364"/>
      <c r="HH24" s="365"/>
      <c r="HI24" s="365"/>
      <c r="HJ24" s="365"/>
      <c r="HK24" s="365"/>
      <c r="HL24" s="365"/>
      <c r="HM24" s="365"/>
      <c r="HN24" s="365"/>
      <c r="HO24" s="365"/>
      <c r="HP24" s="365"/>
      <c r="HQ24" s="365"/>
      <c r="HR24" s="365"/>
      <c r="HS24" s="365"/>
      <c r="HT24" s="365"/>
      <c r="HU24" s="366"/>
      <c r="HY24" s="369"/>
      <c r="HZ24" s="32"/>
      <c r="IA24" s="33"/>
      <c r="IB24" s="39"/>
      <c r="IC24" s="24"/>
      <c r="ID24" s="25"/>
      <c r="IE24" s="25"/>
      <c r="IH24" s="11">
        <v>0.91666666666666663</v>
      </c>
      <c r="IJ24" s="19" t="s">
        <v>38</v>
      </c>
      <c r="IK24" s="19"/>
      <c r="IL24" s="19"/>
      <c r="IM24" s="19"/>
      <c r="IN24" s="19"/>
    </row>
    <row r="25" spans="1:248" ht="22.5" customHeight="1" thickBot="1" x14ac:dyDescent="0.3">
      <c r="A25" s="337"/>
      <c r="B25" s="338"/>
      <c r="C25" s="338"/>
      <c r="D25" s="338"/>
      <c r="E25" s="338"/>
      <c r="F25" s="344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79" t="s">
        <v>39</v>
      </c>
      <c r="Y25" s="380"/>
      <c r="Z25" s="380"/>
      <c r="AA25" s="380"/>
      <c r="AB25" s="381"/>
      <c r="AC25" s="382">
        <f>IFERROR(AC23-AC22-AC24,0)</f>
        <v>0.33333333333333331</v>
      </c>
      <c r="AD25" s="382"/>
      <c r="AE25" s="382"/>
      <c r="AF25" s="382"/>
      <c r="AG25" s="382"/>
      <c r="AH25" s="383"/>
      <c r="AI25" s="382">
        <f t="shared" ref="AI25" si="0">IFERROR(AI23-AI22-AI24,0)</f>
        <v>0.33333333333333331</v>
      </c>
      <c r="AJ25" s="382"/>
      <c r="AK25" s="382"/>
      <c r="AL25" s="382"/>
      <c r="AM25" s="382"/>
      <c r="AN25" s="383"/>
      <c r="AO25" s="382">
        <f t="shared" ref="AO25" si="1">IFERROR(AO23-AO22-AO24,0)</f>
        <v>0.33333333333333331</v>
      </c>
      <c r="AP25" s="382"/>
      <c r="AQ25" s="382"/>
      <c r="AR25" s="382"/>
      <c r="AS25" s="382"/>
      <c r="AT25" s="383"/>
      <c r="AU25" s="382">
        <f t="shared" ref="AU25" si="2">IFERROR(AU23-AU22-AU24,0)</f>
        <v>0.33333333333333331</v>
      </c>
      <c r="AV25" s="382"/>
      <c r="AW25" s="382"/>
      <c r="AX25" s="382"/>
      <c r="AY25" s="382"/>
      <c r="AZ25" s="383"/>
      <c r="BA25" s="382">
        <f t="shared" ref="BA25" si="3">IFERROR(BA23-BA22-BA24,0)</f>
        <v>0.33333333333333331</v>
      </c>
      <c r="BB25" s="382"/>
      <c r="BC25" s="382"/>
      <c r="BD25" s="382"/>
      <c r="BE25" s="382"/>
      <c r="BF25" s="383"/>
      <c r="BG25" s="384">
        <f t="shared" ref="BG25" si="4">IFERROR(BG23-BG22-BG24,0)</f>
        <v>0.33333333333333331</v>
      </c>
      <c r="BH25" s="384"/>
      <c r="BI25" s="384"/>
      <c r="BJ25" s="384"/>
      <c r="BK25" s="384"/>
      <c r="BL25" s="385"/>
      <c r="BM25" s="384">
        <f t="shared" ref="BM25" si="5">IFERROR(BM23-BM22-BM24,0)</f>
        <v>0.33333333333333331</v>
      </c>
      <c r="BN25" s="384"/>
      <c r="BO25" s="384"/>
      <c r="BP25" s="384"/>
      <c r="BQ25" s="384"/>
      <c r="BR25" s="385"/>
      <c r="BS25" s="382">
        <f t="shared" ref="BS25" si="6">IFERROR(BS23-BS22-BS24,0)</f>
        <v>0.33333333333333331</v>
      </c>
      <c r="BT25" s="382"/>
      <c r="BU25" s="382"/>
      <c r="BV25" s="382"/>
      <c r="BW25" s="382"/>
      <c r="BX25" s="383"/>
      <c r="BY25" s="382">
        <f t="shared" ref="BY25" si="7">IFERROR(BY23-BY22-BY24,0)</f>
        <v>0.33333333333333331</v>
      </c>
      <c r="BZ25" s="382"/>
      <c r="CA25" s="382"/>
      <c r="CB25" s="382"/>
      <c r="CC25" s="382"/>
      <c r="CD25" s="383"/>
      <c r="CE25" s="382">
        <f t="shared" ref="CE25" si="8">IFERROR(CE23-CE22-CE24,0)</f>
        <v>0.33333333333333331</v>
      </c>
      <c r="CF25" s="382"/>
      <c r="CG25" s="382"/>
      <c r="CH25" s="382"/>
      <c r="CI25" s="382"/>
      <c r="CJ25" s="383"/>
      <c r="CK25" s="382">
        <f t="shared" ref="CK25" si="9">IFERROR(CK23-CK22-CK24,0)</f>
        <v>0.33333333333333331</v>
      </c>
      <c r="CL25" s="382"/>
      <c r="CM25" s="382"/>
      <c r="CN25" s="382"/>
      <c r="CO25" s="382"/>
      <c r="CP25" s="383"/>
      <c r="CQ25" s="382">
        <f t="shared" ref="CQ25" si="10">IFERROR(CQ23-CQ22-CQ24,0)</f>
        <v>0.33333333333333331</v>
      </c>
      <c r="CR25" s="382"/>
      <c r="CS25" s="382"/>
      <c r="CT25" s="382"/>
      <c r="CU25" s="382"/>
      <c r="CV25" s="383"/>
      <c r="CW25" s="382">
        <f t="shared" ref="CW25" si="11">IFERROR(CW23-CW22-CW24,0)</f>
        <v>0.33333333333333331</v>
      </c>
      <c r="CX25" s="382"/>
      <c r="CY25" s="382"/>
      <c r="CZ25" s="382"/>
      <c r="DA25" s="382"/>
      <c r="DB25" s="383"/>
      <c r="DC25" s="382">
        <f t="shared" ref="DC25" si="12">IFERROR(DC23-DC22-DC24,0)</f>
        <v>0.33333333333333331</v>
      </c>
      <c r="DD25" s="382"/>
      <c r="DE25" s="382"/>
      <c r="DF25" s="382"/>
      <c r="DG25" s="382"/>
      <c r="DH25" s="383"/>
      <c r="DI25" s="382">
        <f t="shared" ref="DI25" si="13">IFERROR(DI23-DI22-DI24,0)</f>
        <v>0.33333333333333331</v>
      </c>
      <c r="DJ25" s="382"/>
      <c r="DK25" s="382"/>
      <c r="DL25" s="382"/>
      <c r="DM25" s="382"/>
      <c r="DN25" s="383"/>
      <c r="DO25" s="382">
        <f t="shared" ref="DO25" si="14">IFERROR(DO23-DO22-DO24,0)</f>
        <v>0.33333333333333331</v>
      </c>
      <c r="DP25" s="382"/>
      <c r="DQ25" s="382"/>
      <c r="DR25" s="382"/>
      <c r="DS25" s="382"/>
      <c r="DT25" s="383"/>
      <c r="DU25" s="382">
        <f t="shared" ref="DU25" si="15">IFERROR(DU23-DU22-DU24,0)</f>
        <v>0.33333333333333331</v>
      </c>
      <c r="DV25" s="382"/>
      <c r="DW25" s="382"/>
      <c r="DX25" s="382"/>
      <c r="DY25" s="382"/>
      <c r="DZ25" s="383"/>
      <c r="EA25" s="382">
        <f t="shared" ref="EA25" si="16">IFERROR(EA23-EA22-EA24,0)</f>
        <v>0.33333333333333331</v>
      </c>
      <c r="EB25" s="382"/>
      <c r="EC25" s="382"/>
      <c r="ED25" s="382"/>
      <c r="EE25" s="382"/>
      <c r="EF25" s="383"/>
      <c r="EG25" s="382">
        <f t="shared" ref="EG25" si="17">IFERROR(EG23-EG22-EG24,0)</f>
        <v>0.33333333333333331</v>
      </c>
      <c r="EH25" s="382"/>
      <c r="EI25" s="382"/>
      <c r="EJ25" s="382"/>
      <c r="EK25" s="382"/>
      <c r="EL25" s="383"/>
      <c r="EM25" s="382">
        <f t="shared" ref="EM25" si="18">IFERROR(EM23-EM22-EM24,0)</f>
        <v>0.33333333333333331</v>
      </c>
      <c r="EN25" s="382"/>
      <c r="EO25" s="382"/>
      <c r="EP25" s="382"/>
      <c r="EQ25" s="382"/>
      <c r="ER25" s="383"/>
      <c r="ES25" s="382">
        <f t="shared" ref="ES25" si="19">IFERROR(ES23-ES22-ES24,0)</f>
        <v>0.33333333333333331</v>
      </c>
      <c r="ET25" s="382"/>
      <c r="EU25" s="382"/>
      <c r="EV25" s="382"/>
      <c r="EW25" s="382"/>
      <c r="EX25" s="383"/>
      <c r="EY25" s="382">
        <f t="shared" ref="EY25" si="20">IFERROR(EY23-EY22-EY24,0)</f>
        <v>0.33333333333333331</v>
      </c>
      <c r="EZ25" s="382"/>
      <c r="FA25" s="382"/>
      <c r="FB25" s="382"/>
      <c r="FC25" s="382"/>
      <c r="FD25" s="383"/>
      <c r="FE25" s="382">
        <f t="shared" ref="FE25" si="21">IFERROR(FE23-FE22-FE24,0)</f>
        <v>0.33333333333333331</v>
      </c>
      <c r="FF25" s="382"/>
      <c r="FG25" s="382"/>
      <c r="FH25" s="382"/>
      <c r="FI25" s="382"/>
      <c r="FJ25" s="383"/>
      <c r="FK25" s="382">
        <f t="shared" ref="FK25" si="22">IFERROR(FK23-FK22-FK24,0)</f>
        <v>0.33333333333333331</v>
      </c>
      <c r="FL25" s="382"/>
      <c r="FM25" s="382"/>
      <c r="FN25" s="382"/>
      <c r="FO25" s="382"/>
      <c r="FP25" s="383"/>
      <c r="FQ25" s="382">
        <f t="shared" ref="FQ25" si="23">IFERROR(FQ23-FQ22-FQ24,0)</f>
        <v>0.33333333333333331</v>
      </c>
      <c r="FR25" s="382"/>
      <c r="FS25" s="382"/>
      <c r="FT25" s="382"/>
      <c r="FU25" s="382"/>
      <c r="FV25" s="383"/>
      <c r="FW25" s="382">
        <f t="shared" ref="FW25" si="24">IFERROR(FW23-FW22-FW24,0)</f>
        <v>0.33333333333333331</v>
      </c>
      <c r="FX25" s="382"/>
      <c r="FY25" s="382"/>
      <c r="FZ25" s="382"/>
      <c r="GA25" s="382"/>
      <c r="GB25" s="383"/>
      <c r="GC25" s="382">
        <f t="shared" ref="GC25" si="25">IFERROR(GC23-GC22-GC24,0)</f>
        <v>0.33333333333333331</v>
      </c>
      <c r="GD25" s="382"/>
      <c r="GE25" s="382"/>
      <c r="GF25" s="382"/>
      <c r="GG25" s="382"/>
      <c r="GH25" s="383"/>
      <c r="GI25" s="382">
        <f t="shared" ref="GI25" si="26">IFERROR(GI23-GI22-GI24,0)</f>
        <v>0.33333333333333331</v>
      </c>
      <c r="GJ25" s="382"/>
      <c r="GK25" s="382"/>
      <c r="GL25" s="382"/>
      <c r="GM25" s="382"/>
      <c r="GN25" s="383"/>
      <c r="GO25" s="382">
        <f t="shared" ref="GO25" si="27">IFERROR(GO23-GO22-GO24,0)</f>
        <v>0</v>
      </c>
      <c r="GP25" s="382"/>
      <c r="GQ25" s="382"/>
      <c r="GR25" s="382"/>
      <c r="GS25" s="382"/>
      <c r="GT25" s="383"/>
      <c r="GU25" s="382">
        <f t="shared" ref="GU25" si="28">IFERROR(GU23-GU22-GU24,0)</f>
        <v>0</v>
      </c>
      <c r="GV25" s="382"/>
      <c r="GW25" s="382"/>
      <c r="GX25" s="382"/>
      <c r="GY25" s="382"/>
      <c r="GZ25" s="383"/>
      <c r="HA25" s="382">
        <f t="shared" ref="HA25" si="29">IFERROR(HA23-HA22-HA24,0)</f>
        <v>0</v>
      </c>
      <c r="HB25" s="382"/>
      <c r="HC25" s="382"/>
      <c r="HD25" s="382"/>
      <c r="HE25" s="382"/>
      <c r="HF25" s="383"/>
      <c r="HG25" s="389"/>
      <c r="HH25" s="390"/>
      <c r="HI25" s="390"/>
      <c r="HJ25" s="390"/>
      <c r="HK25" s="390"/>
      <c r="HL25" s="390"/>
      <c r="HM25" s="390"/>
      <c r="HN25" s="390"/>
      <c r="HO25" s="390"/>
      <c r="HP25" s="390"/>
      <c r="HQ25" s="390"/>
      <c r="HR25" s="390"/>
      <c r="HS25" s="390"/>
      <c r="HT25" s="390"/>
      <c r="HU25" s="391"/>
      <c r="HY25" s="40">
        <f>SUM(AC25:HF25)</f>
        <v>9.3333333333333321</v>
      </c>
      <c r="HZ25" s="41"/>
      <c r="IA25" s="33"/>
      <c r="IB25" s="39"/>
      <c r="IC25" s="24"/>
      <c r="ID25" s="25"/>
      <c r="IE25" s="25"/>
      <c r="IH25" s="11">
        <v>0.95833333333333337</v>
      </c>
      <c r="IJ25" s="19" t="s">
        <v>40</v>
      </c>
      <c r="IK25" s="19"/>
      <c r="IL25" s="19"/>
      <c r="IM25" s="19"/>
      <c r="IN25" s="19"/>
    </row>
    <row r="26" spans="1:248" ht="18.75" customHeight="1" thickBot="1" x14ac:dyDescent="0.3">
      <c r="A26" s="337"/>
      <c r="B26" s="338"/>
      <c r="C26" s="338"/>
      <c r="D26" s="338"/>
      <c r="E26" s="338"/>
      <c r="F26" s="344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6"/>
      <c r="X26" s="398" t="s">
        <v>41</v>
      </c>
      <c r="Y26" s="398"/>
      <c r="Z26" s="398"/>
      <c r="AA26" s="398"/>
      <c r="AB26" s="399"/>
      <c r="AC26" s="400"/>
      <c r="AD26" s="401"/>
      <c r="AE26" s="401"/>
      <c r="AF26" s="401"/>
      <c r="AG26" s="401"/>
      <c r="AH26" s="402"/>
      <c r="AI26" s="403"/>
      <c r="AJ26" s="404"/>
      <c r="AK26" s="404"/>
      <c r="AL26" s="404"/>
      <c r="AM26" s="404"/>
      <c r="AN26" s="405"/>
      <c r="AO26" s="403"/>
      <c r="AP26" s="404"/>
      <c r="AQ26" s="404"/>
      <c r="AR26" s="404"/>
      <c r="AS26" s="404"/>
      <c r="AT26" s="405"/>
      <c r="AU26" s="392"/>
      <c r="AV26" s="393"/>
      <c r="AW26" s="393"/>
      <c r="AX26" s="393"/>
      <c r="AY26" s="393"/>
      <c r="AZ26" s="394"/>
      <c r="BA26" s="392"/>
      <c r="BB26" s="393"/>
      <c r="BC26" s="393"/>
      <c r="BD26" s="393"/>
      <c r="BE26" s="393"/>
      <c r="BF26" s="394"/>
      <c r="BG26" s="395"/>
      <c r="BH26" s="396"/>
      <c r="BI26" s="396"/>
      <c r="BJ26" s="396"/>
      <c r="BK26" s="396"/>
      <c r="BL26" s="397"/>
      <c r="BM26" s="395"/>
      <c r="BN26" s="396"/>
      <c r="BO26" s="396"/>
      <c r="BP26" s="396"/>
      <c r="BQ26" s="396"/>
      <c r="BR26" s="397"/>
      <c r="BS26" s="392"/>
      <c r="BT26" s="393"/>
      <c r="BU26" s="393"/>
      <c r="BV26" s="393"/>
      <c r="BW26" s="393"/>
      <c r="BX26" s="394"/>
      <c r="BY26" s="392"/>
      <c r="BZ26" s="393"/>
      <c r="CA26" s="393"/>
      <c r="CB26" s="393"/>
      <c r="CC26" s="393"/>
      <c r="CD26" s="394"/>
      <c r="CE26" s="392"/>
      <c r="CF26" s="393"/>
      <c r="CG26" s="393"/>
      <c r="CH26" s="393"/>
      <c r="CI26" s="393"/>
      <c r="CJ26" s="394"/>
      <c r="CK26" s="392"/>
      <c r="CL26" s="393"/>
      <c r="CM26" s="393"/>
      <c r="CN26" s="393"/>
      <c r="CO26" s="393"/>
      <c r="CP26" s="394"/>
      <c r="CQ26" s="392"/>
      <c r="CR26" s="393"/>
      <c r="CS26" s="393"/>
      <c r="CT26" s="393"/>
      <c r="CU26" s="393"/>
      <c r="CV26" s="394"/>
      <c r="CW26" s="392"/>
      <c r="CX26" s="393"/>
      <c r="CY26" s="393"/>
      <c r="CZ26" s="393"/>
      <c r="DA26" s="393"/>
      <c r="DB26" s="394"/>
      <c r="DC26" s="392"/>
      <c r="DD26" s="393"/>
      <c r="DE26" s="393"/>
      <c r="DF26" s="393"/>
      <c r="DG26" s="393"/>
      <c r="DH26" s="394"/>
      <c r="DI26" s="392"/>
      <c r="DJ26" s="393"/>
      <c r="DK26" s="393"/>
      <c r="DL26" s="393"/>
      <c r="DM26" s="393"/>
      <c r="DN26" s="394"/>
      <c r="DO26" s="392"/>
      <c r="DP26" s="393"/>
      <c r="DQ26" s="393"/>
      <c r="DR26" s="393"/>
      <c r="DS26" s="393"/>
      <c r="DT26" s="394"/>
      <c r="DU26" s="392"/>
      <c r="DV26" s="393"/>
      <c r="DW26" s="393"/>
      <c r="DX26" s="393"/>
      <c r="DY26" s="393"/>
      <c r="DZ26" s="394"/>
      <c r="EA26" s="421"/>
      <c r="EB26" s="422"/>
      <c r="EC26" s="422"/>
      <c r="ED26" s="422"/>
      <c r="EE26" s="422"/>
      <c r="EF26" s="423"/>
      <c r="EG26" s="421"/>
      <c r="EH26" s="422"/>
      <c r="EI26" s="422"/>
      <c r="EJ26" s="422"/>
      <c r="EK26" s="422"/>
      <c r="EL26" s="423"/>
      <c r="EM26" s="392"/>
      <c r="EN26" s="393"/>
      <c r="EO26" s="393"/>
      <c r="EP26" s="393"/>
      <c r="EQ26" s="393"/>
      <c r="ER26" s="394"/>
      <c r="ES26" s="392"/>
      <c r="ET26" s="393"/>
      <c r="EU26" s="393"/>
      <c r="EV26" s="393"/>
      <c r="EW26" s="393"/>
      <c r="EX26" s="394"/>
      <c r="EY26" s="392"/>
      <c r="EZ26" s="393"/>
      <c r="FA26" s="393"/>
      <c r="FB26" s="393"/>
      <c r="FC26" s="393"/>
      <c r="FD26" s="394"/>
      <c r="FE26" s="392"/>
      <c r="FF26" s="393"/>
      <c r="FG26" s="393"/>
      <c r="FH26" s="393"/>
      <c r="FI26" s="393"/>
      <c r="FJ26" s="394"/>
      <c r="FK26" s="392"/>
      <c r="FL26" s="393"/>
      <c r="FM26" s="393"/>
      <c r="FN26" s="393"/>
      <c r="FO26" s="393"/>
      <c r="FP26" s="394"/>
      <c r="FQ26" s="392"/>
      <c r="FR26" s="393"/>
      <c r="FS26" s="393"/>
      <c r="FT26" s="393"/>
      <c r="FU26" s="393"/>
      <c r="FV26" s="394"/>
      <c r="FW26" s="392"/>
      <c r="FX26" s="393"/>
      <c r="FY26" s="393"/>
      <c r="FZ26" s="393"/>
      <c r="GA26" s="393"/>
      <c r="GB26" s="394"/>
      <c r="GC26" s="392"/>
      <c r="GD26" s="393"/>
      <c r="GE26" s="393"/>
      <c r="GF26" s="393"/>
      <c r="GG26" s="393"/>
      <c r="GH26" s="394"/>
      <c r="GI26" s="403"/>
      <c r="GJ26" s="404"/>
      <c r="GK26" s="404"/>
      <c r="GL26" s="404"/>
      <c r="GM26" s="404"/>
      <c r="GN26" s="405"/>
      <c r="GO26" s="403"/>
      <c r="GP26" s="404"/>
      <c r="GQ26" s="404"/>
      <c r="GR26" s="404"/>
      <c r="GS26" s="404"/>
      <c r="GT26" s="405"/>
      <c r="GU26" s="403"/>
      <c r="GV26" s="404"/>
      <c r="GW26" s="404"/>
      <c r="GX26" s="404"/>
      <c r="GY26" s="404"/>
      <c r="GZ26" s="405"/>
      <c r="HA26" s="403"/>
      <c r="HB26" s="404"/>
      <c r="HC26" s="404"/>
      <c r="HD26" s="404"/>
      <c r="HE26" s="404"/>
      <c r="HF26" s="404"/>
      <c r="HG26" s="411"/>
      <c r="HH26" s="412"/>
      <c r="HI26" s="412"/>
      <c r="HJ26" s="412"/>
      <c r="HK26" s="412"/>
      <c r="HL26" s="412"/>
      <c r="HM26" s="412"/>
      <c r="HN26" s="412"/>
      <c r="HO26" s="412"/>
      <c r="HP26" s="412"/>
      <c r="HQ26" s="412"/>
      <c r="HR26" s="412"/>
      <c r="HS26" s="412"/>
      <c r="HT26" s="412"/>
      <c r="HU26" s="413"/>
      <c r="HY26" s="40">
        <f>SUM(AC26:HF26)</f>
        <v>0</v>
      </c>
      <c r="HZ26" s="42"/>
      <c r="IA26" s="42"/>
      <c r="IB26" s="43"/>
      <c r="IC26" s="44"/>
      <c r="ID26" s="44"/>
      <c r="IE26" s="44"/>
      <c r="IF26" s="44"/>
      <c r="IG26" s="44"/>
      <c r="IH26" s="11">
        <v>1</v>
      </c>
      <c r="II26" s="44"/>
      <c r="IJ26" s="19" t="s">
        <v>42</v>
      </c>
      <c r="IK26" s="19"/>
      <c r="IL26" s="19"/>
      <c r="IM26" s="19"/>
      <c r="IN26" s="19"/>
    </row>
    <row r="27" spans="1:248" ht="18" customHeight="1" thickTop="1" thickBot="1" x14ac:dyDescent="0.3">
      <c r="A27" s="339"/>
      <c r="B27" s="340"/>
      <c r="C27" s="340"/>
      <c r="D27" s="340"/>
      <c r="E27" s="340"/>
      <c r="F27" s="347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9"/>
      <c r="X27" s="398" t="s">
        <v>43</v>
      </c>
      <c r="Y27" s="398"/>
      <c r="Z27" s="398"/>
      <c r="AA27" s="398"/>
      <c r="AB27" s="399"/>
      <c r="AC27" s="406"/>
      <c r="AD27" s="407"/>
      <c r="AE27" s="407"/>
      <c r="AF27" s="407"/>
      <c r="AG27" s="407"/>
      <c r="AH27" s="407"/>
      <c r="AI27" s="414"/>
      <c r="AJ27" s="415"/>
      <c r="AK27" s="415"/>
      <c r="AL27" s="415"/>
      <c r="AM27" s="415"/>
      <c r="AN27" s="416"/>
      <c r="AO27" s="417"/>
      <c r="AP27" s="415"/>
      <c r="AQ27" s="415"/>
      <c r="AR27" s="415"/>
      <c r="AS27" s="415"/>
      <c r="AT27" s="416"/>
      <c r="AU27" s="408"/>
      <c r="AV27" s="409"/>
      <c r="AW27" s="409"/>
      <c r="AX27" s="409"/>
      <c r="AY27" s="409"/>
      <c r="AZ27" s="410"/>
      <c r="BA27" s="409"/>
      <c r="BB27" s="409"/>
      <c r="BC27" s="409"/>
      <c r="BD27" s="409"/>
      <c r="BE27" s="409"/>
      <c r="BF27" s="409"/>
      <c r="BG27" s="418" t="s">
        <v>12</v>
      </c>
      <c r="BH27" s="419"/>
      <c r="BI27" s="419"/>
      <c r="BJ27" s="419"/>
      <c r="BK27" s="419"/>
      <c r="BL27" s="420"/>
      <c r="BM27" s="406"/>
      <c r="BN27" s="407"/>
      <c r="BO27" s="407"/>
      <c r="BP27" s="407"/>
      <c r="BQ27" s="407"/>
      <c r="BR27" s="407"/>
      <c r="BS27" s="408"/>
      <c r="BT27" s="409"/>
      <c r="BU27" s="409"/>
      <c r="BV27" s="409"/>
      <c r="BW27" s="409"/>
      <c r="BX27" s="410"/>
      <c r="BY27" s="409"/>
      <c r="BZ27" s="409"/>
      <c r="CA27" s="409"/>
      <c r="CB27" s="409"/>
      <c r="CC27" s="409"/>
      <c r="CD27" s="410"/>
      <c r="CE27" s="408"/>
      <c r="CF27" s="409"/>
      <c r="CG27" s="409"/>
      <c r="CH27" s="409"/>
      <c r="CI27" s="409"/>
      <c r="CJ27" s="410"/>
      <c r="CK27" s="408"/>
      <c r="CL27" s="409"/>
      <c r="CM27" s="409"/>
      <c r="CN27" s="409"/>
      <c r="CO27" s="409"/>
      <c r="CP27" s="410"/>
      <c r="CQ27" s="409"/>
      <c r="CR27" s="409"/>
      <c r="CS27" s="409"/>
      <c r="CT27" s="409"/>
      <c r="CU27" s="409"/>
      <c r="CV27" s="409"/>
      <c r="CW27" s="408"/>
      <c r="CX27" s="409"/>
      <c r="CY27" s="409"/>
      <c r="CZ27" s="409"/>
      <c r="DA27" s="409"/>
      <c r="DB27" s="410"/>
      <c r="DC27" s="408"/>
      <c r="DD27" s="409"/>
      <c r="DE27" s="409"/>
      <c r="DF27" s="409"/>
      <c r="DG27" s="409"/>
      <c r="DH27" s="410"/>
      <c r="DI27" s="409"/>
      <c r="DJ27" s="409"/>
      <c r="DK27" s="409"/>
      <c r="DL27" s="409"/>
      <c r="DM27" s="409"/>
      <c r="DN27" s="409"/>
      <c r="DO27" s="408"/>
      <c r="DP27" s="409"/>
      <c r="DQ27" s="409"/>
      <c r="DR27" s="409"/>
      <c r="DS27" s="409"/>
      <c r="DT27" s="410"/>
      <c r="DU27" s="408"/>
      <c r="DV27" s="409"/>
      <c r="DW27" s="409"/>
      <c r="DX27" s="409"/>
      <c r="DY27" s="409"/>
      <c r="DZ27" s="410"/>
      <c r="EA27" s="438"/>
      <c r="EB27" s="436"/>
      <c r="EC27" s="436"/>
      <c r="ED27" s="436"/>
      <c r="EE27" s="436"/>
      <c r="EF27" s="437"/>
      <c r="EG27" s="436"/>
      <c r="EH27" s="436"/>
      <c r="EI27" s="436"/>
      <c r="EJ27" s="436"/>
      <c r="EK27" s="436"/>
      <c r="EL27" s="437"/>
      <c r="EM27" s="409"/>
      <c r="EN27" s="409"/>
      <c r="EO27" s="409"/>
      <c r="EP27" s="409"/>
      <c r="EQ27" s="409"/>
      <c r="ER27" s="409"/>
      <c r="ES27" s="408"/>
      <c r="ET27" s="409"/>
      <c r="EU27" s="409"/>
      <c r="EV27" s="409"/>
      <c r="EW27" s="409"/>
      <c r="EX27" s="410"/>
      <c r="EY27" s="409"/>
      <c r="EZ27" s="409"/>
      <c r="FA27" s="409"/>
      <c r="FB27" s="409"/>
      <c r="FC27" s="409"/>
      <c r="FD27" s="409"/>
      <c r="FE27" s="408"/>
      <c r="FF27" s="409"/>
      <c r="FG27" s="409"/>
      <c r="FH27" s="409"/>
      <c r="FI27" s="409"/>
      <c r="FJ27" s="410"/>
      <c r="FK27" s="409"/>
      <c r="FL27" s="409"/>
      <c r="FM27" s="409"/>
      <c r="FN27" s="409"/>
      <c r="FO27" s="409"/>
      <c r="FP27" s="409"/>
      <c r="FQ27" s="408"/>
      <c r="FR27" s="409"/>
      <c r="FS27" s="409"/>
      <c r="FT27" s="409"/>
      <c r="FU27" s="409"/>
      <c r="FV27" s="410"/>
      <c r="FW27" s="409"/>
      <c r="FX27" s="409"/>
      <c r="FY27" s="409"/>
      <c r="FZ27" s="409"/>
      <c r="GA27" s="409"/>
      <c r="GB27" s="409"/>
      <c r="GC27" s="408"/>
      <c r="GD27" s="409"/>
      <c r="GE27" s="409"/>
      <c r="GF27" s="409"/>
      <c r="GG27" s="409"/>
      <c r="GH27" s="410"/>
      <c r="GI27" s="417"/>
      <c r="GJ27" s="415"/>
      <c r="GK27" s="415"/>
      <c r="GL27" s="415"/>
      <c r="GM27" s="415"/>
      <c r="GN27" s="416"/>
      <c r="GO27" s="415"/>
      <c r="GP27" s="415"/>
      <c r="GQ27" s="415"/>
      <c r="GR27" s="415"/>
      <c r="GS27" s="415"/>
      <c r="GT27" s="415"/>
      <c r="GU27" s="417"/>
      <c r="GV27" s="415"/>
      <c r="GW27" s="415"/>
      <c r="GX27" s="415"/>
      <c r="GY27" s="415"/>
      <c r="GZ27" s="416"/>
      <c r="HA27" s="415"/>
      <c r="HB27" s="415"/>
      <c r="HC27" s="415"/>
      <c r="HD27" s="415"/>
      <c r="HE27" s="415"/>
      <c r="HF27" s="415"/>
      <c r="HG27" s="427">
        <f>COUNTIF(AC27:HF27,"=ОТ")</f>
        <v>0</v>
      </c>
      <c r="HH27" s="428"/>
      <c r="HI27" s="428"/>
      <c r="HJ27" s="428"/>
      <c r="HK27" s="428"/>
      <c r="HL27" s="428"/>
      <c r="HM27" s="428"/>
      <c r="HN27" s="428"/>
      <c r="HO27" s="428"/>
      <c r="HP27" s="428"/>
      <c r="HQ27" s="428"/>
      <c r="HR27" s="428"/>
      <c r="HS27" s="428"/>
      <c r="HT27" s="428"/>
      <c r="HU27" s="429"/>
      <c r="HV27" s="45"/>
      <c r="HW27" s="46"/>
      <c r="HX27" s="46"/>
      <c r="HY27" s="47"/>
      <c r="HZ27" s="48"/>
      <c r="IA27" s="48"/>
      <c r="IB27" s="49"/>
      <c r="IC27" s="44"/>
      <c r="ID27" s="44"/>
      <c r="IE27" s="44"/>
      <c r="IF27" s="44"/>
      <c r="IG27" s="44"/>
      <c r="IH27" s="11" t="s">
        <v>44</v>
      </c>
      <c r="II27" s="44"/>
      <c r="IJ27" s="19"/>
      <c r="IK27" s="19"/>
      <c r="IL27" s="19"/>
      <c r="IM27" s="19"/>
      <c r="IN27" s="19"/>
    </row>
    <row r="28" spans="1:248" ht="14.25" hidden="1" customHeight="1" thickTop="1" thickBot="1" x14ac:dyDescent="0.3">
      <c r="A28" s="335">
        <v>2</v>
      </c>
      <c r="B28" s="336"/>
      <c r="C28" s="336"/>
      <c r="D28" s="336"/>
      <c r="E28" s="336"/>
      <c r="F28" s="341" t="s">
        <v>22</v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3"/>
      <c r="X28" s="350">
        <v>1</v>
      </c>
      <c r="Y28" s="350"/>
      <c r="Z28" s="350"/>
      <c r="AA28" s="350"/>
      <c r="AB28" s="351"/>
      <c r="AC28" s="430"/>
      <c r="AD28" s="431"/>
      <c r="AE28" s="431"/>
      <c r="AF28" s="431"/>
      <c r="AG28" s="431"/>
      <c r="AH28" s="432"/>
      <c r="AI28" s="433"/>
      <c r="AJ28" s="434"/>
      <c r="AK28" s="434"/>
      <c r="AL28" s="434"/>
      <c r="AM28" s="434"/>
      <c r="AN28" s="435"/>
      <c r="AO28" s="433"/>
      <c r="AP28" s="434"/>
      <c r="AQ28" s="434"/>
      <c r="AR28" s="434"/>
      <c r="AS28" s="434"/>
      <c r="AT28" s="435"/>
      <c r="AU28" s="424"/>
      <c r="AV28" s="425"/>
      <c r="AW28" s="425"/>
      <c r="AX28" s="425"/>
      <c r="AY28" s="425"/>
      <c r="AZ28" s="426"/>
      <c r="BA28" s="424"/>
      <c r="BB28" s="425"/>
      <c r="BC28" s="425"/>
      <c r="BD28" s="425"/>
      <c r="BE28" s="425"/>
      <c r="BF28" s="426"/>
      <c r="BG28" s="446"/>
      <c r="BH28" s="447"/>
      <c r="BI28" s="447"/>
      <c r="BJ28" s="447"/>
      <c r="BK28" s="447"/>
      <c r="BL28" s="448"/>
      <c r="BM28" s="446"/>
      <c r="BN28" s="447"/>
      <c r="BO28" s="447"/>
      <c r="BP28" s="447"/>
      <c r="BQ28" s="447"/>
      <c r="BR28" s="448"/>
      <c r="BS28" s="424"/>
      <c r="BT28" s="425"/>
      <c r="BU28" s="425"/>
      <c r="BV28" s="425"/>
      <c r="BW28" s="425"/>
      <c r="BX28" s="426"/>
      <c r="BY28" s="424"/>
      <c r="BZ28" s="425"/>
      <c r="CA28" s="425"/>
      <c r="CB28" s="425"/>
      <c r="CC28" s="425"/>
      <c r="CD28" s="426"/>
      <c r="CE28" s="424"/>
      <c r="CF28" s="425"/>
      <c r="CG28" s="425"/>
      <c r="CH28" s="425"/>
      <c r="CI28" s="425"/>
      <c r="CJ28" s="426"/>
      <c r="CK28" s="424"/>
      <c r="CL28" s="425"/>
      <c r="CM28" s="425"/>
      <c r="CN28" s="425"/>
      <c r="CO28" s="425"/>
      <c r="CP28" s="426"/>
      <c r="CQ28" s="424"/>
      <c r="CR28" s="425"/>
      <c r="CS28" s="425"/>
      <c r="CT28" s="425"/>
      <c r="CU28" s="425"/>
      <c r="CV28" s="426"/>
      <c r="CW28" s="430"/>
      <c r="CX28" s="431"/>
      <c r="CY28" s="431"/>
      <c r="CZ28" s="431"/>
      <c r="DA28" s="431"/>
      <c r="DB28" s="432"/>
      <c r="DC28" s="430"/>
      <c r="DD28" s="431"/>
      <c r="DE28" s="431"/>
      <c r="DF28" s="431"/>
      <c r="DG28" s="431"/>
      <c r="DH28" s="432"/>
      <c r="DI28" s="424"/>
      <c r="DJ28" s="425"/>
      <c r="DK28" s="425"/>
      <c r="DL28" s="425"/>
      <c r="DM28" s="425"/>
      <c r="DN28" s="426"/>
      <c r="DO28" s="424"/>
      <c r="DP28" s="425"/>
      <c r="DQ28" s="425"/>
      <c r="DR28" s="425"/>
      <c r="DS28" s="425"/>
      <c r="DT28" s="426"/>
      <c r="DU28" s="424"/>
      <c r="DV28" s="425"/>
      <c r="DW28" s="425"/>
      <c r="DX28" s="425"/>
      <c r="DY28" s="425"/>
      <c r="DZ28" s="426"/>
      <c r="EA28" s="430"/>
      <c r="EB28" s="431"/>
      <c r="EC28" s="431"/>
      <c r="ED28" s="431"/>
      <c r="EE28" s="431"/>
      <c r="EF28" s="432"/>
      <c r="EG28" s="430"/>
      <c r="EH28" s="431"/>
      <c r="EI28" s="431"/>
      <c r="EJ28" s="431"/>
      <c r="EK28" s="431"/>
      <c r="EL28" s="432"/>
      <c r="EM28" s="430"/>
      <c r="EN28" s="431"/>
      <c r="EO28" s="431"/>
      <c r="EP28" s="431"/>
      <c r="EQ28" s="431"/>
      <c r="ER28" s="432"/>
      <c r="ES28" s="430"/>
      <c r="ET28" s="431"/>
      <c r="EU28" s="431"/>
      <c r="EV28" s="431"/>
      <c r="EW28" s="431"/>
      <c r="EX28" s="432"/>
      <c r="EY28" s="424"/>
      <c r="EZ28" s="425"/>
      <c r="FA28" s="425"/>
      <c r="FB28" s="425"/>
      <c r="FC28" s="425"/>
      <c r="FD28" s="426"/>
      <c r="FE28" s="424"/>
      <c r="FF28" s="425"/>
      <c r="FG28" s="425"/>
      <c r="FH28" s="425"/>
      <c r="FI28" s="425"/>
      <c r="FJ28" s="426"/>
      <c r="FK28" s="424"/>
      <c r="FL28" s="425"/>
      <c r="FM28" s="425"/>
      <c r="FN28" s="425"/>
      <c r="FO28" s="425"/>
      <c r="FP28" s="426"/>
      <c r="FQ28" s="424"/>
      <c r="FR28" s="425"/>
      <c r="FS28" s="425"/>
      <c r="FT28" s="425"/>
      <c r="FU28" s="425"/>
      <c r="FV28" s="426"/>
      <c r="FW28" s="424"/>
      <c r="FX28" s="425"/>
      <c r="FY28" s="425"/>
      <c r="FZ28" s="425"/>
      <c r="GA28" s="425"/>
      <c r="GB28" s="426"/>
      <c r="GC28" s="430"/>
      <c r="GD28" s="431"/>
      <c r="GE28" s="431"/>
      <c r="GF28" s="431"/>
      <c r="GG28" s="431"/>
      <c r="GH28" s="432"/>
      <c r="GI28" s="443"/>
      <c r="GJ28" s="444"/>
      <c r="GK28" s="444"/>
      <c r="GL28" s="444"/>
      <c r="GM28" s="444"/>
      <c r="GN28" s="445"/>
      <c r="GO28" s="433"/>
      <c r="GP28" s="434"/>
      <c r="GQ28" s="434"/>
      <c r="GR28" s="434"/>
      <c r="GS28" s="434"/>
      <c r="GT28" s="435"/>
      <c r="GU28" s="433"/>
      <c r="GV28" s="434"/>
      <c r="GW28" s="434"/>
      <c r="GX28" s="434"/>
      <c r="GY28" s="434"/>
      <c r="GZ28" s="435"/>
      <c r="HA28" s="433"/>
      <c r="HB28" s="434"/>
      <c r="HC28" s="434"/>
      <c r="HD28" s="434"/>
      <c r="HE28" s="434"/>
      <c r="HF28" s="435"/>
      <c r="HG28" s="442">
        <f>COUNT(AC28:HF28)</f>
        <v>0</v>
      </c>
      <c r="HH28" s="362"/>
      <c r="HI28" s="362"/>
      <c r="HJ28" s="362"/>
      <c r="HK28" s="362"/>
      <c r="HL28" s="362"/>
      <c r="HM28" s="362"/>
      <c r="HN28" s="362"/>
      <c r="HO28" s="362"/>
      <c r="HP28" s="362"/>
      <c r="HQ28" s="362"/>
      <c r="HR28" s="362"/>
      <c r="HS28" s="362"/>
      <c r="HT28" s="362"/>
      <c r="HU28" s="363"/>
      <c r="HY28" s="368">
        <f t="array" ref="HY28">SUM(IFERROR(AC29:HF29-AC28:HF28-AC30:HF30,0))</f>
        <v>0</v>
      </c>
      <c r="HZ28" s="50"/>
      <c r="IA28" s="51" t="e">
        <f>VLOOKUP($HY$17,'[6]производственный календарь '!$B8:$D19,3,0)</f>
        <v>#N/A</v>
      </c>
      <c r="IB28" s="52">
        <f>VLOOKUP($HY$17,'[6]производственный календарь '!$B$2:$D$13,2,0)</f>
        <v>152</v>
      </c>
      <c r="IC28" s="24"/>
      <c r="ID28" s="25"/>
      <c r="IE28" s="25"/>
      <c r="IH28" s="53" t="s">
        <v>45</v>
      </c>
      <c r="IJ28" s="19"/>
      <c r="IK28" s="19"/>
      <c r="IL28" s="19"/>
      <c r="IM28" s="19"/>
      <c r="IN28" s="19"/>
    </row>
    <row r="29" spans="1:248" ht="14.25" hidden="1" customHeight="1" thickBot="1" x14ac:dyDescent="0.3">
      <c r="A29" s="337"/>
      <c r="B29" s="338"/>
      <c r="C29" s="338"/>
      <c r="D29" s="338"/>
      <c r="E29" s="338"/>
      <c r="F29" s="344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6"/>
      <c r="X29" s="352"/>
      <c r="Y29" s="352"/>
      <c r="Z29" s="352"/>
      <c r="AA29" s="352"/>
      <c r="AB29" s="353"/>
      <c r="AC29" s="439"/>
      <c r="AD29" s="440"/>
      <c r="AE29" s="440"/>
      <c r="AF29" s="440"/>
      <c r="AG29" s="440"/>
      <c r="AH29" s="441"/>
      <c r="AI29" s="359"/>
      <c r="AJ29" s="360"/>
      <c r="AK29" s="360"/>
      <c r="AL29" s="360"/>
      <c r="AM29" s="360"/>
      <c r="AN29" s="361"/>
      <c r="AO29" s="359"/>
      <c r="AP29" s="360"/>
      <c r="AQ29" s="360"/>
      <c r="AR29" s="360"/>
      <c r="AS29" s="360"/>
      <c r="AT29" s="361"/>
      <c r="AU29" s="439"/>
      <c r="AV29" s="440"/>
      <c r="AW29" s="440"/>
      <c r="AX29" s="440"/>
      <c r="AY29" s="440"/>
      <c r="AZ29" s="441"/>
      <c r="BA29" s="439"/>
      <c r="BB29" s="440"/>
      <c r="BC29" s="440"/>
      <c r="BD29" s="440"/>
      <c r="BE29" s="440"/>
      <c r="BF29" s="441"/>
      <c r="BG29" s="332"/>
      <c r="BH29" s="333"/>
      <c r="BI29" s="333"/>
      <c r="BJ29" s="333"/>
      <c r="BK29" s="333"/>
      <c r="BL29" s="334"/>
      <c r="BM29" s="332"/>
      <c r="BN29" s="333"/>
      <c r="BO29" s="333"/>
      <c r="BP29" s="333"/>
      <c r="BQ29" s="333"/>
      <c r="BR29" s="334"/>
      <c r="BS29" s="439"/>
      <c r="BT29" s="440"/>
      <c r="BU29" s="440"/>
      <c r="BV29" s="440"/>
      <c r="BW29" s="440"/>
      <c r="BX29" s="441"/>
      <c r="BY29" s="439"/>
      <c r="BZ29" s="440"/>
      <c r="CA29" s="440"/>
      <c r="CB29" s="440"/>
      <c r="CC29" s="440"/>
      <c r="CD29" s="441"/>
      <c r="CE29" s="439"/>
      <c r="CF29" s="440"/>
      <c r="CG29" s="440"/>
      <c r="CH29" s="440"/>
      <c r="CI29" s="440"/>
      <c r="CJ29" s="441"/>
      <c r="CK29" s="439"/>
      <c r="CL29" s="440"/>
      <c r="CM29" s="440"/>
      <c r="CN29" s="440"/>
      <c r="CO29" s="440"/>
      <c r="CP29" s="441"/>
      <c r="CQ29" s="439"/>
      <c r="CR29" s="440"/>
      <c r="CS29" s="440"/>
      <c r="CT29" s="440"/>
      <c r="CU29" s="440"/>
      <c r="CV29" s="441"/>
      <c r="CW29" s="439"/>
      <c r="CX29" s="440"/>
      <c r="CY29" s="440"/>
      <c r="CZ29" s="440"/>
      <c r="DA29" s="440"/>
      <c r="DB29" s="441"/>
      <c r="DC29" s="439"/>
      <c r="DD29" s="440"/>
      <c r="DE29" s="440"/>
      <c r="DF29" s="440"/>
      <c r="DG29" s="440"/>
      <c r="DH29" s="441"/>
      <c r="DI29" s="439"/>
      <c r="DJ29" s="440"/>
      <c r="DK29" s="440"/>
      <c r="DL29" s="440"/>
      <c r="DM29" s="440"/>
      <c r="DN29" s="441"/>
      <c r="DO29" s="439"/>
      <c r="DP29" s="440"/>
      <c r="DQ29" s="440"/>
      <c r="DR29" s="440"/>
      <c r="DS29" s="440"/>
      <c r="DT29" s="441"/>
      <c r="DU29" s="439"/>
      <c r="DV29" s="440"/>
      <c r="DW29" s="440"/>
      <c r="DX29" s="440"/>
      <c r="DY29" s="440"/>
      <c r="DZ29" s="441"/>
      <c r="EA29" s="439"/>
      <c r="EB29" s="440"/>
      <c r="EC29" s="440"/>
      <c r="ED29" s="440"/>
      <c r="EE29" s="440"/>
      <c r="EF29" s="441"/>
      <c r="EG29" s="439"/>
      <c r="EH29" s="440"/>
      <c r="EI29" s="440"/>
      <c r="EJ29" s="440"/>
      <c r="EK29" s="440"/>
      <c r="EL29" s="441"/>
      <c r="EM29" s="439"/>
      <c r="EN29" s="440"/>
      <c r="EO29" s="440"/>
      <c r="EP29" s="440"/>
      <c r="EQ29" s="440"/>
      <c r="ER29" s="441"/>
      <c r="ES29" s="439"/>
      <c r="ET29" s="440"/>
      <c r="EU29" s="440"/>
      <c r="EV29" s="440"/>
      <c r="EW29" s="440"/>
      <c r="EX29" s="441"/>
      <c r="EY29" s="439"/>
      <c r="EZ29" s="440"/>
      <c r="FA29" s="440"/>
      <c r="FB29" s="440"/>
      <c r="FC29" s="440"/>
      <c r="FD29" s="441"/>
      <c r="FE29" s="439"/>
      <c r="FF29" s="440"/>
      <c r="FG29" s="440"/>
      <c r="FH29" s="440"/>
      <c r="FI29" s="440"/>
      <c r="FJ29" s="441"/>
      <c r="FK29" s="439"/>
      <c r="FL29" s="440"/>
      <c r="FM29" s="440"/>
      <c r="FN29" s="440"/>
      <c r="FO29" s="440"/>
      <c r="FP29" s="441"/>
      <c r="FQ29" s="439"/>
      <c r="FR29" s="440"/>
      <c r="FS29" s="440"/>
      <c r="FT29" s="440"/>
      <c r="FU29" s="440"/>
      <c r="FV29" s="441"/>
      <c r="FW29" s="439"/>
      <c r="FX29" s="440"/>
      <c r="FY29" s="440"/>
      <c r="FZ29" s="440"/>
      <c r="GA29" s="440"/>
      <c r="GB29" s="441"/>
      <c r="GC29" s="439"/>
      <c r="GD29" s="440"/>
      <c r="GE29" s="440"/>
      <c r="GF29" s="440"/>
      <c r="GG29" s="440"/>
      <c r="GH29" s="441"/>
      <c r="GI29" s="359"/>
      <c r="GJ29" s="360"/>
      <c r="GK29" s="360"/>
      <c r="GL29" s="360"/>
      <c r="GM29" s="360"/>
      <c r="GN29" s="361"/>
      <c r="GO29" s="359"/>
      <c r="GP29" s="360"/>
      <c r="GQ29" s="360"/>
      <c r="GR29" s="360"/>
      <c r="GS29" s="360"/>
      <c r="GT29" s="361"/>
      <c r="GU29" s="359"/>
      <c r="GV29" s="360"/>
      <c r="GW29" s="360"/>
      <c r="GX29" s="360"/>
      <c r="GY29" s="360"/>
      <c r="GZ29" s="361"/>
      <c r="HA29" s="359"/>
      <c r="HB29" s="360"/>
      <c r="HC29" s="360"/>
      <c r="HD29" s="360"/>
      <c r="HE29" s="360"/>
      <c r="HF29" s="361"/>
      <c r="HG29" s="362"/>
      <c r="HH29" s="362"/>
      <c r="HI29" s="362"/>
      <c r="HJ29" s="362"/>
      <c r="HK29" s="362"/>
      <c r="HL29" s="362"/>
      <c r="HM29" s="362"/>
      <c r="HN29" s="362"/>
      <c r="HO29" s="362"/>
      <c r="HP29" s="362"/>
      <c r="HQ29" s="362"/>
      <c r="HR29" s="362"/>
      <c r="HS29" s="362"/>
      <c r="HT29" s="362"/>
      <c r="HU29" s="363"/>
      <c r="HY29" s="368"/>
      <c r="HZ29" s="32"/>
      <c r="IA29" s="33"/>
      <c r="IB29" s="39"/>
      <c r="IC29" s="24"/>
      <c r="ID29" s="25"/>
      <c r="IE29" s="25"/>
      <c r="IH29" s="53" t="s">
        <v>46</v>
      </c>
      <c r="IJ29" s="19"/>
      <c r="IK29" s="19"/>
      <c r="IL29" s="19"/>
      <c r="IM29" s="19"/>
      <c r="IN29" s="19"/>
    </row>
    <row r="30" spans="1:248" ht="19.5" hidden="1" customHeight="1" thickBot="1" x14ac:dyDescent="0.3">
      <c r="A30" s="337"/>
      <c r="B30" s="338"/>
      <c r="C30" s="338"/>
      <c r="D30" s="338"/>
      <c r="E30" s="338"/>
      <c r="F30" s="344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6"/>
      <c r="X30" s="357" t="s">
        <v>37</v>
      </c>
      <c r="Y30" s="357"/>
      <c r="Z30" s="357"/>
      <c r="AA30" s="357"/>
      <c r="AB30" s="358"/>
      <c r="AC30" s="449"/>
      <c r="AD30" s="450"/>
      <c r="AE30" s="450"/>
      <c r="AF30" s="450"/>
      <c r="AG30" s="450"/>
      <c r="AH30" s="451"/>
      <c r="AI30" s="452"/>
      <c r="AJ30" s="453"/>
      <c r="AK30" s="453"/>
      <c r="AL30" s="453"/>
      <c r="AM30" s="453"/>
      <c r="AN30" s="454"/>
      <c r="AO30" s="452"/>
      <c r="AP30" s="453"/>
      <c r="AQ30" s="453"/>
      <c r="AR30" s="453"/>
      <c r="AS30" s="453"/>
      <c r="AT30" s="454"/>
      <c r="AU30" s="455"/>
      <c r="AV30" s="456"/>
      <c r="AW30" s="456"/>
      <c r="AX30" s="456"/>
      <c r="AY30" s="456"/>
      <c r="AZ30" s="457"/>
      <c r="BA30" s="455"/>
      <c r="BB30" s="456"/>
      <c r="BC30" s="456"/>
      <c r="BD30" s="456"/>
      <c r="BE30" s="456"/>
      <c r="BF30" s="457"/>
      <c r="BG30" s="458"/>
      <c r="BH30" s="459"/>
      <c r="BI30" s="459"/>
      <c r="BJ30" s="459"/>
      <c r="BK30" s="459"/>
      <c r="BL30" s="460"/>
      <c r="BM30" s="458"/>
      <c r="BN30" s="459"/>
      <c r="BO30" s="459"/>
      <c r="BP30" s="459"/>
      <c r="BQ30" s="459"/>
      <c r="BR30" s="460"/>
      <c r="BS30" s="455"/>
      <c r="BT30" s="456"/>
      <c r="BU30" s="456"/>
      <c r="BV30" s="456"/>
      <c r="BW30" s="456"/>
      <c r="BX30" s="457"/>
      <c r="BY30" s="455"/>
      <c r="BZ30" s="456"/>
      <c r="CA30" s="456"/>
      <c r="CB30" s="456"/>
      <c r="CC30" s="456"/>
      <c r="CD30" s="457"/>
      <c r="CE30" s="455"/>
      <c r="CF30" s="456"/>
      <c r="CG30" s="456"/>
      <c r="CH30" s="456"/>
      <c r="CI30" s="456"/>
      <c r="CJ30" s="457"/>
      <c r="CK30" s="455"/>
      <c r="CL30" s="456"/>
      <c r="CM30" s="456"/>
      <c r="CN30" s="456"/>
      <c r="CO30" s="456"/>
      <c r="CP30" s="457"/>
      <c r="CQ30" s="455"/>
      <c r="CR30" s="456"/>
      <c r="CS30" s="456"/>
      <c r="CT30" s="456"/>
      <c r="CU30" s="456"/>
      <c r="CV30" s="457"/>
      <c r="CW30" s="461"/>
      <c r="CX30" s="462"/>
      <c r="CY30" s="462"/>
      <c r="CZ30" s="462"/>
      <c r="DA30" s="462"/>
      <c r="DB30" s="463"/>
      <c r="DC30" s="461"/>
      <c r="DD30" s="462"/>
      <c r="DE30" s="462"/>
      <c r="DF30" s="462"/>
      <c r="DG30" s="462"/>
      <c r="DH30" s="463"/>
      <c r="DI30" s="455"/>
      <c r="DJ30" s="456"/>
      <c r="DK30" s="456"/>
      <c r="DL30" s="456"/>
      <c r="DM30" s="456"/>
      <c r="DN30" s="457"/>
      <c r="DO30" s="455"/>
      <c r="DP30" s="456"/>
      <c r="DQ30" s="456"/>
      <c r="DR30" s="456"/>
      <c r="DS30" s="456"/>
      <c r="DT30" s="457"/>
      <c r="DU30" s="455"/>
      <c r="DV30" s="456"/>
      <c r="DW30" s="456"/>
      <c r="DX30" s="456"/>
      <c r="DY30" s="456"/>
      <c r="DZ30" s="457"/>
      <c r="EA30" s="455"/>
      <c r="EB30" s="456"/>
      <c r="EC30" s="456"/>
      <c r="ED30" s="456"/>
      <c r="EE30" s="456"/>
      <c r="EF30" s="457"/>
      <c r="EG30" s="455"/>
      <c r="EH30" s="456"/>
      <c r="EI30" s="456"/>
      <c r="EJ30" s="456"/>
      <c r="EK30" s="456"/>
      <c r="EL30" s="457"/>
      <c r="EM30" s="461"/>
      <c r="EN30" s="462"/>
      <c r="EO30" s="462"/>
      <c r="EP30" s="462"/>
      <c r="EQ30" s="462"/>
      <c r="ER30" s="463"/>
      <c r="ES30" s="461"/>
      <c r="ET30" s="462"/>
      <c r="EU30" s="462"/>
      <c r="EV30" s="462"/>
      <c r="EW30" s="462"/>
      <c r="EX30" s="463"/>
      <c r="EY30" s="455"/>
      <c r="EZ30" s="456"/>
      <c r="FA30" s="456"/>
      <c r="FB30" s="456"/>
      <c r="FC30" s="456"/>
      <c r="FD30" s="457"/>
      <c r="FE30" s="455"/>
      <c r="FF30" s="456"/>
      <c r="FG30" s="456"/>
      <c r="FH30" s="456"/>
      <c r="FI30" s="456"/>
      <c r="FJ30" s="457"/>
      <c r="FK30" s="455"/>
      <c r="FL30" s="456"/>
      <c r="FM30" s="456"/>
      <c r="FN30" s="456"/>
      <c r="FO30" s="456"/>
      <c r="FP30" s="457"/>
      <c r="FQ30" s="455"/>
      <c r="FR30" s="456"/>
      <c r="FS30" s="456"/>
      <c r="FT30" s="456"/>
      <c r="FU30" s="456"/>
      <c r="FV30" s="457"/>
      <c r="FW30" s="455"/>
      <c r="FX30" s="456"/>
      <c r="FY30" s="456"/>
      <c r="FZ30" s="456"/>
      <c r="GA30" s="456"/>
      <c r="GB30" s="457"/>
      <c r="GC30" s="461"/>
      <c r="GD30" s="462"/>
      <c r="GE30" s="462"/>
      <c r="GF30" s="462"/>
      <c r="GG30" s="462"/>
      <c r="GH30" s="463"/>
      <c r="GI30" s="461"/>
      <c r="GJ30" s="462"/>
      <c r="GK30" s="462"/>
      <c r="GL30" s="462"/>
      <c r="GM30" s="462"/>
      <c r="GN30" s="463"/>
      <c r="GO30" s="452"/>
      <c r="GP30" s="453"/>
      <c r="GQ30" s="453"/>
      <c r="GR30" s="453"/>
      <c r="GS30" s="453"/>
      <c r="GT30" s="454"/>
      <c r="GU30" s="452"/>
      <c r="GV30" s="453"/>
      <c r="GW30" s="453"/>
      <c r="GX30" s="453"/>
      <c r="GY30" s="453"/>
      <c r="GZ30" s="454"/>
      <c r="HA30" s="452"/>
      <c r="HB30" s="453"/>
      <c r="HC30" s="453"/>
      <c r="HD30" s="453"/>
      <c r="HE30" s="453"/>
      <c r="HF30" s="454"/>
      <c r="HG30" s="364"/>
      <c r="HH30" s="365"/>
      <c r="HI30" s="365"/>
      <c r="HJ30" s="365"/>
      <c r="HK30" s="365"/>
      <c r="HL30" s="365"/>
      <c r="HM30" s="365"/>
      <c r="HN30" s="365"/>
      <c r="HO30" s="365"/>
      <c r="HP30" s="365"/>
      <c r="HQ30" s="365"/>
      <c r="HR30" s="365"/>
      <c r="HS30" s="365"/>
      <c r="HT30" s="365"/>
      <c r="HU30" s="366"/>
      <c r="HV30" s="54"/>
      <c r="HW30" s="54"/>
      <c r="HX30" s="54"/>
      <c r="HY30" s="369"/>
      <c r="HZ30" s="32"/>
      <c r="IA30" s="33"/>
      <c r="IB30" s="39"/>
      <c r="IC30" s="24"/>
      <c r="ID30" s="25"/>
      <c r="IE30" s="25"/>
      <c r="IH30" s="55"/>
      <c r="IJ30" s="19"/>
      <c r="IK30" s="19"/>
      <c r="IL30" s="19"/>
      <c r="IM30" s="19"/>
      <c r="IN30" s="19"/>
    </row>
    <row r="31" spans="1:248" ht="22.5" hidden="1" customHeight="1" thickBot="1" x14ac:dyDescent="0.3">
      <c r="A31" s="337"/>
      <c r="B31" s="338"/>
      <c r="C31" s="338"/>
      <c r="D31" s="338"/>
      <c r="E31" s="338"/>
      <c r="F31" s="344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6"/>
      <c r="X31" s="380" t="s">
        <v>39</v>
      </c>
      <c r="Y31" s="380"/>
      <c r="Z31" s="380"/>
      <c r="AA31" s="380"/>
      <c r="AB31" s="381"/>
      <c r="AC31" s="382">
        <f t="shared" ref="AC31" si="30">IFERROR(AC29-AC28-AC30,0)</f>
        <v>0</v>
      </c>
      <c r="AD31" s="382"/>
      <c r="AE31" s="382"/>
      <c r="AF31" s="382"/>
      <c r="AG31" s="382"/>
      <c r="AH31" s="383"/>
      <c r="AI31" s="382">
        <f t="shared" ref="AI31" si="31">IFERROR(AI29-AI28-AI30,0)</f>
        <v>0</v>
      </c>
      <c r="AJ31" s="382"/>
      <c r="AK31" s="382"/>
      <c r="AL31" s="382"/>
      <c r="AM31" s="382"/>
      <c r="AN31" s="383"/>
      <c r="AO31" s="382">
        <f t="shared" ref="AO31" si="32">IFERROR(AO29-AO28-AO30,0)</f>
        <v>0</v>
      </c>
      <c r="AP31" s="382"/>
      <c r="AQ31" s="382"/>
      <c r="AR31" s="382"/>
      <c r="AS31" s="382"/>
      <c r="AT31" s="383"/>
      <c r="AU31" s="382">
        <f t="shared" ref="AU31" si="33">IFERROR(AU29-AU28-AU30,0)</f>
        <v>0</v>
      </c>
      <c r="AV31" s="382"/>
      <c r="AW31" s="382"/>
      <c r="AX31" s="382"/>
      <c r="AY31" s="382"/>
      <c r="AZ31" s="383"/>
      <c r="BA31" s="382">
        <f t="shared" ref="BA31" si="34">IFERROR(BA29-BA28-BA30,0)</f>
        <v>0</v>
      </c>
      <c r="BB31" s="382"/>
      <c r="BC31" s="382"/>
      <c r="BD31" s="382"/>
      <c r="BE31" s="382"/>
      <c r="BF31" s="383"/>
      <c r="BG31" s="384">
        <f t="shared" ref="BG31" si="35">IFERROR(BG29-BG28-BG30,0)</f>
        <v>0</v>
      </c>
      <c r="BH31" s="384"/>
      <c r="BI31" s="384"/>
      <c r="BJ31" s="384"/>
      <c r="BK31" s="384"/>
      <c r="BL31" s="385"/>
      <c r="BM31" s="384">
        <f t="shared" ref="BM31" si="36">IFERROR(BM29-BM28-BM30,0)</f>
        <v>0</v>
      </c>
      <c r="BN31" s="384"/>
      <c r="BO31" s="384"/>
      <c r="BP31" s="384"/>
      <c r="BQ31" s="384"/>
      <c r="BR31" s="385"/>
      <c r="BS31" s="382">
        <f t="shared" ref="BS31" si="37">IFERROR(BS29-BS28-BS30,0)</f>
        <v>0</v>
      </c>
      <c r="BT31" s="382"/>
      <c r="BU31" s="382"/>
      <c r="BV31" s="382"/>
      <c r="BW31" s="382"/>
      <c r="BX31" s="383"/>
      <c r="BY31" s="382">
        <f t="shared" ref="BY31" si="38">IFERROR(BY29-BY28-BY30,0)</f>
        <v>0</v>
      </c>
      <c r="BZ31" s="382"/>
      <c r="CA31" s="382"/>
      <c r="CB31" s="382"/>
      <c r="CC31" s="382"/>
      <c r="CD31" s="383"/>
      <c r="CE31" s="382">
        <f t="shared" ref="CE31" si="39">IFERROR(CE29-CE28-CE30,0)</f>
        <v>0</v>
      </c>
      <c r="CF31" s="382"/>
      <c r="CG31" s="382"/>
      <c r="CH31" s="382"/>
      <c r="CI31" s="382"/>
      <c r="CJ31" s="383"/>
      <c r="CK31" s="382">
        <f t="shared" ref="CK31" si="40">IFERROR(CK29-CK28-CK30,0)</f>
        <v>0</v>
      </c>
      <c r="CL31" s="382"/>
      <c r="CM31" s="382"/>
      <c r="CN31" s="382"/>
      <c r="CO31" s="382"/>
      <c r="CP31" s="383"/>
      <c r="CQ31" s="382">
        <f t="shared" ref="CQ31" si="41">IFERROR(CQ29-CQ28-CQ30,0)</f>
        <v>0</v>
      </c>
      <c r="CR31" s="382"/>
      <c r="CS31" s="382"/>
      <c r="CT31" s="382"/>
      <c r="CU31" s="382"/>
      <c r="CV31" s="383"/>
      <c r="CW31" s="382">
        <f t="shared" ref="CW31" si="42">IFERROR(CW29-CW28-CW30,0)</f>
        <v>0</v>
      </c>
      <c r="CX31" s="382"/>
      <c r="CY31" s="382"/>
      <c r="CZ31" s="382"/>
      <c r="DA31" s="382"/>
      <c r="DB31" s="383"/>
      <c r="DC31" s="382">
        <f t="shared" ref="DC31" si="43">IFERROR(DC29-DC28-DC30,0)</f>
        <v>0</v>
      </c>
      <c r="DD31" s="382"/>
      <c r="DE31" s="382"/>
      <c r="DF31" s="382"/>
      <c r="DG31" s="382"/>
      <c r="DH31" s="383"/>
      <c r="DI31" s="382">
        <f t="shared" ref="DI31" si="44">IFERROR(DI29-DI28-DI30,0)</f>
        <v>0</v>
      </c>
      <c r="DJ31" s="382"/>
      <c r="DK31" s="382"/>
      <c r="DL31" s="382"/>
      <c r="DM31" s="382"/>
      <c r="DN31" s="383"/>
      <c r="DO31" s="382">
        <f t="shared" ref="DO31" si="45">IFERROR(DO29-DO28-DO30,0)</f>
        <v>0</v>
      </c>
      <c r="DP31" s="382"/>
      <c r="DQ31" s="382"/>
      <c r="DR31" s="382"/>
      <c r="DS31" s="382"/>
      <c r="DT31" s="383"/>
      <c r="DU31" s="382">
        <f t="shared" ref="DU31" si="46">IFERROR(DU29-DU28-DU30,0)</f>
        <v>0</v>
      </c>
      <c r="DV31" s="382"/>
      <c r="DW31" s="382"/>
      <c r="DX31" s="382"/>
      <c r="DY31" s="382"/>
      <c r="DZ31" s="383"/>
      <c r="EA31" s="382">
        <f t="shared" ref="EA31" si="47">IFERROR(EA29-EA28-EA30,0)</f>
        <v>0</v>
      </c>
      <c r="EB31" s="382"/>
      <c r="EC31" s="382"/>
      <c r="ED31" s="382"/>
      <c r="EE31" s="382"/>
      <c r="EF31" s="383"/>
      <c r="EG31" s="382">
        <f t="shared" ref="EG31" si="48">IFERROR(EG29-EG28-EG30,0)</f>
        <v>0</v>
      </c>
      <c r="EH31" s="382"/>
      <c r="EI31" s="382"/>
      <c r="EJ31" s="382"/>
      <c r="EK31" s="382"/>
      <c r="EL31" s="383"/>
      <c r="EM31" s="382">
        <f t="shared" ref="EM31" si="49">IFERROR(EM29-EM28-EM30,0)</f>
        <v>0</v>
      </c>
      <c r="EN31" s="382"/>
      <c r="EO31" s="382"/>
      <c r="EP31" s="382"/>
      <c r="EQ31" s="382"/>
      <c r="ER31" s="383"/>
      <c r="ES31" s="382">
        <f t="shared" ref="ES31" si="50">IFERROR(ES29-ES28-ES30,0)</f>
        <v>0</v>
      </c>
      <c r="ET31" s="382"/>
      <c r="EU31" s="382"/>
      <c r="EV31" s="382"/>
      <c r="EW31" s="382"/>
      <c r="EX31" s="383"/>
      <c r="EY31" s="382">
        <f t="shared" ref="EY31" si="51">IFERROR(EY29-EY28-EY30,0)</f>
        <v>0</v>
      </c>
      <c r="EZ31" s="382"/>
      <c r="FA31" s="382"/>
      <c r="FB31" s="382"/>
      <c r="FC31" s="382"/>
      <c r="FD31" s="383"/>
      <c r="FE31" s="382">
        <f t="shared" ref="FE31" si="52">IFERROR(FE29-FE28-FE30,0)</f>
        <v>0</v>
      </c>
      <c r="FF31" s="382"/>
      <c r="FG31" s="382"/>
      <c r="FH31" s="382"/>
      <c r="FI31" s="382"/>
      <c r="FJ31" s="383"/>
      <c r="FK31" s="382">
        <f t="shared" ref="FK31" si="53">IFERROR(FK29-FK28-FK30,0)</f>
        <v>0</v>
      </c>
      <c r="FL31" s="382"/>
      <c r="FM31" s="382"/>
      <c r="FN31" s="382"/>
      <c r="FO31" s="382"/>
      <c r="FP31" s="383"/>
      <c r="FQ31" s="382">
        <f t="shared" ref="FQ31" si="54">IFERROR(FQ29-FQ28-FQ30,0)</f>
        <v>0</v>
      </c>
      <c r="FR31" s="382"/>
      <c r="FS31" s="382"/>
      <c r="FT31" s="382"/>
      <c r="FU31" s="382"/>
      <c r="FV31" s="383"/>
      <c r="FW31" s="382">
        <f t="shared" ref="FW31" si="55">IFERROR(FW29-FW28-FW30,0)</f>
        <v>0</v>
      </c>
      <c r="FX31" s="382"/>
      <c r="FY31" s="382"/>
      <c r="FZ31" s="382"/>
      <c r="GA31" s="382"/>
      <c r="GB31" s="383"/>
      <c r="GC31" s="382">
        <f t="shared" ref="GC31" si="56">IFERROR(GC29-GC28-GC30,0)</f>
        <v>0</v>
      </c>
      <c r="GD31" s="382"/>
      <c r="GE31" s="382"/>
      <c r="GF31" s="382"/>
      <c r="GG31" s="382"/>
      <c r="GH31" s="383"/>
      <c r="GI31" s="382">
        <f t="shared" ref="GI31" si="57">IFERROR(GI29-GI28-GI30,0)</f>
        <v>0</v>
      </c>
      <c r="GJ31" s="382"/>
      <c r="GK31" s="382"/>
      <c r="GL31" s="382"/>
      <c r="GM31" s="382"/>
      <c r="GN31" s="383"/>
      <c r="GO31" s="382">
        <f t="shared" ref="GO31" si="58">IFERROR(GO29-GO28-GO30,0)</f>
        <v>0</v>
      </c>
      <c r="GP31" s="382"/>
      <c r="GQ31" s="382"/>
      <c r="GR31" s="382"/>
      <c r="GS31" s="382"/>
      <c r="GT31" s="383"/>
      <c r="GU31" s="382">
        <f t="shared" ref="GU31" si="59">IFERROR(GU29-GU28-GU30,0)</f>
        <v>0</v>
      </c>
      <c r="GV31" s="382"/>
      <c r="GW31" s="382"/>
      <c r="GX31" s="382"/>
      <c r="GY31" s="382"/>
      <c r="GZ31" s="383"/>
      <c r="HA31" s="382">
        <f t="shared" ref="HA31" si="60">IFERROR(HA29-HA28-HA30,0)</f>
        <v>0</v>
      </c>
      <c r="HB31" s="382"/>
      <c r="HC31" s="382"/>
      <c r="HD31" s="382"/>
      <c r="HE31" s="382"/>
      <c r="HF31" s="383"/>
      <c r="HG31" s="464"/>
      <c r="HH31" s="330"/>
      <c r="HI31" s="330"/>
      <c r="HJ31" s="330"/>
      <c r="HK31" s="330"/>
      <c r="HL31" s="330"/>
      <c r="HM31" s="330"/>
      <c r="HN31" s="330"/>
      <c r="HO31" s="330"/>
      <c r="HP31" s="330"/>
      <c r="HQ31" s="330"/>
      <c r="HR31" s="330"/>
      <c r="HS31" s="330"/>
      <c r="HT31" s="330"/>
      <c r="HU31" s="331"/>
      <c r="HY31" s="56">
        <f>SUM(AC31:HF31)</f>
        <v>0</v>
      </c>
      <c r="HZ31" s="32"/>
      <c r="IA31" s="33"/>
      <c r="IB31" s="39"/>
      <c r="IC31" s="24"/>
      <c r="ID31" s="25"/>
      <c r="IE31" s="25"/>
      <c r="IH31" s="11"/>
      <c r="IJ31" s="19"/>
      <c r="IK31" s="19"/>
      <c r="IL31" s="19"/>
      <c r="IM31" s="19"/>
      <c r="IN31" s="19"/>
    </row>
    <row r="32" spans="1:248" ht="18.75" hidden="1" customHeight="1" thickBot="1" x14ac:dyDescent="0.3">
      <c r="A32" s="337"/>
      <c r="B32" s="338"/>
      <c r="C32" s="338"/>
      <c r="D32" s="338"/>
      <c r="E32" s="338"/>
      <c r="F32" s="344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6"/>
      <c r="X32" s="465" t="s">
        <v>41</v>
      </c>
      <c r="Y32" s="465"/>
      <c r="Z32" s="465"/>
      <c r="AA32" s="465"/>
      <c r="AB32" s="466"/>
      <c r="AC32" s="467">
        <v>0.33333333333333331</v>
      </c>
      <c r="AD32" s="468"/>
      <c r="AE32" s="468"/>
      <c r="AF32" s="468"/>
      <c r="AG32" s="468"/>
      <c r="AH32" s="469"/>
      <c r="AI32" s="470"/>
      <c r="AJ32" s="471"/>
      <c r="AK32" s="471"/>
      <c r="AL32" s="471"/>
      <c r="AM32" s="471"/>
      <c r="AN32" s="472"/>
      <c r="AO32" s="470"/>
      <c r="AP32" s="471"/>
      <c r="AQ32" s="471"/>
      <c r="AR32" s="471"/>
      <c r="AS32" s="471"/>
      <c r="AT32" s="472"/>
      <c r="AU32" s="473"/>
      <c r="AV32" s="474"/>
      <c r="AW32" s="474"/>
      <c r="AX32" s="474"/>
      <c r="AY32" s="474"/>
      <c r="AZ32" s="475"/>
      <c r="BA32" s="473"/>
      <c r="BB32" s="474"/>
      <c r="BC32" s="474"/>
      <c r="BD32" s="474"/>
      <c r="BE32" s="474"/>
      <c r="BF32" s="475"/>
      <c r="BG32" s="476"/>
      <c r="BH32" s="477"/>
      <c r="BI32" s="477"/>
      <c r="BJ32" s="477"/>
      <c r="BK32" s="477"/>
      <c r="BL32" s="478"/>
      <c r="BM32" s="476"/>
      <c r="BN32" s="477"/>
      <c r="BO32" s="477"/>
      <c r="BP32" s="477"/>
      <c r="BQ32" s="477"/>
      <c r="BR32" s="478"/>
      <c r="BS32" s="473"/>
      <c r="BT32" s="474"/>
      <c r="BU32" s="474"/>
      <c r="BV32" s="474"/>
      <c r="BW32" s="474"/>
      <c r="BX32" s="475"/>
      <c r="BY32" s="473"/>
      <c r="BZ32" s="474"/>
      <c r="CA32" s="474"/>
      <c r="CB32" s="474"/>
      <c r="CC32" s="474"/>
      <c r="CD32" s="475"/>
      <c r="CE32" s="473"/>
      <c r="CF32" s="474"/>
      <c r="CG32" s="474"/>
      <c r="CH32" s="474"/>
      <c r="CI32" s="474"/>
      <c r="CJ32" s="475"/>
      <c r="CK32" s="473"/>
      <c r="CL32" s="474"/>
      <c r="CM32" s="474"/>
      <c r="CN32" s="474"/>
      <c r="CO32" s="474"/>
      <c r="CP32" s="475"/>
      <c r="CQ32" s="473"/>
      <c r="CR32" s="474"/>
      <c r="CS32" s="474"/>
      <c r="CT32" s="474"/>
      <c r="CU32" s="474"/>
      <c r="CV32" s="475"/>
      <c r="CW32" s="473"/>
      <c r="CX32" s="474"/>
      <c r="CY32" s="474"/>
      <c r="CZ32" s="474"/>
      <c r="DA32" s="474"/>
      <c r="DB32" s="475"/>
      <c r="DC32" s="473"/>
      <c r="DD32" s="474"/>
      <c r="DE32" s="474"/>
      <c r="DF32" s="474"/>
      <c r="DG32" s="474"/>
      <c r="DH32" s="475"/>
      <c r="DI32" s="473"/>
      <c r="DJ32" s="474"/>
      <c r="DK32" s="474"/>
      <c r="DL32" s="474"/>
      <c r="DM32" s="474"/>
      <c r="DN32" s="475"/>
      <c r="DO32" s="473"/>
      <c r="DP32" s="474"/>
      <c r="DQ32" s="474"/>
      <c r="DR32" s="474"/>
      <c r="DS32" s="474"/>
      <c r="DT32" s="475"/>
      <c r="DU32" s="473"/>
      <c r="DV32" s="474"/>
      <c r="DW32" s="474"/>
      <c r="DX32" s="474"/>
      <c r="DY32" s="474"/>
      <c r="DZ32" s="475"/>
      <c r="EA32" s="473"/>
      <c r="EB32" s="474"/>
      <c r="EC32" s="474"/>
      <c r="ED32" s="474"/>
      <c r="EE32" s="474"/>
      <c r="EF32" s="475"/>
      <c r="EG32" s="473"/>
      <c r="EH32" s="474"/>
      <c r="EI32" s="474"/>
      <c r="EJ32" s="474"/>
      <c r="EK32" s="474"/>
      <c r="EL32" s="475"/>
      <c r="EM32" s="473"/>
      <c r="EN32" s="474"/>
      <c r="EO32" s="474"/>
      <c r="EP32" s="474"/>
      <c r="EQ32" s="474"/>
      <c r="ER32" s="475"/>
      <c r="ES32" s="473"/>
      <c r="ET32" s="474"/>
      <c r="EU32" s="474"/>
      <c r="EV32" s="474"/>
      <c r="EW32" s="474"/>
      <c r="EX32" s="475"/>
      <c r="EY32" s="473"/>
      <c r="EZ32" s="474"/>
      <c r="FA32" s="474"/>
      <c r="FB32" s="474"/>
      <c r="FC32" s="474"/>
      <c r="FD32" s="475"/>
      <c r="FE32" s="473"/>
      <c r="FF32" s="474"/>
      <c r="FG32" s="474"/>
      <c r="FH32" s="474"/>
      <c r="FI32" s="474"/>
      <c r="FJ32" s="475"/>
      <c r="FK32" s="473"/>
      <c r="FL32" s="474"/>
      <c r="FM32" s="474"/>
      <c r="FN32" s="474"/>
      <c r="FO32" s="474"/>
      <c r="FP32" s="475"/>
      <c r="FQ32" s="473"/>
      <c r="FR32" s="474"/>
      <c r="FS32" s="474"/>
      <c r="FT32" s="474"/>
      <c r="FU32" s="474"/>
      <c r="FV32" s="475"/>
      <c r="FW32" s="473"/>
      <c r="FX32" s="474"/>
      <c r="FY32" s="474"/>
      <c r="FZ32" s="474"/>
      <c r="GA32" s="474"/>
      <c r="GB32" s="475"/>
      <c r="GC32" s="473"/>
      <c r="GD32" s="474"/>
      <c r="GE32" s="474"/>
      <c r="GF32" s="474"/>
      <c r="GG32" s="474"/>
      <c r="GH32" s="475"/>
      <c r="GI32" s="470"/>
      <c r="GJ32" s="471"/>
      <c r="GK32" s="471"/>
      <c r="GL32" s="471"/>
      <c r="GM32" s="471"/>
      <c r="GN32" s="472"/>
      <c r="GO32" s="470"/>
      <c r="GP32" s="471"/>
      <c r="GQ32" s="471"/>
      <c r="GR32" s="471"/>
      <c r="GS32" s="471"/>
      <c r="GT32" s="472"/>
      <c r="GU32" s="470"/>
      <c r="GV32" s="471"/>
      <c r="GW32" s="471"/>
      <c r="GX32" s="471"/>
      <c r="GY32" s="471"/>
      <c r="GZ32" s="472"/>
      <c r="HA32" s="470"/>
      <c r="HB32" s="471"/>
      <c r="HC32" s="471"/>
      <c r="HD32" s="471"/>
      <c r="HE32" s="471"/>
      <c r="HF32" s="471"/>
      <c r="HG32" s="479"/>
      <c r="HH32" s="480"/>
      <c r="HI32" s="480"/>
      <c r="HJ32" s="480"/>
      <c r="HK32" s="480"/>
      <c r="HL32" s="480"/>
      <c r="HM32" s="480"/>
      <c r="HN32" s="480"/>
      <c r="HO32" s="480"/>
      <c r="HP32" s="480"/>
      <c r="HQ32" s="480"/>
      <c r="HR32" s="480"/>
      <c r="HS32" s="480"/>
      <c r="HT32" s="480"/>
      <c r="HU32" s="481"/>
      <c r="HV32" s="57"/>
      <c r="HW32" s="57"/>
      <c r="HX32" s="57"/>
      <c r="HY32" s="58">
        <f>SUM(AC32:HF32)</f>
        <v>0.33333333333333331</v>
      </c>
      <c r="HZ32" s="50"/>
      <c r="IA32" s="51" t="e">
        <f>VLOOKUP($HY$17,'[6]производственный календарь '!$B8:$D19,3,0)</f>
        <v>#N/A</v>
      </c>
      <c r="IB32" s="52">
        <f>VLOOKUP($HY$17,'[6]производственный календарь '!$B$2:$D$13,2,0)</f>
        <v>152</v>
      </c>
      <c r="IC32" s="24"/>
      <c r="ID32" s="25"/>
      <c r="IE32" s="25"/>
      <c r="IH32" s="11"/>
      <c r="IJ32" s="19"/>
      <c r="IK32" s="19"/>
      <c r="IL32" s="19"/>
      <c r="IM32" s="19"/>
      <c r="IN32" s="19"/>
    </row>
    <row r="33" spans="1:248" ht="18.75" hidden="1" customHeight="1" thickBot="1" x14ac:dyDescent="0.3">
      <c r="A33" s="339"/>
      <c r="B33" s="340"/>
      <c r="C33" s="340"/>
      <c r="D33" s="340"/>
      <c r="E33" s="340"/>
      <c r="F33" s="347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9"/>
      <c r="X33" s="398" t="s">
        <v>43</v>
      </c>
      <c r="Y33" s="398"/>
      <c r="Z33" s="398"/>
      <c r="AA33" s="398"/>
      <c r="AB33" s="399"/>
      <c r="AC33" s="406"/>
      <c r="AD33" s="407"/>
      <c r="AE33" s="407"/>
      <c r="AF33" s="407"/>
      <c r="AG33" s="407"/>
      <c r="AH33" s="407"/>
      <c r="AI33" s="414"/>
      <c r="AJ33" s="415"/>
      <c r="AK33" s="415"/>
      <c r="AL33" s="415"/>
      <c r="AM33" s="415"/>
      <c r="AN33" s="416"/>
      <c r="AO33" s="417"/>
      <c r="AP33" s="415"/>
      <c r="AQ33" s="415"/>
      <c r="AR33" s="415"/>
      <c r="AS33" s="415"/>
      <c r="AT33" s="416"/>
      <c r="AU33" s="408"/>
      <c r="AV33" s="409"/>
      <c r="AW33" s="409"/>
      <c r="AX33" s="409"/>
      <c r="AY33" s="409"/>
      <c r="AZ33" s="410"/>
      <c r="BA33" s="409"/>
      <c r="BB33" s="409"/>
      <c r="BC33" s="409"/>
      <c r="BD33" s="409"/>
      <c r="BE33" s="409"/>
      <c r="BF33" s="409"/>
      <c r="BG33" s="418"/>
      <c r="BH33" s="419"/>
      <c r="BI33" s="419"/>
      <c r="BJ33" s="419"/>
      <c r="BK33" s="419"/>
      <c r="BL33" s="420"/>
      <c r="BM33" s="406"/>
      <c r="BN33" s="407"/>
      <c r="BO33" s="407"/>
      <c r="BP33" s="407"/>
      <c r="BQ33" s="407"/>
      <c r="BR33" s="407"/>
      <c r="BS33" s="408"/>
      <c r="BT33" s="409"/>
      <c r="BU33" s="409"/>
      <c r="BV33" s="409"/>
      <c r="BW33" s="409"/>
      <c r="BX33" s="410"/>
      <c r="BY33" s="409"/>
      <c r="BZ33" s="409"/>
      <c r="CA33" s="409"/>
      <c r="CB33" s="409"/>
      <c r="CC33" s="409"/>
      <c r="CD33" s="410"/>
      <c r="CE33" s="408"/>
      <c r="CF33" s="409"/>
      <c r="CG33" s="409"/>
      <c r="CH33" s="409"/>
      <c r="CI33" s="409"/>
      <c r="CJ33" s="410"/>
      <c r="CK33" s="408"/>
      <c r="CL33" s="409"/>
      <c r="CM33" s="409"/>
      <c r="CN33" s="409"/>
      <c r="CO33" s="409"/>
      <c r="CP33" s="410"/>
      <c r="CQ33" s="409"/>
      <c r="CR33" s="409"/>
      <c r="CS33" s="409"/>
      <c r="CT33" s="409"/>
      <c r="CU33" s="409"/>
      <c r="CV33" s="409"/>
      <c r="CW33" s="408"/>
      <c r="CX33" s="409"/>
      <c r="CY33" s="409"/>
      <c r="CZ33" s="409"/>
      <c r="DA33" s="409"/>
      <c r="DB33" s="410"/>
      <c r="DC33" s="408"/>
      <c r="DD33" s="409"/>
      <c r="DE33" s="409"/>
      <c r="DF33" s="409"/>
      <c r="DG33" s="409"/>
      <c r="DH33" s="410"/>
      <c r="DI33" s="409"/>
      <c r="DJ33" s="409"/>
      <c r="DK33" s="409"/>
      <c r="DL33" s="409"/>
      <c r="DM33" s="409"/>
      <c r="DN33" s="409"/>
      <c r="DO33" s="408"/>
      <c r="DP33" s="409"/>
      <c r="DQ33" s="409"/>
      <c r="DR33" s="409"/>
      <c r="DS33" s="409"/>
      <c r="DT33" s="410"/>
      <c r="DU33" s="408"/>
      <c r="DV33" s="409"/>
      <c r="DW33" s="409"/>
      <c r="DX33" s="409"/>
      <c r="DY33" s="409"/>
      <c r="DZ33" s="410"/>
      <c r="EA33" s="408"/>
      <c r="EB33" s="409"/>
      <c r="EC33" s="409"/>
      <c r="ED33" s="409"/>
      <c r="EE33" s="409"/>
      <c r="EF33" s="410"/>
      <c r="EG33" s="438"/>
      <c r="EH33" s="436"/>
      <c r="EI33" s="436"/>
      <c r="EJ33" s="436"/>
      <c r="EK33" s="436"/>
      <c r="EL33" s="437"/>
      <c r="EM33" s="409"/>
      <c r="EN33" s="409"/>
      <c r="EO33" s="409"/>
      <c r="EP33" s="409"/>
      <c r="EQ33" s="409"/>
      <c r="ER33" s="409"/>
      <c r="ES33" s="408"/>
      <c r="ET33" s="409"/>
      <c r="EU33" s="409"/>
      <c r="EV33" s="409"/>
      <c r="EW33" s="409"/>
      <c r="EX33" s="410"/>
      <c r="EY33" s="409"/>
      <c r="EZ33" s="409"/>
      <c r="FA33" s="409"/>
      <c r="FB33" s="409"/>
      <c r="FC33" s="409"/>
      <c r="FD33" s="409"/>
      <c r="FE33" s="408"/>
      <c r="FF33" s="409"/>
      <c r="FG33" s="409"/>
      <c r="FH33" s="409"/>
      <c r="FI33" s="409"/>
      <c r="FJ33" s="410"/>
      <c r="FK33" s="409"/>
      <c r="FL33" s="409"/>
      <c r="FM33" s="409"/>
      <c r="FN33" s="409"/>
      <c r="FO33" s="409"/>
      <c r="FP33" s="409"/>
      <c r="FQ33" s="408"/>
      <c r="FR33" s="409"/>
      <c r="FS33" s="409"/>
      <c r="FT33" s="409"/>
      <c r="FU33" s="409"/>
      <c r="FV33" s="410"/>
      <c r="FW33" s="409"/>
      <c r="FX33" s="409"/>
      <c r="FY33" s="409"/>
      <c r="FZ33" s="409"/>
      <c r="GA33" s="409"/>
      <c r="GB33" s="409"/>
      <c r="GC33" s="408"/>
      <c r="GD33" s="409"/>
      <c r="GE33" s="409"/>
      <c r="GF33" s="409"/>
      <c r="GG33" s="409"/>
      <c r="GH33" s="410"/>
      <c r="GI33" s="417"/>
      <c r="GJ33" s="415"/>
      <c r="GK33" s="415"/>
      <c r="GL33" s="415"/>
      <c r="GM33" s="415"/>
      <c r="GN33" s="416"/>
      <c r="GO33" s="415"/>
      <c r="GP33" s="415"/>
      <c r="GQ33" s="415"/>
      <c r="GR33" s="415"/>
      <c r="GS33" s="415"/>
      <c r="GT33" s="415"/>
      <c r="GU33" s="417"/>
      <c r="GV33" s="415"/>
      <c r="GW33" s="415"/>
      <c r="GX33" s="415"/>
      <c r="GY33" s="415"/>
      <c r="GZ33" s="416"/>
      <c r="HA33" s="415"/>
      <c r="HB33" s="415"/>
      <c r="HC33" s="415"/>
      <c r="HD33" s="415"/>
      <c r="HE33" s="415"/>
      <c r="HF33" s="415"/>
      <c r="HG33" s="427">
        <f>COUNTIF(AC33:HF33,"=ОТ")</f>
        <v>0</v>
      </c>
      <c r="HH33" s="428"/>
      <c r="HI33" s="428"/>
      <c r="HJ33" s="428"/>
      <c r="HK33" s="428"/>
      <c r="HL33" s="428"/>
      <c r="HM33" s="428"/>
      <c r="HN33" s="428"/>
      <c r="HO33" s="428"/>
      <c r="HP33" s="428"/>
      <c r="HQ33" s="428"/>
      <c r="HR33" s="428"/>
      <c r="HS33" s="428"/>
      <c r="HT33" s="428"/>
      <c r="HU33" s="429"/>
      <c r="HY33" s="59"/>
      <c r="HZ33" s="32"/>
      <c r="IA33" s="33"/>
      <c r="IB33" s="39"/>
      <c r="IC33" s="24"/>
      <c r="ID33" s="25"/>
      <c r="IE33" s="25"/>
      <c r="IH33" s="11"/>
      <c r="IJ33" s="19"/>
      <c r="IK33" s="19"/>
      <c r="IL33" s="19"/>
      <c r="IM33" s="19"/>
      <c r="IN33" s="19"/>
    </row>
    <row r="34" spans="1:248" ht="14.25" hidden="1" customHeight="1" thickTop="1" thickBot="1" x14ac:dyDescent="0.3">
      <c r="A34" s="335">
        <v>3</v>
      </c>
      <c r="B34" s="336"/>
      <c r="C34" s="336"/>
      <c r="D34" s="336"/>
      <c r="E34" s="336"/>
      <c r="F34" s="341" t="s">
        <v>24</v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3"/>
      <c r="X34" s="485">
        <v>1</v>
      </c>
      <c r="Y34" s="485"/>
      <c r="Z34" s="485"/>
      <c r="AA34" s="485"/>
      <c r="AB34" s="486"/>
      <c r="AC34" s="482"/>
      <c r="AD34" s="483"/>
      <c r="AE34" s="483"/>
      <c r="AF34" s="483"/>
      <c r="AG34" s="483"/>
      <c r="AH34" s="484"/>
      <c r="AI34" s="433"/>
      <c r="AJ34" s="434"/>
      <c r="AK34" s="434"/>
      <c r="AL34" s="434"/>
      <c r="AM34" s="434"/>
      <c r="AN34" s="435"/>
      <c r="AO34" s="433"/>
      <c r="AP34" s="434"/>
      <c r="AQ34" s="434"/>
      <c r="AR34" s="434"/>
      <c r="AS34" s="434"/>
      <c r="AT34" s="435"/>
      <c r="AU34" s="424"/>
      <c r="AV34" s="425"/>
      <c r="AW34" s="425"/>
      <c r="AX34" s="425"/>
      <c r="AY34" s="425"/>
      <c r="AZ34" s="426"/>
      <c r="BA34" s="424"/>
      <c r="BB34" s="425"/>
      <c r="BC34" s="425"/>
      <c r="BD34" s="425"/>
      <c r="BE34" s="425"/>
      <c r="BF34" s="426"/>
      <c r="BG34" s="482"/>
      <c r="BH34" s="483"/>
      <c r="BI34" s="483"/>
      <c r="BJ34" s="483"/>
      <c r="BK34" s="483"/>
      <c r="BL34" s="484"/>
      <c r="BM34" s="482"/>
      <c r="BN34" s="483"/>
      <c r="BO34" s="483"/>
      <c r="BP34" s="483"/>
      <c r="BQ34" s="483"/>
      <c r="BR34" s="484"/>
      <c r="BS34" s="424"/>
      <c r="BT34" s="425"/>
      <c r="BU34" s="425"/>
      <c r="BV34" s="425"/>
      <c r="BW34" s="425"/>
      <c r="BX34" s="426"/>
      <c r="BY34" s="424"/>
      <c r="BZ34" s="425"/>
      <c r="CA34" s="425"/>
      <c r="CB34" s="425"/>
      <c r="CC34" s="425"/>
      <c r="CD34" s="426"/>
      <c r="CE34" s="424"/>
      <c r="CF34" s="425"/>
      <c r="CG34" s="425"/>
      <c r="CH34" s="425"/>
      <c r="CI34" s="425"/>
      <c r="CJ34" s="426"/>
      <c r="CK34" s="424"/>
      <c r="CL34" s="425"/>
      <c r="CM34" s="425"/>
      <c r="CN34" s="425"/>
      <c r="CO34" s="425"/>
      <c r="CP34" s="426"/>
      <c r="CQ34" s="424"/>
      <c r="CR34" s="425"/>
      <c r="CS34" s="425"/>
      <c r="CT34" s="425"/>
      <c r="CU34" s="425"/>
      <c r="CV34" s="426"/>
      <c r="CW34" s="424"/>
      <c r="CX34" s="425"/>
      <c r="CY34" s="425"/>
      <c r="CZ34" s="425"/>
      <c r="DA34" s="425"/>
      <c r="DB34" s="426"/>
      <c r="DC34" s="424"/>
      <c r="DD34" s="425"/>
      <c r="DE34" s="425"/>
      <c r="DF34" s="425"/>
      <c r="DG34" s="425"/>
      <c r="DH34" s="426"/>
      <c r="DI34" s="424"/>
      <c r="DJ34" s="425"/>
      <c r="DK34" s="425"/>
      <c r="DL34" s="425"/>
      <c r="DM34" s="425"/>
      <c r="DN34" s="426"/>
      <c r="DO34" s="424"/>
      <c r="DP34" s="425"/>
      <c r="DQ34" s="425"/>
      <c r="DR34" s="425"/>
      <c r="DS34" s="425"/>
      <c r="DT34" s="426"/>
      <c r="DU34" s="424"/>
      <c r="DV34" s="425"/>
      <c r="DW34" s="425"/>
      <c r="DX34" s="425"/>
      <c r="DY34" s="425"/>
      <c r="DZ34" s="426"/>
      <c r="EA34" s="424"/>
      <c r="EB34" s="425"/>
      <c r="EC34" s="425"/>
      <c r="ED34" s="425"/>
      <c r="EE34" s="425"/>
      <c r="EF34" s="426"/>
      <c r="EG34" s="430"/>
      <c r="EH34" s="431"/>
      <c r="EI34" s="431"/>
      <c r="EJ34" s="431"/>
      <c r="EK34" s="431"/>
      <c r="EL34" s="432"/>
      <c r="EM34" s="424"/>
      <c r="EN34" s="425"/>
      <c r="EO34" s="425"/>
      <c r="EP34" s="425"/>
      <c r="EQ34" s="425"/>
      <c r="ER34" s="426"/>
      <c r="ES34" s="424"/>
      <c r="ET34" s="425"/>
      <c r="EU34" s="425"/>
      <c r="EV34" s="425"/>
      <c r="EW34" s="425"/>
      <c r="EX34" s="426"/>
      <c r="EY34" s="424"/>
      <c r="EZ34" s="425"/>
      <c r="FA34" s="425"/>
      <c r="FB34" s="425"/>
      <c r="FC34" s="425"/>
      <c r="FD34" s="426"/>
      <c r="FE34" s="424"/>
      <c r="FF34" s="425"/>
      <c r="FG34" s="425"/>
      <c r="FH34" s="425"/>
      <c r="FI34" s="425"/>
      <c r="FJ34" s="426"/>
      <c r="FK34" s="424"/>
      <c r="FL34" s="425"/>
      <c r="FM34" s="425"/>
      <c r="FN34" s="425"/>
      <c r="FO34" s="425"/>
      <c r="FP34" s="426"/>
      <c r="FQ34" s="424"/>
      <c r="FR34" s="425"/>
      <c r="FS34" s="425"/>
      <c r="FT34" s="425"/>
      <c r="FU34" s="425"/>
      <c r="FV34" s="426"/>
      <c r="FW34" s="424"/>
      <c r="FX34" s="425"/>
      <c r="FY34" s="425"/>
      <c r="FZ34" s="425"/>
      <c r="GA34" s="425"/>
      <c r="GB34" s="426"/>
      <c r="GC34" s="424"/>
      <c r="GD34" s="425"/>
      <c r="GE34" s="425"/>
      <c r="GF34" s="425"/>
      <c r="GG34" s="425"/>
      <c r="GH34" s="426"/>
      <c r="GI34" s="433"/>
      <c r="GJ34" s="434"/>
      <c r="GK34" s="434"/>
      <c r="GL34" s="434"/>
      <c r="GM34" s="434"/>
      <c r="GN34" s="435"/>
      <c r="GO34" s="433"/>
      <c r="GP34" s="434"/>
      <c r="GQ34" s="434"/>
      <c r="GR34" s="434"/>
      <c r="GS34" s="434"/>
      <c r="GT34" s="435"/>
      <c r="GU34" s="433"/>
      <c r="GV34" s="434"/>
      <c r="GW34" s="434"/>
      <c r="GX34" s="434"/>
      <c r="GY34" s="434"/>
      <c r="GZ34" s="435"/>
      <c r="HA34" s="433"/>
      <c r="HB34" s="434"/>
      <c r="HC34" s="434"/>
      <c r="HD34" s="434"/>
      <c r="HE34" s="434"/>
      <c r="HF34" s="435"/>
      <c r="HG34" s="442">
        <f>COUNT(AC34:HF34)</f>
        <v>0</v>
      </c>
      <c r="HH34" s="362"/>
      <c r="HI34" s="362"/>
      <c r="HJ34" s="362"/>
      <c r="HK34" s="362"/>
      <c r="HL34" s="362"/>
      <c r="HM34" s="362"/>
      <c r="HN34" s="362"/>
      <c r="HO34" s="362"/>
      <c r="HP34" s="362"/>
      <c r="HQ34" s="362"/>
      <c r="HR34" s="362"/>
      <c r="HS34" s="362"/>
      <c r="HT34" s="362"/>
      <c r="HU34" s="363"/>
      <c r="HV34" s="57"/>
      <c r="HW34" s="57"/>
      <c r="HX34" s="57"/>
      <c r="HY34" s="367">
        <f t="array" ref="HY34">SUM(IFERROR(AC35:HF35-AC34:HF34-AC36:HF36,0))</f>
        <v>0</v>
      </c>
      <c r="HZ34" s="60"/>
      <c r="IA34" s="51"/>
      <c r="IB34" s="52"/>
      <c r="IC34" s="24"/>
      <c r="ID34" s="25"/>
      <c r="IE34" s="25"/>
      <c r="IH34" s="11"/>
      <c r="IJ34" s="19"/>
      <c r="IK34" s="19"/>
      <c r="IL34" s="19"/>
      <c r="IM34" s="19"/>
      <c r="IN34" s="19"/>
    </row>
    <row r="35" spans="1:248" ht="14.25" hidden="1" customHeight="1" thickBot="1" x14ac:dyDescent="0.3">
      <c r="A35" s="337"/>
      <c r="B35" s="338"/>
      <c r="C35" s="338"/>
      <c r="D35" s="338"/>
      <c r="E35" s="338"/>
      <c r="F35" s="344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6"/>
      <c r="X35" s="352"/>
      <c r="Y35" s="352"/>
      <c r="Z35" s="352"/>
      <c r="AA35" s="352"/>
      <c r="AB35" s="353"/>
      <c r="AC35" s="332"/>
      <c r="AD35" s="333"/>
      <c r="AE35" s="333"/>
      <c r="AF35" s="333"/>
      <c r="AG35" s="333"/>
      <c r="AH35" s="334"/>
      <c r="AI35" s="359"/>
      <c r="AJ35" s="360"/>
      <c r="AK35" s="360"/>
      <c r="AL35" s="360"/>
      <c r="AM35" s="360"/>
      <c r="AN35" s="361"/>
      <c r="AO35" s="359"/>
      <c r="AP35" s="360"/>
      <c r="AQ35" s="360"/>
      <c r="AR35" s="360"/>
      <c r="AS35" s="360"/>
      <c r="AT35" s="361"/>
      <c r="AU35" s="439"/>
      <c r="AV35" s="440"/>
      <c r="AW35" s="440"/>
      <c r="AX35" s="440"/>
      <c r="AY35" s="440"/>
      <c r="AZ35" s="441"/>
      <c r="BA35" s="439"/>
      <c r="BB35" s="440"/>
      <c r="BC35" s="440"/>
      <c r="BD35" s="440"/>
      <c r="BE35" s="440"/>
      <c r="BF35" s="441"/>
      <c r="BG35" s="332"/>
      <c r="BH35" s="333"/>
      <c r="BI35" s="333"/>
      <c r="BJ35" s="333"/>
      <c r="BK35" s="333"/>
      <c r="BL35" s="334"/>
      <c r="BM35" s="332"/>
      <c r="BN35" s="333"/>
      <c r="BO35" s="333"/>
      <c r="BP35" s="333"/>
      <c r="BQ35" s="333"/>
      <c r="BR35" s="334"/>
      <c r="BS35" s="439"/>
      <c r="BT35" s="440"/>
      <c r="BU35" s="440"/>
      <c r="BV35" s="440"/>
      <c r="BW35" s="440"/>
      <c r="BX35" s="441"/>
      <c r="BY35" s="439"/>
      <c r="BZ35" s="440"/>
      <c r="CA35" s="440"/>
      <c r="CB35" s="440"/>
      <c r="CC35" s="440"/>
      <c r="CD35" s="441"/>
      <c r="CE35" s="439"/>
      <c r="CF35" s="440"/>
      <c r="CG35" s="440"/>
      <c r="CH35" s="440"/>
      <c r="CI35" s="440"/>
      <c r="CJ35" s="441"/>
      <c r="CK35" s="439"/>
      <c r="CL35" s="440"/>
      <c r="CM35" s="440"/>
      <c r="CN35" s="440"/>
      <c r="CO35" s="440"/>
      <c r="CP35" s="441"/>
      <c r="CQ35" s="439"/>
      <c r="CR35" s="440"/>
      <c r="CS35" s="440"/>
      <c r="CT35" s="440"/>
      <c r="CU35" s="440"/>
      <c r="CV35" s="441"/>
      <c r="CW35" s="439"/>
      <c r="CX35" s="440"/>
      <c r="CY35" s="440"/>
      <c r="CZ35" s="440"/>
      <c r="DA35" s="440"/>
      <c r="DB35" s="441"/>
      <c r="DC35" s="439"/>
      <c r="DD35" s="440"/>
      <c r="DE35" s="440"/>
      <c r="DF35" s="440"/>
      <c r="DG35" s="440"/>
      <c r="DH35" s="441"/>
      <c r="DI35" s="439"/>
      <c r="DJ35" s="440"/>
      <c r="DK35" s="440"/>
      <c r="DL35" s="440"/>
      <c r="DM35" s="440"/>
      <c r="DN35" s="441"/>
      <c r="DO35" s="439"/>
      <c r="DP35" s="440"/>
      <c r="DQ35" s="440"/>
      <c r="DR35" s="440"/>
      <c r="DS35" s="440"/>
      <c r="DT35" s="441"/>
      <c r="DU35" s="439"/>
      <c r="DV35" s="440"/>
      <c r="DW35" s="440"/>
      <c r="DX35" s="440"/>
      <c r="DY35" s="440"/>
      <c r="DZ35" s="441"/>
      <c r="EA35" s="439"/>
      <c r="EB35" s="440"/>
      <c r="EC35" s="440"/>
      <c r="ED35" s="440"/>
      <c r="EE35" s="440"/>
      <c r="EF35" s="441"/>
      <c r="EG35" s="439"/>
      <c r="EH35" s="440"/>
      <c r="EI35" s="440"/>
      <c r="EJ35" s="440"/>
      <c r="EK35" s="440"/>
      <c r="EL35" s="441"/>
      <c r="EM35" s="439"/>
      <c r="EN35" s="440"/>
      <c r="EO35" s="440"/>
      <c r="EP35" s="440"/>
      <c r="EQ35" s="440"/>
      <c r="ER35" s="441"/>
      <c r="ES35" s="439"/>
      <c r="ET35" s="440"/>
      <c r="EU35" s="440"/>
      <c r="EV35" s="440"/>
      <c r="EW35" s="440"/>
      <c r="EX35" s="441"/>
      <c r="EY35" s="439"/>
      <c r="EZ35" s="440"/>
      <c r="FA35" s="440"/>
      <c r="FB35" s="440"/>
      <c r="FC35" s="440"/>
      <c r="FD35" s="441"/>
      <c r="FE35" s="439"/>
      <c r="FF35" s="440"/>
      <c r="FG35" s="440"/>
      <c r="FH35" s="440"/>
      <c r="FI35" s="440"/>
      <c r="FJ35" s="441"/>
      <c r="FK35" s="439"/>
      <c r="FL35" s="440"/>
      <c r="FM35" s="440"/>
      <c r="FN35" s="440"/>
      <c r="FO35" s="440"/>
      <c r="FP35" s="441"/>
      <c r="FQ35" s="439"/>
      <c r="FR35" s="440"/>
      <c r="FS35" s="440"/>
      <c r="FT35" s="440"/>
      <c r="FU35" s="440"/>
      <c r="FV35" s="441"/>
      <c r="FW35" s="439"/>
      <c r="FX35" s="440"/>
      <c r="FY35" s="440"/>
      <c r="FZ35" s="440"/>
      <c r="GA35" s="440"/>
      <c r="GB35" s="441"/>
      <c r="GC35" s="439"/>
      <c r="GD35" s="440"/>
      <c r="GE35" s="440"/>
      <c r="GF35" s="440"/>
      <c r="GG35" s="440"/>
      <c r="GH35" s="441"/>
      <c r="GI35" s="359"/>
      <c r="GJ35" s="360"/>
      <c r="GK35" s="360"/>
      <c r="GL35" s="360"/>
      <c r="GM35" s="360"/>
      <c r="GN35" s="361"/>
      <c r="GO35" s="359"/>
      <c r="GP35" s="360"/>
      <c r="GQ35" s="360"/>
      <c r="GR35" s="360"/>
      <c r="GS35" s="360"/>
      <c r="GT35" s="361"/>
      <c r="GU35" s="359"/>
      <c r="GV35" s="360"/>
      <c r="GW35" s="360"/>
      <c r="GX35" s="360"/>
      <c r="GY35" s="360"/>
      <c r="GZ35" s="361"/>
      <c r="HA35" s="359"/>
      <c r="HB35" s="360"/>
      <c r="HC35" s="360"/>
      <c r="HD35" s="360"/>
      <c r="HE35" s="360"/>
      <c r="HF35" s="361"/>
      <c r="HG35" s="362"/>
      <c r="HH35" s="362"/>
      <c r="HI35" s="362"/>
      <c r="HJ35" s="362"/>
      <c r="HK35" s="362"/>
      <c r="HL35" s="362"/>
      <c r="HM35" s="362"/>
      <c r="HN35" s="362"/>
      <c r="HO35" s="362"/>
      <c r="HP35" s="362"/>
      <c r="HQ35" s="362"/>
      <c r="HR35" s="362"/>
      <c r="HS35" s="362"/>
      <c r="HT35" s="362"/>
      <c r="HU35" s="363"/>
      <c r="HY35" s="368"/>
      <c r="HZ35" s="32"/>
      <c r="IA35" s="33"/>
      <c r="IB35" s="39"/>
      <c r="IC35" s="24"/>
      <c r="ID35" s="25"/>
      <c r="IE35" s="25"/>
      <c r="IH35" s="11"/>
      <c r="IJ35" s="19"/>
      <c r="IK35" s="19"/>
      <c r="IL35" s="19"/>
      <c r="IM35" s="19"/>
      <c r="IN35" s="19"/>
    </row>
    <row r="36" spans="1:248" ht="18" hidden="1" customHeight="1" thickBot="1" x14ac:dyDescent="0.3">
      <c r="A36" s="337"/>
      <c r="B36" s="338"/>
      <c r="C36" s="338"/>
      <c r="D36" s="338"/>
      <c r="E36" s="338"/>
      <c r="F36" s="344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6"/>
      <c r="X36" s="357" t="s">
        <v>37</v>
      </c>
      <c r="Y36" s="357"/>
      <c r="Z36" s="357"/>
      <c r="AA36" s="357"/>
      <c r="AB36" s="358"/>
      <c r="AC36" s="493"/>
      <c r="AD36" s="494"/>
      <c r="AE36" s="494"/>
      <c r="AF36" s="494"/>
      <c r="AG36" s="494"/>
      <c r="AH36" s="495"/>
      <c r="AI36" s="496"/>
      <c r="AJ36" s="497"/>
      <c r="AK36" s="497"/>
      <c r="AL36" s="497"/>
      <c r="AM36" s="497"/>
      <c r="AN36" s="498"/>
      <c r="AO36" s="496"/>
      <c r="AP36" s="497"/>
      <c r="AQ36" s="497"/>
      <c r="AR36" s="497"/>
      <c r="AS36" s="497"/>
      <c r="AT36" s="498"/>
      <c r="AU36" s="490"/>
      <c r="AV36" s="491"/>
      <c r="AW36" s="491"/>
      <c r="AX36" s="491"/>
      <c r="AY36" s="491"/>
      <c r="AZ36" s="492"/>
      <c r="BA36" s="490"/>
      <c r="BB36" s="491"/>
      <c r="BC36" s="491"/>
      <c r="BD36" s="491"/>
      <c r="BE36" s="491"/>
      <c r="BF36" s="492"/>
      <c r="BG36" s="493"/>
      <c r="BH36" s="494"/>
      <c r="BI36" s="494"/>
      <c r="BJ36" s="494"/>
      <c r="BK36" s="494"/>
      <c r="BL36" s="495"/>
      <c r="BM36" s="493"/>
      <c r="BN36" s="494"/>
      <c r="BO36" s="494"/>
      <c r="BP36" s="494"/>
      <c r="BQ36" s="494"/>
      <c r="BR36" s="495"/>
      <c r="BS36" s="487"/>
      <c r="BT36" s="488"/>
      <c r="BU36" s="488"/>
      <c r="BV36" s="488"/>
      <c r="BW36" s="488"/>
      <c r="BX36" s="489"/>
      <c r="BY36" s="487"/>
      <c r="BZ36" s="488"/>
      <c r="CA36" s="488"/>
      <c r="CB36" s="488"/>
      <c r="CC36" s="488"/>
      <c r="CD36" s="489"/>
      <c r="CE36" s="487"/>
      <c r="CF36" s="488"/>
      <c r="CG36" s="488"/>
      <c r="CH36" s="488"/>
      <c r="CI36" s="488"/>
      <c r="CJ36" s="489"/>
      <c r="CK36" s="490"/>
      <c r="CL36" s="491"/>
      <c r="CM36" s="491"/>
      <c r="CN36" s="491"/>
      <c r="CO36" s="491"/>
      <c r="CP36" s="492"/>
      <c r="CQ36" s="490"/>
      <c r="CR36" s="491"/>
      <c r="CS36" s="491"/>
      <c r="CT36" s="491"/>
      <c r="CU36" s="491"/>
      <c r="CV36" s="492"/>
      <c r="CW36" s="487"/>
      <c r="CX36" s="488"/>
      <c r="CY36" s="488"/>
      <c r="CZ36" s="488"/>
      <c r="DA36" s="488"/>
      <c r="DB36" s="489"/>
      <c r="DC36" s="487"/>
      <c r="DD36" s="488"/>
      <c r="DE36" s="488"/>
      <c r="DF36" s="488"/>
      <c r="DG36" s="488"/>
      <c r="DH36" s="489"/>
      <c r="DI36" s="487"/>
      <c r="DJ36" s="488"/>
      <c r="DK36" s="488"/>
      <c r="DL36" s="488"/>
      <c r="DM36" s="488"/>
      <c r="DN36" s="489"/>
      <c r="DO36" s="487"/>
      <c r="DP36" s="488"/>
      <c r="DQ36" s="488"/>
      <c r="DR36" s="488"/>
      <c r="DS36" s="488"/>
      <c r="DT36" s="489"/>
      <c r="DU36" s="487"/>
      <c r="DV36" s="488"/>
      <c r="DW36" s="488"/>
      <c r="DX36" s="488"/>
      <c r="DY36" s="488"/>
      <c r="DZ36" s="489"/>
      <c r="EA36" s="490"/>
      <c r="EB36" s="491"/>
      <c r="EC36" s="491"/>
      <c r="ED36" s="491"/>
      <c r="EE36" s="491"/>
      <c r="EF36" s="492"/>
      <c r="EG36" s="490"/>
      <c r="EH36" s="491"/>
      <c r="EI36" s="491"/>
      <c r="EJ36" s="491"/>
      <c r="EK36" s="491"/>
      <c r="EL36" s="492"/>
      <c r="EM36" s="487"/>
      <c r="EN36" s="488"/>
      <c r="EO36" s="488"/>
      <c r="EP36" s="488"/>
      <c r="EQ36" s="488"/>
      <c r="ER36" s="489"/>
      <c r="ES36" s="487"/>
      <c r="ET36" s="488"/>
      <c r="EU36" s="488"/>
      <c r="EV36" s="488"/>
      <c r="EW36" s="488"/>
      <c r="EX36" s="489"/>
      <c r="EY36" s="487"/>
      <c r="EZ36" s="488"/>
      <c r="FA36" s="488"/>
      <c r="FB36" s="488"/>
      <c r="FC36" s="488"/>
      <c r="FD36" s="489"/>
      <c r="FE36" s="487"/>
      <c r="FF36" s="488"/>
      <c r="FG36" s="488"/>
      <c r="FH36" s="488"/>
      <c r="FI36" s="488"/>
      <c r="FJ36" s="489"/>
      <c r="FK36" s="487"/>
      <c r="FL36" s="488"/>
      <c r="FM36" s="488"/>
      <c r="FN36" s="488"/>
      <c r="FO36" s="488"/>
      <c r="FP36" s="489"/>
      <c r="FQ36" s="490"/>
      <c r="FR36" s="491"/>
      <c r="FS36" s="491"/>
      <c r="FT36" s="491"/>
      <c r="FU36" s="491"/>
      <c r="FV36" s="492"/>
      <c r="FW36" s="490"/>
      <c r="FX36" s="491"/>
      <c r="FY36" s="491"/>
      <c r="FZ36" s="491"/>
      <c r="GA36" s="491"/>
      <c r="GB36" s="492"/>
      <c r="GC36" s="487"/>
      <c r="GD36" s="488"/>
      <c r="GE36" s="488"/>
      <c r="GF36" s="488"/>
      <c r="GG36" s="488"/>
      <c r="GH36" s="489"/>
      <c r="GI36" s="496"/>
      <c r="GJ36" s="497"/>
      <c r="GK36" s="497"/>
      <c r="GL36" s="497"/>
      <c r="GM36" s="497"/>
      <c r="GN36" s="498"/>
      <c r="GO36" s="496"/>
      <c r="GP36" s="497"/>
      <c r="GQ36" s="497"/>
      <c r="GR36" s="497"/>
      <c r="GS36" s="497"/>
      <c r="GT36" s="498"/>
      <c r="GU36" s="496"/>
      <c r="GV36" s="497"/>
      <c r="GW36" s="497"/>
      <c r="GX36" s="497"/>
      <c r="GY36" s="497"/>
      <c r="GZ36" s="498"/>
      <c r="HA36" s="496"/>
      <c r="HB36" s="497"/>
      <c r="HC36" s="497"/>
      <c r="HD36" s="497"/>
      <c r="HE36" s="497"/>
      <c r="HF36" s="498"/>
      <c r="HG36" s="364"/>
      <c r="HH36" s="365"/>
      <c r="HI36" s="365"/>
      <c r="HJ36" s="365"/>
      <c r="HK36" s="365"/>
      <c r="HL36" s="365"/>
      <c r="HM36" s="365"/>
      <c r="HN36" s="365"/>
      <c r="HO36" s="365"/>
      <c r="HP36" s="365"/>
      <c r="HQ36" s="365"/>
      <c r="HR36" s="365"/>
      <c r="HS36" s="365"/>
      <c r="HT36" s="365"/>
      <c r="HU36" s="366"/>
      <c r="HY36" s="369"/>
      <c r="HZ36" s="32"/>
      <c r="IA36" s="33"/>
      <c r="IB36" s="39"/>
      <c r="IC36" s="24"/>
      <c r="ID36" s="25"/>
      <c r="IE36" s="25"/>
      <c r="IH36" s="11"/>
      <c r="IJ36" s="19"/>
      <c r="IK36" s="19"/>
      <c r="IL36" s="19"/>
      <c r="IM36" s="19"/>
      <c r="IN36" s="19"/>
    </row>
    <row r="37" spans="1:248" ht="22.5" hidden="1" customHeight="1" thickBot="1" x14ac:dyDescent="0.3">
      <c r="A37" s="337"/>
      <c r="B37" s="338"/>
      <c r="C37" s="338"/>
      <c r="D37" s="338"/>
      <c r="E37" s="338"/>
      <c r="F37" s="344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6"/>
      <c r="X37" s="505" t="s">
        <v>39</v>
      </c>
      <c r="Y37" s="505"/>
      <c r="Z37" s="505"/>
      <c r="AA37" s="505"/>
      <c r="AB37" s="506"/>
      <c r="AC37" s="502">
        <f>IFERROR(AC35-AC34-AC36,0)</f>
        <v>0</v>
      </c>
      <c r="AD37" s="503"/>
      <c r="AE37" s="503"/>
      <c r="AF37" s="503"/>
      <c r="AG37" s="503"/>
      <c r="AH37" s="504"/>
      <c r="AI37" s="499">
        <f>IFERROR(AI35-AI34-AI36,0)</f>
        <v>0</v>
      </c>
      <c r="AJ37" s="500"/>
      <c r="AK37" s="500"/>
      <c r="AL37" s="500"/>
      <c r="AM37" s="500"/>
      <c r="AN37" s="501"/>
      <c r="AO37" s="499">
        <f>IFERROR(AO35-AO34-AO36,0)</f>
        <v>0</v>
      </c>
      <c r="AP37" s="500"/>
      <c r="AQ37" s="500"/>
      <c r="AR37" s="500"/>
      <c r="AS37" s="500"/>
      <c r="AT37" s="501"/>
      <c r="AU37" s="499">
        <f>IFERROR(AU35-AU34-AU36,0)</f>
        <v>0</v>
      </c>
      <c r="AV37" s="500"/>
      <c r="AW37" s="500"/>
      <c r="AX37" s="500"/>
      <c r="AY37" s="500"/>
      <c r="AZ37" s="501"/>
      <c r="BA37" s="499">
        <f>IFERROR(BA35-BA34-BA36,0)</f>
        <v>0</v>
      </c>
      <c r="BB37" s="500"/>
      <c r="BC37" s="500"/>
      <c r="BD37" s="500"/>
      <c r="BE37" s="500"/>
      <c r="BF37" s="501"/>
      <c r="BG37" s="502">
        <f>IFERROR(BG35-BG34-BG36,0)</f>
        <v>0</v>
      </c>
      <c r="BH37" s="503"/>
      <c r="BI37" s="503"/>
      <c r="BJ37" s="503"/>
      <c r="BK37" s="503"/>
      <c r="BL37" s="504"/>
      <c r="BM37" s="502">
        <f>IFERROR(BM35-BM34-BM36,0)</f>
        <v>0</v>
      </c>
      <c r="BN37" s="503"/>
      <c r="BO37" s="503"/>
      <c r="BP37" s="503"/>
      <c r="BQ37" s="503"/>
      <c r="BR37" s="504"/>
      <c r="BS37" s="499">
        <f>IFERROR(BS35-BS34-BS36,0)</f>
        <v>0</v>
      </c>
      <c r="BT37" s="500"/>
      <c r="BU37" s="500"/>
      <c r="BV37" s="500"/>
      <c r="BW37" s="500"/>
      <c r="BX37" s="501"/>
      <c r="BY37" s="499">
        <f>IFERROR(BY35-BY34-BY36,0)</f>
        <v>0</v>
      </c>
      <c r="BZ37" s="500"/>
      <c r="CA37" s="500"/>
      <c r="CB37" s="500"/>
      <c r="CC37" s="500"/>
      <c r="CD37" s="501"/>
      <c r="CE37" s="499">
        <f>IFERROR(CE35-CE34-CE36,0)</f>
        <v>0</v>
      </c>
      <c r="CF37" s="500"/>
      <c r="CG37" s="500"/>
      <c r="CH37" s="500"/>
      <c r="CI37" s="500"/>
      <c r="CJ37" s="501"/>
      <c r="CK37" s="499">
        <f>IFERROR(CK35-CK34-CK36,0)</f>
        <v>0</v>
      </c>
      <c r="CL37" s="500"/>
      <c r="CM37" s="500"/>
      <c r="CN37" s="500"/>
      <c r="CO37" s="500"/>
      <c r="CP37" s="501"/>
      <c r="CQ37" s="499">
        <f>IFERROR(CQ35-CQ34-CQ36,0)</f>
        <v>0</v>
      </c>
      <c r="CR37" s="500"/>
      <c r="CS37" s="500"/>
      <c r="CT37" s="500"/>
      <c r="CU37" s="500"/>
      <c r="CV37" s="501"/>
      <c r="CW37" s="499">
        <f>IFERROR(CW35-CW34-CW36,0)</f>
        <v>0</v>
      </c>
      <c r="CX37" s="500"/>
      <c r="CY37" s="500"/>
      <c r="CZ37" s="500"/>
      <c r="DA37" s="500"/>
      <c r="DB37" s="501"/>
      <c r="DC37" s="499">
        <f>IFERROR(DC35-DC34-DC36,0)</f>
        <v>0</v>
      </c>
      <c r="DD37" s="500"/>
      <c r="DE37" s="500"/>
      <c r="DF37" s="500"/>
      <c r="DG37" s="500"/>
      <c r="DH37" s="501"/>
      <c r="DI37" s="499">
        <f>IFERROR(DI35-DI34-DI36,0)</f>
        <v>0</v>
      </c>
      <c r="DJ37" s="500"/>
      <c r="DK37" s="500"/>
      <c r="DL37" s="500"/>
      <c r="DM37" s="500"/>
      <c r="DN37" s="501"/>
      <c r="DO37" s="499">
        <f>IFERROR(DO35-DO34-DO36,0)</f>
        <v>0</v>
      </c>
      <c r="DP37" s="500"/>
      <c r="DQ37" s="500"/>
      <c r="DR37" s="500"/>
      <c r="DS37" s="500"/>
      <c r="DT37" s="501"/>
      <c r="DU37" s="499">
        <f>IFERROR(DU35-DU34-DU36,0)</f>
        <v>0</v>
      </c>
      <c r="DV37" s="500"/>
      <c r="DW37" s="500"/>
      <c r="DX37" s="500"/>
      <c r="DY37" s="500"/>
      <c r="DZ37" s="501"/>
      <c r="EA37" s="499">
        <f>IFERROR(EA35-EA34-EA36,0)</f>
        <v>0</v>
      </c>
      <c r="EB37" s="500"/>
      <c r="EC37" s="500"/>
      <c r="ED37" s="500"/>
      <c r="EE37" s="500"/>
      <c r="EF37" s="501"/>
      <c r="EG37" s="499">
        <f>IFERROR(EG35-EG34-EG36,0)</f>
        <v>0</v>
      </c>
      <c r="EH37" s="500"/>
      <c r="EI37" s="500"/>
      <c r="EJ37" s="500"/>
      <c r="EK37" s="500"/>
      <c r="EL37" s="501"/>
      <c r="EM37" s="499">
        <f>IFERROR(EM35-EM34-EM36,0)</f>
        <v>0</v>
      </c>
      <c r="EN37" s="500"/>
      <c r="EO37" s="500"/>
      <c r="EP37" s="500"/>
      <c r="EQ37" s="500"/>
      <c r="ER37" s="501"/>
      <c r="ES37" s="499">
        <f>IFERROR(ES35-ES34-ES36,0)</f>
        <v>0</v>
      </c>
      <c r="ET37" s="500"/>
      <c r="EU37" s="500"/>
      <c r="EV37" s="500"/>
      <c r="EW37" s="500"/>
      <c r="EX37" s="501"/>
      <c r="EY37" s="499">
        <f>IFERROR(EY35-EY34-EY36,0)</f>
        <v>0</v>
      </c>
      <c r="EZ37" s="500"/>
      <c r="FA37" s="500"/>
      <c r="FB37" s="500"/>
      <c r="FC37" s="500"/>
      <c r="FD37" s="501"/>
      <c r="FE37" s="499">
        <f>IFERROR(FE35-FE34-FE36,0)</f>
        <v>0</v>
      </c>
      <c r="FF37" s="500"/>
      <c r="FG37" s="500"/>
      <c r="FH37" s="500"/>
      <c r="FI37" s="500"/>
      <c r="FJ37" s="501"/>
      <c r="FK37" s="499">
        <f>IFERROR(FK35-FK34-FK36,0)</f>
        <v>0</v>
      </c>
      <c r="FL37" s="500"/>
      <c r="FM37" s="500"/>
      <c r="FN37" s="500"/>
      <c r="FO37" s="500"/>
      <c r="FP37" s="501"/>
      <c r="FQ37" s="499">
        <f>IFERROR(FQ35-FQ34-FQ36,0)</f>
        <v>0</v>
      </c>
      <c r="FR37" s="500"/>
      <c r="FS37" s="500"/>
      <c r="FT37" s="500"/>
      <c r="FU37" s="500"/>
      <c r="FV37" s="501"/>
      <c r="FW37" s="499">
        <f>IFERROR(FW35-FW34-FW36,0)</f>
        <v>0</v>
      </c>
      <c r="FX37" s="500"/>
      <c r="FY37" s="500"/>
      <c r="FZ37" s="500"/>
      <c r="GA37" s="500"/>
      <c r="GB37" s="501"/>
      <c r="GC37" s="499">
        <f>IFERROR(GC35-GC34-GC36,0)</f>
        <v>0</v>
      </c>
      <c r="GD37" s="500"/>
      <c r="GE37" s="500"/>
      <c r="GF37" s="500"/>
      <c r="GG37" s="500"/>
      <c r="GH37" s="501"/>
      <c r="GI37" s="499">
        <f>IFERROR(GI35-GI34-GI36,0)</f>
        <v>0</v>
      </c>
      <c r="GJ37" s="500"/>
      <c r="GK37" s="500"/>
      <c r="GL37" s="500"/>
      <c r="GM37" s="500"/>
      <c r="GN37" s="501"/>
      <c r="GO37" s="499">
        <f>IFERROR(GO35-GO34-GO36,0)</f>
        <v>0</v>
      </c>
      <c r="GP37" s="500"/>
      <c r="GQ37" s="500"/>
      <c r="GR37" s="500"/>
      <c r="GS37" s="500"/>
      <c r="GT37" s="501"/>
      <c r="GU37" s="499">
        <f>IFERROR(GU35-GU34-GU36,0)</f>
        <v>0</v>
      </c>
      <c r="GV37" s="500"/>
      <c r="GW37" s="500"/>
      <c r="GX37" s="500"/>
      <c r="GY37" s="500"/>
      <c r="GZ37" s="501"/>
      <c r="HA37" s="499">
        <f>IFERROR(HA35-HA34-HA36,0)</f>
        <v>0</v>
      </c>
      <c r="HB37" s="500"/>
      <c r="HC37" s="500"/>
      <c r="HD37" s="500"/>
      <c r="HE37" s="500"/>
      <c r="HF37" s="501"/>
      <c r="HG37" s="389"/>
      <c r="HH37" s="390"/>
      <c r="HI37" s="390"/>
      <c r="HJ37" s="390"/>
      <c r="HK37" s="390"/>
      <c r="HL37" s="390"/>
      <c r="HM37" s="390"/>
      <c r="HN37" s="390"/>
      <c r="HO37" s="390"/>
      <c r="HP37" s="390"/>
      <c r="HQ37" s="390"/>
      <c r="HR37" s="390"/>
      <c r="HS37" s="390"/>
      <c r="HT37" s="390"/>
      <c r="HU37" s="391"/>
      <c r="HY37" s="40">
        <f>SUM(AC37:HF37)</f>
        <v>0</v>
      </c>
      <c r="HZ37" s="32"/>
      <c r="IA37" s="33"/>
      <c r="IB37" s="39"/>
      <c r="IC37" s="24"/>
      <c r="ID37" s="25"/>
      <c r="IE37" s="25"/>
      <c r="IH37" s="11"/>
      <c r="IJ37" s="19"/>
      <c r="IK37" s="19"/>
      <c r="IL37" s="19"/>
      <c r="IM37" s="19"/>
      <c r="IN37" s="19"/>
    </row>
    <row r="38" spans="1:248" ht="15" hidden="1" customHeight="1" thickBot="1" x14ac:dyDescent="0.3">
      <c r="A38" s="337"/>
      <c r="B38" s="338"/>
      <c r="C38" s="338"/>
      <c r="D38" s="338"/>
      <c r="E38" s="338"/>
      <c r="F38" s="344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6"/>
      <c r="X38" s="507" t="s">
        <v>41</v>
      </c>
      <c r="Y38" s="507"/>
      <c r="Z38" s="507"/>
      <c r="AA38" s="507"/>
      <c r="AB38" s="508"/>
      <c r="AC38" s="509"/>
      <c r="AD38" s="510"/>
      <c r="AE38" s="510"/>
      <c r="AF38" s="510"/>
      <c r="AG38" s="510"/>
      <c r="AH38" s="511"/>
      <c r="AI38" s="470"/>
      <c r="AJ38" s="471"/>
      <c r="AK38" s="471"/>
      <c r="AL38" s="471"/>
      <c r="AM38" s="471"/>
      <c r="AN38" s="472"/>
      <c r="AO38" s="470"/>
      <c r="AP38" s="471"/>
      <c r="AQ38" s="471"/>
      <c r="AR38" s="471"/>
      <c r="AS38" s="471"/>
      <c r="AT38" s="472"/>
      <c r="AU38" s="473"/>
      <c r="AV38" s="474"/>
      <c r="AW38" s="474"/>
      <c r="AX38" s="474"/>
      <c r="AY38" s="474"/>
      <c r="AZ38" s="475"/>
      <c r="BA38" s="473"/>
      <c r="BB38" s="474"/>
      <c r="BC38" s="474"/>
      <c r="BD38" s="474"/>
      <c r="BE38" s="474"/>
      <c r="BF38" s="475"/>
      <c r="BG38" s="476"/>
      <c r="BH38" s="477"/>
      <c r="BI38" s="477"/>
      <c r="BJ38" s="477"/>
      <c r="BK38" s="477"/>
      <c r="BL38" s="478"/>
      <c r="BM38" s="476"/>
      <c r="BN38" s="477"/>
      <c r="BO38" s="477"/>
      <c r="BP38" s="477"/>
      <c r="BQ38" s="477"/>
      <c r="BR38" s="478"/>
      <c r="BS38" s="473"/>
      <c r="BT38" s="474"/>
      <c r="BU38" s="474"/>
      <c r="BV38" s="474"/>
      <c r="BW38" s="474"/>
      <c r="BX38" s="475"/>
      <c r="BY38" s="473"/>
      <c r="BZ38" s="474"/>
      <c r="CA38" s="474"/>
      <c r="CB38" s="474"/>
      <c r="CC38" s="474"/>
      <c r="CD38" s="475"/>
      <c r="CE38" s="473"/>
      <c r="CF38" s="474"/>
      <c r="CG38" s="474"/>
      <c r="CH38" s="474"/>
      <c r="CI38" s="474"/>
      <c r="CJ38" s="475"/>
      <c r="CK38" s="473"/>
      <c r="CL38" s="474"/>
      <c r="CM38" s="474"/>
      <c r="CN38" s="474"/>
      <c r="CO38" s="474"/>
      <c r="CP38" s="475"/>
      <c r="CQ38" s="473"/>
      <c r="CR38" s="474"/>
      <c r="CS38" s="474"/>
      <c r="CT38" s="474"/>
      <c r="CU38" s="474"/>
      <c r="CV38" s="475"/>
      <c r="CW38" s="473"/>
      <c r="CX38" s="474"/>
      <c r="CY38" s="474"/>
      <c r="CZ38" s="474"/>
      <c r="DA38" s="474"/>
      <c r="DB38" s="475"/>
      <c r="DC38" s="473"/>
      <c r="DD38" s="474"/>
      <c r="DE38" s="474"/>
      <c r="DF38" s="474"/>
      <c r="DG38" s="474"/>
      <c r="DH38" s="475"/>
      <c r="DI38" s="473"/>
      <c r="DJ38" s="474"/>
      <c r="DK38" s="474"/>
      <c r="DL38" s="474"/>
      <c r="DM38" s="474"/>
      <c r="DN38" s="475"/>
      <c r="DO38" s="473"/>
      <c r="DP38" s="474"/>
      <c r="DQ38" s="474"/>
      <c r="DR38" s="474"/>
      <c r="DS38" s="474"/>
      <c r="DT38" s="475"/>
      <c r="DU38" s="473"/>
      <c r="DV38" s="474"/>
      <c r="DW38" s="474"/>
      <c r="DX38" s="474"/>
      <c r="DY38" s="474"/>
      <c r="DZ38" s="475"/>
      <c r="EA38" s="473"/>
      <c r="EB38" s="474"/>
      <c r="EC38" s="474"/>
      <c r="ED38" s="474"/>
      <c r="EE38" s="474"/>
      <c r="EF38" s="475"/>
      <c r="EG38" s="473"/>
      <c r="EH38" s="474"/>
      <c r="EI38" s="474"/>
      <c r="EJ38" s="474"/>
      <c r="EK38" s="474"/>
      <c r="EL38" s="475"/>
      <c r="EM38" s="473"/>
      <c r="EN38" s="474"/>
      <c r="EO38" s="474"/>
      <c r="EP38" s="474"/>
      <c r="EQ38" s="474"/>
      <c r="ER38" s="475"/>
      <c r="ES38" s="473"/>
      <c r="ET38" s="474"/>
      <c r="EU38" s="474"/>
      <c r="EV38" s="474"/>
      <c r="EW38" s="474"/>
      <c r="EX38" s="475"/>
      <c r="EY38" s="473"/>
      <c r="EZ38" s="474"/>
      <c r="FA38" s="474"/>
      <c r="FB38" s="474"/>
      <c r="FC38" s="474"/>
      <c r="FD38" s="475"/>
      <c r="FE38" s="473"/>
      <c r="FF38" s="474"/>
      <c r="FG38" s="474"/>
      <c r="FH38" s="474"/>
      <c r="FI38" s="474"/>
      <c r="FJ38" s="475"/>
      <c r="FK38" s="473"/>
      <c r="FL38" s="474"/>
      <c r="FM38" s="474"/>
      <c r="FN38" s="474"/>
      <c r="FO38" s="474"/>
      <c r="FP38" s="475"/>
      <c r="FQ38" s="473"/>
      <c r="FR38" s="474"/>
      <c r="FS38" s="474"/>
      <c r="FT38" s="474"/>
      <c r="FU38" s="474"/>
      <c r="FV38" s="475"/>
      <c r="FW38" s="473"/>
      <c r="FX38" s="474"/>
      <c r="FY38" s="474"/>
      <c r="FZ38" s="474"/>
      <c r="GA38" s="474"/>
      <c r="GB38" s="475"/>
      <c r="GC38" s="473"/>
      <c r="GD38" s="474"/>
      <c r="GE38" s="474"/>
      <c r="GF38" s="474"/>
      <c r="GG38" s="474"/>
      <c r="GH38" s="475"/>
      <c r="GI38" s="470"/>
      <c r="GJ38" s="471"/>
      <c r="GK38" s="471"/>
      <c r="GL38" s="471"/>
      <c r="GM38" s="471"/>
      <c r="GN38" s="472"/>
      <c r="GO38" s="470"/>
      <c r="GP38" s="471"/>
      <c r="GQ38" s="471"/>
      <c r="GR38" s="471"/>
      <c r="GS38" s="471"/>
      <c r="GT38" s="472"/>
      <c r="GU38" s="470"/>
      <c r="GV38" s="471"/>
      <c r="GW38" s="471"/>
      <c r="GX38" s="471"/>
      <c r="GY38" s="471"/>
      <c r="GZ38" s="472"/>
      <c r="HA38" s="470"/>
      <c r="HB38" s="471"/>
      <c r="HC38" s="471"/>
      <c r="HD38" s="471"/>
      <c r="HE38" s="471"/>
      <c r="HF38" s="471"/>
      <c r="HG38" s="389"/>
      <c r="HH38" s="390"/>
      <c r="HI38" s="390"/>
      <c r="HJ38" s="390"/>
      <c r="HK38" s="390"/>
      <c r="HL38" s="390"/>
      <c r="HM38" s="390"/>
      <c r="HN38" s="390"/>
      <c r="HO38" s="390"/>
      <c r="HP38" s="390"/>
      <c r="HQ38" s="390"/>
      <c r="HR38" s="390"/>
      <c r="HS38" s="390"/>
      <c r="HT38" s="390"/>
      <c r="HU38" s="391"/>
      <c r="HY38" s="59">
        <f>COUNT(AU38:HX38)</f>
        <v>0</v>
      </c>
      <c r="HZ38" s="32"/>
      <c r="IA38" s="33"/>
      <c r="IB38" s="39"/>
      <c r="IC38" s="24"/>
      <c r="ID38" s="25"/>
      <c r="IE38" s="25"/>
      <c r="IH38" s="11"/>
      <c r="IJ38" s="19"/>
      <c r="IK38" s="19"/>
      <c r="IL38" s="19"/>
      <c r="IM38" s="19"/>
      <c r="IN38" s="19"/>
    </row>
    <row r="39" spans="1:248" ht="18.75" hidden="1" customHeight="1" thickBot="1" x14ac:dyDescent="0.3">
      <c r="A39" s="339"/>
      <c r="B39" s="340"/>
      <c r="C39" s="340"/>
      <c r="D39" s="340"/>
      <c r="E39" s="340"/>
      <c r="F39" s="347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9"/>
      <c r="X39" s="518" t="s">
        <v>43</v>
      </c>
      <c r="Y39" s="518"/>
      <c r="Z39" s="518"/>
      <c r="AA39" s="518"/>
      <c r="AB39" s="519"/>
      <c r="AC39" s="512"/>
      <c r="AD39" s="513"/>
      <c r="AE39" s="513"/>
      <c r="AF39" s="513"/>
      <c r="AG39" s="513"/>
      <c r="AH39" s="514"/>
      <c r="AI39" s="520"/>
      <c r="AJ39" s="521"/>
      <c r="AK39" s="521"/>
      <c r="AL39" s="521"/>
      <c r="AM39" s="521"/>
      <c r="AN39" s="522"/>
      <c r="AO39" s="520"/>
      <c r="AP39" s="521"/>
      <c r="AQ39" s="521"/>
      <c r="AR39" s="521"/>
      <c r="AS39" s="521"/>
      <c r="AT39" s="522"/>
      <c r="AU39" s="515"/>
      <c r="AV39" s="516"/>
      <c r="AW39" s="516"/>
      <c r="AX39" s="516"/>
      <c r="AY39" s="516"/>
      <c r="AZ39" s="517"/>
      <c r="BA39" s="515"/>
      <c r="BB39" s="516"/>
      <c r="BC39" s="516"/>
      <c r="BD39" s="516"/>
      <c r="BE39" s="516"/>
      <c r="BF39" s="517"/>
      <c r="BG39" s="512"/>
      <c r="BH39" s="513"/>
      <c r="BI39" s="513"/>
      <c r="BJ39" s="513"/>
      <c r="BK39" s="513"/>
      <c r="BL39" s="514"/>
      <c r="BM39" s="512"/>
      <c r="BN39" s="513"/>
      <c r="BO39" s="513"/>
      <c r="BP39" s="513"/>
      <c r="BQ39" s="513"/>
      <c r="BR39" s="514"/>
      <c r="BS39" s="515"/>
      <c r="BT39" s="516"/>
      <c r="BU39" s="516"/>
      <c r="BV39" s="516"/>
      <c r="BW39" s="516"/>
      <c r="BX39" s="517"/>
      <c r="BY39" s="515"/>
      <c r="BZ39" s="516"/>
      <c r="CA39" s="516"/>
      <c r="CB39" s="516"/>
      <c r="CC39" s="516"/>
      <c r="CD39" s="517"/>
      <c r="CE39" s="515"/>
      <c r="CF39" s="516"/>
      <c r="CG39" s="516"/>
      <c r="CH39" s="516"/>
      <c r="CI39" s="516"/>
      <c r="CJ39" s="517"/>
      <c r="CK39" s="515"/>
      <c r="CL39" s="516"/>
      <c r="CM39" s="516"/>
      <c r="CN39" s="516"/>
      <c r="CO39" s="516"/>
      <c r="CP39" s="517"/>
      <c r="CQ39" s="515"/>
      <c r="CR39" s="516"/>
      <c r="CS39" s="516"/>
      <c r="CT39" s="516"/>
      <c r="CU39" s="516"/>
      <c r="CV39" s="517"/>
      <c r="CW39" s="515"/>
      <c r="CX39" s="516"/>
      <c r="CY39" s="516"/>
      <c r="CZ39" s="516"/>
      <c r="DA39" s="516"/>
      <c r="DB39" s="517"/>
      <c r="DC39" s="515"/>
      <c r="DD39" s="516"/>
      <c r="DE39" s="516"/>
      <c r="DF39" s="516"/>
      <c r="DG39" s="516"/>
      <c r="DH39" s="517"/>
      <c r="DI39" s="515"/>
      <c r="DJ39" s="516"/>
      <c r="DK39" s="516"/>
      <c r="DL39" s="516"/>
      <c r="DM39" s="516"/>
      <c r="DN39" s="517"/>
      <c r="DO39" s="515"/>
      <c r="DP39" s="516"/>
      <c r="DQ39" s="516"/>
      <c r="DR39" s="516"/>
      <c r="DS39" s="516"/>
      <c r="DT39" s="517"/>
      <c r="DU39" s="515"/>
      <c r="DV39" s="516"/>
      <c r="DW39" s="516"/>
      <c r="DX39" s="516"/>
      <c r="DY39" s="516"/>
      <c r="DZ39" s="517"/>
      <c r="EA39" s="515"/>
      <c r="EB39" s="516"/>
      <c r="EC39" s="516"/>
      <c r="ED39" s="516"/>
      <c r="EE39" s="516"/>
      <c r="EF39" s="517"/>
      <c r="EG39" s="515"/>
      <c r="EH39" s="516"/>
      <c r="EI39" s="516"/>
      <c r="EJ39" s="516"/>
      <c r="EK39" s="516"/>
      <c r="EL39" s="517"/>
      <c r="EM39" s="515"/>
      <c r="EN39" s="516"/>
      <c r="EO39" s="516"/>
      <c r="EP39" s="516"/>
      <c r="EQ39" s="516"/>
      <c r="ER39" s="517"/>
      <c r="ES39" s="515"/>
      <c r="ET39" s="516"/>
      <c r="EU39" s="516"/>
      <c r="EV39" s="516"/>
      <c r="EW39" s="516"/>
      <c r="EX39" s="517"/>
      <c r="EY39" s="515"/>
      <c r="EZ39" s="516"/>
      <c r="FA39" s="516"/>
      <c r="FB39" s="516"/>
      <c r="FC39" s="516"/>
      <c r="FD39" s="517"/>
      <c r="FE39" s="515"/>
      <c r="FF39" s="516"/>
      <c r="FG39" s="516"/>
      <c r="FH39" s="516"/>
      <c r="FI39" s="516"/>
      <c r="FJ39" s="517"/>
      <c r="FK39" s="515"/>
      <c r="FL39" s="516"/>
      <c r="FM39" s="516"/>
      <c r="FN39" s="516"/>
      <c r="FO39" s="516"/>
      <c r="FP39" s="517"/>
      <c r="FQ39" s="515"/>
      <c r="FR39" s="516"/>
      <c r="FS39" s="516"/>
      <c r="FT39" s="516"/>
      <c r="FU39" s="516"/>
      <c r="FV39" s="517"/>
      <c r="FW39" s="515"/>
      <c r="FX39" s="516"/>
      <c r="FY39" s="516"/>
      <c r="FZ39" s="516"/>
      <c r="GA39" s="516"/>
      <c r="GB39" s="517"/>
      <c r="GC39" s="515"/>
      <c r="GD39" s="516"/>
      <c r="GE39" s="516"/>
      <c r="GF39" s="516"/>
      <c r="GG39" s="516"/>
      <c r="GH39" s="517"/>
      <c r="GI39" s="520"/>
      <c r="GJ39" s="521"/>
      <c r="GK39" s="521"/>
      <c r="GL39" s="521"/>
      <c r="GM39" s="521"/>
      <c r="GN39" s="522"/>
      <c r="GO39" s="520"/>
      <c r="GP39" s="521"/>
      <c r="GQ39" s="521"/>
      <c r="GR39" s="521"/>
      <c r="GS39" s="521"/>
      <c r="GT39" s="522"/>
      <c r="GU39" s="520"/>
      <c r="GV39" s="521"/>
      <c r="GW39" s="521"/>
      <c r="GX39" s="521"/>
      <c r="GY39" s="521"/>
      <c r="GZ39" s="522"/>
      <c r="HA39" s="520"/>
      <c r="HB39" s="521"/>
      <c r="HC39" s="521"/>
      <c r="HD39" s="521"/>
      <c r="HE39" s="521"/>
      <c r="HF39" s="522"/>
      <c r="HG39" s="390">
        <f>COUNTIF(AC39:HF39,"=ОТ")</f>
        <v>0</v>
      </c>
      <c r="HH39" s="390"/>
      <c r="HI39" s="390"/>
      <c r="HJ39" s="390"/>
      <c r="HK39" s="390"/>
      <c r="HL39" s="390"/>
      <c r="HM39" s="390"/>
      <c r="HN39" s="390"/>
      <c r="HO39" s="390"/>
      <c r="HP39" s="390"/>
      <c r="HQ39" s="390"/>
      <c r="HR39" s="390"/>
      <c r="HS39" s="390"/>
      <c r="HT39" s="390"/>
      <c r="HU39" s="391"/>
      <c r="HY39" s="61"/>
      <c r="HZ39" s="32"/>
      <c r="IA39" s="62"/>
      <c r="IB39" s="63"/>
      <c r="IC39" s="24"/>
      <c r="ID39" s="25"/>
      <c r="IE39" s="25"/>
      <c r="IH39" s="11"/>
      <c r="IJ39" s="19"/>
      <c r="IK39" s="19"/>
      <c r="IL39" s="19"/>
      <c r="IM39" s="19"/>
      <c r="IN39" s="19"/>
    </row>
    <row r="40" spans="1:248" ht="14.25" hidden="1" customHeight="1" thickTop="1" thickBot="1" x14ac:dyDescent="0.3">
      <c r="A40" s="335">
        <v>4</v>
      </c>
      <c r="B40" s="336"/>
      <c r="C40" s="336"/>
      <c r="D40" s="336"/>
      <c r="E40" s="336"/>
      <c r="F40" s="341" t="s">
        <v>25</v>
      </c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531">
        <v>1</v>
      </c>
      <c r="Y40" s="485"/>
      <c r="Z40" s="485"/>
      <c r="AA40" s="485"/>
      <c r="AB40" s="486"/>
      <c r="AC40" s="528"/>
      <c r="AD40" s="529"/>
      <c r="AE40" s="529"/>
      <c r="AF40" s="529"/>
      <c r="AG40" s="529"/>
      <c r="AH40" s="530"/>
      <c r="AI40" s="523"/>
      <c r="AJ40" s="523"/>
      <c r="AK40" s="523"/>
      <c r="AL40" s="523"/>
      <c r="AM40" s="523"/>
      <c r="AN40" s="524"/>
      <c r="AO40" s="535"/>
      <c r="AP40" s="536"/>
      <c r="AQ40" s="536"/>
      <c r="AR40" s="536"/>
      <c r="AS40" s="536"/>
      <c r="AT40" s="537"/>
      <c r="AU40" s="523"/>
      <c r="AV40" s="523"/>
      <c r="AW40" s="523"/>
      <c r="AX40" s="523"/>
      <c r="AY40" s="523"/>
      <c r="AZ40" s="524"/>
      <c r="BA40" s="528"/>
      <c r="BB40" s="529"/>
      <c r="BC40" s="529"/>
      <c r="BD40" s="529"/>
      <c r="BE40" s="529"/>
      <c r="BF40" s="530"/>
      <c r="BG40" s="546"/>
      <c r="BH40" s="546"/>
      <c r="BI40" s="546"/>
      <c r="BJ40" s="546"/>
      <c r="BK40" s="546"/>
      <c r="BL40" s="547"/>
      <c r="BM40" s="548"/>
      <c r="BN40" s="549"/>
      <c r="BO40" s="549"/>
      <c r="BP40" s="549"/>
      <c r="BQ40" s="549"/>
      <c r="BR40" s="550"/>
      <c r="BS40" s="523"/>
      <c r="BT40" s="523"/>
      <c r="BU40" s="523"/>
      <c r="BV40" s="523"/>
      <c r="BW40" s="523"/>
      <c r="BX40" s="524"/>
      <c r="BY40" s="525"/>
      <c r="BZ40" s="526"/>
      <c r="CA40" s="526"/>
      <c r="CB40" s="526"/>
      <c r="CC40" s="526"/>
      <c r="CD40" s="527"/>
      <c r="CE40" s="523"/>
      <c r="CF40" s="523"/>
      <c r="CG40" s="523"/>
      <c r="CH40" s="523"/>
      <c r="CI40" s="523"/>
      <c r="CJ40" s="524"/>
      <c r="CK40" s="528"/>
      <c r="CL40" s="529"/>
      <c r="CM40" s="529"/>
      <c r="CN40" s="529"/>
      <c r="CO40" s="529"/>
      <c r="CP40" s="530"/>
      <c r="CQ40" s="523"/>
      <c r="CR40" s="523"/>
      <c r="CS40" s="523"/>
      <c r="CT40" s="523"/>
      <c r="CU40" s="523"/>
      <c r="CV40" s="524"/>
      <c r="CW40" s="525"/>
      <c r="CX40" s="526"/>
      <c r="CY40" s="526"/>
      <c r="CZ40" s="526"/>
      <c r="DA40" s="526"/>
      <c r="DB40" s="527"/>
      <c r="DC40" s="523"/>
      <c r="DD40" s="523"/>
      <c r="DE40" s="523"/>
      <c r="DF40" s="523"/>
      <c r="DG40" s="523"/>
      <c r="DH40" s="524"/>
      <c r="DI40" s="525"/>
      <c r="DJ40" s="526"/>
      <c r="DK40" s="526"/>
      <c r="DL40" s="526"/>
      <c r="DM40" s="526"/>
      <c r="DN40" s="527"/>
      <c r="DO40" s="523"/>
      <c r="DP40" s="523"/>
      <c r="DQ40" s="523"/>
      <c r="DR40" s="523"/>
      <c r="DS40" s="523"/>
      <c r="DT40" s="524"/>
      <c r="DU40" s="525"/>
      <c r="DV40" s="526"/>
      <c r="DW40" s="526"/>
      <c r="DX40" s="526"/>
      <c r="DY40" s="526"/>
      <c r="DZ40" s="527"/>
      <c r="EA40" s="523"/>
      <c r="EB40" s="523"/>
      <c r="EC40" s="523"/>
      <c r="ED40" s="523"/>
      <c r="EE40" s="523"/>
      <c r="EF40" s="524"/>
      <c r="EG40" s="528"/>
      <c r="EH40" s="529"/>
      <c r="EI40" s="529"/>
      <c r="EJ40" s="529"/>
      <c r="EK40" s="529"/>
      <c r="EL40" s="530"/>
      <c r="EM40" s="523"/>
      <c r="EN40" s="523"/>
      <c r="EO40" s="523"/>
      <c r="EP40" s="523"/>
      <c r="EQ40" s="523"/>
      <c r="ER40" s="524"/>
      <c r="ES40" s="525"/>
      <c r="ET40" s="526"/>
      <c r="EU40" s="526"/>
      <c r="EV40" s="526"/>
      <c r="EW40" s="526"/>
      <c r="EX40" s="527"/>
      <c r="EY40" s="523"/>
      <c r="EZ40" s="523"/>
      <c r="FA40" s="523"/>
      <c r="FB40" s="523"/>
      <c r="FC40" s="523"/>
      <c r="FD40" s="524"/>
      <c r="FE40" s="525"/>
      <c r="FF40" s="526"/>
      <c r="FG40" s="526"/>
      <c r="FH40" s="526"/>
      <c r="FI40" s="526"/>
      <c r="FJ40" s="527"/>
      <c r="FK40" s="523"/>
      <c r="FL40" s="523"/>
      <c r="FM40" s="523"/>
      <c r="FN40" s="523"/>
      <c r="FO40" s="523"/>
      <c r="FP40" s="524"/>
      <c r="FQ40" s="528"/>
      <c r="FR40" s="529"/>
      <c r="FS40" s="529"/>
      <c r="FT40" s="529"/>
      <c r="FU40" s="529"/>
      <c r="FV40" s="530"/>
      <c r="FW40" s="523"/>
      <c r="FX40" s="523"/>
      <c r="FY40" s="523"/>
      <c r="FZ40" s="523"/>
      <c r="GA40" s="523"/>
      <c r="GB40" s="524"/>
      <c r="GC40" s="525"/>
      <c r="GD40" s="526"/>
      <c r="GE40" s="526"/>
      <c r="GF40" s="526"/>
      <c r="GG40" s="526"/>
      <c r="GH40" s="527"/>
      <c r="GI40" s="523"/>
      <c r="GJ40" s="523"/>
      <c r="GK40" s="523"/>
      <c r="GL40" s="523"/>
      <c r="GM40" s="523"/>
      <c r="GN40" s="524"/>
      <c r="GO40" s="535"/>
      <c r="GP40" s="536"/>
      <c r="GQ40" s="536"/>
      <c r="GR40" s="536"/>
      <c r="GS40" s="536"/>
      <c r="GT40" s="537"/>
      <c r="GU40" s="523"/>
      <c r="GV40" s="523"/>
      <c r="GW40" s="523"/>
      <c r="GX40" s="523"/>
      <c r="GY40" s="523"/>
      <c r="GZ40" s="524"/>
      <c r="HA40" s="535"/>
      <c r="HB40" s="536"/>
      <c r="HC40" s="536"/>
      <c r="HD40" s="536"/>
      <c r="HE40" s="536"/>
      <c r="HF40" s="537"/>
      <c r="HG40" s="286">
        <f>COUNT(AC40:HF40)</f>
        <v>0</v>
      </c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321"/>
      <c r="HV40" s="35"/>
      <c r="HW40" s="35"/>
      <c r="HX40" s="35"/>
      <c r="HY40" s="367">
        <f t="array" ref="HY40">SUM(IFERROR(AC41:HF41-AC40:HF40-AC42:HF42,0))</f>
        <v>0</v>
      </c>
      <c r="HZ40" s="64"/>
      <c r="IA40" s="65" t="e">
        <f>VLOOKUP($HY$17,'[6]производственный календарь '!$B8:$D19,3,0)</f>
        <v>#N/A</v>
      </c>
      <c r="IB40" s="52">
        <f>VLOOKUP($HY$17,'[6]производственный календарь '!$B$2:$D$13,2,0)</f>
        <v>152</v>
      </c>
      <c r="IC40" s="24"/>
      <c r="ID40" s="25"/>
      <c r="IE40" s="25"/>
      <c r="IH40" s="11"/>
      <c r="IJ40" s="19"/>
      <c r="IK40" s="19"/>
      <c r="IL40" s="19"/>
      <c r="IM40" s="19"/>
      <c r="IN40" s="19"/>
    </row>
    <row r="41" spans="1:248" ht="14.25" hidden="1" customHeight="1" thickBot="1" x14ac:dyDescent="0.3">
      <c r="A41" s="337"/>
      <c r="B41" s="338"/>
      <c r="C41" s="338"/>
      <c r="D41" s="338"/>
      <c r="E41" s="338"/>
      <c r="F41" s="344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532"/>
      <c r="Y41" s="533"/>
      <c r="Z41" s="533"/>
      <c r="AA41" s="533"/>
      <c r="AB41" s="534"/>
      <c r="AC41" s="538"/>
      <c r="AD41" s="539"/>
      <c r="AE41" s="539"/>
      <c r="AF41" s="539"/>
      <c r="AG41" s="539"/>
      <c r="AH41" s="540"/>
      <c r="AI41" s="541"/>
      <c r="AJ41" s="541"/>
      <c r="AK41" s="541"/>
      <c r="AL41" s="541"/>
      <c r="AM41" s="541"/>
      <c r="AN41" s="542"/>
      <c r="AO41" s="370"/>
      <c r="AP41" s="371"/>
      <c r="AQ41" s="371"/>
      <c r="AR41" s="371"/>
      <c r="AS41" s="371"/>
      <c r="AT41" s="372"/>
      <c r="AU41" s="541"/>
      <c r="AV41" s="541"/>
      <c r="AW41" s="541"/>
      <c r="AX41" s="541"/>
      <c r="AY41" s="541"/>
      <c r="AZ41" s="542"/>
      <c r="BA41" s="538"/>
      <c r="BB41" s="539"/>
      <c r="BC41" s="539"/>
      <c r="BD41" s="539"/>
      <c r="BE41" s="539"/>
      <c r="BF41" s="540"/>
      <c r="BG41" s="544"/>
      <c r="BH41" s="544"/>
      <c r="BI41" s="544"/>
      <c r="BJ41" s="544"/>
      <c r="BK41" s="544"/>
      <c r="BL41" s="545"/>
      <c r="BM41" s="354"/>
      <c r="BN41" s="355"/>
      <c r="BO41" s="355"/>
      <c r="BP41" s="355"/>
      <c r="BQ41" s="355"/>
      <c r="BR41" s="356"/>
      <c r="BS41" s="541"/>
      <c r="BT41" s="541"/>
      <c r="BU41" s="541"/>
      <c r="BV41" s="541"/>
      <c r="BW41" s="541"/>
      <c r="BX41" s="542"/>
      <c r="BY41" s="563"/>
      <c r="BZ41" s="564"/>
      <c r="CA41" s="564"/>
      <c r="CB41" s="564"/>
      <c r="CC41" s="564"/>
      <c r="CD41" s="565"/>
      <c r="CE41" s="541"/>
      <c r="CF41" s="541"/>
      <c r="CG41" s="541"/>
      <c r="CH41" s="541"/>
      <c r="CI41" s="541"/>
      <c r="CJ41" s="542"/>
      <c r="CK41" s="538"/>
      <c r="CL41" s="539"/>
      <c r="CM41" s="539"/>
      <c r="CN41" s="539"/>
      <c r="CO41" s="539"/>
      <c r="CP41" s="540"/>
      <c r="CQ41" s="541"/>
      <c r="CR41" s="541"/>
      <c r="CS41" s="541"/>
      <c r="CT41" s="541"/>
      <c r="CU41" s="541"/>
      <c r="CV41" s="542"/>
      <c r="CW41" s="563"/>
      <c r="CX41" s="564"/>
      <c r="CY41" s="564"/>
      <c r="CZ41" s="564"/>
      <c r="DA41" s="564"/>
      <c r="DB41" s="565"/>
      <c r="DC41" s="541"/>
      <c r="DD41" s="541"/>
      <c r="DE41" s="541"/>
      <c r="DF41" s="541"/>
      <c r="DG41" s="541"/>
      <c r="DH41" s="542"/>
      <c r="DI41" s="563"/>
      <c r="DJ41" s="564"/>
      <c r="DK41" s="564"/>
      <c r="DL41" s="564"/>
      <c r="DM41" s="564"/>
      <c r="DN41" s="565"/>
      <c r="DO41" s="541"/>
      <c r="DP41" s="541"/>
      <c r="DQ41" s="541"/>
      <c r="DR41" s="541"/>
      <c r="DS41" s="541"/>
      <c r="DT41" s="542"/>
      <c r="DU41" s="563"/>
      <c r="DV41" s="564"/>
      <c r="DW41" s="564"/>
      <c r="DX41" s="564"/>
      <c r="DY41" s="564"/>
      <c r="DZ41" s="565"/>
      <c r="EA41" s="541"/>
      <c r="EB41" s="541"/>
      <c r="EC41" s="541"/>
      <c r="ED41" s="541"/>
      <c r="EE41" s="541"/>
      <c r="EF41" s="542"/>
      <c r="EG41" s="538"/>
      <c r="EH41" s="539"/>
      <c r="EI41" s="539"/>
      <c r="EJ41" s="539"/>
      <c r="EK41" s="539"/>
      <c r="EL41" s="540"/>
      <c r="EM41" s="541"/>
      <c r="EN41" s="541"/>
      <c r="EO41" s="541"/>
      <c r="EP41" s="541"/>
      <c r="EQ41" s="541"/>
      <c r="ER41" s="542"/>
      <c r="ES41" s="563"/>
      <c r="ET41" s="564"/>
      <c r="EU41" s="564"/>
      <c r="EV41" s="564"/>
      <c r="EW41" s="564"/>
      <c r="EX41" s="565"/>
      <c r="EY41" s="541"/>
      <c r="EZ41" s="541"/>
      <c r="FA41" s="541"/>
      <c r="FB41" s="541"/>
      <c r="FC41" s="541"/>
      <c r="FD41" s="542"/>
      <c r="FE41" s="563"/>
      <c r="FF41" s="564"/>
      <c r="FG41" s="564"/>
      <c r="FH41" s="564"/>
      <c r="FI41" s="564"/>
      <c r="FJ41" s="565"/>
      <c r="FK41" s="541"/>
      <c r="FL41" s="541"/>
      <c r="FM41" s="541"/>
      <c r="FN41" s="541"/>
      <c r="FO41" s="541"/>
      <c r="FP41" s="542"/>
      <c r="FQ41" s="538"/>
      <c r="FR41" s="539"/>
      <c r="FS41" s="539"/>
      <c r="FT41" s="539"/>
      <c r="FU41" s="539"/>
      <c r="FV41" s="540"/>
      <c r="FW41" s="541"/>
      <c r="FX41" s="541"/>
      <c r="FY41" s="541"/>
      <c r="FZ41" s="541"/>
      <c r="GA41" s="541"/>
      <c r="GB41" s="542"/>
      <c r="GC41" s="563"/>
      <c r="GD41" s="564"/>
      <c r="GE41" s="564"/>
      <c r="GF41" s="564"/>
      <c r="GG41" s="564"/>
      <c r="GH41" s="565"/>
      <c r="GI41" s="541"/>
      <c r="GJ41" s="541"/>
      <c r="GK41" s="541"/>
      <c r="GL41" s="541"/>
      <c r="GM41" s="541"/>
      <c r="GN41" s="542"/>
      <c r="GO41" s="370"/>
      <c r="GP41" s="371"/>
      <c r="GQ41" s="371"/>
      <c r="GR41" s="371"/>
      <c r="GS41" s="371"/>
      <c r="GT41" s="372"/>
      <c r="GU41" s="541"/>
      <c r="GV41" s="541"/>
      <c r="GW41" s="541"/>
      <c r="GX41" s="541"/>
      <c r="GY41" s="541"/>
      <c r="GZ41" s="542"/>
      <c r="HA41" s="370"/>
      <c r="HB41" s="371"/>
      <c r="HC41" s="371"/>
      <c r="HD41" s="371"/>
      <c r="HE41" s="371"/>
      <c r="HF41" s="372"/>
      <c r="HG41" s="288"/>
      <c r="HH41" s="288"/>
      <c r="HI41" s="288"/>
      <c r="HJ41" s="288"/>
      <c r="HK41" s="288"/>
      <c r="HL41" s="288"/>
      <c r="HM41" s="288"/>
      <c r="HN41" s="288"/>
      <c r="HO41" s="288"/>
      <c r="HP41" s="288"/>
      <c r="HQ41" s="288"/>
      <c r="HR41" s="288"/>
      <c r="HS41" s="288"/>
      <c r="HT41" s="288"/>
      <c r="HU41" s="322"/>
      <c r="HV41" s="66"/>
      <c r="HW41" s="66"/>
      <c r="HX41" s="66"/>
      <c r="HY41" s="543"/>
      <c r="HZ41" s="67"/>
      <c r="IA41" s="68"/>
      <c r="IB41" s="39"/>
      <c r="IC41" s="24"/>
      <c r="ID41" s="25"/>
      <c r="IE41" s="25"/>
      <c r="IH41" s="11"/>
      <c r="IJ41" s="19"/>
      <c r="IK41" s="19"/>
      <c r="IL41" s="19"/>
      <c r="IM41" s="19"/>
      <c r="IN41" s="19"/>
    </row>
    <row r="42" spans="1:248" ht="18.75" hidden="1" customHeight="1" thickTop="1" thickBot="1" x14ac:dyDescent="0.3">
      <c r="A42" s="337"/>
      <c r="B42" s="338"/>
      <c r="C42" s="338"/>
      <c r="D42" s="338"/>
      <c r="E42" s="338"/>
      <c r="F42" s="344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551" t="s">
        <v>37</v>
      </c>
      <c r="Y42" s="552"/>
      <c r="Z42" s="552"/>
      <c r="AA42" s="552"/>
      <c r="AB42" s="553"/>
      <c r="AC42" s="458"/>
      <c r="AD42" s="459"/>
      <c r="AE42" s="459"/>
      <c r="AF42" s="459"/>
      <c r="AG42" s="459"/>
      <c r="AH42" s="460"/>
      <c r="AI42" s="554"/>
      <c r="AJ42" s="555"/>
      <c r="AK42" s="555"/>
      <c r="AL42" s="555"/>
      <c r="AM42" s="555"/>
      <c r="AN42" s="556"/>
      <c r="AO42" s="490"/>
      <c r="AP42" s="491"/>
      <c r="AQ42" s="491"/>
      <c r="AR42" s="491"/>
      <c r="AS42" s="491"/>
      <c r="AT42" s="492"/>
      <c r="AU42" s="554"/>
      <c r="AV42" s="555"/>
      <c r="AW42" s="555"/>
      <c r="AX42" s="555"/>
      <c r="AY42" s="555"/>
      <c r="AZ42" s="556"/>
      <c r="BA42" s="458"/>
      <c r="BB42" s="459"/>
      <c r="BC42" s="459"/>
      <c r="BD42" s="459"/>
      <c r="BE42" s="459"/>
      <c r="BF42" s="460"/>
      <c r="BG42" s="557"/>
      <c r="BH42" s="558"/>
      <c r="BI42" s="558"/>
      <c r="BJ42" s="558"/>
      <c r="BK42" s="558"/>
      <c r="BL42" s="559"/>
      <c r="BM42" s="560"/>
      <c r="BN42" s="561"/>
      <c r="BO42" s="561"/>
      <c r="BP42" s="561"/>
      <c r="BQ42" s="561"/>
      <c r="BR42" s="562"/>
      <c r="BS42" s="554"/>
      <c r="BT42" s="555"/>
      <c r="BU42" s="555"/>
      <c r="BV42" s="555"/>
      <c r="BW42" s="555"/>
      <c r="BX42" s="556"/>
      <c r="BY42" s="490"/>
      <c r="BZ42" s="491"/>
      <c r="CA42" s="491"/>
      <c r="CB42" s="491"/>
      <c r="CC42" s="491"/>
      <c r="CD42" s="492"/>
      <c r="CE42" s="554"/>
      <c r="CF42" s="555"/>
      <c r="CG42" s="555"/>
      <c r="CH42" s="555"/>
      <c r="CI42" s="555"/>
      <c r="CJ42" s="556"/>
      <c r="CK42" s="458"/>
      <c r="CL42" s="459"/>
      <c r="CM42" s="459"/>
      <c r="CN42" s="459"/>
      <c r="CO42" s="459"/>
      <c r="CP42" s="460"/>
      <c r="CQ42" s="554"/>
      <c r="CR42" s="555"/>
      <c r="CS42" s="555"/>
      <c r="CT42" s="555"/>
      <c r="CU42" s="555"/>
      <c r="CV42" s="556"/>
      <c r="CW42" s="490"/>
      <c r="CX42" s="491"/>
      <c r="CY42" s="491"/>
      <c r="CZ42" s="491"/>
      <c r="DA42" s="491"/>
      <c r="DB42" s="492"/>
      <c r="DC42" s="554"/>
      <c r="DD42" s="555"/>
      <c r="DE42" s="555"/>
      <c r="DF42" s="555"/>
      <c r="DG42" s="555"/>
      <c r="DH42" s="556"/>
      <c r="DI42" s="461"/>
      <c r="DJ42" s="462"/>
      <c r="DK42" s="462"/>
      <c r="DL42" s="462"/>
      <c r="DM42" s="462"/>
      <c r="DN42" s="463"/>
      <c r="DO42" s="554"/>
      <c r="DP42" s="555"/>
      <c r="DQ42" s="555"/>
      <c r="DR42" s="555"/>
      <c r="DS42" s="555"/>
      <c r="DT42" s="556"/>
      <c r="DU42" s="490"/>
      <c r="DV42" s="491"/>
      <c r="DW42" s="491"/>
      <c r="DX42" s="491"/>
      <c r="DY42" s="491"/>
      <c r="DZ42" s="492"/>
      <c r="EA42" s="554"/>
      <c r="EB42" s="555"/>
      <c r="EC42" s="555"/>
      <c r="ED42" s="555"/>
      <c r="EE42" s="555"/>
      <c r="EF42" s="556"/>
      <c r="EG42" s="458"/>
      <c r="EH42" s="459"/>
      <c r="EI42" s="459"/>
      <c r="EJ42" s="459"/>
      <c r="EK42" s="459"/>
      <c r="EL42" s="460"/>
      <c r="EM42" s="554"/>
      <c r="EN42" s="555"/>
      <c r="EO42" s="555"/>
      <c r="EP42" s="555"/>
      <c r="EQ42" s="555"/>
      <c r="ER42" s="556"/>
      <c r="ES42" s="490"/>
      <c r="ET42" s="491"/>
      <c r="EU42" s="491"/>
      <c r="EV42" s="491"/>
      <c r="EW42" s="491"/>
      <c r="EX42" s="492"/>
      <c r="EY42" s="554"/>
      <c r="EZ42" s="555"/>
      <c r="FA42" s="555"/>
      <c r="FB42" s="555"/>
      <c r="FC42" s="555"/>
      <c r="FD42" s="556"/>
      <c r="FE42" s="490"/>
      <c r="FF42" s="491"/>
      <c r="FG42" s="491"/>
      <c r="FH42" s="491"/>
      <c r="FI42" s="491"/>
      <c r="FJ42" s="492"/>
      <c r="FK42" s="554"/>
      <c r="FL42" s="555"/>
      <c r="FM42" s="555"/>
      <c r="FN42" s="555"/>
      <c r="FO42" s="555"/>
      <c r="FP42" s="556"/>
      <c r="FQ42" s="458"/>
      <c r="FR42" s="459"/>
      <c r="FS42" s="459"/>
      <c r="FT42" s="459"/>
      <c r="FU42" s="459"/>
      <c r="FV42" s="460"/>
      <c r="FW42" s="554"/>
      <c r="FX42" s="555"/>
      <c r="FY42" s="555"/>
      <c r="FZ42" s="555"/>
      <c r="GA42" s="555"/>
      <c r="GB42" s="556"/>
      <c r="GC42" s="490"/>
      <c r="GD42" s="491"/>
      <c r="GE42" s="491"/>
      <c r="GF42" s="491"/>
      <c r="GG42" s="491"/>
      <c r="GH42" s="492"/>
      <c r="GI42" s="566"/>
      <c r="GJ42" s="567"/>
      <c r="GK42" s="567"/>
      <c r="GL42" s="567"/>
      <c r="GM42" s="567"/>
      <c r="GN42" s="568"/>
      <c r="GO42" s="461"/>
      <c r="GP42" s="462"/>
      <c r="GQ42" s="462"/>
      <c r="GR42" s="462"/>
      <c r="GS42" s="462"/>
      <c r="GT42" s="463"/>
      <c r="GU42" s="566"/>
      <c r="GV42" s="567"/>
      <c r="GW42" s="567"/>
      <c r="GX42" s="567"/>
      <c r="GY42" s="567"/>
      <c r="GZ42" s="568"/>
      <c r="HA42" s="461"/>
      <c r="HB42" s="462"/>
      <c r="HC42" s="462"/>
      <c r="HD42" s="462"/>
      <c r="HE42" s="462"/>
      <c r="HF42" s="463"/>
      <c r="HG42" s="330"/>
      <c r="HH42" s="330"/>
      <c r="HI42" s="330"/>
      <c r="HJ42" s="330"/>
      <c r="HK42" s="330"/>
      <c r="HL42" s="330"/>
      <c r="HM42" s="330"/>
      <c r="HN42" s="330"/>
      <c r="HO42" s="330"/>
      <c r="HP42" s="330"/>
      <c r="HQ42" s="330"/>
      <c r="HR42" s="330"/>
      <c r="HS42" s="330"/>
      <c r="HT42" s="330"/>
      <c r="HU42" s="331"/>
      <c r="HY42" s="31"/>
      <c r="HZ42" s="32"/>
      <c r="IA42" s="33"/>
      <c r="IB42" s="39"/>
      <c r="IC42" s="24"/>
      <c r="ID42" s="25"/>
      <c r="IE42" s="25"/>
      <c r="IH42" s="11"/>
      <c r="IJ42" s="19"/>
      <c r="IK42" s="19"/>
      <c r="IL42" s="19"/>
      <c r="IM42" s="19"/>
      <c r="IN42" s="19"/>
    </row>
    <row r="43" spans="1:248" ht="21.75" hidden="1" customHeight="1" thickBot="1" x14ac:dyDescent="0.3">
      <c r="A43" s="337"/>
      <c r="B43" s="338"/>
      <c r="C43" s="338"/>
      <c r="D43" s="338"/>
      <c r="E43" s="338"/>
      <c r="F43" s="344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79" t="s">
        <v>39</v>
      </c>
      <c r="Y43" s="380"/>
      <c r="Z43" s="380"/>
      <c r="AA43" s="380"/>
      <c r="AB43" s="381"/>
      <c r="AC43" s="382">
        <f t="shared" ref="AC43" si="61">IFERROR(AC41-AC40-AC42,0)</f>
        <v>0</v>
      </c>
      <c r="AD43" s="382"/>
      <c r="AE43" s="382"/>
      <c r="AF43" s="382"/>
      <c r="AG43" s="382"/>
      <c r="AH43" s="383"/>
      <c r="AI43" s="382">
        <f t="shared" ref="AI43" si="62">IFERROR(AI41-AI40-AI42,0)</f>
        <v>0</v>
      </c>
      <c r="AJ43" s="382"/>
      <c r="AK43" s="382"/>
      <c r="AL43" s="382"/>
      <c r="AM43" s="382"/>
      <c r="AN43" s="383"/>
      <c r="AO43" s="382">
        <f t="shared" ref="AO43" si="63">IFERROR(AO41-AO40-AO42,0)</f>
        <v>0</v>
      </c>
      <c r="AP43" s="382"/>
      <c r="AQ43" s="382"/>
      <c r="AR43" s="382"/>
      <c r="AS43" s="382"/>
      <c r="AT43" s="383"/>
      <c r="AU43" s="382">
        <f t="shared" ref="AU43" si="64">IFERROR(AU41-AU40-AU42,0)</f>
        <v>0</v>
      </c>
      <c r="AV43" s="382"/>
      <c r="AW43" s="382"/>
      <c r="AX43" s="382"/>
      <c r="AY43" s="382"/>
      <c r="AZ43" s="383"/>
      <c r="BA43" s="382">
        <f t="shared" ref="BA43" si="65">IFERROR(BA41-BA40-BA42,0)</f>
        <v>0</v>
      </c>
      <c r="BB43" s="382"/>
      <c r="BC43" s="382"/>
      <c r="BD43" s="382"/>
      <c r="BE43" s="382"/>
      <c r="BF43" s="383"/>
      <c r="BG43" s="384">
        <f t="shared" ref="BG43" si="66">IFERROR(BG41-BG40-BG42,0)</f>
        <v>0</v>
      </c>
      <c r="BH43" s="384"/>
      <c r="BI43" s="384"/>
      <c r="BJ43" s="384"/>
      <c r="BK43" s="384"/>
      <c r="BL43" s="385"/>
      <c r="BM43" s="384">
        <f t="shared" ref="BM43" si="67">IFERROR(BM41-BM40-BM42,0)</f>
        <v>0</v>
      </c>
      <c r="BN43" s="384"/>
      <c r="BO43" s="384"/>
      <c r="BP43" s="384"/>
      <c r="BQ43" s="384"/>
      <c r="BR43" s="385"/>
      <c r="BS43" s="382">
        <f t="shared" ref="BS43" si="68">IFERROR(BS41-BS40-BS42,0)</f>
        <v>0</v>
      </c>
      <c r="BT43" s="382"/>
      <c r="BU43" s="382"/>
      <c r="BV43" s="382"/>
      <c r="BW43" s="382"/>
      <c r="BX43" s="383"/>
      <c r="BY43" s="382">
        <f t="shared" ref="BY43" si="69">IFERROR(BY41-BY40-BY42,0)</f>
        <v>0</v>
      </c>
      <c r="BZ43" s="382"/>
      <c r="CA43" s="382"/>
      <c r="CB43" s="382"/>
      <c r="CC43" s="382"/>
      <c r="CD43" s="383"/>
      <c r="CE43" s="382">
        <f t="shared" ref="CE43" si="70">IFERROR(CE41-CE40-CE42,0)</f>
        <v>0</v>
      </c>
      <c r="CF43" s="382"/>
      <c r="CG43" s="382"/>
      <c r="CH43" s="382"/>
      <c r="CI43" s="382"/>
      <c r="CJ43" s="383"/>
      <c r="CK43" s="382">
        <f t="shared" ref="CK43" si="71">IFERROR(CK41-CK40-CK42,0)</f>
        <v>0</v>
      </c>
      <c r="CL43" s="382"/>
      <c r="CM43" s="382"/>
      <c r="CN43" s="382"/>
      <c r="CO43" s="382"/>
      <c r="CP43" s="383"/>
      <c r="CQ43" s="382">
        <f t="shared" ref="CQ43" si="72">IFERROR(CQ41-CQ40-CQ42,0)</f>
        <v>0</v>
      </c>
      <c r="CR43" s="382"/>
      <c r="CS43" s="382"/>
      <c r="CT43" s="382"/>
      <c r="CU43" s="382"/>
      <c r="CV43" s="383"/>
      <c r="CW43" s="382">
        <f t="shared" ref="CW43" si="73">IFERROR(CW41-CW40-CW42,0)</f>
        <v>0</v>
      </c>
      <c r="CX43" s="382"/>
      <c r="CY43" s="382"/>
      <c r="CZ43" s="382"/>
      <c r="DA43" s="382"/>
      <c r="DB43" s="383"/>
      <c r="DC43" s="382">
        <f t="shared" ref="DC43" si="74">IFERROR(DC41-DC40-DC42,0)</f>
        <v>0</v>
      </c>
      <c r="DD43" s="382"/>
      <c r="DE43" s="382"/>
      <c r="DF43" s="382"/>
      <c r="DG43" s="382"/>
      <c r="DH43" s="383"/>
      <c r="DI43" s="382">
        <f t="shared" ref="DI43" si="75">IFERROR(DI41-DI40-DI42,0)</f>
        <v>0</v>
      </c>
      <c r="DJ43" s="382"/>
      <c r="DK43" s="382"/>
      <c r="DL43" s="382"/>
      <c r="DM43" s="382"/>
      <c r="DN43" s="383"/>
      <c r="DO43" s="382">
        <f t="shared" ref="DO43" si="76">IFERROR(DO41-DO40-DO42,0)</f>
        <v>0</v>
      </c>
      <c r="DP43" s="382"/>
      <c r="DQ43" s="382"/>
      <c r="DR43" s="382"/>
      <c r="DS43" s="382"/>
      <c r="DT43" s="383"/>
      <c r="DU43" s="382">
        <f t="shared" ref="DU43" si="77">IFERROR(DU41-DU40-DU42,0)</f>
        <v>0</v>
      </c>
      <c r="DV43" s="382"/>
      <c r="DW43" s="382"/>
      <c r="DX43" s="382"/>
      <c r="DY43" s="382"/>
      <c r="DZ43" s="383"/>
      <c r="EA43" s="382">
        <f t="shared" ref="EA43" si="78">IFERROR(EA41-EA40-EA42,0)</f>
        <v>0</v>
      </c>
      <c r="EB43" s="382"/>
      <c r="EC43" s="382"/>
      <c r="ED43" s="382"/>
      <c r="EE43" s="382"/>
      <c r="EF43" s="383"/>
      <c r="EG43" s="382">
        <f t="shared" ref="EG43" si="79">IFERROR(EG41-EG40-EG42,0)</f>
        <v>0</v>
      </c>
      <c r="EH43" s="382"/>
      <c r="EI43" s="382"/>
      <c r="EJ43" s="382"/>
      <c r="EK43" s="382"/>
      <c r="EL43" s="383"/>
      <c r="EM43" s="382">
        <f t="shared" ref="EM43" si="80">IFERROR(EM41-EM40-EM42,0)</f>
        <v>0</v>
      </c>
      <c r="EN43" s="382"/>
      <c r="EO43" s="382"/>
      <c r="EP43" s="382"/>
      <c r="EQ43" s="382"/>
      <c r="ER43" s="383"/>
      <c r="ES43" s="382">
        <f t="shared" ref="ES43" si="81">IFERROR(ES41-ES40-ES42,0)</f>
        <v>0</v>
      </c>
      <c r="ET43" s="382"/>
      <c r="EU43" s="382"/>
      <c r="EV43" s="382"/>
      <c r="EW43" s="382"/>
      <c r="EX43" s="383"/>
      <c r="EY43" s="382">
        <f t="shared" ref="EY43" si="82">IFERROR(EY41-EY40-EY42,0)</f>
        <v>0</v>
      </c>
      <c r="EZ43" s="382"/>
      <c r="FA43" s="382"/>
      <c r="FB43" s="382"/>
      <c r="FC43" s="382"/>
      <c r="FD43" s="383"/>
      <c r="FE43" s="382">
        <f t="shared" ref="FE43" si="83">IFERROR(FE41-FE40-FE42,0)</f>
        <v>0</v>
      </c>
      <c r="FF43" s="382"/>
      <c r="FG43" s="382"/>
      <c r="FH43" s="382"/>
      <c r="FI43" s="382"/>
      <c r="FJ43" s="383"/>
      <c r="FK43" s="382">
        <f t="shared" ref="FK43" si="84">IFERROR(FK41-FK40-FK42,0)</f>
        <v>0</v>
      </c>
      <c r="FL43" s="382"/>
      <c r="FM43" s="382"/>
      <c r="FN43" s="382"/>
      <c r="FO43" s="382"/>
      <c r="FP43" s="383"/>
      <c r="FQ43" s="382">
        <f t="shared" ref="FQ43" si="85">IFERROR(FQ41-FQ40-FQ42,0)</f>
        <v>0</v>
      </c>
      <c r="FR43" s="382"/>
      <c r="FS43" s="382"/>
      <c r="FT43" s="382"/>
      <c r="FU43" s="382"/>
      <c r="FV43" s="383"/>
      <c r="FW43" s="382">
        <f t="shared" ref="FW43" si="86">IFERROR(FW41-FW40-FW42,0)</f>
        <v>0</v>
      </c>
      <c r="FX43" s="382"/>
      <c r="FY43" s="382"/>
      <c r="FZ43" s="382"/>
      <c r="GA43" s="382"/>
      <c r="GB43" s="383"/>
      <c r="GC43" s="382">
        <f t="shared" ref="GC43" si="87">IFERROR(GC41-GC40-GC42,0)</f>
        <v>0</v>
      </c>
      <c r="GD43" s="382"/>
      <c r="GE43" s="382"/>
      <c r="GF43" s="382"/>
      <c r="GG43" s="382"/>
      <c r="GH43" s="383"/>
      <c r="GI43" s="382">
        <f t="shared" ref="GI43" si="88">IFERROR(GI41-GI40-GI42,0)</f>
        <v>0</v>
      </c>
      <c r="GJ43" s="382"/>
      <c r="GK43" s="382"/>
      <c r="GL43" s="382"/>
      <c r="GM43" s="382"/>
      <c r="GN43" s="383"/>
      <c r="GO43" s="382">
        <f t="shared" ref="GO43" si="89">IFERROR(GO41-GO40-GO42,0)</f>
        <v>0</v>
      </c>
      <c r="GP43" s="382"/>
      <c r="GQ43" s="382"/>
      <c r="GR43" s="382"/>
      <c r="GS43" s="382"/>
      <c r="GT43" s="383"/>
      <c r="GU43" s="382">
        <f t="shared" ref="GU43" si="90">IFERROR(GU41-GU40-GU42,0)</f>
        <v>0</v>
      </c>
      <c r="GV43" s="382"/>
      <c r="GW43" s="382"/>
      <c r="GX43" s="382"/>
      <c r="GY43" s="382"/>
      <c r="GZ43" s="383"/>
      <c r="HA43" s="382">
        <f t="shared" ref="HA43" si="91">IFERROR(HA41-HA40-HA42,0)</f>
        <v>0</v>
      </c>
      <c r="HB43" s="382"/>
      <c r="HC43" s="382"/>
      <c r="HD43" s="382"/>
      <c r="HE43" s="382"/>
      <c r="HF43" s="383"/>
      <c r="HG43" s="390"/>
      <c r="HH43" s="390"/>
      <c r="HI43" s="390"/>
      <c r="HJ43" s="390"/>
      <c r="HK43" s="390"/>
      <c r="HL43" s="390"/>
      <c r="HM43" s="390"/>
      <c r="HN43" s="390"/>
      <c r="HO43" s="390"/>
      <c r="HP43" s="390"/>
      <c r="HQ43" s="390"/>
      <c r="HR43" s="390"/>
      <c r="HS43" s="390"/>
      <c r="HT43" s="390"/>
      <c r="HU43" s="391"/>
      <c r="HY43" s="40">
        <f>SUM(AC43:HF43)</f>
        <v>0</v>
      </c>
      <c r="HZ43" s="32"/>
      <c r="IA43" s="33"/>
      <c r="IB43" s="39"/>
      <c r="IC43" s="24"/>
      <c r="ID43" s="25"/>
      <c r="IE43" s="25"/>
      <c r="IH43" s="11"/>
      <c r="IJ43" s="19"/>
      <c r="IK43" s="19"/>
      <c r="IL43" s="19"/>
      <c r="IM43" s="19"/>
      <c r="IN43" s="19"/>
    </row>
    <row r="44" spans="1:248" ht="16.5" hidden="1" customHeight="1" thickBot="1" x14ac:dyDescent="0.3">
      <c r="A44" s="337"/>
      <c r="B44" s="338"/>
      <c r="C44" s="338"/>
      <c r="D44" s="338"/>
      <c r="E44" s="338"/>
      <c r="F44" s="344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569" t="s">
        <v>41</v>
      </c>
      <c r="Y44" s="570"/>
      <c r="Z44" s="570"/>
      <c r="AA44" s="570"/>
      <c r="AB44" s="571"/>
      <c r="AC44" s="438"/>
      <c r="AD44" s="436"/>
      <c r="AE44" s="436"/>
      <c r="AF44" s="436"/>
      <c r="AG44" s="436"/>
      <c r="AH44" s="437"/>
      <c r="AI44" s="470"/>
      <c r="AJ44" s="471"/>
      <c r="AK44" s="471"/>
      <c r="AL44" s="471"/>
      <c r="AM44" s="471"/>
      <c r="AN44" s="472"/>
      <c r="AO44" s="470"/>
      <c r="AP44" s="471"/>
      <c r="AQ44" s="471"/>
      <c r="AR44" s="471"/>
      <c r="AS44" s="471"/>
      <c r="AT44" s="472"/>
      <c r="AU44" s="473"/>
      <c r="AV44" s="474"/>
      <c r="AW44" s="474"/>
      <c r="AX44" s="474"/>
      <c r="AY44" s="474"/>
      <c r="AZ44" s="475"/>
      <c r="BA44" s="473"/>
      <c r="BB44" s="474"/>
      <c r="BC44" s="474"/>
      <c r="BD44" s="474"/>
      <c r="BE44" s="474"/>
      <c r="BF44" s="475"/>
      <c r="BG44" s="476"/>
      <c r="BH44" s="477"/>
      <c r="BI44" s="477"/>
      <c r="BJ44" s="477"/>
      <c r="BK44" s="477"/>
      <c r="BL44" s="478"/>
      <c r="BM44" s="476"/>
      <c r="BN44" s="477"/>
      <c r="BO44" s="477"/>
      <c r="BP44" s="477"/>
      <c r="BQ44" s="477"/>
      <c r="BR44" s="478"/>
      <c r="BS44" s="473"/>
      <c r="BT44" s="474"/>
      <c r="BU44" s="474"/>
      <c r="BV44" s="474"/>
      <c r="BW44" s="474"/>
      <c r="BX44" s="475"/>
      <c r="BY44" s="473"/>
      <c r="BZ44" s="474"/>
      <c r="CA44" s="474"/>
      <c r="CB44" s="474"/>
      <c r="CC44" s="474"/>
      <c r="CD44" s="475"/>
      <c r="CE44" s="473"/>
      <c r="CF44" s="474"/>
      <c r="CG44" s="474"/>
      <c r="CH44" s="474"/>
      <c r="CI44" s="474"/>
      <c r="CJ44" s="475"/>
      <c r="CK44" s="473"/>
      <c r="CL44" s="474"/>
      <c r="CM44" s="474"/>
      <c r="CN44" s="474"/>
      <c r="CO44" s="474"/>
      <c r="CP44" s="475"/>
      <c r="CQ44" s="473"/>
      <c r="CR44" s="474"/>
      <c r="CS44" s="474"/>
      <c r="CT44" s="474"/>
      <c r="CU44" s="474"/>
      <c r="CV44" s="475"/>
      <c r="CW44" s="473"/>
      <c r="CX44" s="474"/>
      <c r="CY44" s="474"/>
      <c r="CZ44" s="474"/>
      <c r="DA44" s="474"/>
      <c r="DB44" s="475"/>
      <c r="DC44" s="473"/>
      <c r="DD44" s="474"/>
      <c r="DE44" s="474"/>
      <c r="DF44" s="474"/>
      <c r="DG44" s="474"/>
      <c r="DH44" s="475"/>
      <c r="DI44" s="473"/>
      <c r="DJ44" s="474"/>
      <c r="DK44" s="474"/>
      <c r="DL44" s="474"/>
      <c r="DM44" s="474"/>
      <c r="DN44" s="475"/>
      <c r="DO44" s="473"/>
      <c r="DP44" s="474"/>
      <c r="DQ44" s="474"/>
      <c r="DR44" s="474"/>
      <c r="DS44" s="474"/>
      <c r="DT44" s="475"/>
      <c r="DU44" s="473"/>
      <c r="DV44" s="474"/>
      <c r="DW44" s="474"/>
      <c r="DX44" s="474"/>
      <c r="DY44" s="474"/>
      <c r="DZ44" s="475"/>
      <c r="EA44" s="473"/>
      <c r="EB44" s="474"/>
      <c r="EC44" s="474"/>
      <c r="ED44" s="474"/>
      <c r="EE44" s="474"/>
      <c r="EF44" s="475"/>
      <c r="EG44" s="473"/>
      <c r="EH44" s="474"/>
      <c r="EI44" s="474"/>
      <c r="EJ44" s="474"/>
      <c r="EK44" s="474"/>
      <c r="EL44" s="475"/>
      <c r="EM44" s="473"/>
      <c r="EN44" s="474"/>
      <c r="EO44" s="474"/>
      <c r="EP44" s="474"/>
      <c r="EQ44" s="474"/>
      <c r="ER44" s="475"/>
      <c r="ES44" s="473"/>
      <c r="ET44" s="474"/>
      <c r="EU44" s="474"/>
      <c r="EV44" s="474"/>
      <c r="EW44" s="474"/>
      <c r="EX44" s="475"/>
      <c r="EY44" s="473"/>
      <c r="EZ44" s="474"/>
      <c r="FA44" s="474"/>
      <c r="FB44" s="474"/>
      <c r="FC44" s="474"/>
      <c r="FD44" s="475"/>
      <c r="FE44" s="473"/>
      <c r="FF44" s="474"/>
      <c r="FG44" s="474"/>
      <c r="FH44" s="474"/>
      <c r="FI44" s="474"/>
      <c r="FJ44" s="475"/>
      <c r="FK44" s="473"/>
      <c r="FL44" s="474"/>
      <c r="FM44" s="474"/>
      <c r="FN44" s="474"/>
      <c r="FO44" s="474"/>
      <c r="FP44" s="475"/>
      <c r="FQ44" s="473"/>
      <c r="FR44" s="474"/>
      <c r="FS44" s="474"/>
      <c r="FT44" s="474"/>
      <c r="FU44" s="474"/>
      <c r="FV44" s="475"/>
      <c r="FW44" s="473"/>
      <c r="FX44" s="474"/>
      <c r="FY44" s="474"/>
      <c r="FZ44" s="474"/>
      <c r="GA44" s="474"/>
      <c r="GB44" s="475"/>
      <c r="GC44" s="473"/>
      <c r="GD44" s="474"/>
      <c r="GE44" s="474"/>
      <c r="GF44" s="474"/>
      <c r="GG44" s="474"/>
      <c r="GH44" s="475"/>
      <c r="GI44" s="470"/>
      <c r="GJ44" s="471"/>
      <c r="GK44" s="471"/>
      <c r="GL44" s="471"/>
      <c r="GM44" s="471"/>
      <c r="GN44" s="472"/>
      <c r="GO44" s="470"/>
      <c r="GP44" s="471"/>
      <c r="GQ44" s="471"/>
      <c r="GR44" s="471"/>
      <c r="GS44" s="471"/>
      <c r="GT44" s="472"/>
      <c r="GU44" s="470"/>
      <c r="GV44" s="471"/>
      <c r="GW44" s="471"/>
      <c r="GX44" s="471"/>
      <c r="GY44" s="471"/>
      <c r="GZ44" s="472"/>
      <c r="HA44" s="470"/>
      <c r="HB44" s="471"/>
      <c r="HC44" s="471"/>
      <c r="HD44" s="471"/>
      <c r="HE44" s="471"/>
      <c r="HF44" s="472"/>
      <c r="HG44" s="390"/>
      <c r="HH44" s="390"/>
      <c r="HI44" s="390"/>
      <c r="HJ44" s="390"/>
      <c r="HK44" s="390"/>
      <c r="HL44" s="390"/>
      <c r="HM44" s="390"/>
      <c r="HN44" s="390"/>
      <c r="HO44" s="390"/>
      <c r="HP44" s="390"/>
      <c r="HQ44" s="390"/>
      <c r="HR44" s="390"/>
      <c r="HS44" s="390"/>
      <c r="HT44" s="390"/>
      <c r="HU44" s="391"/>
      <c r="HY44" s="69">
        <f>SUM(AC44:HF44)</f>
        <v>0</v>
      </c>
      <c r="HZ44" s="32"/>
      <c r="IA44" s="33"/>
      <c r="IB44" s="39"/>
      <c r="IC44" s="24"/>
      <c r="ID44" s="25"/>
      <c r="IE44" s="25"/>
      <c r="IH44" s="11"/>
      <c r="IJ44" s="19"/>
      <c r="IK44" s="19"/>
      <c r="IL44" s="19"/>
      <c r="IM44" s="19"/>
      <c r="IN44" s="19"/>
    </row>
    <row r="45" spans="1:248" ht="18" hidden="1" customHeight="1" thickBot="1" x14ac:dyDescent="0.3">
      <c r="A45" s="339"/>
      <c r="B45" s="340"/>
      <c r="C45" s="340"/>
      <c r="D45" s="340"/>
      <c r="E45" s="340"/>
      <c r="F45" s="347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9"/>
      <c r="X45" s="398" t="s">
        <v>43</v>
      </c>
      <c r="Y45" s="398"/>
      <c r="Z45" s="398"/>
      <c r="AA45" s="398"/>
      <c r="AB45" s="399"/>
      <c r="AC45" s="406"/>
      <c r="AD45" s="407"/>
      <c r="AE45" s="407"/>
      <c r="AF45" s="407"/>
      <c r="AG45" s="407"/>
      <c r="AH45" s="572"/>
      <c r="AI45" s="417"/>
      <c r="AJ45" s="415"/>
      <c r="AK45" s="415"/>
      <c r="AL45" s="415"/>
      <c r="AM45" s="415"/>
      <c r="AN45" s="416"/>
      <c r="AO45" s="417"/>
      <c r="AP45" s="415"/>
      <c r="AQ45" s="415"/>
      <c r="AR45" s="415"/>
      <c r="AS45" s="415"/>
      <c r="AT45" s="416"/>
      <c r="AU45" s="408"/>
      <c r="AV45" s="409"/>
      <c r="AW45" s="409"/>
      <c r="AX45" s="409"/>
      <c r="AY45" s="409"/>
      <c r="AZ45" s="410"/>
      <c r="BA45" s="408"/>
      <c r="BB45" s="409"/>
      <c r="BC45" s="409"/>
      <c r="BD45" s="409"/>
      <c r="BE45" s="409"/>
      <c r="BF45" s="410"/>
      <c r="BG45" s="406"/>
      <c r="BH45" s="407"/>
      <c r="BI45" s="407"/>
      <c r="BJ45" s="407"/>
      <c r="BK45" s="407"/>
      <c r="BL45" s="572"/>
      <c r="BM45" s="406"/>
      <c r="BN45" s="407"/>
      <c r="BO45" s="407"/>
      <c r="BP45" s="407"/>
      <c r="BQ45" s="407"/>
      <c r="BR45" s="572"/>
      <c r="BS45" s="408"/>
      <c r="BT45" s="409"/>
      <c r="BU45" s="409"/>
      <c r="BV45" s="409"/>
      <c r="BW45" s="409"/>
      <c r="BX45" s="410"/>
      <c r="BY45" s="408"/>
      <c r="BZ45" s="409"/>
      <c r="CA45" s="409"/>
      <c r="CB45" s="409"/>
      <c r="CC45" s="409"/>
      <c r="CD45" s="410"/>
      <c r="CE45" s="408"/>
      <c r="CF45" s="409"/>
      <c r="CG45" s="409"/>
      <c r="CH45" s="409"/>
      <c r="CI45" s="409"/>
      <c r="CJ45" s="410"/>
      <c r="CK45" s="408"/>
      <c r="CL45" s="409"/>
      <c r="CM45" s="409"/>
      <c r="CN45" s="409"/>
      <c r="CO45" s="409"/>
      <c r="CP45" s="410"/>
      <c r="CQ45" s="408"/>
      <c r="CR45" s="409"/>
      <c r="CS45" s="409"/>
      <c r="CT45" s="409"/>
      <c r="CU45" s="409"/>
      <c r="CV45" s="410"/>
      <c r="CW45" s="408"/>
      <c r="CX45" s="409"/>
      <c r="CY45" s="409"/>
      <c r="CZ45" s="409"/>
      <c r="DA45" s="409"/>
      <c r="DB45" s="410"/>
      <c r="DC45" s="408"/>
      <c r="DD45" s="409"/>
      <c r="DE45" s="409"/>
      <c r="DF45" s="409"/>
      <c r="DG45" s="409"/>
      <c r="DH45" s="410"/>
      <c r="DI45" s="408"/>
      <c r="DJ45" s="409"/>
      <c r="DK45" s="409"/>
      <c r="DL45" s="409"/>
      <c r="DM45" s="409"/>
      <c r="DN45" s="410"/>
      <c r="DO45" s="408"/>
      <c r="DP45" s="409"/>
      <c r="DQ45" s="409"/>
      <c r="DR45" s="409"/>
      <c r="DS45" s="409"/>
      <c r="DT45" s="410"/>
      <c r="DU45" s="408"/>
      <c r="DV45" s="409"/>
      <c r="DW45" s="409"/>
      <c r="DX45" s="409"/>
      <c r="DY45" s="409"/>
      <c r="DZ45" s="410"/>
      <c r="EA45" s="408"/>
      <c r="EB45" s="409"/>
      <c r="EC45" s="409"/>
      <c r="ED45" s="409"/>
      <c r="EE45" s="409"/>
      <c r="EF45" s="410"/>
      <c r="EG45" s="408"/>
      <c r="EH45" s="409"/>
      <c r="EI45" s="409"/>
      <c r="EJ45" s="409"/>
      <c r="EK45" s="409"/>
      <c r="EL45" s="410"/>
      <c r="EM45" s="408"/>
      <c r="EN45" s="409"/>
      <c r="EO45" s="409"/>
      <c r="EP45" s="409"/>
      <c r="EQ45" s="409"/>
      <c r="ER45" s="410"/>
      <c r="ES45" s="408"/>
      <c r="ET45" s="409"/>
      <c r="EU45" s="409"/>
      <c r="EV45" s="409"/>
      <c r="EW45" s="409"/>
      <c r="EX45" s="410"/>
      <c r="EY45" s="408"/>
      <c r="EZ45" s="409"/>
      <c r="FA45" s="409"/>
      <c r="FB45" s="409"/>
      <c r="FC45" s="409"/>
      <c r="FD45" s="410"/>
      <c r="FE45" s="408"/>
      <c r="FF45" s="409"/>
      <c r="FG45" s="409"/>
      <c r="FH45" s="409"/>
      <c r="FI45" s="409"/>
      <c r="FJ45" s="410"/>
      <c r="FK45" s="408"/>
      <c r="FL45" s="409"/>
      <c r="FM45" s="409"/>
      <c r="FN45" s="409"/>
      <c r="FO45" s="409"/>
      <c r="FP45" s="410"/>
      <c r="FQ45" s="408"/>
      <c r="FR45" s="409"/>
      <c r="FS45" s="409"/>
      <c r="FT45" s="409"/>
      <c r="FU45" s="409"/>
      <c r="FV45" s="410"/>
      <c r="FW45" s="408"/>
      <c r="FX45" s="409"/>
      <c r="FY45" s="409"/>
      <c r="FZ45" s="409"/>
      <c r="GA45" s="409"/>
      <c r="GB45" s="410"/>
      <c r="GC45" s="408"/>
      <c r="GD45" s="409"/>
      <c r="GE45" s="409"/>
      <c r="GF45" s="409"/>
      <c r="GG45" s="409"/>
      <c r="GH45" s="410"/>
      <c r="GI45" s="417"/>
      <c r="GJ45" s="415"/>
      <c r="GK45" s="415"/>
      <c r="GL45" s="415"/>
      <c r="GM45" s="415"/>
      <c r="GN45" s="416"/>
      <c r="GO45" s="417"/>
      <c r="GP45" s="415"/>
      <c r="GQ45" s="415"/>
      <c r="GR45" s="415"/>
      <c r="GS45" s="415"/>
      <c r="GT45" s="416"/>
      <c r="GU45" s="417"/>
      <c r="GV45" s="415"/>
      <c r="GW45" s="415"/>
      <c r="GX45" s="415"/>
      <c r="GY45" s="415"/>
      <c r="GZ45" s="416"/>
      <c r="HA45" s="417"/>
      <c r="HB45" s="415"/>
      <c r="HC45" s="415"/>
      <c r="HD45" s="415"/>
      <c r="HE45" s="415"/>
      <c r="HF45" s="415"/>
      <c r="HG45" s="573">
        <f>COUNTIF(AC45:HF45,"=ОТ")</f>
        <v>0</v>
      </c>
      <c r="HH45" s="480"/>
      <c r="HI45" s="480"/>
      <c r="HJ45" s="480"/>
      <c r="HK45" s="480"/>
      <c r="HL45" s="480"/>
      <c r="HM45" s="480"/>
      <c r="HN45" s="480"/>
      <c r="HO45" s="480"/>
      <c r="HP45" s="480"/>
      <c r="HQ45" s="480"/>
      <c r="HR45" s="480"/>
      <c r="HS45" s="480"/>
      <c r="HT45" s="480"/>
      <c r="HU45" s="481"/>
      <c r="HV45" s="54"/>
      <c r="HW45" s="54"/>
      <c r="HX45" s="54"/>
      <c r="HY45" s="70"/>
      <c r="HZ45" s="71"/>
      <c r="IA45" s="62"/>
      <c r="IB45" s="63"/>
      <c r="IC45" s="24"/>
      <c r="ID45" s="25"/>
      <c r="IE45" s="25"/>
      <c r="IH45" s="11"/>
      <c r="IJ45" s="19"/>
      <c r="IK45" s="19"/>
      <c r="IL45" s="19"/>
      <c r="IM45" s="19"/>
      <c r="IN45" s="19"/>
    </row>
    <row r="46" spans="1:248" ht="14.25" hidden="1" customHeight="1" thickTop="1" thickBot="1" x14ac:dyDescent="0.3">
      <c r="A46" s="335">
        <v>5</v>
      </c>
      <c r="B46" s="336"/>
      <c r="C46" s="336"/>
      <c r="D46" s="336"/>
      <c r="E46" s="336"/>
      <c r="F46" s="341" t="s">
        <v>30</v>
      </c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3"/>
      <c r="X46" s="350">
        <v>1</v>
      </c>
      <c r="Y46" s="350"/>
      <c r="Z46" s="350"/>
      <c r="AA46" s="350"/>
      <c r="AB46" s="351"/>
      <c r="AC46" s="574"/>
      <c r="AD46" s="546"/>
      <c r="AE46" s="546"/>
      <c r="AF46" s="546"/>
      <c r="AG46" s="546"/>
      <c r="AH46" s="547"/>
      <c r="AI46" s="575"/>
      <c r="AJ46" s="576"/>
      <c r="AK46" s="576"/>
      <c r="AL46" s="576"/>
      <c r="AM46" s="576"/>
      <c r="AN46" s="577"/>
      <c r="AO46" s="523"/>
      <c r="AP46" s="523"/>
      <c r="AQ46" s="523"/>
      <c r="AR46" s="523"/>
      <c r="AS46" s="523"/>
      <c r="AT46" s="524"/>
      <c r="AU46" s="528"/>
      <c r="AV46" s="529"/>
      <c r="AW46" s="529"/>
      <c r="AX46" s="529"/>
      <c r="AY46" s="529"/>
      <c r="AZ46" s="530"/>
      <c r="BA46" s="523"/>
      <c r="BB46" s="523"/>
      <c r="BC46" s="523"/>
      <c r="BD46" s="523"/>
      <c r="BE46" s="523"/>
      <c r="BF46" s="524"/>
      <c r="BG46" s="574"/>
      <c r="BH46" s="546"/>
      <c r="BI46" s="546"/>
      <c r="BJ46" s="546"/>
      <c r="BK46" s="546"/>
      <c r="BL46" s="547"/>
      <c r="BM46" s="546"/>
      <c r="BN46" s="546"/>
      <c r="BO46" s="546"/>
      <c r="BP46" s="546"/>
      <c r="BQ46" s="546"/>
      <c r="BR46" s="547"/>
      <c r="BS46" s="586"/>
      <c r="BT46" s="523"/>
      <c r="BU46" s="523"/>
      <c r="BV46" s="523"/>
      <c r="BW46" s="523"/>
      <c r="BX46" s="524"/>
      <c r="BY46" s="523"/>
      <c r="BZ46" s="523"/>
      <c r="CA46" s="523"/>
      <c r="CB46" s="523"/>
      <c r="CC46" s="523"/>
      <c r="CD46" s="524"/>
      <c r="CE46" s="586"/>
      <c r="CF46" s="523"/>
      <c r="CG46" s="523"/>
      <c r="CH46" s="523"/>
      <c r="CI46" s="523"/>
      <c r="CJ46" s="524"/>
      <c r="CK46" s="523"/>
      <c r="CL46" s="523"/>
      <c r="CM46" s="523"/>
      <c r="CN46" s="523"/>
      <c r="CO46" s="523"/>
      <c r="CP46" s="524"/>
      <c r="CQ46" s="528"/>
      <c r="CR46" s="529"/>
      <c r="CS46" s="529"/>
      <c r="CT46" s="529"/>
      <c r="CU46" s="529"/>
      <c r="CV46" s="530"/>
      <c r="CW46" s="523"/>
      <c r="CX46" s="523"/>
      <c r="CY46" s="523"/>
      <c r="CZ46" s="523"/>
      <c r="DA46" s="523"/>
      <c r="DB46" s="524"/>
      <c r="DC46" s="586"/>
      <c r="DD46" s="523"/>
      <c r="DE46" s="523"/>
      <c r="DF46" s="523"/>
      <c r="DG46" s="523"/>
      <c r="DH46" s="524"/>
      <c r="DI46" s="523"/>
      <c r="DJ46" s="523"/>
      <c r="DK46" s="523"/>
      <c r="DL46" s="523"/>
      <c r="DM46" s="523"/>
      <c r="DN46" s="524"/>
      <c r="DO46" s="586"/>
      <c r="DP46" s="523"/>
      <c r="DQ46" s="523"/>
      <c r="DR46" s="523"/>
      <c r="DS46" s="523"/>
      <c r="DT46" s="524"/>
      <c r="DU46" s="523"/>
      <c r="DV46" s="523"/>
      <c r="DW46" s="523"/>
      <c r="DX46" s="523"/>
      <c r="DY46" s="523"/>
      <c r="DZ46" s="524"/>
      <c r="EA46" s="528"/>
      <c r="EB46" s="529"/>
      <c r="EC46" s="529"/>
      <c r="ED46" s="529"/>
      <c r="EE46" s="529"/>
      <c r="EF46" s="530"/>
      <c r="EG46" s="523"/>
      <c r="EH46" s="523"/>
      <c r="EI46" s="523"/>
      <c r="EJ46" s="523"/>
      <c r="EK46" s="523"/>
      <c r="EL46" s="524"/>
      <c r="EM46" s="586"/>
      <c r="EN46" s="523"/>
      <c r="EO46" s="523"/>
      <c r="EP46" s="523"/>
      <c r="EQ46" s="523"/>
      <c r="ER46" s="524"/>
      <c r="ES46" s="523"/>
      <c r="ET46" s="523"/>
      <c r="EU46" s="523"/>
      <c r="EV46" s="523"/>
      <c r="EW46" s="523"/>
      <c r="EX46" s="524"/>
      <c r="EY46" s="586"/>
      <c r="EZ46" s="523"/>
      <c r="FA46" s="523"/>
      <c r="FB46" s="523"/>
      <c r="FC46" s="523"/>
      <c r="FD46" s="524"/>
      <c r="FE46" s="523"/>
      <c r="FF46" s="523"/>
      <c r="FG46" s="523"/>
      <c r="FH46" s="523"/>
      <c r="FI46" s="523"/>
      <c r="FJ46" s="524"/>
      <c r="FK46" s="586"/>
      <c r="FL46" s="523"/>
      <c r="FM46" s="523"/>
      <c r="FN46" s="523"/>
      <c r="FO46" s="523"/>
      <c r="FP46" s="524"/>
      <c r="FQ46" s="523"/>
      <c r="FR46" s="523"/>
      <c r="FS46" s="523"/>
      <c r="FT46" s="523"/>
      <c r="FU46" s="523"/>
      <c r="FV46" s="524"/>
      <c r="FW46" s="528"/>
      <c r="FX46" s="529"/>
      <c r="FY46" s="529"/>
      <c r="FZ46" s="529"/>
      <c r="GA46" s="529"/>
      <c r="GB46" s="530"/>
      <c r="GC46" s="523"/>
      <c r="GD46" s="523"/>
      <c r="GE46" s="523"/>
      <c r="GF46" s="523"/>
      <c r="GG46" s="523"/>
      <c r="GH46" s="524"/>
      <c r="GI46" s="575"/>
      <c r="GJ46" s="576"/>
      <c r="GK46" s="576"/>
      <c r="GL46" s="576"/>
      <c r="GM46" s="576"/>
      <c r="GN46" s="577"/>
      <c r="GO46" s="523"/>
      <c r="GP46" s="523"/>
      <c r="GQ46" s="523"/>
      <c r="GR46" s="523"/>
      <c r="GS46" s="523"/>
      <c r="GT46" s="524"/>
      <c r="GU46" s="575"/>
      <c r="GV46" s="576"/>
      <c r="GW46" s="576"/>
      <c r="GX46" s="576"/>
      <c r="GY46" s="576"/>
      <c r="GZ46" s="577"/>
      <c r="HA46" s="523"/>
      <c r="HB46" s="523"/>
      <c r="HC46" s="523"/>
      <c r="HD46" s="523"/>
      <c r="HE46" s="523"/>
      <c r="HF46" s="524"/>
      <c r="HG46" s="578">
        <f>COUNT(AC46:HF46)</f>
        <v>0</v>
      </c>
      <c r="HH46" s="579"/>
      <c r="HI46" s="579"/>
      <c r="HJ46" s="579"/>
      <c r="HK46" s="579"/>
      <c r="HL46" s="579"/>
      <c r="HM46" s="579"/>
      <c r="HN46" s="579"/>
      <c r="HO46" s="579"/>
      <c r="HP46" s="579"/>
      <c r="HQ46" s="579"/>
      <c r="HR46" s="579"/>
      <c r="HS46" s="579"/>
      <c r="HT46" s="579"/>
      <c r="HU46" s="580"/>
      <c r="HV46" s="57"/>
      <c r="HW46" s="57"/>
      <c r="HX46" s="57"/>
      <c r="HY46" s="581">
        <f t="array" ref="HY46">SUM(IFERROR(AC47:HF47-AC46:HF46-AC48:HF48,0))</f>
        <v>0</v>
      </c>
      <c r="HZ46" s="50"/>
      <c r="IA46" s="51" t="e">
        <f>VLOOKUP($HY$17,'[6]производственный календарь '!$B8:$D19,3,0)</f>
        <v>#N/A</v>
      </c>
      <c r="IB46" s="52">
        <f>VLOOKUP($HY$17,'[6]производственный календарь '!$B$2:$D$13,2,0)</f>
        <v>152</v>
      </c>
      <c r="IC46" s="24"/>
      <c r="ID46" s="25"/>
      <c r="IE46" s="25"/>
      <c r="IH46" s="11"/>
      <c r="IJ46" s="19"/>
      <c r="IK46" s="19"/>
      <c r="IL46" s="19"/>
      <c r="IM46" s="19"/>
      <c r="IN46" s="19"/>
    </row>
    <row r="47" spans="1:248" ht="14.25" hidden="1" customHeight="1" thickBot="1" x14ac:dyDescent="0.3">
      <c r="A47" s="337"/>
      <c r="B47" s="338"/>
      <c r="C47" s="338"/>
      <c r="D47" s="338"/>
      <c r="E47" s="338"/>
      <c r="F47" s="344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6"/>
      <c r="X47" s="352"/>
      <c r="Y47" s="352"/>
      <c r="Z47" s="352"/>
      <c r="AA47" s="352"/>
      <c r="AB47" s="353"/>
      <c r="AC47" s="544"/>
      <c r="AD47" s="544"/>
      <c r="AE47" s="544"/>
      <c r="AF47" s="544"/>
      <c r="AG47" s="544"/>
      <c r="AH47" s="545"/>
      <c r="AI47" s="582"/>
      <c r="AJ47" s="583"/>
      <c r="AK47" s="583"/>
      <c r="AL47" s="583"/>
      <c r="AM47" s="583"/>
      <c r="AN47" s="584"/>
      <c r="AO47" s="583"/>
      <c r="AP47" s="583"/>
      <c r="AQ47" s="583"/>
      <c r="AR47" s="583"/>
      <c r="AS47" s="583"/>
      <c r="AT47" s="584"/>
      <c r="AU47" s="538"/>
      <c r="AV47" s="539"/>
      <c r="AW47" s="539"/>
      <c r="AX47" s="539"/>
      <c r="AY47" s="539"/>
      <c r="AZ47" s="540"/>
      <c r="BA47" s="541"/>
      <c r="BB47" s="541"/>
      <c r="BC47" s="541"/>
      <c r="BD47" s="541"/>
      <c r="BE47" s="541"/>
      <c r="BF47" s="542"/>
      <c r="BG47" s="585"/>
      <c r="BH47" s="544"/>
      <c r="BI47" s="544"/>
      <c r="BJ47" s="544"/>
      <c r="BK47" s="544"/>
      <c r="BL47" s="545"/>
      <c r="BM47" s="544"/>
      <c r="BN47" s="544"/>
      <c r="BO47" s="544"/>
      <c r="BP47" s="544"/>
      <c r="BQ47" s="544"/>
      <c r="BR47" s="545"/>
      <c r="BS47" s="587"/>
      <c r="BT47" s="541"/>
      <c r="BU47" s="541"/>
      <c r="BV47" s="541"/>
      <c r="BW47" s="541"/>
      <c r="BX47" s="542"/>
      <c r="BY47" s="541"/>
      <c r="BZ47" s="541"/>
      <c r="CA47" s="541"/>
      <c r="CB47" s="541"/>
      <c r="CC47" s="541"/>
      <c r="CD47" s="542"/>
      <c r="CE47" s="587"/>
      <c r="CF47" s="541"/>
      <c r="CG47" s="541"/>
      <c r="CH47" s="541"/>
      <c r="CI47" s="541"/>
      <c r="CJ47" s="542"/>
      <c r="CK47" s="541"/>
      <c r="CL47" s="541"/>
      <c r="CM47" s="541"/>
      <c r="CN47" s="541"/>
      <c r="CO47" s="541"/>
      <c r="CP47" s="542"/>
      <c r="CQ47" s="538"/>
      <c r="CR47" s="539"/>
      <c r="CS47" s="539"/>
      <c r="CT47" s="539"/>
      <c r="CU47" s="539"/>
      <c r="CV47" s="540"/>
      <c r="CW47" s="541"/>
      <c r="CX47" s="541"/>
      <c r="CY47" s="541"/>
      <c r="CZ47" s="541"/>
      <c r="DA47" s="541"/>
      <c r="DB47" s="542"/>
      <c r="DC47" s="587"/>
      <c r="DD47" s="541"/>
      <c r="DE47" s="541"/>
      <c r="DF47" s="541"/>
      <c r="DG47" s="541"/>
      <c r="DH47" s="542"/>
      <c r="DI47" s="541"/>
      <c r="DJ47" s="541"/>
      <c r="DK47" s="541"/>
      <c r="DL47" s="541"/>
      <c r="DM47" s="541"/>
      <c r="DN47" s="542"/>
      <c r="DO47" s="587"/>
      <c r="DP47" s="541"/>
      <c r="DQ47" s="541"/>
      <c r="DR47" s="541"/>
      <c r="DS47" s="541"/>
      <c r="DT47" s="542"/>
      <c r="DU47" s="541"/>
      <c r="DV47" s="541"/>
      <c r="DW47" s="541"/>
      <c r="DX47" s="541"/>
      <c r="DY47" s="541"/>
      <c r="DZ47" s="542"/>
      <c r="EA47" s="538"/>
      <c r="EB47" s="539"/>
      <c r="EC47" s="539"/>
      <c r="ED47" s="539"/>
      <c r="EE47" s="539"/>
      <c r="EF47" s="540"/>
      <c r="EG47" s="541"/>
      <c r="EH47" s="541"/>
      <c r="EI47" s="541"/>
      <c r="EJ47" s="541"/>
      <c r="EK47" s="541"/>
      <c r="EL47" s="542"/>
      <c r="EM47" s="587"/>
      <c r="EN47" s="541"/>
      <c r="EO47" s="541"/>
      <c r="EP47" s="541"/>
      <c r="EQ47" s="541"/>
      <c r="ER47" s="542"/>
      <c r="ES47" s="541"/>
      <c r="ET47" s="541"/>
      <c r="EU47" s="541"/>
      <c r="EV47" s="541"/>
      <c r="EW47" s="541"/>
      <c r="EX47" s="542"/>
      <c r="EY47" s="587"/>
      <c r="EZ47" s="541"/>
      <c r="FA47" s="541"/>
      <c r="FB47" s="541"/>
      <c r="FC47" s="541"/>
      <c r="FD47" s="542"/>
      <c r="FE47" s="541"/>
      <c r="FF47" s="541"/>
      <c r="FG47" s="541"/>
      <c r="FH47" s="541"/>
      <c r="FI47" s="541"/>
      <c r="FJ47" s="542"/>
      <c r="FK47" s="587"/>
      <c r="FL47" s="541"/>
      <c r="FM47" s="541"/>
      <c r="FN47" s="541"/>
      <c r="FO47" s="541"/>
      <c r="FP47" s="542"/>
      <c r="FQ47" s="541"/>
      <c r="FR47" s="541"/>
      <c r="FS47" s="541"/>
      <c r="FT47" s="541"/>
      <c r="FU47" s="541"/>
      <c r="FV47" s="542"/>
      <c r="FW47" s="538"/>
      <c r="FX47" s="539"/>
      <c r="FY47" s="539"/>
      <c r="FZ47" s="539"/>
      <c r="GA47" s="539"/>
      <c r="GB47" s="540"/>
      <c r="GC47" s="541"/>
      <c r="GD47" s="541"/>
      <c r="GE47" s="541"/>
      <c r="GF47" s="541"/>
      <c r="GG47" s="541"/>
      <c r="GH47" s="542"/>
      <c r="GI47" s="582"/>
      <c r="GJ47" s="583"/>
      <c r="GK47" s="583"/>
      <c r="GL47" s="583"/>
      <c r="GM47" s="583"/>
      <c r="GN47" s="584"/>
      <c r="GO47" s="541"/>
      <c r="GP47" s="541"/>
      <c r="GQ47" s="541"/>
      <c r="GR47" s="541"/>
      <c r="GS47" s="541"/>
      <c r="GT47" s="542"/>
      <c r="GU47" s="582"/>
      <c r="GV47" s="583"/>
      <c r="GW47" s="583"/>
      <c r="GX47" s="583"/>
      <c r="GY47" s="583"/>
      <c r="GZ47" s="584"/>
      <c r="HA47" s="541"/>
      <c r="HB47" s="541"/>
      <c r="HC47" s="541"/>
      <c r="HD47" s="541"/>
      <c r="HE47" s="541"/>
      <c r="HF47" s="542"/>
      <c r="HG47" s="364"/>
      <c r="HH47" s="365"/>
      <c r="HI47" s="365"/>
      <c r="HJ47" s="365"/>
      <c r="HK47" s="365"/>
      <c r="HL47" s="365"/>
      <c r="HM47" s="365"/>
      <c r="HN47" s="365"/>
      <c r="HO47" s="365"/>
      <c r="HP47" s="365"/>
      <c r="HQ47" s="365"/>
      <c r="HR47" s="365"/>
      <c r="HS47" s="365"/>
      <c r="HT47" s="365"/>
      <c r="HU47" s="366"/>
      <c r="HY47" s="369"/>
      <c r="HZ47" s="32"/>
      <c r="IA47" s="33"/>
      <c r="IB47" s="39"/>
      <c r="IC47" s="24"/>
      <c r="ID47" s="25"/>
      <c r="IE47" s="25"/>
      <c r="IH47" s="11"/>
      <c r="IJ47" s="19"/>
      <c r="IK47" s="19"/>
      <c r="IL47" s="19"/>
      <c r="IM47" s="19"/>
      <c r="IN47" s="19"/>
    </row>
    <row r="48" spans="1:248" ht="19.5" hidden="1" customHeight="1" thickBot="1" x14ac:dyDescent="0.3">
      <c r="A48" s="337"/>
      <c r="B48" s="338"/>
      <c r="C48" s="338"/>
      <c r="D48" s="338"/>
      <c r="E48" s="338"/>
      <c r="F48" s="344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6"/>
      <c r="X48" s="357" t="s">
        <v>37</v>
      </c>
      <c r="Y48" s="357"/>
      <c r="Z48" s="357"/>
      <c r="AA48" s="357"/>
      <c r="AB48" s="358"/>
      <c r="AC48" s="557"/>
      <c r="AD48" s="558"/>
      <c r="AE48" s="558"/>
      <c r="AF48" s="558"/>
      <c r="AG48" s="558"/>
      <c r="AH48" s="559"/>
      <c r="AI48" s="594"/>
      <c r="AJ48" s="595"/>
      <c r="AK48" s="595"/>
      <c r="AL48" s="595"/>
      <c r="AM48" s="595"/>
      <c r="AN48" s="596"/>
      <c r="AO48" s="566"/>
      <c r="AP48" s="567"/>
      <c r="AQ48" s="567"/>
      <c r="AR48" s="567"/>
      <c r="AS48" s="567"/>
      <c r="AT48" s="568"/>
      <c r="AU48" s="458"/>
      <c r="AV48" s="459"/>
      <c r="AW48" s="459"/>
      <c r="AX48" s="459"/>
      <c r="AY48" s="459"/>
      <c r="AZ48" s="460"/>
      <c r="BA48" s="591"/>
      <c r="BB48" s="592"/>
      <c r="BC48" s="592"/>
      <c r="BD48" s="592"/>
      <c r="BE48" s="592"/>
      <c r="BF48" s="593"/>
      <c r="BG48" s="588"/>
      <c r="BH48" s="589"/>
      <c r="BI48" s="589"/>
      <c r="BJ48" s="589"/>
      <c r="BK48" s="589"/>
      <c r="BL48" s="590"/>
      <c r="BM48" s="557"/>
      <c r="BN48" s="558"/>
      <c r="BO48" s="558"/>
      <c r="BP48" s="558"/>
      <c r="BQ48" s="558"/>
      <c r="BR48" s="559"/>
      <c r="BS48" s="591"/>
      <c r="BT48" s="592"/>
      <c r="BU48" s="592"/>
      <c r="BV48" s="592"/>
      <c r="BW48" s="592"/>
      <c r="BX48" s="593"/>
      <c r="BY48" s="554"/>
      <c r="BZ48" s="555"/>
      <c r="CA48" s="555"/>
      <c r="CB48" s="555"/>
      <c r="CC48" s="555"/>
      <c r="CD48" s="556"/>
      <c r="CE48" s="594"/>
      <c r="CF48" s="595"/>
      <c r="CG48" s="595"/>
      <c r="CH48" s="595"/>
      <c r="CI48" s="595"/>
      <c r="CJ48" s="596"/>
      <c r="CK48" s="554"/>
      <c r="CL48" s="555"/>
      <c r="CM48" s="555"/>
      <c r="CN48" s="555"/>
      <c r="CO48" s="555"/>
      <c r="CP48" s="556"/>
      <c r="CQ48" s="458"/>
      <c r="CR48" s="459"/>
      <c r="CS48" s="459"/>
      <c r="CT48" s="459"/>
      <c r="CU48" s="459"/>
      <c r="CV48" s="460"/>
      <c r="CW48" s="554"/>
      <c r="CX48" s="555"/>
      <c r="CY48" s="555"/>
      <c r="CZ48" s="555"/>
      <c r="DA48" s="555"/>
      <c r="DB48" s="556"/>
      <c r="DC48" s="594"/>
      <c r="DD48" s="595"/>
      <c r="DE48" s="595"/>
      <c r="DF48" s="595"/>
      <c r="DG48" s="595"/>
      <c r="DH48" s="596"/>
      <c r="DI48" s="554"/>
      <c r="DJ48" s="555"/>
      <c r="DK48" s="555"/>
      <c r="DL48" s="555"/>
      <c r="DM48" s="555"/>
      <c r="DN48" s="556"/>
      <c r="DO48" s="594"/>
      <c r="DP48" s="595"/>
      <c r="DQ48" s="595"/>
      <c r="DR48" s="595"/>
      <c r="DS48" s="595"/>
      <c r="DT48" s="596"/>
      <c r="DU48" s="554"/>
      <c r="DV48" s="555"/>
      <c r="DW48" s="555"/>
      <c r="DX48" s="555"/>
      <c r="DY48" s="555"/>
      <c r="DZ48" s="556"/>
      <c r="EA48" s="458"/>
      <c r="EB48" s="459"/>
      <c r="EC48" s="459"/>
      <c r="ED48" s="459"/>
      <c r="EE48" s="459"/>
      <c r="EF48" s="460"/>
      <c r="EG48" s="554"/>
      <c r="EH48" s="555"/>
      <c r="EI48" s="555"/>
      <c r="EJ48" s="555"/>
      <c r="EK48" s="555"/>
      <c r="EL48" s="556"/>
      <c r="EM48" s="594"/>
      <c r="EN48" s="595"/>
      <c r="EO48" s="595"/>
      <c r="EP48" s="595"/>
      <c r="EQ48" s="595"/>
      <c r="ER48" s="596"/>
      <c r="ES48" s="554"/>
      <c r="ET48" s="555"/>
      <c r="EU48" s="555"/>
      <c r="EV48" s="555"/>
      <c r="EW48" s="555"/>
      <c r="EX48" s="556"/>
      <c r="EY48" s="591"/>
      <c r="EZ48" s="592"/>
      <c r="FA48" s="592"/>
      <c r="FB48" s="592"/>
      <c r="FC48" s="592"/>
      <c r="FD48" s="593"/>
      <c r="FE48" s="554"/>
      <c r="FF48" s="555"/>
      <c r="FG48" s="555"/>
      <c r="FH48" s="555"/>
      <c r="FI48" s="555"/>
      <c r="FJ48" s="556"/>
      <c r="FK48" s="594"/>
      <c r="FL48" s="595"/>
      <c r="FM48" s="595"/>
      <c r="FN48" s="595"/>
      <c r="FO48" s="595"/>
      <c r="FP48" s="596"/>
      <c r="FQ48" s="554"/>
      <c r="FR48" s="555"/>
      <c r="FS48" s="555"/>
      <c r="FT48" s="555"/>
      <c r="FU48" s="555"/>
      <c r="FV48" s="556"/>
      <c r="FW48" s="458"/>
      <c r="FX48" s="459"/>
      <c r="FY48" s="459"/>
      <c r="FZ48" s="459"/>
      <c r="GA48" s="459"/>
      <c r="GB48" s="460"/>
      <c r="GC48" s="554"/>
      <c r="GD48" s="555"/>
      <c r="GE48" s="555"/>
      <c r="GF48" s="555"/>
      <c r="GG48" s="555"/>
      <c r="GH48" s="556"/>
      <c r="GI48" s="594"/>
      <c r="GJ48" s="595"/>
      <c r="GK48" s="595"/>
      <c r="GL48" s="595"/>
      <c r="GM48" s="595"/>
      <c r="GN48" s="596"/>
      <c r="GO48" s="566"/>
      <c r="GP48" s="567"/>
      <c r="GQ48" s="567"/>
      <c r="GR48" s="567"/>
      <c r="GS48" s="567"/>
      <c r="GT48" s="568"/>
      <c r="GU48" s="594"/>
      <c r="GV48" s="595"/>
      <c r="GW48" s="595"/>
      <c r="GX48" s="595"/>
      <c r="GY48" s="595"/>
      <c r="GZ48" s="596"/>
      <c r="HA48" s="566"/>
      <c r="HB48" s="567"/>
      <c r="HC48" s="567"/>
      <c r="HD48" s="567"/>
      <c r="HE48" s="567"/>
      <c r="HF48" s="568"/>
      <c r="HG48" s="389"/>
      <c r="HH48" s="390"/>
      <c r="HI48" s="390"/>
      <c r="HJ48" s="390"/>
      <c r="HK48" s="390"/>
      <c r="HL48" s="390"/>
      <c r="HM48" s="390"/>
      <c r="HN48" s="390"/>
      <c r="HO48" s="390"/>
      <c r="HP48" s="390"/>
      <c r="HQ48" s="390"/>
      <c r="HR48" s="390"/>
      <c r="HS48" s="390"/>
      <c r="HT48" s="390"/>
      <c r="HU48" s="391"/>
      <c r="HY48" s="61"/>
      <c r="HZ48" s="32"/>
      <c r="IA48" s="33"/>
      <c r="IB48" s="39"/>
      <c r="IC48" s="24"/>
      <c r="ID48" s="25"/>
      <c r="IE48" s="25"/>
      <c r="IH48" s="11"/>
      <c r="IJ48" s="19"/>
      <c r="IK48" s="19"/>
      <c r="IL48" s="19"/>
      <c r="IM48" s="19"/>
      <c r="IN48" s="19"/>
    </row>
    <row r="49" spans="1:248" ht="23.25" hidden="1" customHeight="1" thickBot="1" x14ac:dyDescent="0.3">
      <c r="A49" s="337"/>
      <c r="B49" s="338"/>
      <c r="C49" s="338"/>
      <c r="D49" s="338"/>
      <c r="E49" s="338"/>
      <c r="F49" s="344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79" t="s">
        <v>39</v>
      </c>
      <c r="Y49" s="380"/>
      <c r="Z49" s="380"/>
      <c r="AA49" s="380"/>
      <c r="AB49" s="381"/>
      <c r="AC49" s="382">
        <f t="shared" ref="AC49" si="92">IFERROR(AC47-AC46-AC48,0)</f>
        <v>0</v>
      </c>
      <c r="AD49" s="382"/>
      <c r="AE49" s="382"/>
      <c r="AF49" s="382"/>
      <c r="AG49" s="382"/>
      <c r="AH49" s="383"/>
      <c r="AI49" s="382">
        <f t="shared" ref="AI49" si="93">IFERROR(AI47-AI46-AI48,0)</f>
        <v>0</v>
      </c>
      <c r="AJ49" s="382"/>
      <c r="AK49" s="382"/>
      <c r="AL49" s="382"/>
      <c r="AM49" s="382"/>
      <c r="AN49" s="383"/>
      <c r="AO49" s="382">
        <f t="shared" ref="AO49" si="94">IFERROR(AO47-AO46-AO48,0)</f>
        <v>0</v>
      </c>
      <c r="AP49" s="382"/>
      <c r="AQ49" s="382"/>
      <c r="AR49" s="382"/>
      <c r="AS49" s="382"/>
      <c r="AT49" s="383"/>
      <c r="AU49" s="382">
        <f t="shared" ref="AU49" si="95">IFERROR(AU47-AU46-AU48,0)</f>
        <v>0</v>
      </c>
      <c r="AV49" s="382"/>
      <c r="AW49" s="382"/>
      <c r="AX49" s="382"/>
      <c r="AY49" s="382"/>
      <c r="AZ49" s="383"/>
      <c r="BA49" s="382">
        <f t="shared" ref="BA49" si="96">IFERROR(BA47-BA46-BA48,0)</f>
        <v>0</v>
      </c>
      <c r="BB49" s="382"/>
      <c r="BC49" s="382"/>
      <c r="BD49" s="382"/>
      <c r="BE49" s="382"/>
      <c r="BF49" s="383"/>
      <c r="BG49" s="384">
        <f t="shared" ref="BG49" si="97">IFERROR(BG47-BG46-BG48,0)</f>
        <v>0</v>
      </c>
      <c r="BH49" s="384"/>
      <c r="BI49" s="384"/>
      <c r="BJ49" s="384"/>
      <c r="BK49" s="384"/>
      <c r="BL49" s="385"/>
      <c r="BM49" s="384">
        <f t="shared" ref="BM49" si="98">IFERROR(BM47-BM46-BM48,0)</f>
        <v>0</v>
      </c>
      <c r="BN49" s="384"/>
      <c r="BO49" s="384"/>
      <c r="BP49" s="384"/>
      <c r="BQ49" s="384"/>
      <c r="BR49" s="385"/>
      <c r="BS49" s="382">
        <f t="shared" ref="BS49" si="99">IFERROR(BS47-BS46-BS48,0)</f>
        <v>0</v>
      </c>
      <c r="BT49" s="382"/>
      <c r="BU49" s="382"/>
      <c r="BV49" s="382"/>
      <c r="BW49" s="382"/>
      <c r="BX49" s="383"/>
      <c r="BY49" s="382">
        <f t="shared" ref="BY49" si="100">IFERROR(BY47-BY46-BY48,0)</f>
        <v>0</v>
      </c>
      <c r="BZ49" s="382"/>
      <c r="CA49" s="382"/>
      <c r="CB49" s="382"/>
      <c r="CC49" s="382"/>
      <c r="CD49" s="383"/>
      <c r="CE49" s="382">
        <f t="shared" ref="CE49" si="101">IFERROR(CE47-CE46-CE48,0)</f>
        <v>0</v>
      </c>
      <c r="CF49" s="382"/>
      <c r="CG49" s="382"/>
      <c r="CH49" s="382"/>
      <c r="CI49" s="382"/>
      <c r="CJ49" s="383"/>
      <c r="CK49" s="382">
        <f t="shared" ref="CK49" si="102">IFERROR(CK47-CK46-CK48,0)</f>
        <v>0</v>
      </c>
      <c r="CL49" s="382"/>
      <c r="CM49" s="382"/>
      <c r="CN49" s="382"/>
      <c r="CO49" s="382"/>
      <c r="CP49" s="383"/>
      <c r="CQ49" s="382">
        <f t="shared" ref="CQ49" si="103">IFERROR(CQ47-CQ46-CQ48,0)</f>
        <v>0</v>
      </c>
      <c r="CR49" s="382"/>
      <c r="CS49" s="382"/>
      <c r="CT49" s="382"/>
      <c r="CU49" s="382"/>
      <c r="CV49" s="383"/>
      <c r="CW49" s="382">
        <f t="shared" ref="CW49" si="104">IFERROR(CW47-CW46-CW48,0)</f>
        <v>0</v>
      </c>
      <c r="CX49" s="382"/>
      <c r="CY49" s="382"/>
      <c r="CZ49" s="382"/>
      <c r="DA49" s="382"/>
      <c r="DB49" s="383"/>
      <c r="DC49" s="382">
        <f t="shared" ref="DC49" si="105">IFERROR(DC47-DC46-DC48,0)</f>
        <v>0</v>
      </c>
      <c r="DD49" s="382"/>
      <c r="DE49" s="382"/>
      <c r="DF49" s="382"/>
      <c r="DG49" s="382"/>
      <c r="DH49" s="383"/>
      <c r="DI49" s="382">
        <f t="shared" ref="DI49" si="106">IFERROR(DI47-DI46-DI48,0)</f>
        <v>0</v>
      </c>
      <c r="DJ49" s="382"/>
      <c r="DK49" s="382"/>
      <c r="DL49" s="382"/>
      <c r="DM49" s="382"/>
      <c r="DN49" s="383"/>
      <c r="DO49" s="382">
        <f t="shared" ref="DO49" si="107">IFERROR(DO47-DO46-DO48,0)</f>
        <v>0</v>
      </c>
      <c r="DP49" s="382"/>
      <c r="DQ49" s="382"/>
      <c r="DR49" s="382"/>
      <c r="DS49" s="382"/>
      <c r="DT49" s="383"/>
      <c r="DU49" s="382">
        <f t="shared" ref="DU49" si="108">IFERROR(DU47-DU46-DU48,0)</f>
        <v>0</v>
      </c>
      <c r="DV49" s="382"/>
      <c r="DW49" s="382"/>
      <c r="DX49" s="382"/>
      <c r="DY49" s="382"/>
      <c r="DZ49" s="383"/>
      <c r="EA49" s="382">
        <f t="shared" ref="EA49" si="109">IFERROR(EA47-EA46-EA48,0)</f>
        <v>0</v>
      </c>
      <c r="EB49" s="382"/>
      <c r="EC49" s="382"/>
      <c r="ED49" s="382"/>
      <c r="EE49" s="382"/>
      <c r="EF49" s="383"/>
      <c r="EG49" s="382">
        <f t="shared" ref="EG49" si="110">IFERROR(EG47-EG46-EG48,0)</f>
        <v>0</v>
      </c>
      <c r="EH49" s="382"/>
      <c r="EI49" s="382"/>
      <c r="EJ49" s="382"/>
      <c r="EK49" s="382"/>
      <c r="EL49" s="383"/>
      <c r="EM49" s="382">
        <f t="shared" ref="EM49" si="111">IFERROR(EM47-EM46-EM48,0)</f>
        <v>0</v>
      </c>
      <c r="EN49" s="382"/>
      <c r="EO49" s="382"/>
      <c r="EP49" s="382"/>
      <c r="EQ49" s="382"/>
      <c r="ER49" s="383"/>
      <c r="ES49" s="382">
        <f t="shared" ref="ES49" si="112">IFERROR(ES47-ES46-ES48,0)</f>
        <v>0</v>
      </c>
      <c r="ET49" s="382"/>
      <c r="EU49" s="382"/>
      <c r="EV49" s="382"/>
      <c r="EW49" s="382"/>
      <c r="EX49" s="383"/>
      <c r="EY49" s="382">
        <f t="shared" ref="EY49" si="113">IFERROR(EY47-EY46-EY48,0)</f>
        <v>0</v>
      </c>
      <c r="EZ49" s="382"/>
      <c r="FA49" s="382"/>
      <c r="FB49" s="382"/>
      <c r="FC49" s="382"/>
      <c r="FD49" s="383"/>
      <c r="FE49" s="382">
        <f t="shared" ref="FE49" si="114">IFERROR(FE47-FE46-FE48,0)</f>
        <v>0</v>
      </c>
      <c r="FF49" s="382"/>
      <c r="FG49" s="382"/>
      <c r="FH49" s="382"/>
      <c r="FI49" s="382"/>
      <c r="FJ49" s="383"/>
      <c r="FK49" s="382">
        <f t="shared" ref="FK49" si="115">IFERROR(FK47-FK46-FK48,0)</f>
        <v>0</v>
      </c>
      <c r="FL49" s="382"/>
      <c r="FM49" s="382"/>
      <c r="FN49" s="382"/>
      <c r="FO49" s="382"/>
      <c r="FP49" s="383"/>
      <c r="FQ49" s="382">
        <f t="shared" ref="FQ49" si="116">IFERROR(FQ47-FQ46-FQ48,0)</f>
        <v>0</v>
      </c>
      <c r="FR49" s="382"/>
      <c r="FS49" s="382"/>
      <c r="FT49" s="382"/>
      <c r="FU49" s="382"/>
      <c r="FV49" s="383"/>
      <c r="FW49" s="382">
        <f t="shared" ref="FW49" si="117">IFERROR(FW47-FW46-FW48,0)</f>
        <v>0</v>
      </c>
      <c r="FX49" s="382"/>
      <c r="FY49" s="382"/>
      <c r="FZ49" s="382"/>
      <c r="GA49" s="382"/>
      <c r="GB49" s="383"/>
      <c r="GC49" s="382">
        <f t="shared" ref="GC49" si="118">IFERROR(GC47-GC46-GC48,0)</f>
        <v>0</v>
      </c>
      <c r="GD49" s="382"/>
      <c r="GE49" s="382"/>
      <c r="GF49" s="382"/>
      <c r="GG49" s="382"/>
      <c r="GH49" s="383"/>
      <c r="GI49" s="382">
        <f t="shared" ref="GI49" si="119">IFERROR(GI47-GI46-GI48,0)</f>
        <v>0</v>
      </c>
      <c r="GJ49" s="382"/>
      <c r="GK49" s="382"/>
      <c r="GL49" s="382"/>
      <c r="GM49" s="382"/>
      <c r="GN49" s="383"/>
      <c r="GO49" s="382">
        <f t="shared" ref="GO49" si="120">IFERROR(GO47-GO46-GO48,0)</f>
        <v>0</v>
      </c>
      <c r="GP49" s="382"/>
      <c r="GQ49" s="382"/>
      <c r="GR49" s="382"/>
      <c r="GS49" s="382"/>
      <c r="GT49" s="383"/>
      <c r="GU49" s="382">
        <f t="shared" ref="GU49" si="121">IFERROR(GU47-GU46-GU48,0)</f>
        <v>0</v>
      </c>
      <c r="GV49" s="382"/>
      <c r="GW49" s="382"/>
      <c r="GX49" s="382"/>
      <c r="GY49" s="382"/>
      <c r="GZ49" s="383"/>
      <c r="HA49" s="382">
        <f t="shared" ref="HA49" si="122">IFERROR(HA47-HA46-HA48,0)</f>
        <v>0</v>
      </c>
      <c r="HB49" s="382"/>
      <c r="HC49" s="382"/>
      <c r="HD49" s="382"/>
      <c r="HE49" s="382"/>
      <c r="HF49" s="383"/>
      <c r="HG49" s="389"/>
      <c r="HH49" s="390"/>
      <c r="HI49" s="390"/>
      <c r="HJ49" s="390"/>
      <c r="HK49" s="390"/>
      <c r="HL49" s="390"/>
      <c r="HM49" s="390"/>
      <c r="HN49" s="390"/>
      <c r="HO49" s="390"/>
      <c r="HP49" s="390"/>
      <c r="HQ49" s="390"/>
      <c r="HR49" s="390"/>
      <c r="HS49" s="390"/>
      <c r="HT49" s="390"/>
      <c r="HU49" s="391"/>
      <c r="HY49" s="40">
        <f>SUM(AC49:HF49)</f>
        <v>0</v>
      </c>
      <c r="HZ49" s="32"/>
      <c r="IA49" s="33"/>
      <c r="IB49" s="39"/>
      <c r="IC49" s="24"/>
      <c r="ID49" s="25"/>
      <c r="IE49" s="25"/>
      <c r="IH49" s="11"/>
      <c r="IJ49" s="19"/>
      <c r="IK49" s="19"/>
      <c r="IL49" s="19"/>
      <c r="IM49" s="19"/>
      <c r="IN49" s="19"/>
    </row>
    <row r="50" spans="1:248" ht="15" hidden="1" customHeight="1" thickBot="1" x14ac:dyDescent="0.3">
      <c r="A50" s="337"/>
      <c r="B50" s="338"/>
      <c r="C50" s="338"/>
      <c r="D50" s="338"/>
      <c r="E50" s="338"/>
      <c r="F50" s="344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6"/>
      <c r="X50" s="398" t="s">
        <v>41</v>
      </c>
      <c r="Y50" s="398"/>
      <c r="Z50" s="398"/>
      <c r="AA50" s="398"/>
      <c r="AB50" s="399"/>
      <c r="AC50" s="597">
        <v>0.41666666666666669</v>
      </c>
      <c r="AD50" s="598"/>
      <c r="AE50" s="598"/>
      <c r="AF50" s="598"/>
      <c r="AG50" s="598"/>
      <c r="AH50" s="599"/>
      <c r="AI50" s="470"/>
      <c r="AJ50" s="471"/>
      <c r="AK50" s="471"/>
      <c r="AL50" s="471"/>
      <c r="AM50" s="471"/>
      <c r="AN50" s="472"/>
      <c r="AO50" s="470"/>
      <c r="AP50" s="471"/>
      <c r="AQ50" s="471"/>
      <c r="AR50" s="471"/>
      <c r="AS50" s="471"/>
      <c r="AT50" s="472"/>
      <c r="AU50" s="473"/>
      <c r="AV50" s="474"/>
      <c r="AW50" s="474"/>
      <c r="AX50" s="474"/>
      <c r="AY50" s="474"/>
      <c r="AZ50" s="475"/>
      <c r="BA50" s="473"/>
      <c r="BB50" s="474"/>
      <c r="BC50" s="474"/>
      <c r="BD50" s="474"/>
      <c r="BE50" s="474"/>
      <c r="BF50" s="475"/>
      <c r="BG50" s="476"/>
      <c r="BH50" s="477"/>
      <c r="BI50" s="477"/>
      <c r="BJ50" s="477"/>
      <c r="BK50" s="477"/>
      <c r="BL50" s="478"/>
      <c r="BM50" s="476"/>
      <c r="BN50" s="477"/>
      <c r="BO50" s="477"/>
      <c r="BP50" s="477"/>
      <c r="BQ50" s="477"/>
      <c r="BR50" s="478"/>
      <c r="BS50" s="473"/>
      <c r="BT50" s="474"/>
      <c r="BU50" s="474"/>
      <c r="BV50" s="474"/>
      <c r="BW50" s="474"/>
      <c r="BX50" s="475"/>
      <c r="BY50" s="473"/>
      <c r="BZ50" s="474"/>
      <c r="CA50" s="474"/>
      <c r="CB50" s="474"/>
      <c r="CC50" s="474"/>
      <c r="CD50" s="475"/>
      <c r="CE50" s="473"/>
      <c r="CF50" s="474"/>
      <c r="CG50" s="474"/>
      <c r="CH50" s="474"/>
      <c r="CI50" s="474"/>
      <c r="CJ50" s="475"/>
      <c r="CK50" s="473"/>
      <c r="CL50" s="474"/>
      <c r="CM50" s="474"/>
      <c r="CN50" s="474"/>
      <c r="CO50" s="474"/>
      <c r="CP50" s="475"/>
      <c r="CQ50" s="473"/>
      <c r="CR50" s="474"/>
      <c r="CS50" s="474"/>
      <c r="CT50" s="474"/>
      <c r="CU50" s="474"/>
      <c r="CV50" s="475"/>
      <c r="CW50" s="473"/>
      <c r="CX50" s="474"/>
      <c r="CY50" s="474"/>
      <c r="CZ50" s="474"/>
      <c r="DA50" s="474"/>
      <c r="DB50" s="475"/>
      <c r="DC50" s="473"/>
      <c r="DD50" s="474"/>
      <c r="DE50" s="474"/>
      <c r="DF50" s="474"/>
      <c r="DG50" s="474"/>
      <c r="DH50" s="475"/>
      <c r="DI50" s="473"/>
      <c r="DJ50" s="474"/>
      <c r="DK50" s="474"/>
      <c r="DL50" s="474"/>
      <c r="DM50" s="474"/>
      <c r="DN50" s="475"/>
      <c r="DO50" s="473"/>
      <c r="DP50" s="474"/>
      <c r="DQ50" s="474"/>
      <c r="DR50" s="474"/>
      <c r="DS50" s="474"/>
      <c r="DT50" s="475"/>
      <c r="DU50" s="473"/>
      <c r="DV50" s="474"/>
      <c r="DW50" s="474"/>
      <c r="DX50" s="474"/>
      <c r="DY50" s="474"/>
      <c r="DZ50" s="475"/>
      <c r="EA50" s="473"/>
      <c r="EB50" s="474"/>
      <c r="EC50" s="474"/>
      <c r="ED50" s="474"/>
      <c r="EE50" s="474"/>
      <c r="EF50" s="475"/>
      <c r="EG50" s="473"/>
      <c r="EH50" s="474"/>
      <c r="EI50" s="474"/>
      <c r="EJ50" s="474"/>
      <c r="EK50" s="474"/>
      <c r="EL50" s="475"/>
      <c r="EM50" s="473"/>
      <c r="EN50" s="474"/>
      <c r="EO50" s="474"/>
      <c r="EP50" s="474"/>
      <c r="EQ50" s="474"/>
      <c r="ER50" s="475"/>
      <c r="ES50" s="473"/>
      <c r="ET50" s="474"/>
      <c r="EU50" s="474"/>
      <c r="EV50" s="474"/>
      <c r="EW50" s="474"/>
      <c r="EX50" s="475"/>
      <c r="EY50" s="473"/>
      <c r="EZ50" s="474"/>
      <c r="FA50" s="474"/>
      <c r="FB50" s="474"/>
      <c r="FC50" s="474"/>
      <c r="FD50" s="475"/>
      <c r="FE50" s="473"/>
      <c r="FF50" s="474"/>
      <c r="FG50" s="474"/>
      <c r="FH50" s="474"/>
      <c r="FI50" s="474"/>
      <c r="FJ50" s="475"/>
      <c r="FK50" s="473"/>
      <c r="FL50" s="474"/>
      <c r="FM50" s="474"/>
      <c r="FN50" s="474"/>
      <c r="FO50" s="474"/>
      <c r="FP50" s="475"/>
      <c r="FQ50" s="473"/>
      <c r="FR50" s="474"/>
      <c r="FS50" s="474"/>
      <c r="FT50" s="474"/>
      <c r="FU50" s="474"/>
      <c r="FV50" s="475"/>
      <c r="FW50" s="473"/>
      <c r="FX50" s="474"/>
      <c r="FY50" s="474"/>
      <c r="FZ50" s="474"/>
      <c r="GA50" s="474"/>
      <c r="GB50" s="475"/>
      <c r="GC50" s="473"/>
      <c r="GD50" s="474"/>
      <c r="GE50" s="474"/>
      <c r="GF50" s="474"/>
      <c r="GG50" s="474"/>
      <c r="GH50" s="475"/>
      <c r="GI50" s="470"/>
      <c r="GJ50" s="471"/>
      <c r="GK50" s="471"/>
      <c r="GL50" s="471"/>
      <c r="GM50" s="471"/>
      <c r="GN50" s="472"/>
      <c r="GO50" s="470"/>
      <c r="GP50" s="471"/>
      <c r="GQ50" s="471"/>
      <c r="GR50" s="471"/>
      <c r="GS50" s="471"/>
      <c r="GT50" s="472"/>
      <c r="GU50" s="470"/>
      <c r="GV50" s="471"/>
      <c r="GW50" s="471"/>
      <c r="GX50" s="471"/>
      <c r="GY50" s="471"/>
      <c r="GZ50" s="472"/>
      <c r="HA50" s="470"/>
      <c r="HB50" s="471"/>
      <c r="HC50" s="471"/>
      <c r="HD50" s="471"/>
      <c r="HE50" s="471"/>
      <c r="HF50" s="471"/>
      <c r="HG50" s="573"/>
      <c r="HH50" s="480"/>
      <c r="HI50" s="480"/>
      <c r="HJ50" s="480"/>
      <c r="HK50" s="480"/>
      <c r="HL50" s="480"/>
      <c r="HM50" s="480"/>
      <c r="HN50" s="480"/>
      <c r="HO50" s="480"/>
      <c r="HP50" s="480"/>
      <c r="HQ50" s="480"/>
      <c r="HR50" s="480"/>
      <c r="HS50" s="480"/>
      <c r="HT50" s="480"/>
      <c r="HU50" s="481"/>
      <c r="HY50" s="58">
        <f>SUM(AC50:HF50)</f>
        <v>0.41666666666666669</v>
      </c>
      <c r="HZ50" s="32"/>
      <c r="IA50" s="33"/>
      <c r="IB50" s="39"/>
      <c r="IC50" s="24"/>
      <c r="ID50" s="25"/>
      <c r="IE50" s="25"/>
      <c r="IH50" s="11"/>
      <c r="IJ50" s="19"/>
      <c r="IK50" s="19"/>
      <c r="IL50" s="19"/>
      <c r="IM50" s="19"/>
      <c r="IN50" s="19"/>
    </row>
    <row r="51" spans="1:248" ht="18.75" hidden="1" customHeight="1" thickTop="1" thickBot="1" x14ac:dyDescent="0.3">
      <c r="A51" s="339"/>
      <c r="B51" s="340"/>
      <c r="C51" s="340"/>
      <c r="D51" s="340"/>
      <c r="E51" s="340"/>
      <c r="F51" s="347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9"/>
      <c r="X51" s="398" t="s">
        <v>43</v>
      </c>
      <c r="Y51" s="398"/>
      <c r="Z51" s="398"/>
      <c r="AA51" s="398"/>
      <c r="AB51" s="399"/>
      <c r="AC51" s="406"/>
      <c r="AD51" s="407"/>
      <c r="AE51" s="407"/>
      <c r="AF51" s="407"/>
      <c r="AG51" s="407"/>
      <c r="AH51" s="572"/>
      <c r="AI51" s="417"/>
      <c r="AJ51" s="415"/>
      <c r="AK51" s="415"/>
      <c r="AL51" s="415"/>
      <c r="AM51" s="415"/>
      <c r="AN51" s="416"/>
      <c r="AO51" s="417"/>
      <c r="AP51" s="415"/>
      <c r="AQ51" s="415"/>
      <c r="AR51" s="415"/>
      <c r="AS51" s="415"/>
      <c r="AT51" s="416"/>
      <c r="AU51" s="408"/>
      <c r="AV51" s="409"/>
      <c r="AW51" s="409"/>
      <c r="AX51" s="409"/>
      <c r="AY51" s="409"/>
      <c r="AZ51" s="410"/>
      <c r="BA51" s="408"/>
      <c r="BB51" s="409"/>
      <c r="BC51" s="409"/>
      <c r="BD51" s="409"/>
      <c r="BE51" s="409"/>
      <c r="BF51" s="410"/>
      <c r="BG51" s="406"/>
      <c r="BH51" s="407"/>
      <c r="BI51" s="407"/>
      <c r="BJ51" s="407"/>
      <c r="BK51" s="407"/>
      <c r="BL51" s="572"/>
      <c r="BM51" s="406"/>
      <c r="BN51" s="407"/>
      <c r="BO51" s="407"/>
      <c r="BP51" s="407"/>
      <c r="BQ51" s="407"/>
      <c r="BR51" s="572"/>
      <c r="BS51" s="408"/>
      <c r="BT51" s="409"/>
      <c r="BU51" s="409"/>
      <c r="BV51" s="409"/>
      <c r="BW51" s="409"/>
      <c r="BX51" s="410"/>
      <c r="BY51" s="408"/>
      <c r="BZ51" s="409"/>
      <c r="CA51" s="409"/>
      <c r="CB51" s="409"/>
      <c r="CC51" s="409"/>
      <c r="CD51" s="410"/>
      <c r="CE51" s="408"/>
      <c r="CF51" s="409"/>
      <c r="CG51" s="409"/>
      <c r="CH51" s="409"/>
      <c r="CI51" s="409"/>
      <c r="CJ51" s="410"/>
      <c r="CK51" s="408"/>
      <c r="CL51" s="409"/>
      <c r="CM51" s="409"/>
      <c r="CN51" s="409"/>
      <c r="CO51" s="409"/>
      <c r="CP51" s="410"/>
      <c r="CQ51" s="408"/>
      <c r="CR51" s="409"/>
      <c r="CS51" s="409"/>
      <c r="CT51" s="409"/>
      <c r="CU51" s="409"/>
      <c r="CV51" s="410"/>
      <c r="CW51" s="408"/>
      <c r="CX51" s="409"/>
      <c r="CY51" s="409"/>
      <c r="CZ51" s="409"/>
      <c r="DA51" s="409"/>
      <c r="DB51" s="410"/>
      <c r="DC51" s="408"/>
      <c r="DD51" s="409"/>
      <c r="DE51" s="409"/>
      <c r="DF51" s="409"/>
      <c r="DG51" s="409"/>
      <c r="DH51" s="410"/>
      <c r="DI51" s="408"/>
      <c r="DJ51" s="409"/>
      <c r="DK51" s="409"/>
      <c r="DL51" s="409"/>
      <c r="DM51" s="409"/>
      <c r="DN51" s="410"/>
      <c r="DO51" s="408"/>
      <c r="DP51" s="409"/>
      <c r="DQ51" s="409"/>
      <c r="DR51" s="409"/>
      <c r="DS51" s="409"/>
      <c r="DT51" s="410"/>
      <c r="DU51" s="408"/>
      <c r="DV51" s="409"/>
      <c r="DW51" s="409"/>
      <c r="DX51" s="409"/>
      <c r="DY51" s="409"/>
      <c r="DZ51" s="410"/>
      <c r="EA51" s="408"/>
      <c r="EB51" s="409"/>
      <c r="EC51" s="409"/>
      <c r="ED51" s="409"/>
      <c r="EE51" s="409"/>
      <c r="EF51" s="410"/>
      <c r="EG51" s="408"/>
      <c r="EH51" s="409"/>
      <c r="EI51" s="409"/>
      <c r="EJ51" s="409"/>
      <c r="EK51" s="409"/>
      <c r="EL51" s="410"/>
      <c r="EM51" s="408"/>
      <c r="EN51" s="409"/>
      <c r="EO51" s="409"/>
      <c r="EP51" s="409"/>
      <c r="EQ51" s="409"/>
      <c r="ER51" s="410"/>
      <c r="ES51" s="408"/>
      <c r="ET51" s="409"/>
      <c r="EU51" s="409"/>
      <c r="EV51" s="409"/>
      <c r="EW51" s="409"/>
      <c r="EX51" s="410"/>
      <c r="EY51" s="408"/>
      <c r="EZ51" s="409"/>
      <c r="FA51" s="409"/>
      <c r="FB51" s="409"/>
      <c r="FC51" s="409"/>
      <c r="FD51" s="410"/>
      <c r="FE51" s="408"/>
      <c r="FF51" s="409"/>
      <c r="FG51" s="409"/>
      <c r="FH51" s="409"/>
      <c r="FI51" s="409"/>
      <c r="FJ51" s="410"/>
      <c r="FK51" s="408"/>
      <c r="FL51" s="409"/>
      <c r="FM51" s="409"/>
      <c r="FN51" s="409"/>
      <c r="FO51" s="409"/>
      <c r="FP51" s="410"/>
      <c r="FQ51" s="408"/>
      <c r="FR51" s="409"/>
      <c r="FS51" s="409"/>
      <c r="FT51" s="409"/>
      <c r="FU51" s="409"/>
      <c r="FV51" s="410"/>
      <c r="FW51" s="408"/>
      <c r="FX51" s="409"/>
      <c r="FY51" s="409"/>
      <c r="FZ51" s="409"/>
      <c r="GA51" s="409"/>
      <c r="GB51" s="410"/>
      <c r="GC51" s="408"/>
      <c r="GD51" s="409"/>
      <c r="GE51" s="409"/>
      <c r="GF51" s="409"/>
      <c r="GG51" s="409"/>
      <c r="GH51" s="410"/>
      <c r="GI51" s="417"/>
      <c r="GJ51" s="415"/>
      <c r="GK51" s="415"/>
      <c r="GL51" s="415"/>
      <c r="GM51" s="415"/>
      <c r="GN51" s="416"/>
      <c r="GO51" s="417"/>
      <c r="GP51" s="415"/>
      <c r="GQ51" s="415"/>
      <c r="GR51" s="415"/>
      <c r="GS51" s="415"/>
      <c r="GT51" s="416"/>
      <c r="GU51" s="417"/>
      <c r="GV51" s="415"/>
      <c r="GW51" s="415"/>
      <c r="GX51" s="415"/>
      <c r="GY51" s="415"/>
      <c r="GZ51" s="416"/>
      <c r="HA51" s="417"/>
      <c r="HB51" s="415"/>
      <c r="HC51" s="415"/>
      <c r="HD51" s="415"/>
      <c r="HE51" s="415"/>
      <c r="HF51" s="415"/>
      <c r="HG51" s="573">
        <f>COUNTIF(AC51:HF51,"=ОТ")</f>
        <v>0</v>
      </c>
      <c r="HH51" s="480"/>
      <c r="HI51" s="480"/>
      <c r="HJ51" s="480"/>
      <c r="HK51" s="480"/>
      <c r="HL51" s="480"/>
      <c r="HM51" s="480"/>
      <c r="HN51" s="480"/>
      <c r="HO51" s="480"/>
      <c r="HP51" s="480"/>
      <c r="HQ51" s="480"/>
      <c r="HR51" s="480"/>
      <c r="HS51" s="480"/>
      <c r="HT51" s="480"/>
      <c r="HU51" s="481"/>
      <c r="HV51" s="54"/>
      <c r="HW51" s="54"/>
      <c r="HX51" s="54"/>
      <c r="HY51" s="70"/>
      <c r="HZ51" s="71"/>
      <c r="IA51" s="62"/>
      <c r="IB51" s="63"/>
      <c r="IC51" s="24"/>
      <c r="ID51" s="25"/>
      <c r="IE51" s="25"/>
      <c r="IH51" s="11"/>
      <c r="IJ51" s="19"/>
      <c r="IK51" s="19"/>
      <c r="IL51" s="19"/>
      <c r="IM51" s="19"/>
      <c r="IN51" s="19"/>
    </row>
    <row r="52" spans="1:248" ht="14.25" hidden="1" customHeight="1" thickTop="1" thickBot="1" x14ac:dyDescent="0.3">
      <c r="A52" s="335">
        <v>6</v>
      </c>
      <c r="B52" s="336"/>
      <c r="C52" s="336"/>
      <c r="D52" s="336"/>
      <c r="E52" s="336"/>
      <c r="F52" s="341" t="s">
        <v>33</v>
      </c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3"/>
      <c r="X52" s="350">
        <v>1</v>
      </c>
      <c r="Y52" s="350"/>
      <c r="Z52" s="350"/>
      <c r="AA52" s="350"/>
      <c r="AB52" s="351"/>
      <c r="AC52" s="528"/>
      <c r="AD52" s="529"/>
      <c r="AE52" s="529"/>
      <c r="AF52" s="529"/>
      <c r="AG52" s="529"/>
      <c r="AH52" s="530"/>
      <c r="AI52" s="523"/>
      <c r="AJ52" s="523"/>
      <c r="AK52" s="523"/>
      <c r="AL52" s="523"/>
      <c r="AM52" s="523"/>
      <c r="AN52" s="524"/>
      <c r="AO52" s="535"/>
      <c r="AP52" s="536"/>
      <c r="AQ52" s="536"/>
      <c r="AR52" s="536"/>
      <c r="AS52" s="536"/>
      <c r="AT52" s="537"/>
      <c r="AU52" s="523"/>
      <c r="AV52" s="523"/>
      <c r="AW52" s="523"/>
      <c r="AX52" s="523"/>
      <c r="AY52" s="523"/>
      <c r="AZ52" s="524"/>
      <c r="BA52" s="528"/>
      <c r="BB52" s="529"/>
      <c r="BC52" s="529"/>
      <c r="BD52" s="529"/>
      <c r="BE52" s="529"/>
      <c r="BF52" s="530"/>
      <c r="BG52" s="546"/>
      <c r="BH52" s="546"/>
      <c r="BI52" s="546"/>
      <c r="BJ52" s="546"/>
      <c r="BK52" s="546"/>
      <c r="BL52" s="547"/>
      <c r="BM52" s="548"/>
      <c r="BN52" s="549"/>
      <c r="BO52" s="549"/>
      <c r="BP52" s="549"/>
      <c r="BQ52" s="549"/>
      <c r="BR52" s="550"/>
      <c r="BS52" s="523"/>
      <c r="BT52" s="523"/>
      <c r="BU52" s="523"/>
      <c r="BV52" s="523"/>
      <c r="BW52" s="523"/>
      <c r="BX52" s="524"/>
      <c r="BY52" s="525"/>
      <c r="BZ52" s="526"/>
      <c r="CA52" s="526"/>
      <c r="CB52" s="526"/>
      <c r="CC52" s="526"/>
      <c r="CD52" s="527"/>
      <c r="CE52" s="523"/>
      <c r="CF52" s="523"/>
      <c r="CG52" s="523"/>
      <c r="CH52" s="523"/>
      <c r="CI52" s="523"/>
      <c r="CJ52" s="524"/>
      <c r="CK52" s="528"/>
      <c r="CL52" s="529"/>
      <c r="CM52" s="529"/>
      <c r="CN52" s="529"/>
      <c r="CO52" s="529"/>
      <c r="CP52" s="530"/>
      <c r="CQ52" s="523"/>
      <c r="CR52" s="523"/>
      <c r="CS52" s="523"/>
      <c r="CT52" s="523"/>
      <c r="CU52" s="523"/>
      <c r="CV52" s="524"/>
      <c r="CW52" s="525"/>
      <c r="CX52" s="526"/>
      <c r="CY52" s="526"/>
      <c r="CZ52" s="526"/>
      <c r="DA52" s="526"/>
      <c r="DB52" s="527"/>
      <c r="DC52" s="523"/>
      <c r="DD52" s="523"/>
      <c r="DE52" s="523"/>
      <c r="DF52" s="523"/>
      <c r="DG52" s="523"/>
      <c r="DH52" s="524"/>
      <c r="DI52" s="525"/>
      <c r="DJ52" s="526"/>
      <c r="DK52" s="526"/>
      <c r="DL52" s="526"/>
      <c r="DM52" s="526"/>
      <c r="DN52" s="527"/>
      <c r="DO52" s="523"/>
      <c r="DP52" s="523"/>
      <c r="DQ52" s="523"/>
      <c r="DR52" s="523"/>
      <c r="DS52" s="523"/>
      <c r="DT52" s="524"/>
      <c r="DU52" s="525"/>
      <c r="DV52" s="526"/>
      <c r="DW52" s="526"/>
      <c r="DX52" s="526"/>
      <c r="DY52" s="526"/>
      <c r="DZ52" s="527"/>
      <c r="EA52" s="523"/>
      <c r="EB52" s="523"/>
      <c r="EC52" s="523"/>
      <c r="ED52" s="523"/>
      <c r="EE52" s="523"/>
      <c r="EF52" s="524"/>
      <c r="EG52" s="528"/>
      <c r="EH52" s="529"/>
      <c r="EI52" s="529"/>
      <c r="EJ52" s="529"/>
      <c r="EK52" s="529"/>
      <c r="EL52" s="530"/>
      <c r="EM52" s="523"/>
      <c r="EN52" s="523"/>
      <c r="EO52" s="523"/>
      <c r="EP52" s="523"/>
      <c r="EQ52" s="523"/>
      <c r="ER52" s="524"/>
      <c r="ES52" s="525"/>
      <c r="ET52" s="526"/>
      <c r="EU52" s="526"/>
      <c r="EV52" s="526"/>
      <c r="EW52" s="526"/>
      <c r="EX52" s="527"/>
      <c r="EY52" s="523"/>
      <c r="EZ52" s="523"/>
      <c r="FA52" s="523"/>
      <c r="FB52" s="523"/>
      <c r="FC52" s="523"/>
      <c r="FD52" s="524"/>
      <c r="FE52" s="525"/>
      <c r="FF52" s="526"/>
      <c r="FG52" s="526"/>
      <c r="FH52" s="526"/>
      <c r="FI52" s="526"/>
      <c r="FJ52" s="527"/>
      <c r="FK52" s="523"/>
      <c r="FL52" s="523"/>
      <c r="FM52" s="523"/>
      <c r="FN52" s="523"/>
      <c r="FO52" s="523"/>
      <c r="FP52" s="524"/>
      <c r="FQ52" s="528"/>
      <c r="FR52" s="529"/>
      <c r="FS52" s="529"/>
      <c r="FT52" s="529"/>
      <c r="FU52" s="529"/>
      <c r="FV52" s="530"/>
      <c r="FW52" s="523"/>
      <c r="FX52" s="523"/>
      <c r="FY52" s="523"/>
      <c r="FZ52" s="523"/>
      <c r="GA52" s="523"/>
      <c r="GB52" s="524"/>
      <c r="GC52" s="525"/>
      <c r="GD52" s="526"/>
      <c r="GE52" s="526"/>
      <c r="GF52" s="526"/>
      <c r="GG52" s="526"/>
      <c r="GH52" s="527"/>
      <c r="GI52" s="523"/>
      <c r="GJ52" s="523"/>
      <c r="GK52" s="523"/>
      <c r="GL52" s="523"/>
      <c r="GM52" s="523"/>
      <c r="GN52" s="524"/>
      <c r="GO52" s="535"/>
      <c r="GP52" s="536"/>
      <c r="GQ52" s="536"/>
      <c r="GR52" s="536"/>
      <c r="GS52" s="536"/>
      <c r="GT52" s="537"/>
      <c r="GU52" s="523"/>
      <c r="GV52" s="523"/>
      <c r="GW52" s="523"/>
      <c r="GX52" s="523"/>
      <c r="GY52" s="523"/>
      <c r="GZ52" s="524"/>
      <c r="HA52" s="535"/>
      <c r="HB52" s="536"/>
      <c r="HC52" s="536"/>
      <c r="HD52" s="536"/>
      <c r="HE52" s="536"/>
      <c r="HF52" s="536"/>
      <c r="HG52" s="442">
        <f>COUNT(AC52:HF52)</f>
        <v>0</v>
      </c>
      <c r="HH52" s="362"/>
      <c r="HI52" s="362"/>
      <c r="HJ52" s="362"/>
      <c r="HK52" s="362"/>
      <c r="HL52" s="362"/>
      <c r="HM52" s="362"/>
      <c r="HN52" s="362"/>
      <c r="HO52" s="362"/>
      <c r="HP52" s="362"/>
      <c r="HQ52" s="362"/>
      <c r="HR52" s="362"/>
      <c r="HS52" s="362"/>
      <c r="HT52" s="362"/>
      <c r="HU52" s="363"/>
      <c r="HV52" s="57"/>
      <c r="HW52" s="57"/>
      <c r="HX52" s="57"/>
      <c r="HY52" s="581">
        <f t="array" ref="HY52">SUM(IFERROR(AC53:HF53-AC52:HF52-AC54:HF54,0))</f>
        <v>0</v>
      </c>
      <c r="HZ52" s="50"/>
      <c r="IA52" s="51" t="e">
        <f>VLOOKUP($HY$17,'[6]производственный календарь '!$B8:$D19,3,0)</f>
        <v>#N/A</v>
      </c>
      <c r="IB52" s="52">
        <f>VLOOKUP($HY$17,'[6]производственный календарь '!$B$2:$D$13,2,0)</f>
        <v>152</v>
      </c>
      <c r="IC52" s="24"/>
      <c r="ID52" s="25"/>
      <c r="IE52" s="25"/>
      <c r="IH52" s="11"/>
      <c r="IJ52" s="19"/>
      <c r="IK52" s="19"/>
      <c r="IL52" s="19"/>
      <c r="IM52" s="19"/>
      <c r="IN52" s="19"/>
    </row>
    <row r="53" spans="1:248" ht="14.25" hidden="1" customHeight="1" thickTop="1" thickBot="1" x14ac:dyDescent="0.3">
      <c r="A53" s="337"/>
      <c r="B53" s="338"/>
      <c r="C53" s="338"/>
      <c r="D53" s="338"/>
      <c r="E53" s="338"/>
      <c r="F53" s="344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6"/>
      <c r="X53" s="352"/>
      <c r="Y53" s="352"/>
      <c r="Z53" s="352"/>
      <c r="AA53" s="352"/>
      <c r="AB53" s="353"/>
      <c r="AC53" s="538"/>
      <c r="AD53" s="539"/>
      <c r="AE53" s="539"/>
      <c r="AF53" s="539"/>
      <c r="AG53" s="539"/>
      <c r="AH53" s="540"/>
      <c r="AI53" s="541"/>
      <c r="AJ53" s="541"/>
      <c r="AK53" s="541"/>
      <c r="AL53" s="541"/>
      <c r="AM53" s="541"/>
      <c r="AN53" s="542"/>
      <c r="AO53" s="370"/>
      <c r="AP53" s="371"/>
      <c r="AQ53" s="371"/>
      <c r="AR53" s="371"/>
      <c r="AS53" s="371"/>
      <c r="AT53" s="372"/>
      <c r="AU53" s="541"/>
      <c r="AV53" s="541"/>
      <c r="AW53" s="541"/>
      <c r="AX53" s="541"/>
      <c r="AY53" s="541"/>
      <c r="AZ53" s="542"/>
      <c r="BA53" s="538"/>
      <c r="BB53" s="539"/>
      <c r="BC53" s="539"/>
      <c r="BD53" s="539"/>
      <c r="BE53" s="539"/>
      <c r="BF53" s="540"/>
      <c r="BG53" s="544"/>
      <c r="BH53" s="544"/>
      <c r="BI53" s="544"/>
      <c r="BJ53" s="544"/>
      <c r="BK53" s="544"/>
      <c r="BL53" s="545"/>
      <c r="BM53" s="354"/>
      <c r="BN53" s="355"/>
      <c r="BO53" s="355"/>
      <c r="BP53" s="355"/>
      <c r="BQ53" s="355"/>
      <c r="BR53" s="356"/>
      <c r="BS53" s="541"/>
      <c r="BT53" s="541"/>
      <c r="BU53" s="541"/>
      <c r="BV53" s="541"/>
      <c r="BW53" s="541"/>
      <c r="BX53" s="542"/>
      <c r="BY53" s="563"/>
      <c r="BZ53" s="564"/>
      <c r="CA53" s="564"/>
      <c r="CB53" s="564"/>
      <c r="CC53" s="564"/>
      <c r="CD53" s="565"/>
      <c r="CE53" s="541"/>
      <c r="CF53" s="541"/>
      <c r="CG53" s="541"/>
      <c r="CH53" s="541"/>
      <c r="CI53" s="541"/>
      <c r="CJ53" s="542"/>
      <c r="CK53" s="538"/>
      <c r="CL53" s="539"/>
      <c r="CM53" s="539"/>
      <c r="CN53" s="539"/>
      <c r="CO53" s="539"/>
      <c r="CP53" s="540"/>
      <c r="CQ53" s="541"/>
      <c r="CR53" s="541"/>
      <c r="CS53" s="541"/>
      <c r="CT53" s="541"/>
      <c r="CU53" s="541"/>
      <c r="CV53" s="542"/>
      <c r="CW53" s="563"/>
      <c r="CX53" s="564"/>
      <c r="CY53" s="564"/>
      <c r="CZ53" s="564"/>
      <c r="DA53" s="564"/>
      <c r="DB53" s="565"/>
      <c r="DC53" s="541"/>
      <c r="DD53" s="541"/>
      <c r="DE53" s="541"/>
      <c r="DF53" s="541"/>
      <c r="DG53" s="541"/>
      <c r="DH53" s="542"/>
      <c r="DI53" s="563"/>
      <c r="DJ53" s="564"/>
      <c r="DK53" s="564"/>
      <c r="DL53" s="564"/>
      <c r="DM53" s="564"/>
      <c r="DN53" s="565"/>
      <c r="DO53" s="541"/>
      <c r="DP53" s="541"/>
      <c r="DQ53" s="541"/>
      <c r="DR53" s="541"/>
      <c r="DS53" s="541"/>
      <c r="DT53" s="542"/>
      <c r="DU53" s="563"/>
      <c r="DV53" s="564"/>
      <c r="DW53" s="564"/>
      <c r="DX53" s="564"/>
      <c r="DY53" s="564"/>
      <c r="DZ53" s="565"/>
      <c r="EA53" s="541"/>
      <c r="EB53" s="541"/>
      <c r="EC53" s="541"/>
      <c r="ED53" s="541"/>
      <c r="EE53" s="541"/>
      <c r="EF53" s="542"/>
      <c r="EG53" s="538"/>
      <c r="EH53" s="539"/>
      <c r="EI53" s="539"/>
      <c r="EJ53" s="539"/>
      <c r="EK53" s="539"/>
      <c r="EL53" s="540"/>
      <c r="EM53" s="541"/>
      <c r="EN53" s="541"/>
      <c r="EO53" s="541"/>
      <c r="EP53" s="541"/>
      <c r="EQ53" s="541"/>
      <c r="ER53" s="542"/>
      <c r="ES53" s="563"/>
      <c r="ET53" s="564"/>
      <c r="EU53" s="564"/>
      <c r="EV53" s="564"/>
      <c r="EW53" s="564"/>
      <c r="EX53" s="565"/>
      <c r="EY53" s="541"/>
      <c r="EZ53" s="541"/>
      <c r="FA53" s="541"/>
      <c r="FB53" s="541"/>
      <c r="FC53" s="541"/>
      <c r="FD53" s="542"/>
      <c r="FE53" s="563"/>
      <c r="FF53" s="564"/>
      <c r="FG53" s="564"/>
      <c r="FH53" s="564"/>
      <c r="FI53" s="564"/>
      <c r="FJ53" s="565"/>
      <c r="FK53" s="541"/>
      <c r="FL53" s="541"/>
      <c r="FM53" s="541"/>
      <c r="FN53" s="541"/>
      <c r="FO53" s="541"/>
      <c r="FP53" s="542"/>
      <c r="FQ53" s="538"/>
      <c r="FR53" s="539"/>
      <c r="FS53" s="539"/>
      <c r="FT53" s="539"/>
      <c r="FU53" s="539"/>
      <c r="FV53" s="540"/>
      <c r="FW53" s="523"/>
      <c r="FX53" s="523"/>
      <c r="FY53" s="523"/>
      <c r="FZ53" s="523"/>
      <c r="GA53" s="523"/>
      <c r="GB53" s="524"/>
      <c r="GC53" s="563"/>
      <c r="GD53" s="564"/>
      <c r="GE53" s="564"/>
      <c r="GF53" s="564"/>
      <c r="GG53" s="564"/>
      <c r="GH53" s="565"/>
      <c r="GI53" s="541"/>
      <c r="GJ53" s="541"/>
      <c r="GK53" s="541"/>
      <c r="GL53" s="541"/>
      <c r="GM53" s="541"/>
      <c r="GN53" s="542"/>
      <c r="GO53" s="370"/>
      <c r="GP53" s="371"/>
      <c r="GQ53" s="371"/>
      <c r="GR53" s="371"/>
      <c r="GS53" s="371"/>
      <c r="GT53" s="372"/>
      <c r="GU53" s="541"/>
      <c r="GV53" s="541"/>
      <c r="GW53" s="541"/>
      <c r="GX53" s="541"/>
      <c r="GY53" s="541"/>
      <c r="GZ53" s="542"/>
      <c r="HA53" s="370"/>
      <c r="HB53" s="371"/>
      <c r="HC53" s="371"/>
      <c r="HD53" s="371"/>
      <c r="HE53" s="371"/>
      <c r="HF53" s="371"/>
      <c r="HG53" s="364"/>
      <c r="HH53" s="365"/>
      <c r="HI53" s="365"/>
      <c r="HJ53" s="365"/>
      <c r="HK53" s="365"/>
      <c r="HL53" s="365"/>
      <c r="HM53" s="365"/>
      <c r="HN53" s="365"/>
      <c r="HO53" s="365"/>
      <c r="HP53" s="365"/>
      <c r="HQ53" s="365"/>
      <c r="HR53" s="365"/>
      <c r="HS53" s="365"/>
      <c r="HT53" s="365"/>
      <c r="HU53" s="366"/>
      <c r="HY53" s="369"/>
      <c r="HZ53" s="32"/>
      <c r="IA53" s="33"/>
      <c r="IB53" s="39"/>
      <c r="IC53" s="24"/>
      <c r="ID53" s="25"/>
      <c r="IE53" s="25"/>
      <c r="IH53" s="11"/>
      <c r="IJ53" s="19"/>
      <c r="IK53" s="19"/>
      <c r="IL53" s="19"/>
      <c r="IM53" s="19"/>
      <c r="IN53" s="19"/>
    </row>
    <row r="54" spans="1:248" ht="24" hidden="1" customHeight="1" thickBot="1" x14ac:dyDescent="0.3">
      <c r="A54" s="337"/>
      <c r="B54" s="338"/>
      <c r="C54" s="338"/>
      <c r="D54" s="338"/>
      <c r="E54" s="338"/>
      <c r="F54" s="344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6"/>
      <c r="X54" s="551" t="s">
        <v>37</v>
      </c>
      <c r="Y54" s="552"/>
      <c r="Z54" s="552"/>
      <c r="AA54" s="552"/>
      <c r="AB54" s="553"/>
      <c r="AC54" s="458"/>
      <c r="AD54" s="459"/>
      <c r="AE54" s="459"/>
      <c r="AF54" s="459"/>
      <c r="AG54" s="459"/>
      <c r="AH54" s="460"/>
      <c r="AI54" s="554"/>
      <c r="AJ54" s="555"/>
      <c r="AK54" s="555"/>
      <c r="AL54" s="555"/>
      <c r="AM54" s="555"/>
      <c r="AN54" s="556"/>
      <c r="AO54" s="490"/>
      <c r="AP54" s="491"/>
      <c r="AQ54" s="491"/>
      <c r="AR54" s="491"/>
      <c r="AS54" s="491"/>
      <c r="AT54" s="492"/>
      <c r="AU54" s="554"/>
      <c r="AV54" s="555"/>
      <c r="AW54" s="555"/>
      <c r="AX54" s="555"/>
      <c r="AY54" s="555"/>
      <c r="AZ54" s="556"/>
      <c r="BA54" s="458"/>
      <c r="BB54" s="459"/>
      <c r="BC54" s="459"/>
      <c r="BD54" s="459"/>
      <c r="BE54" s="459"/>
      <c r="BF54" s="460"/>
      <c r="BG54" s="557"/>
      <c r="BH54" s="558"/>
      <c r="BI54" s="558"/>
      <c r="BJ54" s="558"/>
      <c r="BK54" s="558"/>
      <c r="BL54" s="559"/>
      <c r="BM54" s="560"/>
      <c r="BN54" s="561"/>
      <c r="BO54" s="561"/>
      <c r="BP54" s="561"/>
      <c r="BQ54" s="561"/>
      <c r="BR54" s="562"/>
      <c r="BS54" s="554"/>
      <c r="BT54" s="555"/>
      <c r="BU54" s="555"/>
      <c r="BV54" s="555"/>
      <c r="BW54" s="555"/>
      <c r="BX54" s="556"/>
      <c r="BY54" s="490"/>
      <c r="BZ54" s="491"/>
      <c r="CA54" s="491"/>
      <c r="CB54" s="491"/>
      <c r="CC54" s="491"/>
      <c r="CD54" s="492"/>
      <c r="CE54" s="554"/>
      <c r="CF54" s="555"/>
      <c r="CG54" s="555"/>
      <c r="CH54" s="555"/>
      <c r="CI54" s="555"/>
      <c r="CJ54" s="556"/>
      <c r="CK54" s="458"/>
      <c r="CL54" s="459"/>
      <c r="CM54" s="459"/>
      <c r="CN54" s="459"/>
      <c r="CO54" s="459"/>
      <c r="CP54" s="460"/>
      <c r="CQ54" s="554"/>
      <c r="CR54" s="555"/>
      <c r="CS54" s="555"/>
      <c r="CT54" s="555"/>
      <c r="CU54" s="555"/>
      <c r="CV54" s="556"/>
      <c r="CW54" s="490"/>
      <c r="CX54" s="491"/>
      <c r="CY54" s="491"/>
      <c r="CZ54" s="491"/>
      <c r="DA54" s="491"/>
      <c r="DB54" s="492"/>
      <c r="DC54" s="554"/>
      <c r="DD54" s="555"/>
      <c r="DE54" s="555"/>
      <c r="DF54" s="555"/>
      <c r="DG54" s="555"/>
      <c r="DH54" s="556"/>
      <c r="DI54" s="461"/>
      <c r="DJ54" s="462"/>
      <c r="DK54" s="462"/>
      <c r="DL54" s="462"/>
      <c r="DM54" s="462"/>
      <c r="DN54" s="463"/>
      <c r="DO54" s="554"/>
      <c r="DP54" s="555"/>
      <c r="DQ54" s="555"/>
      <c r="DR54" s="555"/>
      <c r="DS54" s="555"/>
      <c r="DT54" s="556"/>
      <c r="DU54" s="490"/>
      <c r="DV54" s="491"/>
      <c r="DW54" s="491"/>
      <c r="DX54" s="491"/>
      <c r="DY54" s="491"/>
      <c r="DZ54" s="492"/>
      <c r="EA54" s="554"/>
      <c r="EB54" s="555"/>
      <c r="EC54" s="555"/>
      <c r="ED54" s="555"/>
      <c r="EE54" s="555"/>
      <c r="EF54" s="556"/>
      <c r="EG54" s="554"/>
      <c r="EH54" s="555"/>
      <c r="EI54" s="555"/>
      <c r="EJ54" s="555"/>
      <c r="EK54" s="555"/>
      <c r="EL54" s="556"/>
      <c r="EM54" s="554"/>
      <c r="EN54" s="555"/>
      <c r="EO54" s="555"/>
      <c r="EP54" s="555"/>
      <c r="EQ54" s="555"/>
      <c r="ER54" s="556"/>
      <c r="ES54" s="490"/>
      <c r="ET54" s="491"/>
      <c r="EU54" s="491"/>
      <c r="EV54" s="491"/>
      <c r="EW54" s="491"/>
      <c r="EX54" s="492"/>
      <c r="EY54" s="554"/>
      <c r="EZ54" s="555"/>
      <c r="FA54" s="555"/>
      <c r="FB54" s="555"/>
      <c r="FC54" s="555"/>
      <c r="FD54" s="556"/>
      <c r="FE54" s="490"/>
      <c r="FF54" s="491"/>
      <c r="FG54" s="491"/>
      <c r="FH54" s="491"/>
      <c r="FI54" s="491"/>
      <c r="FJ54" s="492"/>
      <c r="FK54" s="554"/>
      <c r="FL54" s="555"/>
      <c r="FM54" s="555"/>
      <c r="FN54" s="555"/>
      <c r="FO54" s="555"/>
      <c r="FP54" s="556"/>
      <c r="FQ54" s="458"/>
      <c r="FR54" s="459"/>
      <c r="FS54" s="459"/>
      <c r="FT54" s="459"/>
      <c r="FU54" s="459"/>
      <c r="FV54" s="460"/>
      <c r="FW54" s="554"/>
      <c r="FX54" s="555"/>
      <c r="FY54" s="555"/>
      <c r="FZ54" s="555"/>
      <c r="GA54" s="555"/>
      <c r="GB54" s="556"/>
      <c r="GC54" s="490"/>
      <c r="GD54" s="491"/>
      <c r="GE54" s="491"/>
      <c r="GF54" s="491"/>
      <c r="GG54" s="491"/>
      <c r="GH54" s="492"/>
      <c r="GI54" s="566"/>
      <c r="GJ54" s="567"/>
      <c r="GK54" s="567"/>
      <c r="GL54" s="567"/>
      <c r="GM54" s="567"/>
      <c r="GN54" s="568"/>
      <c r="GO54" s="461"/>
      <c r="GP54" s="462"/>
      <c r="GQ54" s="462"/>
      <c r="GR54" s="462"/>
      <c r="GS54" s="462"/>
      <c r="GT54" s="463"/>
      <c r="GU54" s="566"/>
      <c r="GV54" s="567"/>
      <c r="GW54" s="567"/>
      <c r="GX54" s="567"/>
      <c r="GY54" s="567"/>
      <c r="GZ54" s="568"/>
      <c r="HA54" s="490"/>
      <c r="HB54" s="491"/>
      <c r="HC54" s="491"/>
      <c r="HD54" s="491"/>
      <c r="HE54" s="491"/>
      <c r="HF54" s="491"/>
      <c r="HG54" s="389"/>
      <c r="HH54" s="390"/>
      <c r="HI54" s="390"/>
      <c r="HJ54" s="390"/>
      <c r="HK54" s="390"/>
      <c r="HL54" s="390"/>
      <c r="HM54" s="390"/>
      <c r="HN54" s="390"/>
      <c r="HO54" s="390"/>
      <c r="HP54" s="390"/>
      <c r="HQ54" s="390"/>
      <c r="HR54" s="390"/>
      <c r="HS54" s="390"/>
      <c r="HT54" s="390"/>
      <c r="HU54" s="391"/>
      <c r="HY54" s="61"/>
      <c r="HZ54" s="32"/>
      <c r="IA54" s="33"/>
      <c r="IB54" s="39"/>
      <c r="IC54" s="24"/>
      <c r="ID54" s="25"/>
      <c r="IE54" s="25"/>
      <c r="IH54" s="11"/>
      <c r="IJ54" s="19"/>
      <c r="IK54" s="19"/>
      <c r="IL54" s="19"/>
      <c r="IM54" s="19"/>
      <c r="IN54" s="19"/>
    </row>
    <row r="55" spans="1:248" ht="18" hidden="1" customHeight="1" thickBot="1" x14ac:dyDescent="0.3">
      <c r="A55" s="337"/>
      <c r="B55" s="338"/>
      <c r="C55" s="338"/>
      <c r="D55" s="338"/>
      <c r="E55" s="338"/>
      <c r="F55" s="344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6"/>
      <c r="X55" s="600" t="s">
        <v>39</v>
      </c>
      <c r="Y55" s="600"/>
      <c r="Z55" s="600"/>
      <c r="AA55" s="600"/>
      <c r="AB55" s="601"/>
      <c r="AC55" s="382">
        <f t="shared" ref="AC55" si="123">IFERROR(AC53-AC52-AC54,0)</f>
        <v>0</v>
      </c>
      <c r="AD55" s="382"/>
      <c r="AE55" s="382"/>
      <c r="AF55" s="382"/>
      <c r="AG55" s="382"/>
      <c r="AH55" s="383"/>
      <c r="AI55" s="382">
        <f t="shared" ref="AI55" si="124">IFERROR(AI53-AI52-AI54,0)</f>
        <v>0</v>
      </c>
      <c r="AJ55" s="382"/>
      <c r="AK55" s="382"/>
      <c r="AL55" s="382"/>
      <c r="AM55" s="382"/>
      <c r="AN55" s="383"/>
      <c r="AO55" s="382">
        <f t="shared" ref="AO55" si="125">IFERROR(AO53-AO52-AO54,0)</f>
        <v>0</v>
      </c>
      <c r="AP55" s="382"/>
      <c r="AQ55" s="382"/>
      <c r="AR55" s="382"/>
      <c r="AS55" s="382"/>
      <c r="AT55" s="383"/>
      <c r="AU55" s="382">
        <f t="shared" ref="AU55" si="126">IFERROR(AU53-AU52-AU54,0)</f>
        <v>0</v>
      </c>
      <c r="AV55" s="382"/>
      <c r="AW55" s="382"/>
      <c r="AX55" s="382"/>
      <c r="AY55" s="382"/>
      <c r="AZ55" s="383"/>
      <c r="BA55" s="382">
        <f t="shared" ref="BA55" si="127">IFERROR(BA53-BA52-BA54,0)</f>
        <v>0</v>
      </c>
      <c r="BB55" s="382"/>
      <c r="BC55" s="382"/>
      <c r="BD55" s="382"/>
      <c r="BE55" s="382"/>
      <c r="BF55" s="383"/>
      <c r="BG55" s="384">
        <f t="shared" ref="BG55" si="128">IFERROR(BG53-BG52-BG54,0)</f>
        <v>0</v>
      </c>
      <c r="BH55" s="384"/>
      <c r="BI55" s="384"/>
      <c r="BJ55" s="384"/>
      <c r="BK55" s="384"/>
      <c r="BL55" s="385"/>
      <c r="BM55" s="384">
        <f t="shared" ref="BM55" si="129">IFERROR(BM53-BM52-BM54,0)</f>
        <v>0</v>
      </c>
      <c r="BN55" s="384"/>
      <c r="BO55" s="384"/>
      <c r="BP55" s="384"/>
      <c r="BQ55" s="384"/>
      <c r="BR55" s="385"/>
      <c r="BS55" s="382">
        <f t="shared" ref="BS55" si="130">IFERROR(BS53-BS52-BS54,0)</f>
        <v>0</v>
      </c>
      <c r="BT55" s="382"/>
      <c r="BU55" s="382"/>
      <c r="BV55" s="382"/>
      <c r="BW55" s="382"/>
      <c r="BX55" s="383"/>
      <c r="BY55" s="382">
        <f t="shared" ref="BY55" si="131">IFERROR(BY53-BY52-BY54,0)</f>
        <v>0</v>
      </c>
      <c r="BZ55" s="382"/>
      <c r="CA55" s="382"/>
      <c r="CB55" s="382"/>
      <c r="CC55" s="382"/>
      <c r="CD55" s="383"/>
      <c r="CE55" s="382">
        <f t="shared" ref="CE55" si="132">IFERROR(CE53-CE52-CE54,0)</f>
        <v>0</v>
      </c>
      <c r="CF55" s="382"/>
      <c r="CG55" s="382"/>
      <c r="CH55" s="382"/>
      <c r="CI55" s="382"/>
      <c r="CJ55" s="383"/>
      <c r="CK55" s="382">
        <f t="shared" ref="CK55" si="133">IFERROR(CK53-CK52-CK54,0)</f>
        <v>0</v>
      </c>
      <c r="CL55" s="382"/>
      <c r="CM55" s="382"/>
      <c r="CN55" s="382"/>
      <c r="CO55" s="382"/>
      <c r="CP55" s="383"/>
      <c r="CQ55" s="382">
        <f t="shared" ref="CQ55" si="134">IFERROR(CQ53-CQ52-CQ54,0)</f>
        <v>0</v>
      </c>
      <c r="CR55" s="382"/>
      <c r="CS55" s="382"/>
      <c r="CT55" s="382"/>
      <c r="CU55" s="382"/>
      <c r="CV55" s="383"/>
      <c r="CW55" s="382">
        <f t="shared" ref="CW55" si="135">IFERROR(CW53-CW52-CW54,0)</f>
        <v>0</v>
      </c>
      <c r="CX55" s="382"/>
      <c r="CY55" s="382"/>
      <c r="CZ55" s="382"/>
      <c r="DA55" s="382"/>
      <c r="DB55" s="383"/>
      <c r="DC55" s="382">
        <f t="shared" ref="DC55" si="136">IFERROR(DC53-DC52-DC54,0)</f>
        <v>0</v>
      </c>
      <c r="DD55" s="382"/>
      <c r="DE55" s="382"/>
      <c r="DF55" s="382"/>
      <c r="DG55" s="382"/>
      <c r="DH55" s="383"/>
      <c r="DI55" s="382">
        <f t="shared" ref="DI55" si="137">IFERROR(DI53-DI52-DI54,0)</f>
        <v>0</v>
      </c>
      <c r="DJ55" s="382"/>
      <c r="DK55" s="382"/>
      <c r="DL55" s="382"/>
      <c r="DM55" s="382"/>
      <c r="DN55" s="383"/>
      <c r="DO55" s="382">
        <f t="shared" ref="DO55" si="138">IFERROR(DO53-DO52-DO54,0)</f>
        <v>0</v>
      </c>
      <c r="DP55" s="382"/>
      <c r="DQ55" s="382"/>
      <c r="DR55" s="382"/>
      <c r="DS55" s="382"/>
      <c r="DT55" s="383"/>
      <c r="DU55" s="382">
        <f t="shared" ref="DU55" si="139">IFERROR(DU53-DU52-DU54,0)</f>
        <v>0</v>
      </c>
      <c r="DV55" s="382"/>
      <c r="DW55" s="382"/>
      <c r="DX55" s="382"/>
      <c r="DY55" s="382"/>
      <c r="DZ55" s="383"/>
      <c r="EA55" s="382">
        <f t="shared" ref="EA55" si="140">IFERROR(EA53-EA52-EA54,0)</f>
        <v>0</v>
      </c>
      <c r="EB55" s="382"/>
      <c r="EC55" s="382"/>
      <c r="ED55" s="382"/>
      <c r="EE55" s="382"/>
      <c r="EF55" s="383"/>
      <c r="EG55" s="382">
        <f t="shared" ref="EG55" si="141">IFERROR(EG53-EG52-EG54,0)</f>
        <v>0</v>
      </c>
      <c r="EH55" s="382"/>
      <c r="EI55" s="382"/>
      <c r="EJ55" s="382"/>
      <c r="EK55" s="382"/>
      <c r="EL55" s="383"/>
      <c r="EM55" s="382">
        <f t="shared" ref="EM55" si="142">IFERROR(EM53-EM52-EM54,0)</f>
        <v>0</v>
      </c>
      <c r="EN55" s="382"/>
      <c r="EO55" s="382"/>
      <c r="EP55" s="382"/>
      <c r="EQ55" s="382"/>
      <c r="ER55" s="383"/>
      <c r="ES55" s="382">
        <f t="shared" ref="ES55" si="143">IFERROR(ES53-ES52-ES54,0)</f>
        <v>0</v>
      </c>
      <c r="ET55" s="382"/>
      <c r="EU55" s="382"/>
      <c r="EV55" s="382"/>
      <c r="EW55" s="382"/>
      <c r="EX55" s="383"/>
      <c r="EY55" s="382">
        <f t="shared" ref="EY55" si="144">IFERROR(EY53-EY52-EY54,0)</f>
        <v>0</v>
      </c>
      <c r="EZ55" s="382"/>
      <c r="FA55" s="382"/>
      <c r="FB55" s="382"/>
      <c r="FC55" s="382"/>
      <c r="FD55" s="383"/>
      <c r="FE55" s="382">
        <f t="shared" ref="FE55" si="145">IFERROR(FE53-FE52-FE54,0)</f>
        <v>0</v>
      </c>
      <c r="FF55" s="382"/>
      <c r="FG55" s="382"/>
      <c r="FH55" s="382"/>
      <c r="FI55" s="382"/>
      <c r="FJ55" s="383"/>
      <c r="FK55" s="382">
        <f t="shared" ref="FK55" si="146">IFERROR(FK53-FK52-FK54,0)</f>
        <v>0</v>
      </c>
      <c r="FL55" s="382"/>
      <c r="FM55" s="382"/>
      <c r="FN55" s="382"/>
      <c r="FO55" s="382"/>
      <c r="FP55" s="383"/>
      <c r="FQ55" s="382">
        <f t="shared" ref="FQ55" si="147">IFERROR(FQ53-FQ52-FQ54,0)</f>
        <v>0</v>
      </c>
      <c r="FR55" s="382"/>
      <c r="FS55" s="382"/>
      <c r="FT55" s="382"/>
      <c r="FU55" s="382"/>
      <c r="FV55" s="383"/>
      <c r="FW55" s="382">
        <f t="shared" ref="FW55" si="148">IFERROR(FW53-FW52-FW54,0)</f>
        <v>0</v>
      </c>
      <c r="FX55" s="382"/>
      <c r="FY55" s="382"/>
      <c r="FZ55" s="382"/>
      <c r="GA55" s="382"/>
      <c r="GB55" s="383"/>
      <c r="GC55" s="382">
        <f t="shared" ref="GC55" si="149">IFERROR(GC53-GC52-GC54,0)</f>
        <v>0</v>
      </c>
      <c r="GD55" s="382"/>
      <c r="GE55" s="382"/>
      <c r="GF55" s="382"/>
      <c r="GG55" s="382"/>
      <c r="GH55" s="383"/>
      <c r="GI55" s="382">
        <f t="shared" ref="GI55" si="150">IFERROR(GI53-GI52-GI54,0)</f>
        <v>0</v>
      </c>
      <c r="GJ55" s="382"/>
      <c r="GK55" s="382"/>
      <c r="GL55" s="382"/>
      <c r="GM55" s="382"/>
      <c r="GN55" s="383"/>
      <c r="GO55" s="382">
        <f t="shared" ref="GO55" si="151">IFERROR(GO53-GO52-GO54,0)</f>
        <v>0</v>
      </c>
      <c r="GP55" s="382"/>
      <c r="GQ55" s="382"/>
      <c r="GR55" s="382"/>
      <c r="GS55" s="382"/>
      <c r="GT55" s="383"/>
      <c r="GU55" s="382">
        <f t="shared" ref="GU55" si="152">IFERROR(GU53-GU52-GU54,0)</f>
        <v>0</v>
      </c>
      <c r="GV55" s="382"/>
      <c r="GW55" s="382"/>
      <c r="GX55" s="382"/>
      <c r="GY55" s="382"/>
      <c r="GZ55" s="383"/>
      <c r="HA55" s="382">
        <f t="shared" ref="HA55" si="153">IFERROR(HA53-HA52-HA54,0)</f>
        <v>0</v>
      </c>
      <c r="HB55" s="382"/>
      <c r="HC55" s="382"/>
      <c r="HD55" s="382"/>
      <c r="HE55" s="382"/>
      <c r="HF55" s="383"/>
      <c r="HG55" s="389"/>
      <c r="HH55" s="390"/>
      <c r="HI55" s="390"/>
      <c r="HJ55" s="390"/>
      <c r="HK55" s="390"/>
      <c r="HL55" s="390"/>
      <c r="HM55" s="390"/>
      <c r="HN55" s="390"/>
      <c r="HO55" s="390"/>
      <c r="HP55" s="390"/>
      <c r="HQ55" s="390"/>
      <c r="HR55" s="390"/>
      <c r="HS55" s="390"/>
      <c r="HT55" s="390"/>
      <c r="HU55" s="391"/>
      <c r="HY55" s="40">
        <f>SUM(AC55:HF55)</f>
        <v>0</v>
      </c>
      <c r="HZ55" s="32"/>
      <c r="IA55" s="33"/>
      <c r="IB55" s="39"/>
      <c r="IC55" s="24"/>
      <c r="ID55" s="25"/>
      <c r="IE55" s="25"/>
      <c r="IH55" s="11"/>
      <c r="IJ55" s="19"/>
      <c r="IK55" s="19"/>
      <c r="IL55" s="19"/>
      <c r="IM55" s="19"/>
      <c r="IN55" s="19"/>
    </row>
    <row r="56" spans="1:248" ht="18" hidden="1" customHeight="1" thickBot="1" x14ac:dyDescent="0.3">
      <c r="A56" s="337"/>
      <c r="B56" s="338"/>
      <c r="C56" s="338"/>
      <c r="D56" s="338"/>
      <c r="E56" s="338"/>
      <c r="F56" s="344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602" t="s">
        <v>41</v>
      </c>
      <c r="Y56" s="465"/>
      <c r="Z56" s="465"/>
      <c r="AA56" s="465"/>
      <c r="AB56" s="466"/>
      <c r="AC56" s="439"/>
      <c r="AD56" s="440"/>
      <c r="AE56" s="440"/>
      <c r="AF56" s="440"/>
      <c r="AG56" s="440"/>
      <c r="AH56" s="441"/>
      <c r="AI56" s="470"/>
      <c r="AJ56" s="471"/>
      <c r="AK56" s="471"/>
      <c r="AL56" s="471"/>
      <c r="AM56" s="471"/>
      <c r="AN56" s="472"/>
      <c r="AO56" s="470"/>
      <c r="AP56" s="471"/>
      <c r="AQ56" s="471"/>
      <c r="AR56" s="471"/>
      <c r="AS56" s="471"/>
      <c r="AT56" s="472"/>
      <c r="AU56" s="473"/>
      <c r="AV56" s="474"/>
      <c r="AW56" s="474"/>
      <c r="AX56" s="474"/>
      <c r="AY56" s="474"/>
      <c r="AZ56" s="475"/>
      <c r="BA56" s="473"/>
      <c r="BB56" s="474"/>
      <c r="BC56" s="474"/>
      <c r="BD56" s="474"/>
      <c r="BE56" s="474"/>
      <c r="BF56" s="475"/>
      <c r="BG56" s="476"/>
      <c r="BH56" s="477"/>
      <c r="BI56" s="477"/>
      <c r="BJ56" s="477"/>
      <c r="BK56" s="477"/>
      <c r="BL56" s="478"/>
      <c r="BM56" s="476"/>
      <c r="BN56" s="477"/>
      <c r="BO56" s="477"/>
      <c r="BP56" s="477"/>
      <c r="BQ56" s="477"/>
      <c r="BR56" s="478"/>
      <c r="BS56" s="473"/>
      <c r="BT56" s="474"/>
      <c r="BU56" s="474"/>
      <c r="BV56" s="474"/>
      <c r="BW56" s="474"/>
      <c r="BX56" s="475"/>
      <c r="BY56" s="473"/>
      <c r="BZ56" s="474"/>
      <c r="CA56" s="474"/>
      <c r="CB56" s="474"/>
      <c r="CC56" s="474"/>
      <c r="CD56" s="475"/>
      <c r="CE56" s="473"/>
      <c r="CF56" s="474"/>
      <c r="CG56" s="474"/>
      <c r="CH56" s="474"/>
      <c r="CI56" s="474"/>
      <c r="CJ56" s="475"/>
      <c r="CK56" s="473"/>
      <c r="CL56" s="474"/>
      <c r="CM56" s="474"/>
      <c r="CN56" s="474"/>
      <c r="CO56" s="474"/>
      <c r="CP56" s="475"/>
      <c r="CQ56" s="473"/>
      <c r="CR56" s="474"/>
      <c r="CS56" s="474"/>
      <c r="CT56" s="474"/>
      <c r="CU56" s="474"/>
      <c r="CV56" s="475"/>
      <c r="CW56" s="473"/>
      <c r="CX56" s="474"/>
      <c r="CY56" s="474"/>
      <c r="CZ56" s="474"/>
      <c r="DA56" s="474"/>
      <c r="DB56" s="475"/>
      <c r="DC56" s="473"/>
      <c r="DD56" s="474"/>
      <c r="DE56" s="474"/>
      <c r="DF56" s="474"/>
      <c r="DG56" s="474"/>
      <c r="DH56" s="475"/>
      <c r="DI56" s="473"/>
      <c r="DJ56" s="474"/>
      <c r="DK56" s="474"/>
      <c r="DL56" s="474"/>
      <c r="DM56" s="474"/>
      <c r="DN56" s="475"/>
      <c r="DO56" s="473"/>
      <c r="DP56" s="474"/>
      <c r="DQ56" s="474"/>
      <c r="DR56" s="474"/>
      <c r="DS56" s="474"/>
      <c r="DT56" s="475"/>
      <c r="DU56" s="473"/>
      <c r="DV56" s="474"/>
      <c r="DW56" s="474"/>
      <c r="DX56" s="474"/>
      <c r="DY56" s="474"/>
      <c r="DZ56" s="475"/>
      <c r="EA56" s="473"/>
      <c r="EB56" s="474"/>
      <c r="EC56" s="474"/>
      <c r="ED56" s="474"/>
      <c r="EE56" s="474"/>
      <c r="EF56" s="475"/>
      <c r="EG56" s="473"/>
      <c r="EH56" s="474"/>
      <c r="EI56" s="474"/>
      <c r="EJ56" s="474"/>
      <c r="EK56" s="474"/>
      <c r="EL56" s="475"/>
      <c r="EM56" s="473"/>
      <c r="EN56" s="474"/>
      <c r="EO56" s="474"/>
      <c r="EP56" s="474"/>
      <c r="EQ56" s="474"/>
      <c r="ER56" s="475"/>
      <c r="ES56" s="473"/>
      <c r="ET56" s="474"/>
      <c r="EU56" s="474"/>
      <c r="EV56" s="474"/>
      <c r="EW56" s="474"/>
      <c r="EX56" s="475"/>
      <c r="EY56" s="473"/>
      <c r="EZ56" s="474"/>
      <c r="FA56" s="474"/>
      <c r="FB56" s="474"/>
      <c r="FC56" s="474"/>
      <c r="FD56" s="475"/>
      <c r="FE56" s="473"/>
      <c r="FF56" s="474"/>
      <c r="FG56" s="474"/>
      <c r="FH56" s="474"/>
      <c r="FI56" s="474"/>
      <c r="FJ56" s="475"/>
      <c r="FK56" s="473"/>
      <c r="FL56" s="474"/>
      <c r="FM56" s="474"/>
      <c r="FN56" s="474"/>
      <c r="FO56" s="474"/>
      <c r="FP56" s="475"/>
      <c r="FQ56" s="473"/>
      <c r="FR56" s="474"/>
      <c r="FS56" s="474"/>
      <c r="FT56" s="474"/>
      <c r="FU56" s="474"/>
      <c r="FV56" s="475"/>
      <c r="FW56" s="473"/>
      <c r="FX56" s="474"/>
      <c r="FY56" s="474"/>
      <c r="FZ56" s="474"/>
      <c r="GA56" s="474"/>
      <c r="GB56" s="475"/>
      <c r="GC56" s="473"/>
      <c r="GD56" s="474"/>
      <c r="GE56" s="474"/>
      <c r="GF56" s="474"/>
      <c r="GG56" s="474"/>
      <c r="GH56" s="475"/>
      <c r="GI56" s="470"/>
      <c r="GJ56" s="471"/>
      <c r="GK56" s="471"/>
      <c r="GL56" s="471"/>
      <c r="GM56" s="471"/>
      <c r="GN56" s="472"/>
      <c r="GO56" s="470"/>
      <c r="GP56" s="471"/>
      <c r="GQ56" s="471"/>
      <c r="GR56" s="471"/>
      <c r="GS56" s="471"/>
      <c r="GT56" s="472"/>
      <c r="GU56" s="470"/>
      <c r="GV56" s="471"/>
      <c r="GW56" s="471"/>
      <c r="GX56" s="471"/>
      <c r="GY56" s="471"/>
      <c r="GZ56" s="472"/>
      <c r="HA56" s="470"/>
      <c r="HB56" s="471"/>
      <c r="HC56" s="471"/>
      <c r="HD56" s="471"/>
      <c r="HE56" s="471"/>
      <c r="HF56" s="471"/>
      <c r="HG56" s="389"/>
      <c r="HH56" s="390"/>
      <c r="HI56" s="390"/>
      <c r="HJ56" s="390"/>
      <c r="HK56" s="390"/>
      <c r="HL56" s="390"/>
      <c r="HM56" s="390"/>
      <c r="HN56" s="390"/>
      <c r="HO56" s="390"/>
      <c r="HP56" s="390"/>
      <c r="HQ56" s="390"/>
      <c r="HR56" s="390"/>
      <c r="HS56" s="390"/>
      <c r="HT56" s="390"/>
      <c r="HU56" s="391"/>
      <c r="HY56" s="69">
        <f>SUM(AC56:HF56)</f>
        <v>0</v>
      </c>
      <c r="HZ56" s="32"/>
      <c r="IA56" s="33"/>
      <c r="IB56" s="39"/>
      <c r="IC56" s="24"/>
      <c r="ID56" s="25"/>
      <c r="IE56" s="25"/>
      <c r="IH56" s="11"/>
      <c r="IJ56" s="19"/>
      <c r="IK56" s="19"/>
      <c r="IL56" s="19"/>
      <c r="IM56" s="19"/>
      <c r="IN56" s="19"/>
    </row>
    <row r="57" spans="1:248" ht="17.25" hidden="1" customHeight="1" thickBot="1" x14ac:dyDescent="0.3">
      <c r="A57" s="339"/>
      <c r="B57" s="340"/>
      <c r="C57" s="340"/>
      <c r="D57" s="340"/>
      <c r="E57" s="340"/>
      <c r="F57" s="347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9"/>
      <c r="X57" s="398" t="s">
        <v>43</v>
      </c>
      <c r="Y57" s="398"/>
      <c r="Z57" s="398"/>
      <c r="AA57" s="398"/>
      <c r="AB57" s="399"/>
      <c r="AC57" s="406"/>
      <c r="AD57" s="407"/>
      <c r="AE57" s="407"/>
      <c r="AF57" s="407"/>
      <c r="AG57" s="407"/>
      <c r="AH57" s="572"/>
      <c r="AI57" s="417"/>
      <c r="AJ57" s="415"/>
      <c r="AK57" s="415"/>
      <c r="AL57" s="415"/>
      <c r="AM57" s="415"/>
      <c r="AN57" s="416"/>
      <c r="AO57" s="417"/>
      <c r="AP57" s="415"/>
      <c r="AQ57" s="415"/>
      <c r="AR57" s="415"/>
      <c r="AS57" s="415"/>
      <c r="AT57" s="416"/>
      <c r="AU57" s="408"/>
      <c r="AV57" s="409"/>
      <c r="AW57" s="409"/>
      <c r="AX57" s="409"/>
      <c r="AY57" s="409"/>
      <c r="AZ57" s="410"/>
      <c r="BA57" s="408"/>
      <c r="BB57" s="409"/>
      <c r="BC57" s="409"/>
      <c r="BD57" s="409"/>
      <c r="BE57" s="409"/>
      <c r="BF57" s="410"/>
      <c r="BG57" s="406"/>
      <c r="BH57" s="407"/>
      <c r="BI57" s="407"/>
      <c r="BJ57" s="407"/>
      <c r="BK57" s="407"/>
      <c r="BL57" s="572"/>
      <c r="BM57" s="406"/>
      <c r="BN57" s="407"/>
      <c r="BO57" s="407"/>
      <c r="BP57" s="407"/>
      <c r="BQ57" s="407"/>
      <c r="BR57" s="572"/>
      <c r="BS57" s="408"/>
      <c r="BT57" s="409"/>
      <c r="BU57" s="409"/>
      <c r="BV57" s="409"/>
      <c r="BW57" s="409"/>
      <c r="BX57" s="410"/>
      <c r="BY57" s="408"/>
      <c r="BZ57" s="409"/>
      <c r="CA57" s="409"/>
      <c r="CB57" s="409"/>
      <c r="CC57" s="409"/>
      <c r="CD57" s="410"/>
      <c r="CE57" s="408"/>
      <c r="CF57" s="409"/>
      <c r="CG57" s="409"/>
      <c r="CH57" s="409"/>
      <c r="CI57" s="409"/>
      <c r="CJ57" s="410"/>
      <c r="CK57" s="408"/>
      <c r="CL57" s="409"/>
      <c r="CM57" s="409"/>
      <c r="CN57" s="409"/>
      <c r="CO57" s="409"/>
      <c r="CP57" s="410"/>
      <c r="CQ57" s="408"/>
      <c r="CR57" s="409"/>
      <c r="CS57" s="409"/>
      <c r="CT57" s="409"/>
      <c r="CU57" s="409"/>
      <c r="CV57" s="410"/>
      <c r="CW57" s="408"/>
      <c r="CX57" s="409"/>
      <c r="CY57" s="409"/>
      <c r="CZ57" s="409"/>
      <c r="DA57" s="409"/>
      <c r="DB57" s="410"/>
      <c r="DC57" s="408"/>
      <c r="DD57" s="409"/>
      <c r="DE57" s="409"/>
      <c r="DF57" s="409"/>
      <c r="DG57" s="409"/>
      <c r="DH57" s="410"/>
      <c r="DI57" s="408"/>
      <c r="DJ57" s="409"/>
      <c r="DK57" s="409"/>
      <c r="DL57" s="409"/>
      <c r="DM57" s="409"/>
      <c r="DN57" s="410"/>
      <c r="DO57" s="408"/>
      <c r="DP57" s="409"/>
      <c r="DQ57" s="409"/>
      <c r="DR57" s="409"/>
      <c r="DS57" s="409"/>
      <c r="DT57" s="410"/>
      <c r="DU57" s="408"/>
      <c r="DV57" s="409"/>
      <c r="DW57" s="409"/>
      <c r="DX57" s="409"/>
      <c r="DY57" s="409"/>
      <c r="DZ57" s="410"/>
      <c r="EA57" s="408"/>
      <c r="EB57" s="409"/>
      <c r="EC57" s="409"/>
      <c r="ED57" s="409"/>
      <c r="EE57" s="409"/>
      <c r="EF57" s="410"/>
      <c r="EG57" s="408"/>
      <c r="EH57" s="409"/>
      <c r="EI57" s="409"/>
      <c r="EJ57" s="409"/>
      <c r="EK57" s="409"/>
      <c r="EL57" s="410"/>
      <c r="EM57" s="408"/>
      <c r="EN57" s="409"/>
      <c r="EO57" s="409"/>
      <c r="EP57" s="409"/>
      <c r="EQ57" s="409"/>
      <c r="ER57" s="410"/>
      <c r="ES57" s="408"/>
      <c r="ET57" s="409"/>
      <c r="EU57" s="409"/>
      <c r="EV57" s="409"/>
      <c r="EW57" s="409"/>
      <c r="EX57" s="410"/>
      <c r="EY57" s="408"/>
      <c r="EZ57" s="409"/>
      <c r="FA57" s="409"/>
      <c r="FB57" s="409"/>
      <c r="FC57" s="409"/>
      <c r="FD57" s="410"/>
      <c r="FE57" s="408"/>
      <c r="FF57" s="409"/>
      <c r="FG57" s="409"/>
      <c r="FH57" s="409"/>
      <c r="FI57" s="409"/>
      <c r="FJ57" s="410"/>
      <c r="FK57" s="408"/>
      <c r="FL57" s="409"/>
      <c r="FM57" s="409"/>
      <c r="FN57" s="409"/>
      <c r="FO57" s="409"/>
      <c r="FP57" s="410"/>
      <c r="FQ57" s="408"/>
      <c r="FR57" s="409"/>
      <c r="FS57" s="409"/>
      <c r="FT57" s="409"/>
      <c r="FU57" s="409"/>
      <c r="FV57" s="410"/>
      <c r="FW57" s="408"/>
      <c r="FX57" s="409"/>
      <c r="FY57" s="409"/>
      <c r="FZ57" s="409"/>
      <c r="GA57" s="409"/>
      <c r="GB57" s="410"/>
      <c r="GC57" s="408"/>
      <c r="GD57" s="409"/>
      <c r="GE57" s="409"/>
      <c r="GF57" s="409"/>
      <c r="GG57" s="409"/>
      <c r="GH57" s="410"/>
      <c r="GI57" s="417"/>
      <c r="GJ57" s="415"/>
      <c r="GK57" s="415"/>
      <c r="GL57" s="415"/>
      <c r="GM57" s="415"/>
      <c r="GN57" s="416"/>
      <c r="GO57" s="417"/>
      <c r="GP57" s="415"/>
      <c r="GQ57" s="415"/>
      <c r="GR57" s="415"/>
      <c r="GS57" s="415"/>
      <c r="GT57" s="416"/>
      <c r="GU57" s="417"/>
      <c r="GV57" s="415"/>
      <c r="GW57" s="415"/>
      <c r="GX57" s="415"/>
      <c r="GY57" s="415"/>
      <c r="GZ57" s="416"/>
      <c r="HA57" s="417"/>
      <c r="HB57" s="415"/>
      <c r="HC57" s="415"/>
      <c r="HD57" s="415"/>
      <c r="HE57" s="415"/>
      <c r="HF57" s="415"/>
      <c r="HG57" s="573">
        <f>COUNTIF(AC57:HF57,"=ОТ")</f>
        <v>0</v>
      </c>
      <c r="HH57" s="480"/>
      <c r="HI57" s="480"/>
      <c r="HJ57" s="480"/>
      <c r="HK57" s="480"/>
      <c r="HL57" s="480"/>
      <c r="HM57" s="480"/>
      <c r="HN57" s="480"/>
      <c r="HO57" s="480"/>
      <c r="HP57" s="480"/>
      <c r="HQ57" s="480"/>
      <c r="HR57" s="480"/>
      <c r="HS57" s="480"/>
      <c r="HT57" s="480"/>
      <c r="HU57" s="481"/>
      <c r="HV57" s="54"/>
      <c r="HW57" s="54"/>
      <c r="HX57" s="54"/>
      <c r="HY57" s="70"/>
      <c r="HZ57" s="71"/>
      <c r="IA57" s="62"/>
      <c r="IB57" s="63"/>
      <c r="IC57" s="24"/>
      <c r="ID57" s="25"/>
      <c r="IE57" s="25"/>
      <c r="IH57" s="11"/>
      <c r="IJ57" s="19"/>
      <c r="IK57" s="19"/>
      <c r="IL57" s="19"/>
      <c r="IM57" s="19"/>
      <c r="IN57" s="19"/>
    </row>
    <row r="58" spans="1:248" ht="14.25" hidden="1" customHeight="1" thickTop="1" thickBot="1" x14ac:dyDescent="0.3">
      <c r="A58" s="335">
        <v>7</v>
      </c>
      <c r="B58" s="336"/>
      <c r="C58" s="336"/>
      <c r="D58" s="336"/>
      <c r="E58" s="336"/>
      <c r="F58" s="341" t="s">
        <v>34</v>
      </c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3"/>
      <c r="X58" s="350">
        <v>1</v>
      </c>
      <c r="Y58" s="350"/>
      <c r="Z58" s="350"/>
      <c r="AA58" s="350"/>
      <c r="AB58" s="351"/>
      <c r="AC58" s="574"/>
      <c r="AD58" s="546"/>
      <c r="AE58" s="546"/>
      <c r="AF58" s="546"/>
      <c r="AG58" s="546"/>
      <c r="AH58" s="547"/>
      <c r="AI58" s="575"/>
      <c r="AJ58" s="576"/>
      <c r="AK58" s="576"/>
      <c r="AL58" s="576"/>
      <c r="AM58" s="576"/>
      <c r="AN58" s="577"/>
      <c r="AO58" s="576"/>
      <c r="AP58" s="576"/>
      <c r="AQ58" s="576"/>
      <c r="AR58" s="576"/>
      <c r="AS58" s="576"/>
      <c r="AT58" s="577"/>
      <c r="AU58" s="528"/>
      <c r="AV58" s="529"/>
      <c r="AW58" s="529"/>
      <c r="AX58" s="529"/>
      <c r="AY58" s="529"/>
      <c r="AZ58" s="530"/>
      <c r="BA58" s="523"/>
      <c r="BB58" s="523"/>
      <c r="BC58" s="523"/>
      <c r="BD58" s="523"/>
      <c r="BE58" s="523"/>
      <c r="BF58" s="524"/>
      <c r="BG58" s="574"/>
      <c r="BH58" s="546"/>
      <c r="BI58" s="546"/>
      <c r="BJ58" s="546"/>
      <c r="BK58" s="546"/>
      <c r="BL58" s="547"/>
      <c r="BM58" s="546"/>
      <c r="BN58" s="546"/>
      <c r="BO58" s="546"/>
      <c r="BP58" s="546"/>
      <c r="BQ58" s="546"/>
      <c r="BR58" s="547"/>
      <c r="BS58" s="586"/>
      <c r="BT58" s="523"/>
      <c r="BU58" s="523"/>
      <c r="BV58" s="523"/>
      <c r="BW58" s="523"/>
      <c r="BX58" s="524"/>
      <c r="BY58" s="523"/>
      <c r="BZ58" s="523"/>
      <c r="CA58" s="523"/>
      <c r="CB58" s="523"/>
      <c r="CC58" s="523"/>
      <c r="CD58" s="524"/>
      <c r="CE58" s="586"/>
      <c r="CF58" s="523"/>
      <c r="CG58" s="523"/>
      <c r="CH58" s="523"/>
      <c r="CI58" s="523"/>
      <c r="CJ58" s="524"/>
      <c r="CK58" s="523"/>
      <c r="CL58" s="523"/>
      <c r="CM58" s="523"/>
      <c r="CN58" s="523"/>
      <c r="CO58" s="523"/>
      <c r="CP58" s="524"/>
      <c r="CQ58" s="528"/>
      <c r="CR58" s="529"/>
      <c r="CS58" s="529"/>
      <c r="CT58" s="529"/>
      <c r="CU58" s="529"/>
      <c r="CV58" s="530"/>
      <c r="CW58" s="523"/>
      <c r="CX58" s="523"/>
      <c r="CY58" s="523"/>
      <c r="CZ58" s="523"/>
      <c r="DA58" s="523"/>
      <c r="DB58" s="524"/>
      <c r="DC58" s="586"/>
      <c r="DD58" s="523"/>
      <c r="DE58" s="523"/>
      <c r="DF58" s="523"/>
      <c r="DG58" s="523"/>
      <c r="DH58" s="524"/>
      <c r="DI58" s="523"/>
      <c r="DJ58" s="523"/>
      <c r="DK58" s="523"/>
      <c r="DL58" s="523"/>
      <c r="DM58" s="523"/>
      <c r="DN58" s="524"/>
      <c r="DO58" s="586"/>
      <c r="DP58" s="523"/>
      <c r="DQ58" s="523"/>
      <c r="DR58" s="523"/>
      <c r="DS58" s="523"/>
      <c r="DT58" s="524"/>
      <c r="DU58" s="523"/>
      <c r="DV58" s="523"/>
      <c r="DW58" s="523"/>
      <c r="DX58" s="523"/>
      <c r="DY58" s="523"/>
      <c r="DZ58" s="524"/>
      <c r="EA58" s="528"/>
      <c r="EB58" s="529"/>
      <c r="EC58" s="529"/>
      <c r="ED58" s="529"/>
      <c r="EE58" s="529"/>
      <c r="EF58" s="530"/>
      <c r="EG58" s="523"/>
      <c r="EH58" s="523"/>
      <c r="EI58" s="523"/>
      <c r="EJ58" s="523"/>
      <c r="EK58" s="523"/>
      <c r="EL58" s="524"/>
      <c r="EM58" s="586"/>
      <c r="EN58" s="523"/>
      <c r="EO58" s="523"/>
      <c r="EP58" s="523"/>
      <c r="EQ58" s="523"/>
      <c r="ER58" s="524"/>
      <c r="ES58" s="523"/>
      <c r="ET58" s="523"/>
      <c r="EU58" s="523"/>
      <c r="EV58" s="523"/>
      <c r="EW58" s="523"/>
      <c r="EX58" s="524"/>
      <c r="EY58" s="586"/>
      <c r="EZ58" s="523"/>
      <c r="FA58" s="523"/>
      <c r="FB58" s="523"/>
      <c r="FC58" s="523"/>
      <c r="FD58" s="524"/>
      <c r="FE58" s="523"/>
      <c r="FF58" s="523"/>
      <c r="FG58" s="523"/>
      <c r="FH58" s="523"/>
      <c r="FI58" s="523"/>
      <c r="FJ58" s="524"/>
      <c r="FK58" s="586"/>
      <c r="FL58" s="523"/>
      <c r="FM58" s="523"/>
      <c r="FN58" s="523"/>
      <c r="FO58" s="523"/>
      <c r="FP58" s="524"/>
      <c r="FQ58" s="523"/>
      <c r="FR58" s="523"/>
      <c r="FS58" s="523"/>
      <c r="FT58" s="523"/>
      <c r="FU58" s="523"/>
      <c r="FV58" s="524"/>
      <c r="FW58" s="528"/>
      <c r="FX58" s="529"/>
      <c r="FY58" s="529"/>
      <c r="FZ58" s="529"/>
      <c r="GA58" s="529"/>
      <c r="GB58" s="530"/>
      <c r="GC58" s="523"/>
      <c r="GD58" s="523"/>
      <c r="GE58" s="523"/>
      <c r="GF58" s="523"/>
      <c r="GG58" s="523"/>
      <c r="GH58" s="524"/>
      <c r="GI58" s="575"/>
      <c r="GJ58" s="576"/>
      <c r="GK58" s="576"/>
      <c r="GL58" s="576"/>
      <c r="GM58" s="576"/>
      <c r="GN58" s="577"/>
      <c r="GO58" s="523"/>
      <c r="GP58" s="523"/>
      <c r="GQ58" s="523"/>
      <c r="GR58" s="523"/>
      <c r="GS58" s="523"/>
      <c r="GT58" s="524"/>
      <c r="GU58" s="575"/>
      <c r="GV58" s="576"/>
      <c r="GW58" s="576"/>
      <c r="GX58" s="576"/>
      <c r="GY58" s="576"/>
      <c r="GZ58" s="577"/>
      <c r="HA58" s="523"/>
      <c r="HB58" s="523"/>
      <c r="HC58" s="523"/>
      <c r="HD58" s="523"/>
      <c r="HE58" s="523"/>
      <c r="HF58" s="524"/>
      <c r="HG58" s="442">
        <f>COUNT(AC58:HF58)</f>
        <v>0</v>
      </c>
      <c r="HH58" s="362"/>
      <c r="HI58" s="362"/>
      <c r="HJ58" s="362"/>
      <c r="HK58" s="362"/>
      <c r="HL58" s="362"/>
      <c r="HM58" s="362"/>
      <c r="HN58" s="362"/>
      <c r="HO58" s="362"/>
      <c r="HP58" s="362"/>
      <c r="HQ58" s="362"/>
      <c r="HR58" s="362"/>
      <c r="HS58" s="362"/>
      <c r="HT58" s="362"/>
      <c r="HU58" s="363"/>
      <c r="HV58" s="57"/>
      <c r="HW58" s="57"/>
      <c r="HX58" s="57"/>
      <c r="HY58" s="581">
        <f t="array" ref="HY58">SUM(IFERROR(AC59:HF59-AC58:HF58-AC60:HF60,0))</f>
        <v>0</v>
      </c>
      <c r="HZ58" s="50"/>
      <c r="IA58" s="51">
        <f>VLOOKUP(HY17,'[1]производственный календарь '!$B$2:$D$13,3,0)</f>
        <v>19</v>
      </c>
      <c r="IB58" s="52">
        <f>VLOOKUP($HY$17,'[6]производственный календарь '!$B$2:$D$13,2,0)</f>
        <v>152</v>
      </c>
      <c r="IC58" s="24"/>
      <c r="ID58" s="25"/>
      <c r="IE58" s="25"/>
      <c r="IH58" s="11"/>
      <c r="IJ58" s="19"/>
      <c r="IK58" s="19"/>
      <c r="IL58" s="19"/>
      <c r="IM58" s="19"/>
      <c r="IN58" s="19"/>
    </row>
    <row r="59" spans="1:248" ht="14.25" hidden="1" customHeight="1" thickBot="1" x14ac:dyDescent="0.3">
      <c r="A59" s="337"/>
      <c r="B59" s="338"/>
      <c r="C59" s="338"/>
      <c r="D59" s="338"/>
      <c r="E59" s="338"/>
      <c r="F59" s="344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6"/>
      <c r="X59" s="352"/>
      <c r="Y59" s="352"/>
      <c r="Z59" s="352"/>
      <c r="AA59" s="352"/>
      <c r="AB59" s="353"/>
      <c r="AC59" s="544"/>
      <c r="AD59" s="544"/>
      <c r="AE59" s="544"/>
      <c r="AF59" s="544"/>
      <c r="AG59" s="544"/>
      <c r="AH59" s="545"/>
      <c r="AI59" s="582"/>
      <c r="AJ59" s="583"/>
      <c r="AK59" s="583"/>
      <c r="AL59" s="583"/>
      <c r="AM59" s="583"/>
      <c r="AN59" s="584"/>
      <c r="AO59" s="583"/>
      <c r="AP59" s="583"/>
      <c r="AQ59" s="583"/>
      <c r="AR59" s="583"/>
      <c r="AS59" s="583"/>
      <c r="AT59" s="584"/>
      <c r="AU59" s="538"/>
      <c r="AV59" s="539"/>
      <c r="AW59" s="539"/>
      <c r="AX59" s="539"/>
      <c r="AY59" s="539"/>
      <c r="AZ59" s="540"/>
      <c r="BA59" s="541"/>
      <c r="BB59" s="541"/>
      <c r="BC59" s="541"/>
      <c r="BD59" s="541"/>
      <c r="BE59" s="541"/>
      <c r="BF59" s="542"/>
      <c r="BG59" s="585"/>
      <c r="BH59" s="544"/>
      <c r="BI59" s="544"/>
      <c r="BJ59" s="544"/>
      <c r="BK59" s="544"/>
      <c r="BL59" s="545"/>
      <c r="BM59" s="544"/>
      <c r="BN59" s="544"/>
      <c r="BO59" s="544"/>
      <c r="BP59" s="544"/>
      <c r="BQ59" s="544"/>
      <c r="BR59" s="545"/>
      <c r="BS59" s="587"/>
      <c r="BT59" s="541"/>
      <c r="BU59" s="541"/>
      <c r="BV59" s="541"/>
      <c r="BW59" s="541"/>
      <c r="BX59" s="542"/>
      <c r="BY59" s="541"/>
      <c r="BZ59" s="541"/>
      <c r="CA59" s="541"/>
      <c r="CB59" s="541"/>
      <c r="CC59" s="541"/>
      <c r="CD59" s="542"/>
      <c r="CE59" s="587"/>
      <c r="CF59" s="541"/>
      <c r="CG59" s="541"/>
      <c r="CH59" s="541"/>
      <c r="CI59" s="541"/>
      <c r="CJ59" s="542"/>
      <c r="CK59" s="541"/>
      <c r="CL59" s="541"/>
      <c r="CM59" s="541"/>
      <c r="CN59" s="541"/>
      <c r="CO59" s="541"/>
      <c r="CP59" s="542"/>
      <c r="CQ59" s="538"/>
      <c r="CR59" s="539"/>
      <c r="CS59" s="539"/>
      <c r="CT59" s="539"/>
      <c r="CU59" s="539"/>
      <c r="CV59" s="540"/>
      <c r="CW59" s="541"/>
      <c r="CX59" s="541"/>
      <c r="CY59" s="541"/>
      <c r="CZ59" s="541"/>
      <c r="DA59" s="541"/>
      <c r="DB59" s="542"/>
      <c r="DC59" s="587"/>
      <c r="DD59" s="541"/>
      <c r="DE59" s="541"/>
      <c r="DF59" s="541"/>
      <c r="DG59" s="541"/>
      <c r="DH59" s="542"/>
      <c r="DI59" s="541"/>
      <c r="DJ59" s="541"/>
      <c r="DK59" s="541"/>
      <c r="DL59" s="541"/>
      <c r="DM59" s="541"/>
      <c r="DN59" s="542"/>
      <c r="DO59" s="587"/>
      <c r="DP59" s="541"/>
      <c r="DQ59" s="541"/>
      <c r="DR59" s="541"/>
      <c r="DS59" s="541"/>
      <c r="DT59" s="542"/>
      <c r="DU59" s="541"/>
      <c r="DV59" s="541"/>
      <c r="DW59" s="541"/>
      <c r="DX59" s="541"/>
      <c r="DY59" s="541"/>
      <c r="DZ59" s="542"/>
      <c r="EA59" s="538"/>
      <c r="EB59" s="539"/>
      <c r="EC59" s="539"/>
      <c r="ED59" s="539"/>
      <c r="EE59" s="539"/>
      <c r="EF59" s="540"/>
      <c r="EG59" s="541"/>
      <c r="EH59" s="541"/>
      <c r="EI59" s="541"/>
      <c r="EJ59" s="541"/>
      <c r="EK59" s="541"/>
      <c r="EL59" s="542"/>
      <c r="EM59" s="587"/>
      <c r="EN59" s="541"/>
      <c r="EO59" s="541"/>
      <c r="EP59" s="541"/>
      <c r="EQ59" s="541"/>
      <c r="ER59" s="542"/>
      <c r="ES59" s="541"/>
      <c r="ET59" s="541"/>
      <c r="EU59" s="541"/>
      <c r="EV59" s="541"/>
      <c r="EW59" s="541"/>
      <c r="EX59" s="542"/>
      <c r="EY59" s="587"/>
      <c r="EZ59" s="541"/>
      <c r="FA59" s="541"/>
      <c r="FB59" s="541"/>
      <c r="FC59" s="541"/>
      <c r="FD59" s="542"/>
      <c r="FE59" s="541"/>
      <c r="FF59" s="541"/>
      <c r="FG59" s="541"/>
      <c r="FH59" s="541"/>
      <c r="FI59" s="541"/>
      <c r="FJ59" s="542"/>
      <c r="FK59" s="587"/>
      <c r="FL59" s="541"/>
      <c r="FM59" s="541"/>
      <c r="FN59" s="541"/>
      <c r="FO59" s="541"/>
      <c r="FP59" s="542"/>
      <c r="FQ59" s="541"/>
      <c r="FR59" s="541"/>
      <c r="FS59" s="541"/>
      <c r="FT59" s="541"/>
      <c r="FU59" s="541"/>
      <c r="FV59" s="542"/>
      <c r="FW59" s="538"/>
      <c r="FX59" s="539"/>
      <c r="FY59" s="539"/>
      <c r="FZ59" s="539"/>
      <c r="GA59" s="539"/>
      <c r="GB59" s="540"/>
      <c r="GC59" s="541"/>
      <c r="GD59" s="541"/>
      <c r="GE59" s="541"/>
      <c r="GF59" s="541"/>
      <c r="GG59" s="541"/>
      <c r="GH59" s="542"/>
      <c r="GI59" s="582"/>
      <c r="GJ59" s="583"/>
      <c r="GK59" s="583"/>
      <c r="GL59" s="583"/>
      <c r="GM59" s="583"/>
      <c r="GN59" s="584"/>
      <c r="GO59" s="541"/>
      <c r="GP59" s="541"/>
      <c r="GQ59" s="541"/>
      <c r="GR59" s="541"/>
      <c r="GS59" s="541"/>
      <c r="GT59" s="542"/>
      <c r="GU59" s="582"/>
      <c r="GV59" s="583"/>
      <c r="GW59" s="583"/>
      <c r="GX59" s="583"/>
      <c r="GY59" s="583"/>
      <c r="GZ59" s="584"/>
      <c r="HA59" s="541"/>
      <c r="HB59" s="541"/>
      <c r="HC59" s="541"/>
      <c r="HD59" s="541"/>
      <c r="HE59" s="541"/>
      <c r="HF59" s="542"/>
      <c r="HG59" s="364"/>
      <c r="HH59" s="365"/>
      <c r="HI59" s="365"/>
      <c r="HJ59" s="365"/>
      <c r="HK59" s="365"/>
      <c r="HL59" s="365"/>
      <c r="HM59" s="365"/>
      <c r="HN59" s="365"/>
      <c r="HO59" s="365"/>
      <c r="HP59" s="365"/>
      <c r="HQ59" s="365"/>
      <c r="HR59" s="365"/>
      <c r="HS59" s="365"/>
      <c r="HT59" s="365"/>
      <c r="HU59" s="366"/>
      <c r="HY59" s="369"/>
      <c r="HZ59" s="32"/>
      <c r="IA59" s="33"/>
      <c r="IB59" s="39"/>
      <c r="IC59" s="24"/>
      <c r="ID59" s="25"/>
      <c r="IE59" s="25"/>
      <c r="IH59" s="11"/>
      <c r="IJ59" s="19"/>
      <c r="IK59" s="19"/>
      <c r="IL59" s="19"/>
      <c r="IM59" s="19"/>
      <c r="IN59" s="19"/>
    </row>
    <row r="60" spans="1:248" ht="19.5" hidden="1" customHeight="1" thickBot="1" x14ac:dyDescent="0.3">
      <c r="A60" s="337"/>
      <c r="B60" s="338"/>
      <c r="C60" s="338"/>
      <c r="D60" s="338"/>
      <c r="E60" s="338"/>
      <c r="F60" s="344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6"/>
      <c r="X60" s="357" t="s">
        <v>37</v>
      </c>
      <c r="Y60" s="357"/>
      <c r="Z60" s="357"/>
      <c r="AA60" s="357"/>
      <c r="AB60" s="358"/>
      <c r="AC60" s="557"/>
      <c r="AD60" s="558"/>
      <c r="AE60" s="558"/>
      <c r="AF60" s="558"/>
      <c r="AG60" s="558"/>
      <c r="AH60" s="559"/>
      <c r="AI60" s="594"/>
      <c r="AJ60" s="595"/>
      <c r="AK60" s="595"/>
      <c r="AL60" s="595"/>
      <c r="AM60" s="595"/>
      <c r="AN60" s="596"/>
      <c r="AO60" s="566"/>
      <c r="AP60" s="567"/>
      <c r="AQ60" s="567"/>
      <c r="AR60" s="567"/>
      <c r="AS60" s="567"/>
      <c r="AT60" s="568"/>
      <c r="AU60" s="458"/>
      <c r="AV60" s="459"/>
      <c r="AW60" s="459"/>
      <c r="AX60" s="459"/>
      <c r="AY60" s="459"/>
      <c r="AZ60" s="460"/>
      <c r="BA60" s="591"/>
      <c r="BB60" s="592"/>
      <c r="BC60" s="592"/>
      <c r="BD60" s="592"/>
      <c r="BE60" s="592"/>
      <c r="BF60" s="593"/>
      <c r="BG60" s="588"/>
      <c r="BH60" s="589"/>
      <c r="BI60" s="589"/>
      <c r="BJ60" s="589"/>
      <c r="BK60" s="589"/>
      <c r="BL60" s="590"/>
      <c r="BM60" s="557"/>
      <c r="BN60" s="558"/>
      <c r="BO60" s="558"/>
      <c r="BP60" s="558"/>
      <c r="BQ60" s="558"/>
      <c r="BR60" s="559"/>
      <c r="BS60" s="591"/>
      <c r="BT60" s="592"/>
      <c r="BU60" s="592"/>
      <c r="BV60" s="592"/>
      <c r="BW60" s="592"/>
      <c r="BX60" s="593"/>
      <c r="BY60" s="554"/>
      <c r="BZ60" s="555"/>
      <c r="CA60" s="555"/>
      <c r="CB60" s="555"/>
      <c r="CC60" s="555"/>
      <c r="CD60" s="556"/>
      <c r="CE60" s="594"/>
      <c r="CF60" s="595"/>
      <c r="CG60" s="595"/>
      <c r="CH60" s="595"/>
      <c r="CI60" s="595"/>
      <c r="CJ60" s="596"/>
      <c r="CK60" s="554"/>
      <c r="CL60" s="555"/>
      <c r="CM60" s="555"/>
      <c r="CN60" s="555"/>
      <c r="CO60" s="555"/>
      <c r="CP60" s="556"/>
      <c r="CQ60" s="458"/>
      <c r="CR60" s="459"/>
      <c r="CS60" s="459"/>
      <c r="CT60" s="459"/>
      <c r="CU60" s="459"/>
      <c r="CV60" s="460"/>
      <c r="CW60" s="554"/>
      <c r="CX60" s="555"/>
      <c r="CY60" s="555"/>
      <c r="CZ60" s="555"/>
      <c r="DA60" s="555"/>
      <c r="DB60" s="556"/>
      <c r="DC60" s="594"/>
      <c r="DD60" s="595"/>
      <c r="DE60" s="595"/>
      <c r="DF60" s="595"/>
      <c r="DG60" s="595"/>
      <c r="DH60" s="596"/>
      <c r="DI60" s="554"/>
      <c r="DJ60" s="555"/>
      <c r="DK60" s="555"/>
      <c r="DL60" s="555"/>
      <c r="DM60" s="555"/>
      <c r="DN60" s="556"/>
      <c r="DO60" s="594"/>
      <c r="DP60" s="595"/>
      <c r="DQ60" s="595"/>
      <c r="DR60" s="595"/>
      <c r="DS60" s="595"/>
      <c r="DT60" s="596"/>
      <c r="DU60" s="554"/>
      <c r="DV60" s="555"/>
      <c r="DW60" s="555"/>
      <c r="DX60" s="555"/>
      <c r="DY60" s="555"/>
      <c r="DZ60" s="556"/>
      <c r="EA60" s="458"/>
      <c r="EB60" s="459"/>
      <c r="EC60" s="459"/>
      <c r="ED60" s="459"/>
      <c r="EE60" s="459"/>
      <c r="EF60" s="460"/>
      <c r="EG60" s="554"/>
      <c r="EH60" s="555"/>
      <c r="EI60" s="555"/>
      <c r="EJ60" s="555"/>
      <c r="EK60" s="555"/>
      <c r="EL60" s="556"/>
      <c r="EM60" s="594"/>
      <c r="EN60" s="595"/>
      <c r="EO60" s="595"/>
      <c r="EP60" s="595"/>
      <c r="EQ60" s="595"/>
      <c r="ER60" s="596"/>
      <c r="ES60" s="554"/>
      <c r="ET60" s="555"/>
      <c r="EU60" s="555"/>
      <c r="EV60" s="555"/>
      <c r="EW60" s="555"/>
      <c r="EX60" s="556"/>
      <c r="EY60" s="591"/>
      <c r="EZ60" s="592"/>
      <c r="FA60" s="592"/>
      <c r="FB60" s="592"/>
      <c r="FC60" s="592"/>
      <c r="FD60" s="593"/>
      <c r="FE60" s="554"/>
      <c r="FF60" s="555"/>
      <c r="FG60" s="555"/>
      <c r="FH60" s="555"/>
      <c r="FI60" s="555"/>
      <c r="FJ60" s="556"/>
      <c r="FK60" s="594"/>
      <c r="FL60" s="595"/>
      <c r="FM60" s="595"/>
      <c r="FN60" s="595"/>
      <c r="FO60" s="595"/>
      <c r="FP60" s="596"/>
      <c r="FQ60" s="554"/>
      <c r="FR60" s="555"/>
      <c r="FS60" s="555"/>
      <c r="FT60" s="555"/>
      <c r="FU60" s="555"/>
      <c r="FV60" s="556"/>
      <c r="FW60" s="458"/>
      <c r="FX60" s="459"/>
      <c r="FY60" s="459"/>
      <c r="FZ60" s="459"/>
      <c r="GA60" s="459"/>
      <c r="GB60" s="460"/>
      <c r="GC60" s="554"/>
      <c r="GD60" s="555"/>
      <c r="GE60" s="555"/>
      <c r="GF60" s="555"/>
      <c r="GG60" s="555"/>
      <c r="GH60" s="556"/>
      <c r="GI60" s="594"/>
      <c r="GJ60" s="595"/>
      <c r="GK60" s="595"/>
      <c r="GL60" s="595"/>
      <c r="GM60" s="595"/>
      <c r="GN60" s="596"/>
      <c r="GO60" s="566"/>
      <c r="GP60" s="567"/>
      <c r="GQ60" s="567"/>
      <c r="GR60" s="567"/>
      <c r="GS60" s="567"/>
      <c r="GT60" s="568"/>
      <c r="GU60" s="594"/>
      <c r="GV60" s="595"/>
      <c r="GW60" s="595"/>
      <c r="GX60" s="595"/>
      <c r="GY60" s="595"/>
      <c r="GZ60" s="596"/>
      <c r="HA60" s="566"/>
      <c r="HB60" s="567"/>
      <c r="HC60" s="567"/>
      <c r="HD60" s="567"/>
      <c r="HE60" s="567"/>
      <c r="HF60" s="568"/>
      <c r="HG60" s="389"/>
      <c r="HH60" s="390"/>
      <c r="HI60" s="390"/>
      <c r="HJ60" s="390"/>
      <c r="HK60" s="390"/>
      <c r="HL60" s="390"/>
      <c r="HM60" s="390"/>
      <c r="HN60" s="390"/>
      <c r="HO60" s="390"/>
      <c r="HP60" s="390"/>
      <c r="HQ60" s="390"/>
      <c r="HR60" s="390"/>
      <c r="HS60" s="390"/>
      <c r="HT60" s="390"/>
      <c r="HU60" s="391"/>
      <c r="HY60" s="61"/>
      <c r="HZ60" s="32"/>
      <c r="IA60" s="33"/>
      <c r="IB60" s="39"/>
      <c r="IC60" s="24"/>
      <c r="ID60" s="25"/>
      <c r="IE60" s="25"/>
      <c r="IH60" s="11"/>
      <c r="IJ60" s="19"/>
      <c r="IK60" s="19"/>
      <c r="IL60" s="19"/>
      <c r="IM60" s="19"/>
      <c r="IN60" s="19"/>
    </row>
    <row r="61" spans="1:248" ht="21" hidden="1" customHeight="1" thickBot="1" x14ac:dyDescent="0.3">
      <c r="A61" s="337"/>
      <c r="B61" s="338"/>
      <c r="C61" s="338"/>
      <c r="D61" s="338"/>
      <c r="E61" s="338"/>
      <c r="F61" s="344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6"/>
      <c r="X61" s="505" t="s">
        <v>39</v>
      </c>
      <c r="Y61" s="505"/>
      <c r="Z61" s="505"/>
      <c r="AA61" s="505"/>
      <c r="AB61" s="506"/>
      <c r="AC61" s="382">
        <f t="shared" ref="AC61" si="154">IFERROR(AC59-AC58-AC60,0)</f>
        <v>0</v>
      </c>
      <c r="AD61" s="382"/>
      <c r="AE61" s="382"/>
      <c r="AF61" s="382"/>
      <c r="AG61" s="382"/>
      <c r="AH61" s="383"/>
      <c r="AI61" s="382">
        <f t="shared" ref="AI61" si="155">IFERROR(AI59-AI58-AI60,0)</f>
        <v>0</v>
      </c>
      <c r="AJ61" s="382"/>
      <c r="AK61" s="382"/>
      <c r="AL61" s="382"/>
      <c r="AM61" s="382"/>
      <c r="AN61" s="383"/>
      <c r="AO61" s="382">
        <f t="shared" ref="AO61" si="156">IFERROR(AO59-AO58-AO60,0)</f>
        <v>0</v>
      </c>
      <c r="AP61" s="382"/>
      <c r="AQ61" s="382"/>
      <c r="AR61" s="382"/>
      <c r="AS61" s="382"/>
      <c r="AT61" s="383"/>
      <c r="AU61" s="382">
        <f t="shared" ref="AU61" si="157">IFERROR(AU59-AU58-AU60,0)</f>
        <v>0</v>
      </c>
      <c r="AV61" s="382"/>
      <c r="AW61" s="382"/>
      <c r="AX61" s="382"/>
      <c r="AY61" s="382"/>
      <c r="AZ61" s="383"/>
      <c r="BA61" s="382">
        <f t="shared" ref="BA61" si="158">IFERROR(BA59-BA58-BA60,0)</f>
        <v>0</v>
      </c>
      <c r="BB61" s="382"/>
      <c r="BC61" s="382"/>
      <c r="BD61" s="382"/>
      <c r="BE61" s="382"/>
      <c r="BF61" s="383"/>
      <c r="BG61" s="384">
        <f t="shared" ref="BG61" si="159">IFERROR(BG59-BG58-BG60,0)</f>
        <v>0</v>
      </c>
      <c r="BH61" s="384"/>
      <c r="BI61" s="384"/>
      <c r="BJ61" s="384"/>
      <c r="BK61" s="384"/>
      <c r="BL61" s="385"/>
      <c r="BM61" s="384">
        <f t="shared" ref="BM61" si="160">IFERROR(BM59-BM58-BM60,0)</f>
        <v>0</v>
      </c>
      <c r="BN61" s="384"/>
      <c r="BO61" s="384"/>
      <c r="BP61" s="384"/>
      <c r="BQ61" s="384"/>
      <c r="BR61" s="385"/>
      <c r="BS61" s="382">
        <f t="shared" ref="BS61" si="161">IFERROR(BS59-BS58-BS60,0)</f>
        <v>0</v>
      </c>
      <c r="BT61" s="382"/>
      <c r="BU61" s="382"/>
      <c r="BV61" s="382"/>
      <c r="BW61" s="382"/>
      <c r="BX61" s="383"/>
      <c r="BY61" s="382">
        <f t="shared" ref="BY61" si="162">IFERROR(BY59-BY58-BY60,0)</f>
        <v>0</v>
      </c>
      <c r="BZ61" s="382"/>
      <c r="CA61" s="382"/>
      <c r="CB61" s="382"/>
      <c r="CC61" s="382"/>
      <c r="CD61" s="383"/>
      <c r="CE61" s="382">
        <f t="shared" ref="CE61" si="163">IFERROR(CE59-CE58-CE60,0)</f>
        <v>0</v>
      </c>
      <c r="CF61" s="382"/>
      <c r="CG61" s="382"/>
      <c r="CH61" s="382"/>
      <c r="CI61" s="382"/>
      <c r="CJ61" s="383"/>
      <c r="CK61" s="382">
        <f t="shared" ref="CK61" si="164">IFERROR(CK59-CK58-CK60,0)</f>
        <v>0</v>
      </c>
      <c r="CL61" s="382"/>
      <c r="CM61" s="382"/>
      <c r="CN61" s="382"/>
      <c r="CO61" s="382"/>
      <c r="CP61" s="383"/>
      <c r="CQ61" s="382">
        <f t="shared" ref="CQ61" si="165">IFERROR(CQ59-CQ58-CQ60,0)</f>
        <v>0</v>
      </c>
      <c r="CR61" s="382"/>
      <c r="CS61" s="382"/>
      <c r="CT61" s="382"/>
      <c r="CU61" s="382"/>
      <c r="CV61" s="383"/>
      <c r="CW61" s="382">
        <f t="shared" ref="CW61" si="166">IFERROR(CW59-CW58-CW60,0)</f>
        <v>0</v>
      </c>
      <c r="CX61" s="382"/>
      <c r="CY61" s="382"/>
      <c r="CZ61" s="382"/>
      <c r="DA61" s="382"/>
      <c r="DB61" s="383"/>
      <c r="DC61" s="382">
        <f t="shared" ref="DC61" si="167">IFERROR(DC59-DC58-DC60,0)</f>
        <v>0</v>
      </c>
      <c r="DD61" s="382"/>
      <c r="DE61" s="382"/>
      <c r="DF61" s="382"/>
      <c r="DG61" s="382"/>
      <c r="DH61" s="383"/>
      <c r="DI61" s="382">
        <f t="shared" ref="DI61" si="168">IFERROR(DI59-DI58-DI60,0)</f>
        <v>0</v>
      </c>
      <c r="DJ61" s="382"/>
      <c r="DK61" s="382"/>
      <c r="DL61" s="382"/>
      <c r="DM61" s="382"/>
      <c r="DN61" s="383"/>
      <c r="DO61" s="382">
        <f t="shared" ref="DO61" si="169">IFERROR(DO59-DO58-DO60,0)</f>
        <v>0</v>
      </c>
      <c r="DP61" s="382"/>
      <c r="DQ61" s="382"/>
      <c r="DR61" s="382"/>
      <c r="DS61" s="382"/>
      <c r="DT61" s="383"/>
      <c r="DU61" s="382">
        <f t="shared" ref="DU61" si="170">IFERROR(DU59-DU58-DU60,0)</f>
        <v>0</v>
      </c>
      <c r="DV61" s="382"/>
      <c r="DW61" s="382"/>
      <c r="DX61" s="382"/>
      <c r="DY61" s="382"/>
      <c r="DZ61" s="383"/>
      <c r="EA61" s="382">
        <f t="shared" ref="EA61" si="171">IFERROR(EA59-EA58-EA60,0)</f>
        <v>0</v>
      </c>
      <c r="EB61" s="382"/>
      <c r="EC61" s="382"/>
      <c r="ED61" s="382"/>
      <c r="EE61" s="382"/>
      <c r="EF61" s="383"/>
      <c r="EG61" s="382">
        <f t="shared" ref="EG61" si="172">IFERROR(EG59-EG58-EG60,0)</f>
        <v>0</v>
      </c>
      <c r="EH61" s="382"/>
      <c r="EI61" s="382"/>
      <c r="EJ61" s="382"/>
      <c r="EK61" s="382"/>
      <c r="EL61" s="383"/>
      <c r="EM61" s="382">
        <f t="shared" ref="EM61" si="173">IFERROR(EM59-EM58-EM60,0)</f>
        <v>0</v>
      </c>
      <c r="EN61" s="382"/>
      <c r="EO61" s="382"/>
      <c r="EP61" s="382"/>
      <c r="EQ61" s="382"/>
      <c r="ER61" s="383"/>
      <c r="ES61" s="382">
        <f t="shared" ref="ES61" si="174">IFERROR(ES59-ES58-ES60,0)</f>
        <v>0</v>
      </c>
      <c r="ET61" s="382"/>
      <c r="EU61" s="382"/>
      <c r="EV61" s="382"/>
      <c r="EW61" s="382"/>
      <c r="EX61" s="383"/>
      <c r="EY61" s="382">
        <f t="shared" ref="EY61" si="175">IFERROR(EY59-EY58-EY60,0)</f>
        <v>0</v>
      </c>
      <c r="EZ61" s="382"/>
      <c r="FA61" s="382"/>
      <c r="FB61" s="382"/>
      <c r="FC61" s="382"/>
      <c r="FD61" s="383"/>
      <c r="FE61" s="382">
        <f t="shared" ref="FE61" si="176">IFERROR(FE59-FE58-FE60,0)</f>
        <v>0</v>
      </c>
      <c r="FF61" s="382"/>
      <c r="FG61" s="382"/>
      <c r="FH61" s="382"/>
      <c r="FI61" s="382"/>
      <c r="FJ61" s="383"/>
      <c r="FK61" s="382">
        <f t="shared" ref="FK61" si="177">IFERROR(FK59-FK58-FK60,0)</f>
        <v>0</v>
      </c>
      <c r="FL61" s="382"/>
      <c r="FM61" s="382"/>
      <c r="FN61" s="382"/>
      <c r="FO61" s="382"/>
      <c r="FP61" s="383"/>
      <c r="FQ61" s="382">
        <f t="shared" ref="FQ61" si="178">IFERROR(FQ59-FQ58-FQ60,0)</f>
        <v>0</v>
      </c>
      <c r="FR61" s="382"/>
      <c r="FS61" s="382"/>
      <c r="FT61" s="382"/>
      <c r="FU61" s="382"/>
      <c r="FV61" s="383"/>
      <c r="FW61" s="382">
        <f t="shared" ref="FW61" si="179">IFERROR(FW59-FW58-FW60,0)</f>
        <v>0</v>
      </c>
      <c r="FX61" s="382"/>
      <c r="FY61" s="382"/>
      <c r="FZ61" s="382"/>
      <c r="GA61" s="382"/>
      <c r="GB61" s="383"/>
      <c r="GC61" s="382">
        <f t="shared" ref="GC61" si="180">IFERROR(GC59-GC58-GC60,0)</f>
        <v>0</v>
      </c>
      <c r="GD61" s="382"/>
      <c r="GE61" s="382"/>
      <c r="GF61" s="382"/>
      <c r="GG61" s="382"/>
      <c r="GH61" s="383"/>
      <c r="GI61" s="382">
        <f t="shared" ref="GI61" si="181">IFERROR(GI59-GI58-GI60,0)</f>
        <v>0</v>
      </c>
      <c r="GJ61" s="382"/>
      <c r="GK61" s="382"/>
      <c r="GL61" s="382"/>
      <c r="GM61" s="382"/>
      <c r="GN61" s="383"/>
      <c r="GO61" s="382">
        <f t="shared" ref="GO61" si="182">IFERROR(GO59-GO58-GO60,0)</f>
        <v>0</v>
      </c>
      <c r="GP61" s="382"/>
      <c r="GQ61" s="382"/>
      <c r="GR61" s="382"/>
      <c r="GS61" s="382"/>
      <c r="GT61" s="383"/>
      <c r="GU61" s="382">
        <f t="shared" ref="GU61" si="183">IFERROR(GU59-GU58-GU60,0)</f>
        <v>0</v>
      </c>
      <c r="GV61" s="382"/>
      <c r="GW61" s="382"/>
      <c r="GX61" s="382"/>
      <c r="GY61" s="382"/>
      <c r="GZ61" s="383"/>
      <c r="HA61" s="382">
        <f t="shared" ref="HA61" si="184">IFERROR(HA59-HA58-HA60,0)</f>
        <v>0</v>
      </c>
      <c r="HB61" s="382"/>
      <c r="HC61" s="382"/>
      <c r="HD61" s="382"/>
      <c r="HE61" s="382"/>
      <c r="HF61" s="383"/>
      <c r="HG61" s="389"/>
      <c r="HH61" s="390"/>
      <c r="HI61" s="390"/>
      <c r="HJ61" s="390"/>
      <c r="HK61" s="390"/>
      <c r="HL61" s="390"/>
      <c r="HM61" s="390"/>
      <c r="HN61" s="390"/>
      <c r="HO61" s="390"/>
      <c r="HP61" s="390"/>
      <c r="HQ61" s="390"/>
      <c r="HR61" s="390"/>
      <c r="HS61" s="390"/>
      <c r="HT61" s="390"/>
      <c r="HU61" s="391"/>
      <c r="HY61" s="40">
        <f>SUM(AC61:HF61)</f>
        <v>0</v>
      </c>
      <c r="HZ61" s="32"/>
      <c r="IA61" s="33"/>
      <c r="IB61" s="39"/>
      <c r="IC61" s="24"/>
      <c r="ID61" s="25"/>
      <c r="IE61" s="25"/>
      <c r="IH61" s="11"/>
      <c r="IJ61" s="19"/>
      <c r="IK61" s="19"/>
      <c r="IL61" s="19"/>
      <c r="IM61" s="19"/>
      <c r="IN61" s="19"/>
    </row>
    <row r="62" spans="1:248" ht="20.25" hidden="1" customHeight="1" thickBot="1" x14ac:dyDescent="0.3">
      <c r="A62" s="337"/>
      <c r="B62" s="338"/>
      <c r="C62" s="338"/>
      <c r="D62" s="338"/>
      <c r="E62" s="338"/>
      <c r="F62" s="344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602" t="s">
        <v>41</v>
      </c>
      <c r="Y62" s="465"/>
      <c r="Z62" s="465"/>
      <c r="AA62" s="465"/>
      <c r="AB62" s="466"/>
      <c r="AC62" s="597">
        <v>0.41666666666666669</v>
      </c>
      <c r="AD62" s="598"/>
      <c r="AE62" s="598"/>
      <c r="AF62" s="598"/>
      <c r="AG62" s="598"/>
      <c r="AH62" s="599"/>
      <c r="AI62" s="470"/>
      <c r="AJ62" s="471"/>
      <c r="AK62" s="471"/>
      <c r="AL62" s="471"/>
      <c r="AM62" s="471"/>
      <c r="AN62" s="472"/>
      <c r="AO62" s="470"/>
      <c r="AP62" s="471"/>
      <c r="AQ62" s="471"/>
      <c r="AR62" s="471"/>
      <c r="AS62" s="471"/>
      <c r="AT62" s="472"/>
      <c r="AU62" s="473"/>
      <c r="AV62" s="474"/>
      <c r="AW62" s="474"/>
      <c r="AX62" s="474"/>
      <c r="AY62" s="474"/>
      <c r="AZ62" s="475"/>
      <c r="BA62" s="473"/>
      <c r="BB62" s="474"/>
      <c r="BC62" s="474"/>
      <c r="BD62" s="474"/>
      <c r="BE62" s="474"/>
      <c r="BF62" s="475"/>
      <c r="BG62" s="476"/>
      <c r="BH62" s="477"/>
      <c r="BI62" s="477"/>
      <c r="BJ62" s="477"/>
      <c r="BK62" s="477"/>
      <c r="BL62" s="478"/>
      <c r="BM62" s="476"/>
      <c r="BN62" s="477"/>
      <c r="BO62" s="477"/>
      <c r="BP62" s="477"/>
      <c r="BQ62" s="477"/>
      <c r="BR62" s="478"/>
      <c r="BS62" s="473"/>
      <c r="BT62" s="474"/>
      <c r="BU62" s="474"/>
      <c r="BV62" s="474"/>
      <c r="BW62" s="474"/>
      <c r="BX62" s="475"/>
      <c r="BY62" s="473"/>
      <c r="BZ62" s="474"/>
      <c r="CA62" s="474"/>
      <c r="CB62" s="474"/>
      <c r="CC62" s="474"/>
      <c r="CD62" s="475"/>
      <c r="CE62" s="473"/>
      <c r="CF62" s="474"/>
      <c r="CG62" s="474"/>
      <c r="CH62" s="474"/>
      <c r="CI62" s="474"/>
      <c r="CJ62" s="475"/>
      <c r="CK62" s="473"/>
      <c r="CL62" s="474"/>
      <c r="CM62" s="474"/>
      <c r="CN62" s="474"/>
      <c r="CO62" s="474"/>
      <c r="CP62" s="475"/>
      <c r="CQ62" s="473"/>
      <c r="CR62" s="474"/>
      <c r="CS62" s="474"/>
      <c r="CT62" s="474"/>
      <c r="CU62" s="474"/>
      <c r="CV62" s="475"/>
      <c r="CW62" s="473"/>
      <c r="CX62" s="474"/>
      <c r="CY62" s="474"/>
      <c r="CZ62" s="474"/>
      <c r="DA62" s="474"/>
      <c r="DB62" s="475"/>
      <c r="DC62" s="473"/>
      <c r="DD62" s="474"/>
      <c r="DE62" s="474"/>
      <c r="DF62" s="474"/>
      <c r="DG62" s="474"/>
      <c r="DH62" s="475"/>
      <c r="DI62" s="473"/>
      <c r="DJ62" s="474"/>
      <c r="DK62" s="474"/>
      <c r="DL62" s="474"/>
      <c r="DM62" s="474"/>
      <c r="DN62" s="475"/>
      <c r="DO62" s="473"/>
      <c r="DP62" s="474"/>
      <c r="DQ62" s="474"/>
      <c r="DR62" s="474"/>
      <c r="DS62" s="474"/>
      <c r="DT62" s="475"/>
      <c r="DU62" s="473"/>
      <c r="DV62" s="474"/>
      <c r="DW62" s="474"/>
      <c r="DX62" s="474"/>
      <c r="DY62" s="474"/>
      <c r="DZ62" s="475"/>
      <c r="EA62" s="473"/>
      <c r="EB62" s="474"/>
      <c r="EC62" s="474"/>
      <c r="ED62" s="474"/>
      <c r="EE62" s="474"/>
      <c r="EF62" s="475"/>
      <c r="EG62" s="473"/>
      <c r="EH62" s="474"/>
      <c r="EI62" s="474"/>
      <c r="EJ62" s="474"/>
      <c r="EK62" s="474"/>
      <c r="EL62" s="475"/>
      <c r="EM62" s="473"/>
      <c r="EN62" s="474"/>
      <c r="EO62" s="474"/>
      <c r="EP62" s="474"/>
      <c r="EQ62" s="474"/>
      <c r="ER62" s="475"/>
      <c r="ES62" s="473"/>
      <c r="ET62" s="474"/>
      <c r="EU62" s="474"/>
      <c r="EV62" s="474"/>
      <c r="EW62" s="474"/>
      <c r="EX62" s="475"/>
      <c r="EY62" s="473"/>
      <c r="EZ62" s="474"/>
      <c r="FA62" s="474"/>
      <c r="FB62" s="474"/>
      <c r="FC62" s="474"/>
      <c r="FD62" s="475"/>
      <c r="FE62" s="473"/>
      <c r="FF62" s="474"/>
      <c r="FG62" s="474"/>
      <c r="FH62" s="474"/>
      <c r="FI62" s="474"/>
      <c r="FJ62" s="475"/>
      <c r="FK62" s="473"/>
      <c r="FL62" s="474"/>
      <c r="FM62" s="474"/>
      <c r="FN62" s="474"/>
      <c r="FO62" s="474"/>
      <c r="FP62" s="475"/>
      <c r="FQ62" s="473"/>
      <c r="FR62" s="474"/>
      <c r="FS62" s="474"/>
      <c r="FT62" s="474"/>
      <c r="FU62" s="474"/>
      <c r="FV62" s="475"/>
      <c r="FW62" s="473"/>
      <c r="FX62" s="474"/>
      <c r="FY62" s="474"/>
      <c r="FZ62" s="474"/>
      <c r="GA62" s="474"/>
      <c r="GB62" s="475"/>
      <c r="GC62" s="473"/>
      <c r="GD62" s="474"/>
      <c r="GE62" s="474"/>
      <c r="GF62" s="474"/>
      <c r="GG62" s="474"/>
      <c r="GH62" s="475"/>
      <c r="GI62" s="470"/>
      <c r="GJ62" s="471"/>
      <c r="GK62" s="471"/>
      <c r="GL62" s="471"/>
      <c r="GM62" s="471"/>
      <c r="GN62" s="472"/>
      <c r="GO62" s="470"/>
      <c r="GP62" s="471"/>
      <c r="GQ62" s="471"/>
      <c r="GR62" s="471"/>
      <c r="GS62" s="471"/>
      <c r="GT62" s="472"/>
      <c r="GU62" s="470"/>
      <c r="GV62" s="471"/>
      <c r="GW62" s="471"/>
      <c r="GX62" s="471"/>
      <c r="GY62" s="471"/>
      <c r="GZ62" s="472"/>
      <c r="HA62" s="470"/>
      <c r="HB62" s="471"/>
      <c r="HC62" s="471"/>
      <c r="HD62" s="471"/>
      <c r="HE62" s="471"/>
      <c r="HF62" s="471"/>
      <c r="HG62" s="389"/>
      <c r="HH62" s="390"/>
      <c r="HI62" s="390"/>
      <c r="HJ62" s="390"/>
      <c r="HK62" s="390"/>
      <c r="HL62" s="390"/>
      <c r="HM62" s="390"/>
      <c r="HN62" s="390"/>
      <c r="HO62" s="390"/>
      <c r="HP62" s="390"/>
      <c r="HQ62" s="390"/>
      <c r="HR62" s="390"/>
      <c r="HS62" s="390"/>
      <c r="HT62" s="390"/>
      <c r="HU62" s="391"/>
      <c r="HY62" s="58">
        <f>SUM(AC62:HF62)</f>
        <v>0.41666666666666669</v>
      </c>
      <c r="HZ62" s="32"/>
      <c r="IA62" s="33"/>
      <c r="IB62" s="39"/>
      <c r="IC62" s="24"/>
      <c r="ID62" s="25"/>
      <c r="IE62" s="25"/>
      <c r="IH62" s="11"/>
      <c r="IJ62" s="19"/>
      <c r="IK62" s="19"/>
      <c r="IL62" s="19"/>
      <c r="IM62" s="19"/>
      <c r="IN62" s="19"/>
    </row>
    <row r="63" spans="1:248" ht="20.25" hidden="1" customHeight="1" thickBot="1" x14ac:dyDescent="0.3">
      <c r="A63" s="339"/>
      <c r="B63" s="340"/>
      <c r="C63" s="340"/>
      <c r="D63" s="340"/>
      <c r="E63" s="340"/>
      <c r="F63" s="347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9"/>
      <c r="X63" s="398" t="s">
        <v>43</v>
      </c>
      <c r="Y63" s="398"/>
      <c r="Z63" s="398"/>
      <c r="AA63" s="398"/>
      <c r="AB63" s="399"/>
      <c r="AC63" s="406"/>
      <c r="AD63" s="407"/>
      <c r="AE63" s="407"/>
      <c r="AF63" s="407"/>
      <c r="AG63" s="407"/>
      <c r="AH63" s="572"/>
      <c r="AI63" s="417"/>
      <c r="AJ63" s="415"/>
      <c r="AK63" s="415"/>
      <c r="AL63" s="415"/>
      <c r="AM63" s="415"/>
      <c r="AN63" s="416"/>
      <c r="AO63" s="417"/>
      <c r="AP63" s="415"/>
      <c r="AQ63" s="415"/>
      <c r="AR63" s="415"/>
      <c r="AS63" s="415"/>
      <c r="AT63" s="416"/>
      <c r="AU63" s="408"/>
      <c r="AV63" s="409"/>
      <c r="AW63" s="409"/>
      <c r="AX63" s="409"/>
      <c r="AY63" s="409"/>
      <c r="AZ63" s="410"/>
      <c r="BA63" s="408"/>
      <c r="BB63" s="409"/>
      <c r="BC63" s="409"/>
      <c r="BD63" s="409"/>
      <c r="BE63" s="409"/>
      <c r="BF63" s="410"/>
      <c r="BG63" s="406"/>
      <c r="BH63" s="407"/>
      <c r="BI63" s="407"/>
      <c r="BJ63" s="407"/>
      <c r="BK63" s="407"/>
      <c r="BL63" s="572"/>
      <c r="BM63" s="406"/>
      <c r="BN63" s="407"/>
      <c r="BO63" s="407"/>
      <c r="BP63" s="407"/>
      <c r="BQ63" s="407"/>
      <c r="BR63" s="572"/>
      <c r="BS63" s="408"/>
      <c r="BT63" s="409"/>
      <c r="BU63" s="409"/>
      <c r="BV63" s="409"/>
      <c r="BW63" s="409"/>
      <c r="BX63" s="410"/>
      <c r="BY63" s="408"/>
      <c r="BZ63" s="409"/>
      <c r="CA63" s="409"/>
      <c r="CB63" s="409"/>
      <c r="CC63" s="409"/>
      <c r="CD63" s="410"/>
      <c r="CE63" s="408"/>
      <c r="CF63" s="409"/>
      <c r="CG63" s="409"/>
      <c r="CH63" s="409"/>
      <c r="CI63" s="409"/>
      <c r="CJ63" s="410"/>
      <c r="CK63" s="408"/>
      <c r="CL63" s="409"/>
      <c r="CM63" s="409"/>
      <c r="CN63" s="409"/>
      <c r="CO63" s="409"/>
      <c r="CP63" s="410"/>
      <c r="CQ63" s="408"/>
      <c r="CR63" s="409"/>
      <c r="CS63" s="409"/>
      <c r="CT63" s="409"/>
      <c r="CU63" s="409"/>
      <c r="CV63" s="410"/>
      <c r="CW63" s="408"/>
      <c r="CX63" s="409"/>
      <c r="CY63" s="409"/>
      <c r="CZ63" s="409"/>
      <c r="DA63" s="409"/>
      <c r="DB63" s="410"/>
      <c r="DC63" s="408"/>
      <c r="DD63" s="409"/>
      <c r="DE63" s="409"/>
      <c r="DF63" s="409"/>
      <c r="DG63" s="409"/>
      <c r="DH63" s="410"/>
      <c r="DI63" s="408"/>
      <c r="DJ63" s="409"/>
      <c r="DK63" s="409"/>
      <c r="DL63" s="409"/>
      <c r="DM63" s="409"/>
      <c r="DN63" s="410"/>
      <c r="DO63" s="408"/>
      <c r="DP63" s="409"/>
      <c r="DQ63" s="409"/>
      <c r="DR63" s="409"/>
      <c r="DS63" s="409"/>
      <c r="DT63" s="410"/>
      <c r="DU63" s="408"/>
      <c r="DV63" s="409"/>
      <c r="DW63" s="409"/>
      <c r="DX63" s="409"/>
      <c r="DY63" s="409"/>
      <c r="DZ63" s="410"/>
      <c r="EA63" s="408"/>
      <c r="EB63" s="409"/>
      <c r="EC63" s="409"/>
      <c r="ED63" s="409"/>
      <c r="EE63" s="409"/>
      <c r="EF63" s="410"/>
      <c r="EG63" s="408"/>
      <c r="EH63" s="409"/>
      <c r="EI63" s="409"/>
      <c r="EJ63" s="409"/>
      <c r="EK63" s="409"/>
      <c r="EL63" s="410"/>
      <c r="EM63" s="408"/>
      <c r="EN63" s="409"/>
      <c r="EO63" s="409"/>
      <c r="EP63" s="409"/>
      <c r="EQ63" s="409"/>
      <c r="ER63" s="410"/>
      <c r="ES63" s="408"/>
      <c r="ET63" s="409"/>
      <c r="EU63" s="409"/>
      <c r="EV63" s="409"/>
      <c r="EW63" s="409"/>
      <c r="EX63" s="410"/>
      <c r="EY63" s="408"/>
      <c r="EZ63" s="409"/>
      <c r="FA63" s="409"/>
      <c r="FB63" s="409"/>
      <c r="FC63" s="409"/>
      <c r="FD63" s="410"/>
      <c r="FE63" s="408"/>
      <c r="FF63" s="409"/>
      <c r="FG63" s="409"/>
      <c r="FH63" s="409"/>
      <c r="FI63" s="409"/>
      <c r="FJ63" s="410"/>
      <c r="FK63" s="408"/>
      <c r="FL63" s="409"/>
      <c r="FM63" s="409"/>
      <c r="FN63" s="409"/>
      <c r="FO63" s="409"/>
      <c r="FP63" s="410"/>
      <c r="FQ63" s="408"/>
      <c r="FR63" s="409"/>
      <c r="FS63" s="409"/>
      <c r="FT63" s="409"/>
      <c r="FU63" s="409"/>
      <c r="FV63" s="410"/>
      <c r="FW63" s="408"/>
      <c r="FX63" s="409"/>
      <c r="FY63" s="409"/>
      <c r="FZ63" s="409"/>
      <c r="GA63" s="409"/>
      <c r="GB63" s="410"/>
      <c r="GC63" s="408"/>
      <c r="GD63" s="409"/>
      <c r="GE63" s="409"/>
      <c r="GF63" s="409"/>
      <c r="GG63" s="409"/>
      <c r="GH63" s="410"/>
      <c r="GI63" s="417"/>
      <c r="GJ63" s="415"/>
      <c r="GK63" s="415"/>
      <c r="GL63" s="415"/>
      <c r="GM63" s="415"/>
      <c r="GN63" s="416"/>
      <c r="GO63" s="417"/>
      <c r="GP63" s="415"/>
      <c r="GQ63" s="415"/>
      <c r="GR63" s="415"/>
      <c r="GS63" s="415"/>
      <c r="GT63" s="416"/>
      <c r="GU63" s="417"/>
      <c r="GV63" s="415"/>
      <c r="GW63" s="415"/>
      <c r="GX63" s="415"/>
      <c r="GY63" s="415"/>
      <c r="GZ63" s="416"/>
      <c r="HA63" s="417"/>
      <c r="HB63" s="415"/>
      <c r="HC63" s="415"/>
      <c r="HD63" s="415"/>
      <c r="HE63" s="415"/>
      <c r="HF63" s="415"/>
      <c r="HG63" s="573">
        <f>COUNTIF(AC63:HF63,"=ОТ")</f>
        <v>0</v>
      </c>
      <c r="HH63" s="480"/>
      <c r="HI63" s="480"/>
      <c r="HJ63" s="480"/>
      <c r="HK63" s="480"/>
      <c r="HL63" s="480"/>
      <c r="HM63" s="480"/>
      <c r="HN63" s="480"/>
      <c r="HO63" s="480"/>
      <c r="HP63" s="480"/>
      <c r="HQ63" s="480"/>
      <c r="HR63" s="480"/>
      <c r="HS63" s="480"/>
      <c r="HT63" s="480"/>
      <c r="HU63" s="481"/>
      <c r="HV63" s="54"/>
      <c r="HW63" s="54"/>
      <c r="HX63" s="54"/>
      <c r="HY63" s="70"/>
      <c r="HZ63" s="71"/>
      <c r="IA63" s="62"/>
      <c r="IB63" s="63"/>
      <c r="IC63" s="24"/>
      <c r="ID63" s="25"/>
      <c r="IE63" s="25"/>
      <c r="IH63" s="11"/>
      <c r="IJ63" s="19"/>
      <c r="IK63" s="19"/>
      <c r="IL63" s="19"/>
      <c r="IM63" s="19"/>
      <c r="IN63" s="19"/>
    </row>
    <row r="64" spans="1:248" ht="14.25" hidden="1" customHeight="1" thickTop="1" thickBot="1" x14ac:dyDescent="0.3">
      <c r="A64" s="335">
        <v>8</v>
      </c>
      <c r="B64" s="336"/>
      <c r="C64" s="336"/>
      <c r="D64" s="336"/>
      <c r="E64" s="336"/>
      <c r="F64" s="341" t="s">
        <v>35</v>
      </c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3"/>
      <c r="X64" s="350">
        <v>1</v>
      </c>
      <c r="Y64" s="350"/>
      <c r="Z64" s="350"/>
      <c r="AA64" s="350"/>
      <c r="AB64" s="351"/>
      <c r="AC64" s="482"/>
      <c r="AD64" s="483"/>
      <c r="AE64" s="483"/>
      <c r="AF64" s="483"/>
      <c r="AG64" s="483"/>
      <c r="AH64" s="484"/>
      <c r="AI64" s="523"/>
      <c r="AJ64" s="523"/>
      <c r="AK64" s="523"/>
      <c r="AL64" s="523"/>
      <c r="AM64" s="523"/>
      <c r="AN64" s="524"/>
      <c r="AO64" s="535"/>
      <c r="AP64" s="536"/>
      <c r="AQ64" s="536"/>
      <c r="AR64" s="536"/>
      <c r="AS64" s="536"/>
      <c r="AT64" s="537"/>
      <c r="AU64" s="523"/>
      <c r="AV64" s="523"/>
      <c r="AW64" s="523"/>
      <c r="AX64" s="523"/>
      <c r="AY64" s="523"/>
      <c r="AZ64" s="524"/>
      <c r="BA64" s="525"/>
      <c r="BB64" s="526"/>
      <c r="BC64" s="526"/>
      <c r="BD64" s="526"/>
      <c r="BE64" s="526"/>
      <c r="BF64" s="527"/>
      <c r="BG64" s="546"/>
      <c r="BH64" s="546"/>
      <c r="BI64" s="546"/>
      <c r="BJ64" s="546"/>
      <c r="BK64" s="546"/>
      <c r="BL64" s="547"/>
      <c r="BM64" s="548"/>
      <c r="BN64" s="549"/>
      <c r="BO64" s="549"/>
      <c r="BP64" s="549"/>
      <c r="BQ64" s="549"/>
      <c r="BR64" s="550"/>
      <c r="BS64" s="523"/>
      <c r="BT64" s="523"/>
      <c r="BU64" s="523"/>
      <c r="BV64" s="523"/>
      <c r="BW64" s="523"/>
      <c r="BX64" s="524"/>
      <c r="BY64" s="525"/>
      <c r="BZ64" s="526"/>
      <c r="CA64" s="526"/>
      <c r="CB64" s="526"/>
      <c r="CC64" s="526"/>
      <c r="CD64" s="527"/>
      <c r="CE64" s="523"/>
      <c r="CF64" s="523"/>
      <c r="CG64" s="523"/>
      <c r="CH64" s="523"/>
      <c r="CI64" s="523"/>
      <c r="CJ64" s="524"/>
      <c r="CK64" s="525"/>
      <c r="CL64" s="526"/>
      <c r="CM64" s="526"/>
      <c r="CN64" s="526"/>
      <c r="CO64" s="526"/>
      <c r="CP64" s="527"/>
      <c r="CQ64" s="523"/>
      <c r="CR64" s="523"/>
      <c r="CS64" s="523"/>
      <c r="CT64" s="523"/>
      <c r="CU64" s="523"/>
      <c r="CV64" s="524"/>
      <c r="CW64" s="525"/>
      <c r="CX64" s="526"/>
      <c r="CY64" s="526"/>
      <c r="CZ64" s="526"/>
      <c r="DA64" s="526"/>
      <c r="DB64" s="527"/>
      <c r="DC64" s="523"/>
      <c r="DD64" s="523"/>
      <c r="DE64" s="523"/>
      <c r="DF64" s="523"/>
      <c r="DG64" s="523"/>
      <c r="DH64" s="524"/>
      <c r="DI64" s="525"/>
      <c r="DJ64" s="526"/>
      <c r="DK64" s="526"/>
      <c r="DL64" s="526"/>
      <c r="DM64" s="526"/>
      <c r="DN64" s="527"/>
      <c r="DO64" s="523"/>
      <c r="DP64" s="523"/>
      <c r="DQ64" s="523"/>
      <c r="DR64" s="523"/>
      <c r="DS64" s="523"/>
      <c r="DT64" s="524"/>
      <c r="DU64" s="525"/>
      <c r="DV64" s="526"/>
      <c r="DW64" s="526"/>
      <c r="DX64" s="526"/>
      <c r="DY64" s="526"/>
      <c r="DZ64" s="527"/>
      <c r="EA64" s="523"/>
      <c r="EB64" s="523"/>
      <c r="EC64" s="523"/>
      <c r="ED64" s="523"/>
      <c r="EE64" s="523"/>
      <c r="EF64" s="524"/>
      <c r="EG64" s="525"/>
      <c r="EH64" s="526"/>
      <c r="EI64" s="526"/>
      <c r="EJ64" s="526"/>
      <c r="EK64" s="526"/>
      <c r="EL64" s="527"/>
      <c r="EM64" s="523"/>
      <c r="EN64" s="523"/>
      <c r="EO64" s="523"/>
      <c r="EP64" s="523"/>
      <c r="EQ64" s="523"/>
      <c r="ER64" s="524"/>
      <c r="ES64" s="525"/>
      <c r="ET64" s="526"/>
      <c r="EU64" s="526"/>
      <c r="EV64" s="526"/>
      <c r="EW64" s="526"/>
      <c r="EX64" s="527"/>
      <c r="EY64" s="523"/>
      <c r="EZ64" s="523"/>
      <c r="FA64" s="523"/>
      <c r="FB64" s="523"/>
      <c r="FC64" s="523"/>
      <c r="FD64" s="524"/>
      <c r="FE64" s="525"/>
      <c r="FF64" s="526"/>
      <c r="FG64" s="526"/>
      <c r="FH64" s="526"/>
      <c r="FI64" s="526"/>
      <c r="FJ64" s="527"/>
      <c r="FK64" s="523"/>
      <c r="FL64" s="523"/>
      <c r="FM64" s="523"/>
      <c r="FN64" s="523"/>
      <c r="FO64" s="523"/>
      <c r="FP64" s="524"/>
      <c r="FQ64" s="525"/>
      <c r="FR64" s="526"/>
      <c r="FS64" s="526"/>
      <c r="FT64" s="526"/>
      <c r="FU64" s="526"/>
      <c r="FV64" s="527"/>
      <c r="FW64" s="523"/>
      <c r="FX64" s="523"/>
      <c r="FY64" s="523"/>
      <c r="FZ64" s="523"/>
      <c r="GA64" s="523"/>
      <c r="GB64" s="524"/>
      <c r="GC64" s="525"/>
      <c r="GD64" s="526"/>
      <c r="GE64" s="526"/>
      <c r="GF64" s="526"/>
      <c r="GG64" s="526"/>
      <c r="GH64" s="527"/>
      <c r="GI64" s="523"/>
      <c r="GJ64" s="523"/>
      <c r="GK64" s="523"/>
      <c r="GL64" s="523"/>
      <c r="GM64" s="523"/>
      <c r="GN64" s="524"/>
      <c r="GO64" s="535"/>
      <c r="GP64" s="536"/>
      <c r="GQ64" s="536"/>
      <c r="GR64" s="536"/>
      <c r="GS64" s="536"/>
      <c r="GT64" s="537"/>
      <c r="GU64" s="523"/>
      <c r="GV64" s="523"/>
      <c r="GW64" s="523"/>
      <c r="GX64" s="523"/>
      <c r="GY64" s="523"/>
      <c r="GZ64" s="524"/>
      <c r="HA64" s="370"/>
      <c r="HB64" s="371"/>
      <c r="HC64" s="371"/>
      <c r="HD64" s="371"/>
      <c r="HE64" s="371"/>
      <c r="HF64" s="371"/>
      <c r="HG64" s="578">
        <f>COUNT(AC64:HF64)</f>
        <v>0</v>
      </c>
      <c r="HH64" s="579"/>
      <c r="HI64" s="579"/>
      <c r="HJ64" s="579"/>
      <c r="HK64" s="579"/>
      <c r="HL64" s="579"/>
      <c r="HM64" s="579"/>
      <c r="HN64" s="579"/>
      <c r="HO64" s="579"/>
      <c r="HP64" s="579"/>
      <c r="HQ64" s="579"/>
      <c r="HR64" s="579"/>
      <c r="HS64" s="579"/>
      <c r="HT64" s="579"/>
      <c r="HU64" s="580"/>
      <c r="HV64" s="57"/>
      <c r="HW64" s="57"/>
      <c r="HX64" s="57"/>
      <c r="HY64" s="581">
        <f t="array" ref="HY64">SUM(IFERROR(AC65:HF65-AC64:HF64-AC66:HF66,0))</f>
        <v>0</v>
      </c>
      <c r="HZ64" s="50"/>
      <c r="IA64" s="51">
        <f>VLOOKUP(HY17,'[1]производственный календарь '!$B$2:$D$13,3,0)</f>
        <v>19</v>
      </c>
      <c r="IB64" s="52">
        <f>VLOOKUP($HY$17,'[6]производственный календарь '!$B$2:$D$13,2,0)</f>
        <v>152</v>
      </c>
      <c r="IC64" s="24"/>
      <c r="ID64" s="25"/>
      <c r="IE64" s="25"/>
      <c r="IH64" s="11"/>
      <c r="IJ64" s="19"/>
      <c r="IK64" s="19"/>
      <c r="IL64" s="19"/>
      <c r="IM64" s="19"/>
      <c r="IN64" s="19"/>
    </row>
    <row r="65" spans="1:248" ht="14.25" hidden="1" customHeight="1" thickBot="1" x14ac:dyDescent="0.3">
      <c r="A65" s="337"/>
      <c r="B65" s="338"/>
      <c r="C65" s="338"/>
      <c r="D65" s="338"/>
      <c r="E65" s="338"/>
      <c r="F65" s="344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6"/>
      <c r="X65" s="352"/>
      <c r="Y65" s="352"/>
      <c r="Z65" s="352"/>
      <c r="AA65" s="352"/>
      <c r="AB65" s="353"/>
      <c r="AC65" s="332"/>
      <c r="AD65" s="333"/>
      <c r="AE65" s="333"/>
      <c r="AF65" s="333"/>
      <c r="AG65" s="333"/>
      <c r="AH65" s="334"/>
      <c r="AI65" s="370"/>
      <c r="AJ65" s="371"/>
      <c r="AK65" s="371"/>
      <c r="AL65" s="371"/>
      <c r="AM65" s="371"/>
      <c r="AN65" s="372"/>
      <c r="AO65" s="370"/>
      <c r="AP65" s="371"/>
      <c r="AQ65" s="371"/>
      <c r="AR65" s="371"/>
      <c r="AS65" s="371"/>
      <c r="AT65" s="372"/>
      <c r="AU65" s="541"/>
      <c r="AV65" s="541"/>
      <c r="AW65" s="541"/>
      <c r="AX65" s="541"/>
      <c r="AY65" s="541"/>
      <c r="AZ65" s="542"/>
      <c r="BA65" s="563"/>
      <c r="BB65" s="564"/>
      <c r="BC65" s="564"/>
      <c r="BD65" s="564"/>
      <c r="BE65" s="564"/>
      <c r="BF65" s="565"/>
      <c r="BG65" s="544"/>
      <c r="BH65" s="544"/>
      <c r="BI65" s="544"/>
      <c r="BJ65" s="544"/>
      <c r="BK65" s="544"/>
      <c r="BL65" s="545"/>
      <c r="BM65" s="354"/>
      <c r="BN65" s="355"/>
      <c r="BO65" s="355"/>
      <c r="BP65" s="355"/>
      <c r="BQ65" s="355"/>
      <c r="BR65" s="356"/>
      <c r="BS65" s="541"/>
      <c r="BT65" s="541"/>
      <c r="BU65" s="541"/>
      <c r="BV65" s="541"/>
      <c r="BW65" s="541"/>
      <c r="BX65" s="542"/>
      <c r="BY65" s="563"/>
      <c r="BZ65" s="564"/>
      <c r="CA65" s="564"/>
      <c r="CB65" s="564"/>
      <c r="CC65" s="564"/>
      <c r="CD65" s="565"/>
      <c r="CE65" s="541"/>
      <c r="CF65" s="541"/>
      <c r="CG65" s="541"/>
      <c r="CH65" s="541"/>
      <c r="CI65" s="541"/>
      <c r="CJ65" s="542"/>
      <c r="CK65" s="563"/>
      <c r="CL65" s="564"/>
      <c r="CM65" s="564"/>
      <c r="CN65" s="564"/>
      <c r="CO65" s="564"/>
      <c r="CP65" s="565"/>
      <c r="CQ65" s="541"/>
      <c r="CR65" s="541"/>
      <c r="CS65" s="541"/>
      <c r="CT65" s="541"/>
      <c r="CU65" s="541"/>
      <c r="CV65" s="542"/>
      <c r="CW65" s="563"/>
      <c r="CX65" s="564"/>
      <c r="CY65" s="564"/>
      <c r="CZ65" s="564"/>
      <c r="DA65" s="564"/>
      <c r="DB65" s="565"/>
      <c r="DC65" s="541"/>
      <c r="DD65" s="541"/>
      <c r="DE65" s="541"/>
      <c r="DF65" s="541"/>
      <c r="DG65" s="541"/>
      <c r="DH65" s="542"/>
      <c r="DI65" s="563"/>
      <c r="DJ65" s="564"/>
      <c r="DK65" s="564"/>
      <c r="DL65" s="564"/>
      <c r="DM65" s="564"/>
      <c r="DN65" s="565"/>
      <c r="DO65" s="541"/>
      <c r="DP65" s="541"/>
      <c r="DQ65" s="541"/>
      <c r="DR65" s="541"/>
      <c r="DS65" s="541"/>
      <c r="DT65" s="542"/>
      <c r="DU65" s="563"/>
      <c r="DV65" s="564"/>
      <c r="DW65" s="564"/>
      <c r="DX65" s="564"/>
      <c r="DY65" s="564"/>
      <c r="DZ65" s="565"/>
      <c r="EA65" s="541"/>
      <c r="EB65" s="541"/>
      <c r="EC65" s="541"/>
      <c r="ED65" s="541"/>
      <c r="EE65" s="541"/>
      <c r="EF65" s="542"/>
      <c r="EG65" s="563"/>
      <c r="EH65" s="564"/>
      <c r="EI65" s="564"/>
      <c r="EJ65" s="564"/>
      <c r="EK65" s="564"/>
      <c r="EL65" s="565"/>
      <c r="EM65" s="541"/>
      <c r="EN65" s="541"/>
      <c r="EO65" s="541"/>
      <c r="EP65" s="541"/>
      <c r="EQ65" s="541"/>
      <c r="ER65" s="542"/>
      <c r="ES65" s="563"/>
      <c r="ET65" s="564"/>
      <c r="EU65" s="564"/>
      <c r="EV65" s="564"/>
      <c r="EW65" s="564"/>
      <c r="EX65" s="565"/>
      <c r="EY65" s="541"/>
      <c r="EZ65" s="541"/>
      <c r="FA65" s="541"/>
      <c r="FB65" s="541"/>
      <c r="FC65" s="541"/>
      <c r="FD65" s="542"/>
      <c r="FE65" s="563"/>
      <c r="FF65" s="564"/>
      <c r="FG65" s="564"/>
      <c r="FH65" s="564"/>
      <c r="FI65" s="564"/>
      <c r="FJ65" s="565"/>
      <c r="FK65" s="541"/>
      <c r="FL65" s="541"/>
      <c r="FM65" s="541"/>
      <c r="FN65" s="541"/>
      <c r="FO65" s="541"/>
      <c r="FP65" s="542"/>
      <c r="FQ65" s="563"/>
      <c r="FR65" s="564"/>
      <c r="FS65" s="564"/>
      <c r="FT65" s="564"/>
      <c r="FU65" s="564"/>
      <c r="FV65" s="565"/>
      <c r="FW65" s="541"/>
      <c r="FX65" s="541"/>
      <c r="FY65" s="541"/>
      <c r="FZ65" s="541"/>
      <c r="GA65" s="541"/>
      <c r="GB65" s="542"/>
      <c r="GC65" s="563"/>
      <c r="GD65" s="564"/>
      <c r="GE65" s="564"/>
      <c r="GF65" s="564"/>
      <c r="GG65" s="564"/>
      <c r="GH65" s="565"/>
      <c r="GI65" s="541"/>
      <c r="GJ65" s="541"/>
      <c r="GK65" s="541"/>
      <c r="GL65" s="541"/>
      <c r="GM65" s="541"/>
      <c r="GN65" s="542"/>
      <c r="GO65" s="370"/>
      <c r="GP65" s="371"/>
      <c r="GQ65" s="371"/>
      <c r="GR65" s="371"/>
      <c r="GS65" s="371"/>
      <c r="GT65" s="372"/>
      <c r="GU65" s="541"/>
      <c r="GV65" s="541"/>
      <c r="GW65" s="541"/>
      <c r="GX65" s="541"/>
      <c r="GY65" s="541"/>
      <c r="GZ65" s="542"/>
      <c r="HA65" s="370"/>
      <c r="HB65" s="371"/>
      <c r="HC65" s="371"/>
      <c r="HD65" s="371"/>
      <c r="HE65" s="371"/>
      <c r="HF65" s="371"/>
      <c r="HG65" s="364"/>
      <c r="HH65" s="365"/>
      <c r="HI65" s="365"/>
      <c r="HJ65" s="365"/>
      <c r="HK65" s="365"/>
      <c r="HL65" s="365"/>
      <c r="HM65" s="365"/>
      <c r="HN65" s="365"/>
      <c r="HO65" s="365"/>
      <c r="HP65" s="365"/>
      <c r="HQ65" s="365"/>
      <c r="HR65" s="365"/>
      <c r="HS65" s="365"/>
      <c r="HT65" s="365"/>
      <c r="HU65" s="366"/>
      <c r="HY65" s="369"/>
      <c r="HZ65" s="32"/>
      <c r="IA65" s="33"/>
      <c r="IB65" s="39"/>
      <c r="IC65" s="24"/>
      <c r="ID65" s="25"/>
      <c r="IE65" s="25"/>
      <c r="IH65" s="11"/>
      <c r="IJ65" s="19"/>
      <c r="IK65" s="19"/>
      <c r="IL65" s="19"/>
      <c r="IM65" s="19"/>
      <c r="IN65" s="19"/>
    </row>
    <row r="66" spans="1:248" ht="19.5" hidden="1" customHeight="1" thickBot="1" x14ac:dyDescent="0.3">
      <c r="A66" s="337"/>
      <c r="B66" s="338"/>
      <c r="C66" s="338"/>
      <c r="D66" s="338"/>
      <c r="E66" s="338"/>
      <c r="F66" s="344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6"/>
      <c r="X66" s="357" t="s">
        <v>37</v>
      </c>
      <c r="Y66" s="357"/>
      <c r="Z66" s="357"/>
      <c r="AA66" s="357"/>
      <c r="AB66" s="358"/>
      <c r="AC66" s="458"/>
      <c r="AD66" s="459"/>
      <c r="AE66" s="459"/>
      <c r="AF66" s="459"/>
      <c r="AG66" s="459"/>
      <c r="AH66" s="460"/>
      <c r="AI66" s="376"/>
      <c r="AJ66" s="377"/>
      <c r="AK66" s="377"/>
      <c r="AL66" s="377"/>
      <c r="AM66" s="377"/>
      <c r="AN66" s="378"/>
      <c r="AO66" s="376"/>
      <c r="AP66" s="377"/>
      <c r="AQ66" s="377"/>
      <c r="AR66" s="377"/>
      <c r="AS66" s="377"/>
      <c r="AT66" s="378"/>
      <c r="AU66" s="461"/>
      <c r="AV66" s="462"/>
      <c r="AW66" s="462"/>
      <c r="AX66" s="462"/>
      <c r="AY66" s="462"/>
      <c r="AZ66" s="463"/>
      <c r="BA66" s="461"/>
      <c r="BB66" s="462"/>
      <c r="BC66" s="462"/>
      <c r="BD66" s="462"/>
      <c r="BE66" s="462"/>
      <c r="BF66" s="463"/>
      <c r="BG66" s="458"/>
      <c r="BH66" s="459"/>
      <c r="BI66" s="459"/>
      <c r="BJ66" s="459"/>
      <c r="BK66" s="459"/>
      <c r="BL66" s="460"/>
      <c r="BM66" s="560"/>
      <c r="BN66" s="561"/>
      <c r="BO66" s="561"/>
      <c r="BP66" s="561"/>
      <c r="BQ66" s="561"/>
      <c r="BR66" s="562"/>
      <c r="BS66" s="461"/>
      <c r="BT66" s="462"/>
      <c r="BU66" s="462"/>
      <c r="BV66" s="462"/>
      <c r="BW66" s="462"/>
      <c r="BX66" s="463"/>
      <c r="BY66" s="461"/>
      <c r="BZ66" s="462"/>
      <c r="CA66" s="462"/>
      <c r="CB66" s="462"/>
      <c r="CC66" s="462"/>
      <c r="CD66" s="463"/>
      <c r="CE66" s="461"/>
      <c r="CF66" s="462"/>
      <c r="CG66" s="462"/>
      <c r="CH66" s="462"/>
      <c r="CI66" s="462"/>
      <c r="CJ66" s="463"/>
      <c r="CK66" s="461"/>
      <c r="CL66" s="462"/>
      <c r="CM66" s="462"/>
      <c r="CN66" s="462"/>
      <c r="CO66" s="462"/>
      <c r="CP66" s="463"/>
      <c r="CQ66" s="461"/>
      <c r="CR66" s="462"/>
      <c r="CS66" s="462"/>
      <c r="CT66" s="462"/>
      <c r="CU66" s="462"/>
      <c r="CV66" s="463"/>
      <c r="CW66" s="461"/>
      <c r="CX66" s="462"/>
      <c r="CY66" s="462"/>
      <c r="CZ66" s="462"/>
      <c r="DA66" s="462"/>
      <c r="DB66" s="463"/>
      <c r="DC66" s="490"/>
      <c r="DD66" s="491"/>
      <c r="DE66" s="491"/>
      <c r="DF66" s="491"/>
      <c r="DG66" s="491"/>
      <c r="DH66" s="492"/>
      <c r="DI66" s="461"/>
      <c r="DJ66" s="462"/>
      <c r="DK66" s="462"/>
      <c r="DL66" s="462"/>
      <c r="DM66" s="462"/>
      <c r="DN66" s="463"/>
      <c r="DO66" s="461"/>
      <c r="DP66" s="462"/>
      <c r="DQ66" s="462"/>
      <c r="DR66" s="462"/>
      <c r="DS66" s="462"/>
      <c r="DT66" s="463"/>
      <c r="DU66" s="461"/>
      <c r="DV66" s="462"/>
      <c r="DW66" s="462"/>
      <c r="DX66" s="462"/>
      <c r="DY66" s="462"/>
      <c r="DZ66" s="463"/>
      <c r="EA66" s="461"/>
      <c r="EB66" s="462"/>
      <c r="EC66" s="462"/>
      <c r="ED66" s="462"/>
      <c r="EE66" s="462"/>
      <c r="EF66" s="463"/>
      <c r="EG66" s="461"/>
      <c r="EH66" s="462"/>
      <c r="EI66" s="462"/>
      <c r="EJ66" s="462"/>
      <c r="EK66" s="462"/>
      <c r="EL66" s="463"/>
      <c r="EM66" s="461"/>
      <c r="EN66" s="462"/>
      <c r="EO66" s="462"/>
      <c r="EP66" s="462"/>
      <c r="EQ66" s="462"/>
      <c r="ER66" s="463"/>
      <c r="ES66" s="490"/>
      <c r="ET66" s="491"/>
      <c r="EU66" s="491"/>
      <c r="EV66" s="491"/>
      <c r="EW66" s="491"/>
      <c r="EX66" s="492"/>
      <c r="EY66" s="461"/>
      <c r="EZ66" s="462"/>
      <c r="FA66" s="462"/>
      <c r="FB66" s="462"/>
      <c r="FC66" s="462"/>
      <c r="FD66" s="463"/>
      <c r="FE66" s="461"/>
      <c r="FF66" s="462"/>
      <c r="FG66" s="462"/>
      <c r="FH66" s="462"/>
      <c r="FI66" s="462"/>
      <c r="FJ66" s="463"/>
      <c r="FK66" s="461"/>
      <c r="FL66" s="462"/>
      <c r="FM66" s="462"/>
      <c r="FN66" s="462"/>
      <c r="FO66" s="462"/>
      <c r="FP66" s="463"/>
      <c r="FQ66" s="461"/>
      <c r="FR66" s="462"/>
      <c r="FS66" s="462"/>
      <c r="FT66" s="462"/>
      <c r="FU66" s="462"/>
      <c r="FV66" s="463"/>
      <c r="FW66" s="461"/>
      <c r="FX66" s="462"/>
      <c r="FY66" s="462"/>
      <c r="FZ66" s="462"/>
      <c r="GA66" s="462"/>
      <c r="GB66" s="463"/>
      <c r="GC66" s="461"/>
      <c r="GD66" s="462"/>
      <c r="GE66" s="462"/>
      <c r="GF66" s="462"/>
      <c r="GG66" s="462"/>
      <c r="GH66" s="463"/>
      <c r="GI66" s="490"/>
      <c r="GJ66" s="491"/>
      <c r="GK66" s="491"/>
      <c r="GL66" s="491"/>
      <c r="GM66" s="491"/>
      <c r="GN66" s="492"/>
      <c r="GO66" s="376"/>
      <c r="GP66" s="377"/>
      <c r="GQ66" s="377"/>
      <c r="GR66" s="377"/>
      <c r="GS66" s="377"/>
      <c r="GT66" s="378"/>
      <c r="GU66" s="376"/>
      <c r="GV66" s="377"/>
      <c r="GW66" s="377"/>
      <c r="GX66" s="377"/>
      <c r="GY66" s="377"/>
      <c r="GZ66" s="378"/>
      <c r="HA66" s="376"/>
      <c r="HB66" s="377"/>
      <c r="HC66" s="377"/>
      <c r="HD66" s="377"/>
      <c r="HE66" s="377"/>
      <c r="HF66" s="378"/>
      <c r="HG66" s="389"/>
      <c r="HH66" s="390"/>
      <c r="HI66" s="390"/>
      <c r="HJ66" s="390"/>
      <c r="HK66" s="390"/>
      <c r="HL66" s="390"/>
      <c r="HM66" s="390"/>
      <c r="HN66" s="390"/>
      <c r="HO66" s="390"/>
      <c r="HP66" s="390"/>
      <c r="HQ66" s="390"/>
      <c r="HR66" s="390"/>
      <c r="HS66" s="390"/>
      <c r="HT66" s="390"/>
      <c r="HU66" s="391"/>
      <c r="HY66" s="61"/>
      <c r="HZ66" s="32"/>
      <c r="IA66" s="33"/>
      <c r="IB66" s="39"/>
      <c r="IC66" s="24"/>
      <c r="ID66" s="25"/>
      <c r="IE66" s="25"/>
      <c r="IH66" s="11"/>
      <c r="IJ66" s="19"/>
      <c r="IK66" s="19"/>
      <c r="IL66" s="19"/>
      <c r="IM66" s="19"/>
      <c r="IN66" s="19"/>
    </row>
    <row r="67" spans="1:248" ht="19.5" hidden="1" customHeight="1" thickBot="1" x14ac:dyDescent="0.3">
      <c r="A67" s="337"/>
      <c r="B67" s="338"/>
      <c r="C67" s="338"/>
      <c r="D67" s="338"/>
      <c r="E67" s="338"/>
      <c r="F67" s="344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6"/>
      <c r="X67" s="505" t="s">
        <v>39</v>
      </c>
      <c r="Y67" s="505"/>
      <c r="Z67" s="505"/>
      <c r="AA67" s="505"/>
      <c r="AB67" s="506"/>
      <c r="AC67" s="382">
        <f t="shared" ref="AC67" si="185">IFERROR(AC65-AC64-AC66,0)</f>
        <v>0</v>
      </c>
      <c r="AD67" s="382"/>
      <c r="AE67" s="382"/>
      <c r="AF67" s="382"/>
      <c r="AG67" s="382"/>
      <c r="AH67" s="383"/>
      <c r="AI67" s="382">
        <f t="shared" ref="AI67" si="186">IFERROR(AI65-AI64-AI66,0)</f>
        <v>0</v>
      </c>
      <c r="AJ67" s="382"/>
      <c r="AK67" s="382"/>
      <c r="AL67" s="382"/>
      <c r="AM67" s="382"/>
      <c r="AN67" s="383"/>
      <c r="AO67" s="382">
        <f t="shared" ref="AO67" si="187">IFERROR(AO65-AO64-AO66,0)</f>
        <v>0</v>
      </c>
      <c r="AP67" s="382"/>
      <c r="AQ67" s="382"/>
      <c r="AR67" s="382"/>
      <c r="AS67" s="382"/>
      <c r="AT67" s="383"/>
      <c r="AU67" s="382">
        <f t="shared" ref="AU67" si="188">IFERROR(AU65-AU64-AU66,0)</f>
        <v>0</v>
      </c>
      <c r="AV67" s="382"/>
      <c r="AW67" s="382"/>
      <c r="AX67" s="382"/>
      <c r="AY67" s="382"/>
      <c r="AZ67" s="383"/>
      <c r="BA67" s="382">
        <f t="shared" ref="BA67" si="189">IFERROR(BA65-BA64-BA66,0)</f>
        <v>0</v>
      </c>
      <c r="BB67" s="382"/>
      <c r="BC67" s="382"/>
      <c r="BD67" s="382"/>
      <c r="BE67" s="382"/>
      <c r="BF67" s="383"/>
      <c r="BG67" s="384">
        <f t="shared" ref="BG67" si="190">IFERROR(BG65-BG64-BG66,0)</f>
        <v>0</v>
      </c>
      <c r="BH67" s="384"/>
      <c r="BI67" s="384"/>
      <c r="BJ67" s="384"/>
      <c r="BK67" s="384"/>
      <c r="BL67" s="385"/>
      <c r="BM67" s="384">
        <f t="shared" ref="BM67" si="191">IFERROR(BM65-BM64-BM66,0)</f>
        <v>0</v>
      </c>
      <c r="BN67" s="384"/>
      <c r="BO67" s="384"/>
      <c r="BP67" s="384"/>
      <c r="BQ67" s="384"/>
      <c r="BR67" s="385"/>
      <c r="BS67" s="382">
        <f t="shared" ref="BS67" si="192">IFERROR(BS65-BS64-BS66,0)</f>
        <v>0</v>
      </c>
      <c r="BT67" s="382"/>
      <c r="BU67" s="382"/>
      <c r="BV67" s="382"/>
      <c r="BW67" s="382"/>
      <c r="BX67" s="383"/>
      <c r="BY67" s="382">
        <f t="shared" ref="BY67" si="193">IFERROR(BY65-BY64-BY66,0)</f>
        <v>0</v>
      </c>
      <c r="BZ67" s="382"/>
      <c r="CA67" s="382"/>
      <c r="CB67" s="382"/>
      <c r="CC67" s="382"/>
      <c r="CD67" s="383"/>
      <c r="CE67" s="382">
        <f t="shared" ref="CE67" si="194">IFERROR(CE65-CE64-CE66,0)</f>
        <v>0</v>
      </c>
      <c r="CF67" s="382"/>
      <c r="CG67" s="382"/>
      <c r="CH67" s="382"/>
      <c r="CI67" s="382"/>
      <c r="CJ67" s="383"/>
      <c r="CK67" s="382">
        <f t="shared" ref="CK67" si="195">IFERROR(CK65-CK64-CK66,0)</f>
        <v>0</v>
      </c>
      <c r="CL67" s="382"/>
      <c r="CM67" s="382"/>
      <c r="CN67" s="382"/>
      <c r="CO67" s="382"/>
      <c r="CP67" s="383"/>
      <c r="CQ67" s="382">
        <f t="shared" ref="CQ67" si="196">IFERROR(CQ65-CQ64-CQ66,0)</f>
        <v>0</v>
      </c>
      <c r="CR67" s="382"/>
      <c r="CS67" s="382"/>
      <c r="CT67" s="382"/>
      <c r="CU67" s="382"/>
      <c r="CV67" s="383"/>
      <c r="CW67" s="382">
        <f t="shared" ref="CW67" si="197">IFERROR(CW65-CW64-CW66,0)</f>
        <v>0</v>
      </c>
      <c r="CX67" s="382"/>
      <c r="CY67" s="382"/>
      <c r="CZ67" s="382"/>
      <c r="DA67" s="382"/>
      <c r="DB67" s="383"/>
      <c r="DC67" s="382">
        <f t="shared" ref="DC67" si="198">IFERROR(DC65-DC64-DC66,0)</f>
        <v>0</v>
      </c>
      <c r="DD67" s="382"/>
      <c r="DE67" s="382"/>
      <c r="DF67" s="382"/>
      <c r="DG67" s="382"/>
      <c r="DH67" s="383"/>
      <c r="DI67" s="382">
        <f t="shared" ref="DI67" si="199">IFERROR(DI65-DI64-DI66,0)</f>
        <v>0</v>
      </c>
      <c r="DJ67" s="382"/>
      <c r="DK67" s="382"/>
      <c r="DL67" s="382"/>
      <c r="DM67" s="382"/>
      <c r="DN67" s="383"/>
      <c r="DO67" s="382">
        <f t="shared" ref="DO67" si="200">IFERROR(DO65-DO64-DO66,0)</f>
        <v>0</v>
      </c>
      <c r="DP67" s="382"/>
      <c r="DQ67" s="382"/>
      <c r="DR67" s="382"/>
      <c r="DS67" s="382"/>
      <c r="DT67" s="383"/>
      <c r="DU67" s="382">
        <f t="shared" ref="DU67" si="201">IFERROR(DU65-DU64-DU66,0)</f>
        <v>0</v>
      </c>
      <c r="DV67" s="382"/>
      <c r="DW67" s="382"/>
      <c r="DX67" s="382"/>
      <c r="DY67" s="382"/>
      <c r="DZ67" s="383"/>
      <c r="EA67" s="382">
        <f t="shared" ref="EA67" si="202">IFERROR(EA65-EA64-EA66,0)</f>
        <v>0</v>
      </c>
      <c r="EB67" s="382"/>
      <c r="EC67" s="382"/>
      <c r="ED67" s="382"/>
      <c r="EE67" s="382"/>
      <c r="EF67" s="383"/>
      <c r="EG67" s="382">
        <f t="shared" ref="EG67" si="203">IFERROR(EG65-EG64-EG66,0)</f>
        <v>0</v>
      </c>
      <c r="EH67" s="382"/>
      <c r="EI67" s="382"/>
      <c r="EJ67" s="382"/>
      <c r="EK67" s="382"/>
      <c r="EL67" s="383"/>
      <c r="EM67" s="382">
        <f t="shared" ref="EM67" si="204">IFERROR(EM65-EM64-EM66,0)</f>
        <v>0</v>
      </c>
      <c r="EN67" s="382"/>
      <c r="EO67" s="382"/>
      <c r="EP67" s="382"/>
      <c r="EQ67" s="382"/>
      <c r="ER67" s="383"/>
      <c r="ES67" s="382">
        <f t="shared" ref="ES67" si="205">IFERROR(ES65-ES64-ES66,0)</f>
        <v>0</v>
      </c>
      <c r="ET67" s="382"/>
      <c r="EU67" s="382"/>
      <c r="EV67" s="382"/>
      <c r="EW67" s="382"/>
      <c r="EX67" s="383"/>
      <c r="EY67" s="382">
        <f t="shared" ref="EY67" si="206">IFERROR(EY65-EY64-EY66,0)</f>
        <v>0</v>
      </c>
      <c r="EZ67" s="382"/>
      <c r="FA67" s="382"/>
      <c r="FB67" s="382"/>
      <c r="FC67" s="382"/>
      <c r="FD67" s="383"/>
      <c r="FE67" s="382">
        <f t="shared" ref="FE67" si="207">IFERROR(FE65-FE64-FE66,0)</f>
        <v>0</v>
      </c>
      <c r="FF67" s="382"/>
      <c r="FG67" s="382"/>
      <c r="FH67" s="382"/>
      <c r="FI67" s="382"/>
      <c r="FJ67" s="383"/>
      <c r="FK67" s="382">
        <f t="shared" ref="FK67" si="208">IFERROR(FK65-FK64-FK66,0)</f>
        <v>0</v>
      </c>
      <c r="FL67" s="382"/>
      <c r="FM67" s="382"/>
      <c r="FN67" s="382"/>
      <c r="FO67" s="382"/>
      <c r="FP67" s="383"/>
      <c r="FQ67" s="382">
        <f t="shared" ref="FQ67" si="209">IFERROR(FQ65-FQ64-FQ66,0)</f>
        <v>0</v>
      </c>
      <c r="FR67" s="382"/>
      <c r="FS67" s="382"/>
      <c r="FT67" s="382"/>
      <c r="FU67" s="382"/>
      <c r="FV67" s="383"/>
      <c r="FW67" s="382">
        <f t="shared" ref="FW67" si="210">IFERROR(FW65-FW64-FW66,0)</f>
        <v>0</v>
      </c>
      <c r="FX67" s="382"/>
      <c r="FY67" s="382"/>
      <c r="FZ67" s="382"/>
      <c r="GA67" s="382"/>
      <c r="GB67" s="383"/>
      <c r="GC67" s="382">
        <f t="shared" ref="GC67" si="211">IFERROR(GC65-GC64-GC66,0)</f>
        <v>0</v>
      </c>
      <c r="GD67" s="382"/>
      <c r="GE67" s="382"/>
      <c r="GF67" s="382"/>
      <c r="GG67" s="382"/>
      <c r="GH67" s="383"/>
      <c r="GI67" s="382">
        <f t="shared" ref="GI67" si="212">IFERROR(GI65-GI64-GI66,0)</f>
        <v>0</v>
      </c>
      <c r="GJ67" s="382"/>
      <c r="GK67" s="382"/>
      <c r="GL67" s="382"/>
      <c r="GM67" s="382"/>
      <c r="GN67" s="383"/>
      <c r="GO67" s="382">
        <f t="shared" ref="GO67" si="213">IFERROR(GO65-GO64-GO66,0)</f>
        <v>0</v>
      </c>
      <c r="GP67" s="382"/>
      <c r="GQ67" s="382"/>
      <c r="GR67" s="382"/>
      <c r="GS67" s="382"/>
      <c r="GT67" s="383"/>
      <c r="GU67" s="382">
        <f t="shared" ref="GU67" si="214">IFERROR(GU65-GU64-GU66,0)</f>
        <v>0</v>
      </c>
      <c r="GV67" s="382"/>
      <c r="GW67" s="382"/>
      <c r="GX67" s="382"/>
      <c r="GY67" s="382"/>
      <c r="GZ67" s="383"/>
      <c r="HA67" s="382">
        <f t="shared" ref="HA67" si="215">IFERROR(HA65-HA64-HA66,0)</f>
        <v>0</v>
      </c>
      <c r="HB67" s="382"/>
      <c r="HC67" s="382"/>
      <c r="HD67" s="382"/>
      <c r="HE67" s="382"/>
      <c r="HF67" s="383"/>
      <c r="HG67" s="389"/>
      <c r="HH67" s="390"/>
      <c r="HI67" s="390"/>
      <c r="HJ67" s="390"/>
      <c r="HK67" s="390"/>
      <c r="HL67" s="390"/>
      <c r="HM67" s="390"/>
      <c r="HN67" s="390"/>
      <c r="HO67" s="390"/>
      <c r="HP67" s="390"/>
      <c r="HQ67" s="390"/>
      <c r="HR67" s="390"/>
      <c r="HS67" s="390"/>
      <c r="HT67" s="390"/>
      <c r="HU67" s="391"/>
      <c r="HY67" s="40">
        <f>SUM(AC67:HF67)</f>
        <v>0</v>
      </c>
      <c r="HZ67" s="32"/>
      <c r="IA67" s="33"/>
      <c r="IB67" s="39"/>
      <c r="IC67" s="24"/>
      <c r="ID67" s="25"/>
      <c r="IE67" s="25"/>
      <c r="IH67" s="11"/>
      <c r="IJ67" s="19"/>
      <c r="IK67" s="19"/>
      <c r="IL67" s="19"/>
      <c r="IM67" s="19"/>
      <c r="IN67" s="19"/>
    </row>
    <row r="68" spans="1:248" ht="18" hidden="1" customHeight="1" thickTop="1" thickBot="1" x14ac:dyDescent="0.3">
      <c r="A68" s="337"/>
      <c r="B68" s="338"/>
      <c r="C68" s="338"/>
      <c r="D68" s="338"/>
      <c r="E68" s="338"/>
      <c r="F68" s="344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6"/>
      <c r="X68" s="602" t="s">
        <v>41</v>
      </c>
      <c r="Y68" s="465"/>
      <c r="Z68" s="465"/>
      <c r="AA68" s="465"/>
      <c r="AB68" s="466"/>
      <c r="AC68" s="609"/>
      <c r="AD68" s="610"/>
      <c r="AE68" s="610"/>
      <c r="AF68" s="610"/>
      <c r="AG68" s="610"/>
      <c r="AH68" s="611"/>
      <c r="AI68" s="612"/>
      <c r="AJ68" s="613"/>
      <c r="AK68" s="613"/>
      <c r="AL68" s="613"/>
      <c r="AM68" s="613"/>
      <c r="AN68" s="614"/>
      <c r="AO68" s="612"/>
      <c r="AP68" s="613"/>
      <c r="AQ68" s="613"/>
      <c r="AR68" s="613"/>
      <c r="AS68" s="613"/>
      <c r="AT68" s="614"/>
      <c r="AU68" s="606"/>
      <c r="AV68" s="607"/>
      <c r="AW68" s="607"/>
      <c r="AX68" s="607"/>
      <c r="AY68" s="607"/>
      <c r="AZ68" s="608"/>
      <c r="BA68" s="606"/>
      <c r="BB68" s="607"/>
      <c r="BC68" s="607"/>
      <c r="BD68" s="607"/>
      <c r="BE68" s="607"/>
      <c r="BF68" s="608"/>
      <c r="BG68" s="603"/>
      <c r="BH68" s="604"/>
      <c r="BI68" s="604"/>
      <c r="BJ68" s="604"/>
      <c r="BK68" s="604"/>
      <c r="BL68" s="605"/>
      <c r="BM68" s="603"/>
      <c r="BN68" s="604"/>
      <c r="BO68" s="604"/>
      <c r="BP68" s="604"/>
      <c r="BQ68" s="604"/>
      <c r="BR68" s="605"/>
      <c r="BS68" s="606"/>
      <c r="BT68" s="607"/>
      <c r="BU68" s="607"/>
      <c r="BV68" s="607"/>
      <c r="BW68" s="607"/>
      <c r="BX68" s="608"/>
      <c r="BY68" s="606"/>
      <c r="BZ68" s="607"/>
      <c r="CA68" s="607"/>
      <c r="CB68" s="607"/>
      <c r="CC68" s="607"/>
      <c r="CD68" s="608"/>
      <c r="CE68" s="606"/>
      <c r="CF68" s="607"/>
      <c r="CG68" s="607"/>
      <c r="CH68" s="607"/>
      <c r="CI68" s="607"/>
      <c r="CJ68" s="608"/>
      <c r="CK68" s="606"/>
      <c r="CL68" s="607"/>
      <c r="CM68" s="607"/>
      <c r="CN68" s="607"/>
      <c r="CO68" s="607"/>
      <c r="CP68" s="608"/>
      <c r="CQ68" s="606"/>
      <c r="CR68" s="607"/>
      <c r="CS68" s="607"/>
      <c r="CT68" s="607"/>
      <c r="CU68" s="607"/>
      <c r="CV68" s="608"/>
      <c r="CW68" s="606"/>
      <c r="CX68" s="607"/>
      <c r="CY68" s="607"/>
      <c r="CZ68" s="607"/>
      <c r="DA68" s="607"/>
      <c r="DB68" s="608"/>
      <c r="DC68" s="606"/>
      <c r="DD68" s="607"/>
      <c r="DE68" s="607"/>
      <c r="DF68" s="607"/>
      <c r="DG68" s="607"/>
      <c r="DH68" s="608"/>
      <c r="DI68" s="606"/>
      <c r="DJ68" s="607"/>
      <c r="DK68" s="607"/>
      <c r="DL68" s="607"/>
      <c r="DM68" s="607"/>
      <c r="DN68" s="608"/>
      <c r="DO68" s="606"/>
      <c r="DP68" s="607"/>
      <c r="DQ68" s="607"/>
      <c r="DR68" s="607"/>
      <c r="DS68" s="607"/>
      <c r="DT68" s="608"/>
      <c r="DU68" s="606"/>
      <c r="DV68" s="607"/>
      <c r="DW68" s="607"/>
      <c r="DX68" s="607"/>
      <c r="DY68" s="607"/>
      <c r="DZ68" s="608"/>
      <c r="EA68" s="606"/>
      <c r="EB68" s="607"/>
      <c r="EC68" s="607"/>
      <c r="ED68" s="607"/>
      <c r="EE68" s="607"/>
      <c r="EF68" s="608"/>
      <c r="EG68" s="606"/>
      <c r="EH68" s="607"/>
      <c r="EI68" s="607"/>
      <c r="EJ68" s="607"/>
      <c r="EK68" s="607"/>
      <c r="EL68" s="608"/>
      <c r="EM68" s="606"/>
      <c r="EN68" s="607"/>
      <c r="EO68" s="607"/>
      <c r="EP68" s="607"/>
      <c r="EQ68" s="607"/>
      <c r="ER68" s="608"/>
      <c r="ES68" s="606"/>
      <c r="ET68" s="607"/>
      <c r="EU68" s="607"/>
      <c r="EV68" s="607"/>
      <c r="EW68" s="607"/>
      <c r="EX68" s="608"/>
      <c r="EY68" s="606"/>
      <c r="EZ68" s="607"/>
      <c r="FA68" s="607"/>
      <c r="FB68" s="607"/>
      <c r="FC68" s="607"/>
      <c r="FD68" s="608"/>
      <c r="FE68" s="606"/>
      <c r="FF68" s="607"/>
      <c r="FG68" s="607"/>
      <c r="FH68" s="607"/>
      <c r="FI68" s="607"/>
      <c r="FJ68" s="608"/>
      <c r="FK68" s="606"/>
      <c r="FL68" s="607"/>
      <c r="FM68" s="607"/>
      <c r="FN68" s="607"/>
      <c r="FO68" s="607"/>
      <c r="FP68" s="608"/>
      <c r="FQ68" s="606"/>
      <c r="FR68" s="607"/>
      <c r="FS68" s="607"/>
      <c r="FT68" s="607"/>
      <c r="FU68" s="607"/>
      <c r="FV68" s="608"/>
      <c r="FW68" s="606"/>
      <c r="FX68" s="607"/>
      <c r="FY68" s="607"/>
      <c r="FZ68" s="607"/>
      <c r="GA68" s="607"/>
      <c r="GB68" s="608"/>
      <c r="GC68" s="606"/>
      <c r="GD68" s="607"/>
      <c r="GE68" s="607"/>
      <c r="GF68" s="607"/>
      <c r="GG68" s="607"/>
      <c r="GH68" s="608"/>
      <c r="GI68" s="612"/>
      <c r="GJ68" s="613"/>
      <c r="GK68" s="613"/>
      <c r="GL68" s="613"/>
      <c r="GM68" s="613"/>
      <c r="GN68" s="614"/>
      <c r="GO68" s="612"/>
      <c r="GP68" s="613"/>
      <c r="GQ68" s="613"/>
      <c r="GR68" s="613"/>
      <c r="GS68" s="613"/>
      <c r="GT68" s="614"/>
      <c r="GU68" s="612"/>
      <c r="GV68" s="613"/>
      <c r="GW68" s="613"/>
      <c r="GX68" s="613"/>
      <c r="GY68" s="613"/>
      <c r="GZ68" s="614"/>
      <c r="HA68" s="612"/>
      <c r="HB68" s="613"/>
      <c r="HC68" s="613"/>
      <c r="HD68" s="613"/>
      <c r="HE68" s="613"/>
      <c r="HF68" s="613"/>
      <c r="HG68" s="615"/>
      <c r="HH68" s="616"/>
      <c r="HI68" s="616"/>
      <c r="HJ68" s="616"/>
      <c r="HK68" s="616"/>
      <c r="HL68" s="616"/>
      <c r="HM68" s="616"/>
      <c r="HN68" s="616"/>
      <c r="HO68" s="616"/>
      <c r="HP68" s="616"/>
      <c r="HQ68" s="616"/>
      <c r="HR68" s="616"/>
      <c r="HS68" s="616"/>
      <c r="HT68" s="616"/>
      <c r="HU68" s="617"/>
      <c r="HV68" s="35"/>
      <c r="HW68" s="35"/>
      <c r="HX68" s="35"/>
      <c r="HY68" s="59">
        <f>COUNT(AU68:HX68)</f>
        <v>0</v>
      </c>
      <c r="HZ68" s="32"/>
      <c r="IA68" s="33"/>
      <c r="IB68" s="39"/>
      <c r="IC68" s="24"/>
      <c r="ID68" s="25"/>
      <c r="IE68" s="25"/>
      <c r="IH68" s="11"/>
      <c r="IJ68" s="19"/>
      <c r="IK68" s="19"/>
      <c r="IL68" s="19"/>
      <c r="IM68" s="19"/>
      <c r="IN68" s="19"/>
    </row>
    <row r="69" spans="1:248" ht="17.25" hidden="1" customHeight="1" thickBot="1" x14ac:dyDescent="0.3">
      <c r="A69" s="339"/>
      <c r="B69" s="340"/>
      <c r="C69" s="340"/>
      <c r="D69" s="340"/>
      <c r="E69" s="340"/>
      <c r="F69" s="347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9"/>
      <c r="X69" s="398" t="s">
        <v>43</v>
      </c>
      <c r="Y69" s="398"/>
      <c r="Z69" s="398"/>
      <c r="AA69" s="398"/>
      <c r="AB69" s="399"/>
      <c r="AC69" s="406"/>
      <c r="AD69" s="407"/>
      <c r="AE69" s="407"/>
      <c r="AF69" s="407"/>
      <c r="AG69" s="407"/>
      <c r="AH69" s="572"/>
      <c r="AI69" s="417"/>
      <c r="AJ69" s="415"/>
      <c r="AK69" s="415"/>
      <c r="AL69" s="415"/>
      <c r="AM69" s="415"/>
      <c r="AN69" s="416"/>
      <c r="AO69" s="417"/>
      <c r="AP69" s="415"/>
      <c r="AQ69" s="415"/>
      <c r="AR69" s="415"/>
      <c r="AS69" s="415"/>
      <c r="AT69" s="416"/>
      <c r="AU69" s="408"/>
      <c r="AV69" s="409"/>
      <c r="AW69" s="409"/>
      <c r="AX69" s="409"/>
      <c r="AY69" s="409"/>
      <c r="AZ69" s="410"/>
      <c r="BA69" s="408"/>
      <c r="BB69" s="409"/>
      <c r="BC69" s="409"/>
      <c r="BD69" s="409"/>
      <c r="BE69" s="409"/>
      <c r="BF69" s="410"/>
      <c r="BG69" s="406"/>
      <c r="BH69" s="407"/>
      <c r="BI69" s="407"/>
      <c r="BJ69" s="407"/>
      <c r="BK69" s="407"/>
      <c r="BL69" s="572"/>
      <c r="BM69" s="406"/>
      <c r="BN69" s="407"/>
      <c r="BO69" s="407"/>
      <c r="BP69" s="407"/>
      <c r="BQ69" s="407"/>
      <c r="BR69" s="572"/>
      <c r="BS69" s="408"/>
      <c r="BT69" s="409"/>
      <c r="BU69" s="409"/>
      <c r="BV69" s="409"/>
      <c r="BW69" s="409"/>
      <c r="BX69" s="410"/>
      <c r="BY69" s="408"/>
      <c r="BZ69" s="409"/>
      <c r="CA69" s="409"/>
      <c r="CB69" s="409"/>
      <c r="CC69" s="409"/>
      <c r="CD69" s="410"/>
      <c r="CE69" s="408"/>
      <c r="CF69" s="409"/>
      <c r="CG69" s="409"/>
      <c r="CH69" s="409"/>
      <c r="CI69" s="409"/>
      <c r="CJ69" s="410"/>
      <c r="CK69" s="408"/>
      <c r="CL69" s="409"/>
      <c r="CM69" s="409"/>
      <c r="CN69" s="409"/>
      <c r="CO69" s="409"/>
      <c r="CP69" s="410"/>
      <c r="CQ69" s="408"/>
      <c r="CR69" s="409"/>
      <c r="CS69" s="409"/>
      <c r="CT69" s="409"/>
      <c r="CU69" s="409"/>
      <c r="CV69" s="410"/>
      <c r="CW69" s="408"/>
      <c r="CX69" s="409"/>
      <c r="CY69" s="409"/>
      <c r="CZ69" s="409"/>
      <c r="DA69" s="409"/>
      <c r="DB69" s="410"/>
      <c r="DC69" s="408"/>
      <c r="DD69" s="409"/>
      <c r="DE69" s="409"/>
      <c r="DF69" s="409"/>
      <c r="DG69" s="409"/>
      <c r="DH69" s="410"/>
      <c r="DI69" s="408"/>
      <c r="DJ69" s="409"/>
      <c r="DK69" s="409"/>
      <c r="DL69" s="409"/>
      <c r="DM69" s="409"/>
      <c r="DN69" s="410"/>
      <c r="DO69" s="408"/>
      <c r="DP69" s="409"/>
      <c r="DQ69" s="409"/>
      <c r="DR69" s="409"/>
      <c r="DS69" s="409"/>
      <c r="DT69" s="410"/>
      <c r="DU69" s="408"/>
      <c r="DV69" s="409"/>
      <c r="DW69" s="409"/>
      <c r="DX69" s="409"/>
      <c r="DY69" s="409"/>
      <c r="DZ69" s="410"/>
      <c r="EA69" s="408"/>
      <c r="EB69" s="409"/>
      <c r="EC69" s="409"/>
      <c r="ED69" s="409"/>
      <c r="EE69" s="409"/>
      <c r="EF69" s="410"/>
      <c r="EG69" s="408"/>
      <c r="EH69" s="409"/>
      <c r="EI69" s="409"/>
      <c r="EJ69" s="409"/>
      <c r="EK69" s="409"/>
      <c r="EL69" s="410"/>
      <c r="EM69" s="408"/>
      <c r="EN69" s="409"/>
      <c r="EO69" s="409"/>
      <c r="EP69" s="409"/>
      <c r="EQ69" s="409"/>
      <c r="ER69" s="410"/>
      <c r="ES69" s="408"/>
      <c r="ET69" s="409"/>
      <c r="EU69" s="409"/>
      <c r="EV69" s="409"/>
      <c r="EW69" s="409"/>
      <c r="EX69" s="410"/>
      <c r="EY69" s="408"/>
      <c r="EZ69" s="409"/>
      <c r="FA69" s="409"/>
      <c r="FB69" s="409"/>
      <c r="FC69" s="409"/>
      <c r="FD69" s="410"/>
      <c r="FE69" s="408"/>
      <c r="FF69" s="409"/>
      <c r="FG69" s="409"/>
      <c r="FH69" s="409"/>
      <c r="FI69" s="409"/>
      <c r="FJ69" s="410"/>
      <c r="FK69" s="408"/>
      <c r="FL69" s="409"/>
      <c r="FM69" s="409"/>
      <c r="FN69" s="409"/>
      <c r="FO69" s="409"/>
      <c r="FP69" s="410"/>
      <c r="FQ69" s="408"/>
      <c r="FR69" s="409"/>
      <c r="FS69" s="409"/>
      <c r="FT69" s="409"/>
      <c r="FU69" s="409"/>
      <c r="FV69" s="410"/>
      <c r="FW69" s="408"/>
      <c r="FX69" s="409"/>
      <c r="FY69" s="409"/>
      <c r="FZ69" s="409"/>
      <c r="GA69" s="409"/>
      <c r="GB69" s="410"/>
      <c r="GC69" s="408"/>
      <c r="GD69" s="409"/>
      <c r="GE69" s="409"/>
      <c r="GF69" s="409"/>
      <c r="GG69" s="409"/>
      <c r="GH69" s="410"/>
      <c r="GI69" s="417"/>
      <c r="GJ69" s="415"/>
      <c r="GK69" s="415"/>
      <c r="GL69" s="415"/>
      <c r="GM69" s="415"/>
      <c r="GN69" s="416"/>
      <c r="GO69" s="417"/>
      <c r="GP69" s="415"/>
      <c r="GQ69" s="415"/>
      <c r="GR69" s="415"/>
      <c r="GS69" s="415"/>
      <c r="GT69" s="416"/>
      <c r="GU69" s="417"/>
      <c r="GV69" s="415"/>
      <c r="GW69" s="415"/>
      <c r="GX69" s="415"/>
      <c r="GY69" s="415"/>
      <c r="GZ69" s="416"/>
      <c r="HA69" s="417"/>
      <c r="HB69" s="415"/>
      <c r="HC69" s="415"/>
      <c r="HD69" s="415"/>
      <c r="HE69" s="415"/>
      <c r="HF69" s="415"/>
      <c r="HG69" s="573">
        <f>COUNTIF(AC69:HF69,"=ОТ")</f>
        <v>0</v>
      </c>
      <c r="HH69" s="480"/>
      <c r="HI69" s="480"/>
      <c r="HJ69" s="480"/>
      <c r="HK69" s="480"/>
      <c r="HL69" s="480"/>
      <c r="HM69" s="480"/>
      <c r="HN69" s="480"/>
      <c r="HO69" s="480"/>
      <c r="HP69" s="480"/>
      <c r="HQ69" s="480"/>
      <c r="HR69" s="480"/>
      <c r="HS69" s="480"/>
      <c r="HT69" s="480"/>
      <c r="HU69" s="481"/>
      <c r="HV69" s="66"/>
      <c r="HW69" s="66"/>
      <c r="HX69" s="66"/>
      <c r="HY69" s="72"/>
      <c r="HZ69" s="71"/>
      <c r="IA69" s="62"/>
      <c r="IB69" s="63"/>
      <c r="IC69" s="24"/>
      <c r="ID69" s="25"/>
      <c r="IE69" s="25"/>
      <c r="IH69" s="11"/>
      <c r="IJ69" s="19"/>
      <c r="IK69" s="19"/>
      <c r="IL69" s="19"/>
      <c r="IM69" s="19"/>
      <c r="IN69" s="19"/>
    </row>
    <row r="70" spans="1:248" ht="14.25" hidden="1" customHeight="1" thickTop="1" thickBot="1" x14ac:dyDescent="0.3">
      <c r="A70" s="335">
        <v>9</v>
      </c>
      <c r="B70" s="336"/>
      <c r="C70" s="336"/>
      <c r="D70" s="336"/>
      <c r="E70" s="336"/>
      <c r="F70" s="341" t="s">
        <v>36</v>
      </c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3"/>
      <c r="X70" s="350">
        <v>0.25</v>
      </c>
      <c r="Y70" s="350"/>
      <c r="Z70" s="350"/>
      <c r="AA70" s="350"/>
      <c r="AB70" s="351"/>
      <c r="AC70" s="458"/>
      <c r="AD70" s="459"/>
      <c r="AE70" s="459"/>
      <c r="AF70" s="459"/>
      <c r="AG70" s="459"/>
      <c r="AH70" s="460"/>
      <c r="AI70" s="376"/>
      <c r="AJ70" s="377"/>
      <c r="AK70" s="377"/>
      <c r="AL70" s="377"/>
      <c r="AM70" s="377"/>
      <c r="AN70" s="378"/>
      <c r="AO70" s="376"/>
      <c r="AP70" s="377"/>
      <c r="AQ70" s="377"/>
      <c r="AR70" s="377"/>
      <c r="AS70" s="377"/>
      <c r="AT70" s="378"/>
      <c r="AU70" s="461"/>
      <c r="AV70" s="462"/>
      <c r="AW70" s="462"/>
      <c r="AX70" s="462"/>
      <c r="AY70" s="462"/>
      <c r="AZ70" s="463"/>
      <c r="BA70" s="461"/>
      <c r="BB70" s="462"/>
      <c r="BC70" s="462"/>
      <c r="BD70" s="462"/>
      <c r="BE70" s="462"/>
      <c r="BF70" s="463"/>
      <c r="BG70" s="458"/>
      <c r="BH70" s="459"/>
      <c r="BI70" s="459"/>
      <c r="BJ70" s="459"/>
      <c r="BK70" s="459"/>
      <c r="BL70" s="460"/>
      <c r="BM70" s="458"/>
      <c r="BN70" s="459"/>
      <c r="BO70" s="459"/>
      <c r="BP70" s="459"/>
      <c r="BQ70" s="459"/>
      <c r="BR70" s="460"/>
      <c r="BS70" s="461"/>
      <c r="BT70" s="462"/>
      <c r="BU70" s="462"/>
      <c r="BV70" s="462"/>
      <c r="BW70" s="462"/>
      <c r="BX70" s="463"/>
      <c r="BY70" s="461"/>
      <c r="BZ70" s="462"/>
      <c r="CA70" s="462"/>
      <c r="CB70" s="462"/>
      <c r="CC70" s="462"/>
      <c r="CD70" s="463"/>
      <c r="CE70" s="618"/>
      <c r="CF70" s="619"/>
      <c r="CG70" s="619"/>
      <c r="CH70" s="619"/>
      <c r="CI70" s="619"/>
      <c r="CJ70" s="620"/>
      <c r="CK70" s="618"/>
      <c r="CL70" s="619"/>
      <c r="CM70" s="619"/>
      <c r="CN70" s="619"/>
      <c r="CO70" s="619"/>
      <c r="CP70" s="620"/>
      <c r="CQ70" s="618"/>
      <c r="CR70" s="619"/>
      <c r="CS70" s="619"/>
      <c r="CT70" s="619"/>
      <c r="CU70" s="619"/>
      <c r="CV70" s="620"/>
      <c r="CW70" s="618"/>
      <c r="CX70" s="619"/>
      <c r="CY70" s="619"/>
      <c r="CZ70" s="619"/>
      <c r="DA70" s="619"/>
      <c r="DB70" s="620"/>
      <c r="DC70" s="461"/>
      <c r="DD70" s="462"/>
      <c r="DE70" s="462"/>
      <c r="DF70" s="462"/>
      <c r="DG70" s="462"/>
      <c r="DH70" s="463"/>
      <c r="DI70" s="461"/>
      <c r="DJ70" s="462"/>
      <c r="DK70" s="462"/>
      <c r="DL70" s="462"/>
      <c r="DM70" s="462"/>
      <c r="DN70" s="463"/>
      <c r="DO70" s="461"/>
      <c r="DP70" s="462"/>
      <c r="DQ70" s="462"/>
      <c r="DR70" s="462"/>
      <c r="DS70" s="462"/>
      <c r="DT70" s="463"/>
      <c r="DU70" s="461"/>
      <c r="DV70" s="462"/>
      <c r="DW70" s="462"/>
      <c r="DX70" s="462"/>
      <c r="DY70" s="462"/>
      <c r="DZ70" s="463"/>
      <c r="EA70" s="461"/>
      <c r="EB70" s="462"/>
      <c r="EC70" s="462"/>
      <c r="ED70" s="462"/>
      <c r="EE70" s="462"/>
      <c r="EF70" s="463"/>
      <c r="EG70" s="461"/>
      <c r="EH70" s="462"/>
      <c r="EI70" s="462"/>
      <c r="EJ70" s="462"/>
      <c r="EK70" s="462"/>
      <c r="EL70" s="463"/>
      <c r="EM70" s="461"/>
      <c r="EN70" s="462"/>
      <c r="EO70" s="462"/>
      <c r="EP70" s="462"/>
      <c r="EQ70" s="462"/>
      <c r="ER70" s="463"/>
      <c r="ES70" s="461"/>
      <c r="ET70" s="462"/>
      <c r="EU70" s="462"/>
      <c r="EV70" s="462"/>
      <c r="EW70" s="462"/>
      <c r="EX70" s="463"/>
      <c r="EY70" s="461"/>
      <c r="EZ70" s="462"/>
      <c r="FA70" s="462"/>
      <c r="FB70" s="462"/>
      <c r="FC70" s="462"/>
      <c r="FD70" s="463"/>
      <c r="FE70" s="461"/>
      <c r="FF70" s="462"/>
      <c r="FG70" s="462"/>
      <c r="FH70" s="462"/>
      <c r="FI70" s="462"/>
      <c r="FJ70" s="463"/>
      <c r="FK70" s="461"/>
      <c r="FL70" s="462"/>
      <c r="FM70" s="462"/>
      <c r="FN70" s="462"/>
      <c r="FO70" s="462"/>
      <c r="FP70" s="463"/>
      <c r="FQ70" s="461"/>
      <c r="FR70" s="462"/>
      <c r="FS70" s="462"/>
      <c r="FT70" s="462"/>
      <c r="FU70" s="462"/>
      <c r="FV70" s="463"/>
      <c r="FW70" s="461"/>
      <c r="FX70" s="462"/>
      <c r="FY70" s="462"/>
      <c r="FZ70" s="462"/>
      <c r="GA70" s="462"/>
      <c r="GB70" s="463"/>
      <c r="GC70" s="461"/>
      <c r="GD70" s="462"/>
      <c r="GE70" s="462"/>
      <c r="GF70" s="462"/>
      <c r="GG70" s="462"/>
      <c r="GH70" s="463"/>
      <c r="GI70" s="376"/>
      <c r="GJ70" s="377"/>
      <c r="GK70" s="377"/>
      <c r="GL70" s="377"/>
      <c r="GM70" s="377"/>
      <c r="GN70" s="378"/>
      <c r="GO70" s="376"/>
      <c r="GP70" s="377"/>
      <c r="GQ70" s="377"/>
      <c r="GR70" s="377"/>
      <c r="GS70" s="377"/>
      <c r="GT70" s="378"/>
      <c r="GU70" s="376"/>
      <c r="GV70" s="377"/>
      <c r="GW70" s="377"/>
      <c r="GX70" s="377"/>
      <c r="GY70" s="377"/>
      <c r="GZ70" s="378"/>
      <c r="HA70" s="376"/>
      <c r="HB70" s="377"/>
      <c r="HC70" s="377"/>
      <c r="HD70" s="377"/>
      <c r="HE70" s="377"/>
      <c r="HF70" s="378"/>
      <c r="HG70" s="442">
        <f>COUNT(AC70:HF70)</f>
        <v>0</v>
      </c>
      <c r="HH70" s="362"/>
      <c r="HI70" s="362"/>
      <c r="HJ70" s="362"/>
      <c r="HK70" s="362"/>
      <c r="HL70" s="362"/>
      <c r="HM70" s="362"/>
      <c r="HN70" s="362"/>
      <c r="HO70" s="362"/>
      <c r="HP70" s="362"/>
      <c r="HQ70" s="362"/>
      <c r="HR70" s="362"/>
      <c r="HS70" s="362"/>
      <c r="HT70" s="362"/>
      <c r="HU70" s="363"/>
      <c r="HY70" s="367">
        <f>SUM(AC70:HF70)</f>
        <v>0</v>
      </c>
      <c r="HZ70" s="60"/>
      <c r="IA70" s="51">
        <f>VLOOKUP(HY17,'[1]производственный календарь '!$B$2:$D$13,3,0)</f>
        <v>19</v>
      </c>
      <c r="IB70" s="52">
        <f>VLOOKUP($HY$17,'[6]производственный календарь '!$B$2:$D$13,2,0)</f>
        <v>152</v>
      </c>
      <c r="IC70" s="24"/>
      <c r="ID70" s="25"/>
      <c r="IE70" s="25"/>
      <c r="IH70" s="11"/>
      <c r="IJ70" s="19"/>
      <c r="IK70" s="19"/>
      <c r="IL70" s="19"/>
      <c r="IM70" s="19"/>
      <c r="IN70" s="19"/>
    </row>
    <row r="71" spans="1:248" ht="14.25" hidden="1" customHeight="1" thickBot="1" x14ac:dyDescent="0.3">
      <c r="A71" s="337"/>
      <c r="B71" s="338"/>
      <c r="C71" s="338"/>
      <c r="D71" s="338"/>
      <c r="E71" s="338"/>
      <c r="F71" s="344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6"/>
      <c r="X71" s="352"/>
      <c r="Y71" s="352"/>
      <c r="Z71" s="352"/>
      <c r="AA71" s="352"/>
      <c r="AB71" s="353"/>
      <c r="AC71" s="354"/>
      <c r="AD71" s="355"/>
      <c r="AE71" s="355"/>
      <c r="AF71" s="355"/>
      <c r="AG71" s="355"/>
      <c r="AH71" s="356"/>
      <c r="AI71" s="370"/>
      <c r="AJ71" s="371"/>
      <c r="AK71" s="371"/>
      <c r="AL71" s="371"/>
      <c r="AM71" s="371"/>
      <c r="AN71" s="372"/>
      <c r="AO71" s="370"/>
      <c r="AP71" s="371"/>
      <c r="AQ71" s="371"/>
      <c r="AR71" s="371"/>
      <c r="AS71" s="371"/>
      <c r="AT71" s="372"/>
      <c r="AU71" s="563"/>
      <c r="AV71" s="564"/>
      <c r="AW71" s="564"/>
      <c r="AX71" s="564"/>
      <c r="AY71" s="564"/>
      <c r="AZ71" s="565"/>
      <c r="BA71" s="563"/>
      <c r="BB71" s="564"/>
      <c r="BC71" s="564"/>
      <c r="BD71" s="564"/>
      <c r="BE71" s="564"/>
      <c r="BF71" s="565"/>
      <c r="BG71" s="354"/>
      <c r="BH71" s="355"/>
      <c r="BI71" s="355"/>
      <c r="BJ71" s="355"/>
      <c r="BK71" s="355"/>
      <c r="BL71" s="356"/>
      <c r="BM71" s="354"/>
      <c r="BN71" s="355"/>
      <c r="BO71" s="355"/>
      <c r="BP71" s="355"/>
      <c r="BQ71" s="355"/>
      <c r="BR71" s="356"/>
      <c r="BS71" s="563"/>
      <c r="BT71" s="564"/>
      <c r="BU71" s="564"/>
      <c r="BV71" s="564"/>
      <c r="BW71" s="564"/>
      <c r="BX71" s="565"/>
      <c r="BY71" s="563"/>
      <c r="BZ71" s="564"/>
      <c r="CA71" s="564"/>
      <c r="CB71" s="564"/>
      <c r="CC71" s="564"/>
      <c r="CD71" s="565"/>
      <c r="CE71" s="563"/>
      <c r="CF71" s="564"/>
      <c r="CG71" s="564"/>
      <c r="CH71" s="564"/>
      <c r="CI71" s="564"/>
      <c r="CJ71" s="565"/>
      <c r="CK71" s="563"/>
      <c r="CL71" s="564"/>
      <c r="CM71" s="564"/>
      <c r="CN71" s="564"/>
      <c r="CO71" s="564"/>
      <c r="CP71" s="565"/>
      <c r="CQ71" s="563"/>
      <c r="CR71" s="564"/>
      <c r="CS71" s="564"/>
      <c r="CT71" s="564"/>
      <c r="CU71" s="564"/>
      <c r="CV71" s="565"/>
      <c r="CW71" s="563"/>
      <c r="CX71" s="564"/>
      <c r="CY71" s="564"/>
      <c r="CZ71" s="564"/>
      <c r="DA71" s="564"/>
      <c r="DB71" s="565"/>
      <c r="DC71" s="563"/>
      <c r="DD71" s="564"/>
      <c r="DE71" s="564"/>
      <c r="DF71" s="564"/>
      <c r="DG71" s="564"/>
      <c r="DH71" s="565"/>
      <c r="DI71" s="563"/>
      <c r="DJ71" s="564"/>
      <c r="DK71" s="564"/>
      <c r="DL71" s="564"/>
      <c r="DM71" s="564"/>
      <c r="DN71" s="565"/>
      <c r="DO71" s="563"/>
      <c r="DP71" s="564"/>
      <c r="DQ71" s="564"/>
      <c r="DR71" s="564"/>
      <c r="DS71" s="564"/>
      <c r="DT71" s="565"/>
      <c r="DU71" s="563"/>
      <c r="DV71" s="564"/>
      <c r="DW71" s="564"/>
      <c r="DX71" s="564"/>
      <c r="DY71" s="564"/>
      <c r="DZ71" s="565"/>
      <c r="EA71" s="563"/>
      <c r="EB71" s="564"/>
      <c r="EC71" s="564"/>
      <c r="ED71" s="564"/>
      <c r="EE71" s="564"/>
      <c r="EF71" s="565"/>
      <c r="EG71" s="563"/>
      <c r="EH71" s="564"/>
      <c r="EI71" s="564"/>
      <c r="EJ71" s="564"/>
      <c r="EK71" s="564"/>
      <c r="EL71" s="565"/>
      <c r="EM71" s="563"/>
      <c r="EN71" s="564"/>
      <c r="EO71" s="564"/>
      <c r="EP71" s="564"/>
      <c r="EQ71" s="564"/>
      <c r="ER71" s="565"/>
      <c r="ES71" s="563"/>
      <c r="ET71" s="564"/>
      <c r="EU71" s="564"/>
      <c r="EV71" s="564"/>
      <c r="EW71" s="564"/>
      <c r="EX71" s="565"/>
      <c r="EY71" s="563"/>
      <c r="EZ71" s="564"/>
      <c r="FA71" s="564"/>
      <c r="FB71" s="564"/>
      <c r="FC71" s="564"/>
      <c r="FD71" s="565"/>
      <c r="FE71" s="563"/>
      <c r="FF71" s="564"/>
      <c r="FG71" s="564"/>
      <c r="FH71" s="564"/>
      <c r="FI71" s="564"/>
      <c r="FJ71" s="565"/>
      <c r="FK71" s="563"/>
      <c r="FL71" s="564"/>
      <c r="FM71" s="564"/>
      <c r="FN71" s="564"/>
      <c r="FO71" s="564"/>
      <c r="FP71" s="565"/>
      <c r="FQ71" s="563"/>
      <c r="FR71" s="564"/>
      <c r="FS71" s="564"/>
      <c r="FT71" s="564"/>
      <c r="FU71" s="564"/>
      <c r="FV71" s="565"/>
      <c r="FW71" s="563"/>
      <c r="FX71" s="564"/>
      <c r="FY71" s="564"/>
      <c r="FZ71" s="564"/>
      <c r="GA71" s="564"/>
      <c r="GB71" s="565"/>
      <c r="GC71" s="563"/>
      <c r="GD71" s="564"/>
      <c r="GE71" s="564"/>
      <c r="GF71" s="564"/>
      <c r="GG71" s="564"/>
      <c r="GH71" s="565"/>
      <c r="GI71" s="370"/>
      <c r="GJ71" s="371"/>
      <c r="GK71" s="371"/>
      <c r="GL71" s="371"/>
      <c r="GM71" s="371"/>
      <c r="GN71" s="372"/>
      <c r="GO71" s="370"/>
      <c r="GP71" s="371"/>
      <c r="GQ71" s="371"/>
      <c r="GR71" s="371"/>
      <c r="GS71" s="371"/>
      <c r="GT71" s="372"/>
      <c r="GU71" s="370"/>
      <c r="GV71" s="371"/>
      <c r="GW71" s="371"/>
      <c r="GX71" s="371"/>
      <c r="GY71" s="371"/>
      <c r="GZ71" s="372"/>
      <c r="HA71" s="370"/>
      <c r="HB71" s="371"/>
      <c r="HC71" s="371"/>
      <c r="HD71" s="371"/>
      <c r="HE71" s="371"/>
      <c r="HF71" s="371"/>
      <c r="HG71" s="364"/>
      <c r="HH71" s="365"/>
      <c r="HI71" s="365"/>
      <c r="HJ71" s="365"/>
      <c r="HK71" s="365"/>
      <c r="HL71" s="365"/>
      <c r="HM71" s="365"/>
      <c r="HN71" s="365"/>
      <c r="HO71" s="365"/>
      <c r="HP71" s="365"/>
      <c r="HQ71" s="365"/>
      <c r="HR71" s="365"/>
      <c r="HS71" s="365"/>
      <c r="HT71" s="365"/>
      <c r="HU71" s="366"/>
      <c r="HY71" s="369"/>
      <c r="HZ71" s="32"/>
      <c r="IA71" s="33"/>
      <c r="IB71" s="39"/>
      <c r="IC71" s="24"/>
      <c r="ID71" s="25"/>
      <c r="IE71" s="25"/>
      <c r="IH71" s="11"/>
      <c r="IJ71" s="19"/>
      <c r="IK71" s="19"/>
      <c r="IL71" s="19"/>
      <c r="IM71" s="19"/>
      <c r="IN71" s="19"/>
    </row>
    <row r="72" spans="1:248" ht="19.5" hidden="1" customHeight="1" thickBot="1" x14ac:dyDescent="0.3">
      <c r="A72" s="337"/>
      <c r="B72" s="338"/>
      <c r="C72" s="338"/>
      <c r="D72" s="338"/>
      <c r="E72" s="338"/>
      <c r="F72" s="344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6"/>
      <c r="X72" s="621" t="s">
        <v>37</v>
      </c>
      <c r="Y72" s="357"/>
      <c r="Z72" s="357"/>
      <c r="AA72" s="357"/>
      <c r="AB72" s="358"/>
      <c r="AC72" s="458"/>
      <c r="AD72" s="459"/>
      <c r="AE72" s="459"/>
      <c r="AF72" s="459"/>
      <c r="AG72" s="459"/>
      <c r="AH72" s="460"/>
      <c r="AI72" s="461"/>
      <c r="AJ72" s="462"/>
      <c r="AK72" s="462"/>
      <c r="AL72" s="462"/>
      <c r="AM72" s="462"/>
      <c r="AN72" s="463"/>
      <c r="AO72" s="461"/>
      <c r="AP72" s="462"/>
      <c r="AQ72" s="462"/>
      <c r="AR72" s="462"/>
      <c r="AS72" s="462"/>
      <c r="AT72" s="463"/>
      <c r="AU72" s="461"/>
      <c r="AV72" s="462"/>
      <c r="AW72" s="462"/>
      <c r="AX72" s="462"/>
      <c r="AY72" s="462"/>
      <c r="AZ72" s="463"/>
      <c r="BA72" s="461"/>
      <c r="BB72" s="462"/>
      <c r="BC72" s="462"/>
      <c r="BD72" s="462"/>
      <c r="BE72" s="462"/>
      <c r="BF72" s="463"/>
      <c r="BG72" s="458"/>
      <c r="BH72" s="459"/>
      <c r="BI72" s="459"/>
      <c r="BJ72" s="459"/>
      <c r="BK72" s="459"/>
      <c r="BL72" s="460"/>
      <c r="BM72" s="458"/>
      <c r="BN72" s="459"/>
      <c r="BO72" s="459"/>
      <c r="BP72" s="459"/>
      <c r="BQ72" s="459"/>
      <c r="BR72" s="460"/>
      <c r="BS72" s="461"/>
      <c r="BT72" s="462"/>
      <c r="BU72" s="462"/>
      <c r="BV72" s="462"/>
      <c r="BW72" s="462"/>
      <c r="BX72" s="463"/>
      <c r="BY72" s="461"/>
      <c r="BZ72" s="462"/>
      <c r="CA72" s="462"/>
      <c r="CB72" s="462"/>
      <c r="CC72" s="462"/>
      <c r="CD72" s="463"/>
      <c r="CE72" s="461"/>
      <c r="CF72" s="462"/>
      <c r="CG72" s="462"/>
      <c r="CH72" s="462"/>
      <c r="CI72" s="462"/>
      <c r="CJ72" s="463"/>
      <c r="CK72" s="461"/>
      <c r="CL72" s="462"/>
      <c r="CM72" s="462"/>
      <c r="CN72" s="462"/>
      <c r="CO72" s="462"/>
      <c r="CP72" s="463"/>
      <c r="CQ72" s="461"/>
      <c r="CR72" s="462"/>
      <c r="CS72" s="462"/>
      <c r="CT72" s="462"/>
      <c r="CU72" s="462"/>
      <c r="CV72" s="463"/>
      <c r="CW72" s="461"/>
      <c r="CX72" s="462"/>
      <c r="CY72" s="462"/>
      <c r="CZ72" s="462"/>
      <c r="DA72" s="462"/>
      <c r="DB72" s="463"/>
      <c r="DC72" s="461"/>
      <c r="DD72" s="462"/>
      <c r="DE72" s="462"/>
      <c r="DF72" s="462"/>
      <c r="DG72" s="462"/>
      <c r="DH72" s="463"/>
      <c r="DI72" s="461"/>
      <c r="DJ72" s="462"/>
      <c r="DK72" s="462"/>
      <c r="DL72" s="462"/>
      <c r="DM72" s="462"/>
      <c r="DN72" s="463"/>
      <c r="DO72" s="461"/>
      <c r="DP72" s="462"/>
      <c r="DQ72" s="462"/>
      <c r="DR72" s="462"/>
      <c r="DS72" s="462"/>
      <c r="DT72" s="463"/>
      <c r="DU72" s="461"/>
      <c r="DV72" s="462"/>
      <c r="DW72" s="462"/>
      <c r="DX72" s="462"/>
      <c r="DY72" s="462"/>
      <c r="DZ72" s="463"/>
      <c r="EA72" s="461"/>
      <c r="EB72" s="462"/>
      <c r="EC72" s="462"/>
      <c r="ED72" s="462"/>
      <c r="EE72" s="462"/>
      <c r="EF72" s="463"/>
      <c r="EG72" s="461"/>
      <c r="EH72" s="462"/>
      <c r="EI72" s="462"/>
      <c r="EJ72" s="462"/>
      <c r="EK72" s="462"/>
      <c r="EL72" s="463"/>
      <c r="EM72" s="461"/>
      <c r="EN72" s="462"/>
      <c r="EO72" s="462"/>
      <c r="EP72" s="462"/>
      <c r="EQ72" s="462"/>
      <c r="ER72" s="463"/>
      <c r="ES72" s="461"/>
      <c r="ET72" s="462"/>
      <c r="EU72" s="462"/>
      <c r="EV72" s="462"/>
      <c r="EW72" s="462"/>
      <c r="EX72" s="463"/>
      <c r="EY72" s="461"/>
      <c r="EZ72" s="462"/>
      <c r="FA72" s="462"/>
      <c r="FB72" s="462"/>
      <c r="FC72" s="462"/>
      <c r="FD72" s="463"/>
      <c r="FE72" s="461"/>
      <c r="FF72" s="462"/>
      <c r="FG72" s="462"/>
      <c r="FH72" s="462"/>
      <c r="FI72" s="462"/>
      <c r="FJ72" s="463"/>
      <c r="FK72" s="461"/>
      <c r="FL72" s="462"/>
      <c r="FM72" s="462"/>
      <c r="FN72" s="462"/>
      <c r="FO72" s="462"/>
      <c r="FP72" s="463"/>
      <c r="FQ72" s="461"/>
      <c r="FR72" s="462"/>
      <c r="FS72" s="462"/>
      <c r="FT72" s="462"/>
      <c r="FU72" s="462"/>
      <c r="FV72" s="463"/>
      <c r="FW72" s="461"/>
      <c r="FX72" s="462"/>
      <c r="FY72" s="462"/>
      <c r="FZ72" s="462"/>
      <c r="GA72" s="462"/>
      <c r="GB72" s="463"/>
      <c r="GC72" s="461"/>
      <c r="GD72" s="462"/>
      <c r="GE72" s="462"/>
      <c r="GF72" s="462"/>
      <c r="GG72" s="462"/>
      <c r="GH72" s="463"/>
      <c r="GI72" s="461"/>
      <c r="GJ72" s="462"/>
      <c r="GK72" s="462"/>
      <c r="GL72" s="462"/>
      <c r="GM72" s="462"/>
      <c r="GN72" s="463"/>
      <c r="GO72" s="461"/>
      <c r="GP72" s="462"/>
      <c r="GQ72" s="462"/>
      <c r="GR72" s="462"/>
      <c r="GS72" s="462"/>
      <c r="GT72" s="463"/>
      <c r="GU72" s="461"/>
      <c r="GV72" s="462"/>
      <c r="GW72" s="462"/>
      <c r="GX72" s="462"/>
      <c r="GY72" s="462"/>
      <c r="GZ72" s="463"/>
      <c r="HA72" s="461"/>
      <c r="HB72" s="462"/>
      <c r="HC72" s="462"/>
      <c r="HD72" s="462"/>
      <c r="HE72" s="462"/>
      <c r="HF72" s="622"/>
      <c r="HG72" s="479"/>
      <c r="HH72" s="480"/>
      <c r="HI72" s="480"/>
      <c r="HJ72" s="480"/>
      <c r="HK72" s="480"/>
      <c r="HL72" s="480"/>
      <c r="HM72" s="480"/>
      <c r="HN72" s="480"/>
      <c r="HO72" s="480"/>
      <c r="HP72" s="480"/>
      <c r="HQ72" s="480"/>
      <c r="HR72" s="480"/>
      <c r="HS72" s="480"/>
      <c r="HT72" s="480"/>
      <c r="HU72" s="481"/>
      <c r="HY72" s="61"/>
      <c r="HZ72" s="32"/>
      <c r="IA72" s="33"/>
      <c r="IB72" s="39"/>
      <c r="IC72" s="24"/>
      <c r="ID72" s="25"/>
      <c r="IE72" s="25"/>
      <c r="IH72" s="11"/>
      <c r="IJ72" s="19"/>
      <c r="IK72" s="19"/>
      <c r="IL72" s="19"/>
      <c r="IM72" s="19"/>
      <c r="IN72" s="19"/>
    </row>
    <row r="73" spans="1:248" ht="19.5" hidden="1" customHeight="1" thickBot="1" x14ac:dyDescent="0.3">
      <c r="A73" s="337"/>
      <c r="B73" s="338"/>
      <c r="C73" s="338"/>
      <c r="D73" s="338"/>
      <c r="E73" s="338"/>
      <c r="F73" s="344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6"/>
      <c r="X73" s="505" t="s">
        <v>39</v>
      </c>
      <c r="Y73" s="505"/>
      <c r="Z73" s="505"/>
      <c r="AA73" s="505"/>
      <c r="AB73" s="506"/>
      <c r="AC73" s="382">
        <f t="shared" ref="AC73" si="216">IFERROR(AC71-AC70-AC72,0)</f>
        <v>0</v>
      </c>
      <c r="AD73" s="382"/>
      <c r="AE73" s="382"/>
      <c r="AF73" s="382"/>
      <c r="AG73" s="382"/>
      <c r="AH73" s="383"/>
      <c r="AI73" s="382">
        <f t="shared" ref="AI73" si="217">IFERROR(AI71-AI70-AI72,0)</f>
        <v>0</v>
      </c>
      <c r="AJ73" s="382"/>
      <c r="AK73" s="382"/>
      <c r="AL73" s="382"/>
      <c r="AM73" s="382"/>
      <c r="AN73" s="383"/>
      <c r="AO73" s="382">
        <f t="shared" ref="AO73" si="218">IFERROR(AO71-AO70-AO72,0)</f>
        <v>0</v>
      </c>
      <c r="AP73" s="382"/>
      <c r="AQ73" s="382"/>
      <c r="AR73" s="382"/>
      <c r="AS73" s="382"/>
      <c r="AT73" s="383"/>
      <c r="AU73" s="382">
        <f t="shared" ref="AU73" si="219">IFERROR(AU71-AU70-AU72,0)</f>
        <v>0</v>
      </c>
      <c r="AV73" s="382"/>
      <c r="AW73" s="382"/>
      <c r="AX73" s="382"/>
      <c r="AY73" s="382"/>
      <c r="AZ73" s="383"/>
      <c r="BA73" s="382">
        <f t="shared" ref="BA73" si="220">IFERROR(BA71-BA70-BA72,0)</f>
        <v>0</v>
      </c>
      <c r="BB73" s="382"/>
      <c r="BC73" s="382"/>
      <c r="BD73" s="382"/>
      <c r="BE73" s="382"/>
      <c r="BF73" s="383"/>
      <c r="BG73" s="384">
        <f t="shared" ref="BG73" si="221">IFERROR(BG71-BG70-BG72,0)</f>
        <v>0</v>
      </c>
      <c r="BH73" s="384"/>
      <c r="BI73" s="384"/>
      <c r="BJ73" s="384"/>
      <c r="BK73" s="384"/>
      <c r="BL73" s="385"/>
      <c r="BM73" s="384">
        <f t="shared" ref="BM73" si="222">IFERROR(BM71-BM70-BM72,0)</f>
        <v>0</v>
      </c>
      <c r="BN73" s="384"/>
      <c r="BO73" s="384"/>
      <c r="BP73" s="384"/>
      <c r="BQ73" s="384"/>
      <c r="BR73" s="385"/>
      <c r="BS73" s="382">
        <f t="shared" ref="BS73" si="223">IFERROR(BS71-BS70-BS72,0)</f>
        <v>0</v>
      </c>
      <c r="BT73" s="382"/>
      <c r="BU73" s="382"/>
      <c r="BV73" s="382"/>
      <c r="BW73" s="382"/>
      <c r="BX73" s="383"/>
      <c r="BY73" s="382">
        <f t="shared" ref="BY73" si="224">IFERROR(BY71-BY70-BY72,0)</f>
        <v>0</v>
      </c>
      <c r="BZ73" s="382"/>
      <c r="CA73" s="382"/>
      <c r="CB73" s="382"/>
      <c r="CC73" s="382"/>
      <c r="CD73" s="383"/>
      <c r="CE73" s="382">
        <f t="shared" ref="CE73" si="225">IFERROR(CE71-CE70-CE72,0)</f>
        <v>0</v>
      </c>
      <c r="CF73" s="382"/>
      <c r="CG73" s="382"/>
      <c r="CH73" s="382"/>
      <c r="CI73" s="382"/>
      <c r="CJ73" s="383"/>
      <c r="CK73" s="382">
        <f t="shared" ref="CK73" si="226">IFERROR(CK71-CK70-CK72,0)</f>
        <v>0</v>
      </c>
      <c r="CL73" s="382"/>
      <c r="CM73" s="382"/>
      <c r="CN73" s="382"/>
      <c r="CO73" s="382"/>
      <c r="CP73" s="383"/>
      <c r="CQ73" s="382">
        <f t="shared" ref="CQ73" si="227">IFERROR(CQ71-CQ70-CQ72,0)</f>
        <v>0</v>
      </c>
      <c r="CR73" s="382"/>
      <c r="CS73" s="382"/>
      <c r="CT73" s="382"/>
      <c r="CU73" s="382"/>
      <c r="CV73" s="383"/>
      <c r="CW73" s="382">
        <f t="shared" ref="CW73" si="228">IFERROR(CW71-CW70-CW72,0)</f>
        <v>0</v>
      </c>
      <c r="CX73" s="382"/>
      <c r="CY73" s="382"/>
      <c r="CZ73" s="382"/>
      <c r="DA73" s="382"/>
      <c r="DB73" s="383"/>
      <c r="DC73" s="382">
        <f t="shared" ref="DC73" si="229">IFERROR(DC71-DC70-DC72,0)</f>
        <v>0</v>
      </c>
      <c r="DD73" s="382"/>
      <c r="DE73" s="382"/>
      <c r="DF73" s="382"/>
      <c r="DG73" s="382"/>
      <c r="DH73" s="383"/>
      <c r="DI73" s="382">
        <f t="shared" ref="DI73" si="230">IFERROR(DI71-DI70-DI72,0)</f>
        <v>0</v>
      </c>
      <c r="DJ73" s="382"/>
      <c r="DK73" s="382"/>
      <c r="DL73" s="382"/>
      <c r="DM73" s="382"/>
      <c r="DN73" s="383"/>
      <c r="DO73" s="382">
        <f t="shared" ref="DO73" si="231">IFERROR(DO71-DO70-DO72,0)</f>
        <v>0</v>
      </c>
      <c r="DP73" s="382"/>
      <c r="DQ73" s="382"/>
      <c r="DR73" s="382"/>
      <c r="DS73" s="382"/>
      <c r="DT73" s="383"/>
      <c r="DU73" s="382">
        <f t="shared" ref="DU73" si="232">IFERROR(DU71-DU70-DU72,0)</f>
        <v>0</v>
      </c>
      <c r="DV73" s="382"/>
      <c r="DW73" s="382"/>
      <c r="DX73" s="382"/>
      <c r="DY73" s="382"/>
      <c r="DZ73" s="383"/>
      <c r="EA73" s="382">
        <f t="shared" ref="EA73" si="233">IFERROR(EA71-EA70-EA72,0)</f>
        <v>0</v>
      </c>
      <c r="EB73" s="382"/>
      <c r="EC73" s="382"/>
      <c r="ED73" s="382"/>
      <c r="EE73" s="382"/>
      <c r="EF73" s="383"/>
      <c r="EG73" s="382">
        <f t="shared" ref="EG73" si="234">IFERROR(EG71-EG70-EG72,0)</f>
        <v>0</v>
      </c>
      <c r="EH73" s="382"/>
      <c r="EI73" s="382"/>
      <c r="EJ73" s="382"/>
      <c r="EK73" s="382"/>
      <c r="EL73" s="383"/>
      <c r="EM73" s="382">
        <f t="shared" ref="EM73" si="235">IFERROR(EM71-EM70-EM72,0)</f>
        <v>0</v>
      </c>
      <c r="EN73" s="382"/>
      <c r="EO73" s="382"/>
      <c r="EP73" s="382"/>
      <c r="EQ73" s="382"/>
      <c r="ER73" s="383"/>
      <c r="ES73" s="382">
        <f t="shared" ref="ES73" si="236">IFERROR(ES71-ES70-ES72,0)</f>
        <v>0</v>
      </c>
      <c r="ET73" s="382"/>
      <c r="EU73" s="382"/>
      <c r="EV73" s="382"/>
      <c r="EW73" s="382"/>
      <c r="EX73" s="383"/>
      <c r="EY73" s="382">
        <f t="shared" ref="EY73" si="237">IFERROR(EY71-EY70-EY72,0)</f>
        <v>0</v>
      </c>
      <c r="EZ73" s="382"/>
      <c r="FA73" s="382"/>
      <c r="FB73" s="382"/>
      <c r="FC73" s="382"/>
      <c r="FD73" s="383"/>
      <c r="FE73" s="382">
        <f t="shared" ref="FE73" si="238">IFERROR(FE71-FE70-FE72,0)</f>
        <v>0</v>
      </c>
      <c r="FF73" s="382"/>
      <c r="FG73" s="382"/>
      <c r="FH73" s="382"/>
      <c r="FI73" s="382"/>
      <c r="FJ73" s="383"/>
      <c r="FK73" s="382">
        <f t="shared" ref="FK73" si="239">IFERROR(FK71-FK70-FK72,0)</f>
        <v>0</v>
      </c>
      <c r="FL73" s="382"/>
      <c r="FM73" s="382"/>
      <c r="FN73" s="382"/>
      <c r="FO73" s="382"/>
      <c r="FP73" s="383"/>
      <c r="FQ73" s="382">
        <f t="shared" ref="FQ73" si="240">IFERROR(FQ71-FQ70-FQ72,0)</f>
        <v>0</v>
      </c>
      <c r="FR73" s="382"/>
      <c r="FS73" s="382"/>
      <c r="FT73" s="382"/>
      <c r="FU73" s="382"/>
      <c r="FV73" s="383"/>
      <c r="FW73" s="382">
        <f t="shared" ref="FW73" si="241">IFERROR(FW71-FW70-FW72,0)</f>
        <v>0</v>
      </c>
      <c r="FX73" s="382"/>
      <c r="FY73" s="382"/>
      <c r="FZ73" s="382"/>
      <c r="GA73" s="382"/>
      <c r="GB73" s="383"/>
      <c r="GC73" s="382">
        <f t="shared" ref="GC73" si="242">IFERROR(GC71-GC70-GC72,0)</f>
        <v>0</v>
      </c>
      <c r="GD73" s="382"/>
      <c r="GE73" s="382"/>
      <c r="GF73" s="382"/>
      <c r="GG73" s="382"/>
      <c r="GH73" s="383"/>
      <c r="GI73" s="382">
        <f t="shared" ref="GI73" si="243">IFERROR(GI71-GI70-GI72,0)</f>
        <v>0</v>
      </c>
      <c r="GJ73" s="382"/>
      <c r="GK73" s="382"/>
      <c r="GL73" s="382"/>
      <c r="GM73" s="382"/>
      <c r="GN73" s="383"/>
      <c r="GO73" s="382">
        <f t="shared" ref="GO73" si="244">IFERROR(GO71-GO70-GO72,0)</f>
        <v>0</v>
      </c>
      <c r="GP73" s="382"/>
      <c r="GQ73" s="382"/>
      <c r="GR73" s="382"/>
      <c r="GS73" s="382"/>
      <c r="GT73" s="383"/>
      <c r="GU73" s="382">
        <f t="shared" ref="GU73" si="245">IFERROR(GU71-GU70-GU72,0)</f>
        <v>0</v>
      </c>
      <c r="GV73" s="382"/>
      <c r="GW73" s="382"/>
      <c r="GX73" s="382"/>
      <c r="GY73" s="382"/>
      <c r="GZ73" s="383"/>
      <c r="HA73" s="382">
        <f t="shared" ref="HA73" si="246">IFERROR(HA71-HA70-HA72,0)</f>
        <v>0</v>
      </c>
      <c r="HB73" s="382"/>
      <c r="HC73" s="382"/>
      <c r="HD73" s="382"/>
      <c r="HE73" s="382"/>
      <c r="HF73" s="383"/>
      <c r="HG73" s="389"/>
      <c r="HH73" s="390"/>
      <c r="HI73" s="390"/>
      <c r="HJ73" s="390"/>
      <c r="HK73" s="390"/>
      <c r="HL73" s="390"/>
      <c r="HM73" s="390"/>
      <c r="HN73" s="390"/>
      <c r="HO73" s="390"/>
      <c r="HP73" s="390"/>
      <c r="HQ73" s="390"/>
      <c r="HR73" s="390"/>
      <c r="HS73" s="390"/>
      <c r="HT73" s="390"/>
      <c r="HU73" s="391"/>
      <c r="HY73" s="40">
        <f>SUM(AC73:HF73)</f>
        <v>0</v>
      </c>
      <c r="HZ73" s="32"/>
      <c r="IA73" s="33"/>
      <c r="IB73" s="39"/>
      <c r="IC73" s="24"/>
      <c r="ID73" s="25"/>
      <c r="IE73" s="25"/>
      <c r="IH73" s="11"/>
      <c r="IJ73" s="19"/>
      <c r="IK73" s="19"/>
      <c r="IL73" s="19"/>
      <c r="IM73" s="19"/>
      <c r="IN73" s="19"/>
    </row>
    <row r="74" spans="1:248" ht="14.25" hidden="1" customHeight="1" thickTop="1" thickBot="1" x14ac:dyDescent="0.3">
      <c r="A74" s="337"/>
      <c r="B74" s="338"/>
      <c r="C74" s="338"/>
      <c r="D74" s="338"/>
      <c r="E74" s="338"/>
      <c r="F74" s="344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6"/>
      <c r="X74" s="623" t="s">
        <v>41</v>
      </c>
      <c r="Y74" s="624"/>
      <c r="Z74" s="624"/>
      <c r="AA74" s="624"/>
      <c r="AB74" s="625"/>
      <c r="AC74" s="609"/>
      <c r="AD74" s="610"/>
      <c r="AE74" s="610"/>
      <c r="AF74" s="610"/>
      <c r="AG74" s="610"/>
      <c r="AH74" s="611"/>
      <c r="AI74" s="612"/>
      <c r="AJ74" s="613"/>
      <c r="AK74" s="613"/>
      <c r="AL74" s="613"/>
      <c r="AM74" s="613"/>
      <c r="AN74" s="614"/>
      <c r="AO74" s="612"/>
      <c r="AP74" s="613"/>
      <c r="AQ74" s="613"/>
      <c r="AR74" s="613"/>
      <c r="AS74" s="613"/>
      <c r="AT74" s="614"/>
      <c r="AU74" s="606"/>
      <c r="AV74" s="607"/>
      <c r="AW74" s="607"/>
      <c r="AX74" s="607"/>
      <c r="AY74" s="607"/>
      <c r="AZ74" s="608"/>
      <c r="BA74" s="606"/>
      <c r="BB74" s="607"/>
      <c r="BC74" s="607"/>
      <c r="BD74" s="607"/>
      <c r="BE74" s="607"/>
      <c r="BF74" s="608"/>
      <c r="BG74" s="603"/>
      <c r="BH74" s="604"/>
      <c r="BI74" s="604"/>
      <c r="BJ74" s="604"/>
      <c r="BK74" s="604"/>
      <c r="BL74" s="605"/>
      <c r="BM74" s="603"/>
      <c r="BN74" s="604"/>
      <c r="BO74" s="604"/>
      <c r="BP74" s="604"/>
      <c r="BQ74" s="604"/>
      <c r="BR74" s="605"/>
      <c r="BS74" s="606"/>
      <c r="BT74" s="607"/>
      <c r="BU74" s="607"/>
      <c r="BV74" s="607"/>
      <c r="BW74" s="607"/>
      <c r="BX74" s="608"/>
      <c r="BY74" s="606"/>
      <c r="BZ74" s="607"/>
      <c r="CA74" s="607"/>
      <c r="CB74" s="607"/>
      <c r="CC74" s="607"/>
      <c r="CD74" s="608"/>
      <c r="CE74" s="606"/>
      <c r="CF74" s="607"/>
      <c r="CG74" s="607"/>
      <c r="CH74" s="607"/>
      <c r="CI74" s="607"/>
      <c r="CJ74" s="608"/>
      <c r="CK74" s="606"/>
      <c r="CL74" s="607"/>
      <c r="CM74" s="607"/>
      <c r="CN74" s="607"/>
      <c r="CO74" s="607"/>
      <c r="CP74" s="608"/>
      <c r="CQ74" s="606"/>
      <c r="CR74" s="607"/>
      <c r="CS74" s="607"/>
      <c r="CT74" s="607"/>
      <c r="CU74" s="607"/>
      <c r="CV74" s="608"/>
      <c r="CW74" s="606"/>
      <c r="CX74" s="607"/>
      <c r="CY74" s="607"/>
      <c r="CZ74" s="607"/>
      <c r="DA74" s="607"/>
      <c r="DB74" s="608"/>
      <c r="DC74" s="606"/>
      <c r="DD74" s="607"/>
      <c r="DE74" s="607"/>
      <c r="DF74" s="607"/>
      <c r="DG74" s="607"/>
      <c r="DH74" s="608"/>
      <c r="DI74" s="606"/>
      <c r="DJ74" s="607"/>
      <c r="DK74" s="607"/>
      <c r="DL74" s="607"/>
      <c r="DM74" s="607"/>
      <c r="DN74" s="608"/>
      <c r="DO74" s="606"/>
      <c r="DP74" s="607"/>
      <c r="DQ74" s="607"/>
      <c r="DR74" s="607"/>
      <c r="DS74" s="607"/>
      <c r="DT74" s="608"/>
      <c r="DU74" s="606"/>
      <c r="DV74" s="607"/>
      <c r="DW74" s="607"/>
      <c r="DX74" s="607"/>
      <c r="DY74" s="607"/>
      <c r="DZ74" s="608"/>
      <c r="EA74" s="606"/>
      <c r="EB74" s="607"/>
      <c r="EC74" s="607"/>
      <c r="ED74" s="607"/>
      <c r="EE74" s="607"/>
      <c r="EF74" s="608"/>
      <c r="EG74" s="606"/>
      <c r="EH74" s="607"/>
      <c r="EI74" s="607"/>
      <c r="EJ74" s="607"/>
      <c r="EK74" s="607"/>
      <c r="EL74" s="608"/>
      <c r="EM74" s="606"/>
      <c r="EN74" s="607"/>
      <c r="EO74" s="607"/>
      <c r="EP74" s="607"/>
      <c r="EQ74" s="607"/>
      <c r="ER74" s="608"/>
      <c r="ES74" s="606"/>
      <c r="ET74" s="607"/>
      <c r="EU74" s="607"/>
      <c r="EV74" s="607"/>
      <c r="EW74" s="607"/>
      <c r="EX74" s="608"/>
      <c r="EY74" s="606"/>
      <c r="EZ74" s="607"/>
      <c r="FA74" s="607"/>
      <c r="FB74" s="607"/>
      <c r="FC74" s="607"/>
      <c r="FD74" s="608"/>
      <c r="FE74" s="606"/>
      <c r="FF74" s="607"/>
      <c r="FG74" s="607"/>
      <c r="FH74" s="607"/>
      <c r="FI74" s="607"/>
      <c r="FJ74" s="608"/>
      <c r="FK74" s="606"/>
      <c r="FL74" s="607"/>
      <c r="FM74" s="607"/>
      <c r="FN74" s="607"/>
      <c r="FO74" s="607"/>
      <c r="FP74" s="608"/>
      <c r="FQ74" s="606"/>
      <c r="FR74" s="607"/>
      <c r="FS74" s="607"/>
      <c r="FT74" s="607"/>
      <c r="FU74" s="607"/>
      <c r="FV74" s="608"/>
      <c r="FW74" s="606"/>
      <c r="FX74" s="607"/>
      <c r="FY74" s="607"/>
      <c r="FZ74" s="607"/>
      <c r="GA74" s="607"/>
      <c r="GB74" s="608"/>
      <c r="GC74" s="606"/>
      <c r="GD74" s="607"/>
      <c r="GE74" s="607"/>
      <c r="GF74" s="607"/>
      <c r="GG74" s="607"/>
      <c r="GH74" s="608"/>
      <c r="GI74" s="612"/>
      <c r="GJ74" s="613"/>
      <c r="GK74" s="613"/>
      <c r="GL74" s="613"/>
      <c r="GM74" s="613"/>
      <c r="GN74" s="614"/>
      <c r="GO74" s="612"/>
      <c r="GP74" s="613"/>
      <c r="GQ74" s="613"/>
      <c r="GR74" s="613"/>
      <c r="GS74" s="613"/>
      <c r="GT74" s="614"/>
      <c r="GU74" s="612"/>
      <c r="GV74" s="613"/>
      <c r="GW74" s="613"/>
      <c r="GX74" s="613"/>
      <c r="GY74" s="613"/>
      <c r="GZ74" s="614"/>
      <c r="HA74" s="612"/>
      <c r="HB74" s="613"/>
      <c r="HC74" s="613"/>
      <c r="HD74" s="613"/>
      <c r="HE74" s="613"/>
      <c r="HF74" s="613"/>
      <c r="HG74" s="615"/>
      <c r="HH74" s="616"/>
      <c r="HI74" s="616"/>
      <c r="HJ74" s="616"/>
      <c r="HK74" s="616"/>
      <c r="HL74" s="616"/>
      <c r="HM74" s="616"/>
      <c r="HN74" s="616"/>
      <c r="HO74" s="616"/>
      <c r="HP74" s="616"/>
      <c r="HQ74" s="616"/>
      <c r="HR74" s="616"/>
      <c r="HS74" s="616"/>
      <c r="HT74" s="616"/>
      <c r="HU74" s="617"/>
      <c r="HV74" s="35"/>
      <c r="HW74" s="35"/>
      <c r="HX74" s="35"/>
      <c r="HY74" s="59">
        <f>COUNT(AU74:HX74)</f>
        <v>0</v>
      </c>
      <c r="HZ74" s="32"/>
      <c r="IA74" s="33"/>
      <c r="IB74" s="39"/>
      <c r="IC74" s="24"/>
      <c r="ID74" s="25"/>
      <c r="IE74" s="25"/>
      <c r="IH74" s="11"/>
      <c r="IJ74" s="19"/>
      <c r="IK74" s="19"/>
      <c r="IL74" s="19"/>
      <c r="IM74" s="19"/>
      <c r="IN74" s="19"/>
    </row>
    <row r="75" spans="1:248" ht="14.25" hidden="1" customHeight="1" thickBot="1" x14ac:dyDescent="0.3">
      <c r="A75" s="339"/>
      <c r="B75" s="340"/>
      <c r="C75" s="340"/>
      <c r="D75" s="340"/>
      <c r="E75" s="340"/>
      <c r="F75" s="347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9"/>
      <c r="X75" s="626"/>
      <c r="Y75" s="398"/>
      <c r="Z75" s="398"/>
      <c r="AA75" s="398"/>
      <c r="AB75" s="399"/>
      <c r="AC75" s="406"/>
      <c r="AD75" s="407"/>
      <c r="AE75" s="407"/>
      <c r="AF75" s="407"/>
      <c r="AG75" s="407"/>
      <c r="AH75" s="572"/>
      <c r="AI75" s="417"/>
      <c r="AJ75" s="415"/>
      <c r="AK75" s="415"/>
      <c r="AL75" s="415"/>
      <c r="AM75" s="415"/>
      <c r="AN75" s="416"/>
      <c r="AO75" s="417"/>
      <c r="AP75" s="415"/>
      <c r="AQ75" s="415"/>
      <c r="AR75" s="415"/>
      <c r="AS75" s="415"/>
      <c r="AT75" s="416"/>
      <c r="AU75" s="408"/>
      <c r="AV75" s="409"/>
      <c r="AW75" s="409"/>
      <c r="AX75" s="409"/>
      <c r="AY75" s="409"/>
      <c r="AZ75" s="410"/>
      <c r="BA75" s="408"/>
      <c r="BB75" s="409"/>
      <c r="BC75" s="409"/>
      <c r="BD75" s="409"/>
      <c r="BE75" s="409"/>
      <c r="BF75" s="410"/>
      <c r="BG75" s="406"/>
      <c r="BH75" s="407"/>
      <c r="BI75" s="407"/>
      <c r="BJ75" s="407"/>
      <c r="BK75" s="407"/>
      <c r="BL75" s="572"/>
      <c r="BM75" s="406"/>
      <c r="BN75" s="407"/>
      <c r="BO75" s="407"/>
      <c r="BP75" s="407"/>
      <c r="BQ75" s="407"/>
      <c r="BR75" s="572"/>
      <c r="BS75" s="408"/>
      <c r="BT75" s="409"/>
      <c r="BU75" s="409"/>
      <c r="BV75" s="409"/>
      <c r="BW75" s="409"/>
      <c r="BX75" s="410"/>
      <c r="BY75" s="408"/>
      <c r="BZ75" s="409"/>
      <c r="CA75" s="409"/>
      <c r="CB75" s="409"/>
      <c r="CC75" s="409"/>
      <c r="CD75" s="410"/>
      <c r="CE75" s="408"/>
      <c r="CF75" s="409"/>
      <c r="CG75" s="409"/>
      <c r="CH75" s="409"/>
      <c r="CI75" s="409"/>
      <c r="CJ75" s="410"/>
      <c r="CK75" s="408"/>
      <c r="CL75" s="409"/>
      <c r="CM75" s="409"/>
      <c r="CN75" s="409"/>
      <c r="CO75" s="409"/>
      <c r="CP75" s="410"/>
      <c r="CQ75" s="408"/>
      <c r="CR75" s="409"/>
      <c r="CS75" s="409"/>
      <c r="CT75" s="409"/>
      <c r="CU75" s="409"/>
      <c r="CV75" s="410"/>
      <c r="CW75" s="408"/>
      <c r="CX75" s="409"/>
      <c r="CY75" s="409"/>
      <c r="CZ75" s="409"/>
      <c r="DA75" s="409"/>
      <c r="DB75" s="410"/>
      <c r="DC75" s="408"/>
      <c r="DD75" s="409"/>
      <c r="DE75" s="409"/>
      <c r="DF75" s="409"/>
      <c r="DG75" s="409"/>
      <c r="DH75" s="410"/>
      <c r="DI75" s="408"/>
      <c r="DJ75" s="409"/>
      <c r="DK75" s="409"/>
      <c r="DL75" s="409"/>
      <c r="DM75" s="409"/>
      <c r="DN75" s="410"/>
      <c r="DO75" s="408"/>
      <c r="DP75" s="409"/>
      <c r="DQ75" s="409"/>
      <c r="DR75" s="409"/>
      <c r="DS75" s="409"/>
      <c r="DT75" s="410"/>
      <c r="DU75" s="408"/>
      <c r="DV75" s="409"/>
      <c r="DW75" s="409"/>
      <c r="DX75" s="409"/>
      <c r="DY75" s="409"/>
      <c r="DZ75" s="410"/>
      <c r="EA75" s="408"/>
      <c r="EB75" s="409"/>
      <c r="EC75" s="409"/>
      <c r="ED75" s="409"/>
      <c r="EE75" s="409"/>
      <c r="EF75" s="410"/>
      <c r="EG75" s="408"/>
      <c r="EH75" s="409"/>
      <c r="EI75" s="409"/>
      <c r="EJ75" s="409"/>
      <c r="EK75" s="409"/>
      <c r="EL75" s="410"/>
      <c r="EM75" s="408"/>
      <c r="EN75" s="409"/>
      <c r="EO75" s="409"/>
      <c r="EP75" s="409"/>
      <c r="EQ75" s="409"/>
      <c r="ER75" s="410"/>
      <c r="ES75" s="408"/>
      <c r="ET75" s="409"/>
      <c r="EU75" s="409"/>
      <c r="EV75" s="409"/>
      <c r="EW75" s="409"/>
      <c r="EX75" s="410"/>
      <c r="EY75" s="408"/>
      <c r="EZ75" s="409"/>
      <c r="FA75" s="409"/>
      <c r="FB75" s="409"/>
      <c r="FC75" s="409"/>
      <c r="FD75" s="410"/>
      <c r="FE75" s="408"/>
      <c r="FF75" s="409"/>
      <c r="FG75" s="409"/>
      <c r="FH75" s="409"/>
      <c r="FI75" s="409"/>
      <c r="FJ75" s="410"/>
      <c r="FK75" s="408"/>
      <c r="FL75" s="409"/>
      <c r="FM75" s="409"/>
      <c r="FN75" s="409"/>
      <c r="FO75" s="409"/>
      <c r="FP75" s="410"/>
      <c r="FQ75" s="408"/>
      <c r="FR75" s="409"/>
      <c r="FS75" s="409"/>
      <c r="FT75" s="409"/>
      <c r="FU75" s="409"/>
      <c r="FV75" s="410"/>
      <c r="FW75" s="408"/>
      <c r="FX75" s="409"/>
      <c r="FY75" s="409"/>
      <c r="FZ75" s="409"/>
      <c r="GA75" s="409"/>
      <c r="GB75" s="410"/>
      <c r="GC75" s="408"/>
      <c r="GD75" s="409"/>
      <c r="GE75" s="409"/>
      <c r="GF75" s="409"/>
      <c r="GG75" s="409"/>
      <c r="GH75" s="410"/>
      <c r="GI75" s="417"/>
      <c r="GJ75" s="415"/>
      <c r="GK75" s="415"/>
      <c r="GL75" s="415"/>
      <c r="GM75" s="415"/>
      <c r="GN75" s="416"/>
      <c r="GO75" s="417"/>
      <c r="GP75" s="415"/>
      <c r="GQ75" s="415"/>
      <c r="GR75" s="415"/>
      <c r="GS75" s="415"/>
      <c r="GT75" s="416"/>
      <c r="GU75" s="417"/>
      <c r="GV75" s="415"/>
      <c r="GW75" s="415"/>
      <c r="GX75" s="415"/>
      <c r="GY75" s="415"/>
      <c r="GZ75" s="416"/>
      <c r="HA75" s="417"/>
      <c r="HB75" s="415"/>
      <c r="HC75" s="415"/>
      <c r="HD75" s="415"/>
      <c r="HE75" s="415"/>
      <c r="HF75" s="415"/>
      <c r="HG75" s="627"/>
      <c r="HH75" s="327"/>
      <c r="HI75" s="327"/>
      <c r="HJ75" s="327"/>
      <c r="HK75" s="327"/>
      <c r="HL75" s="327"/>
      <c r="HM75" s="327"/>
      <c r="HN75" s="327"/>
      <c r="HO75" s="327"/>
      <c r="HP75" s="327"/>
      <c r="HQ75" s="327"/>
      <c r="HR75" s="327"/>
      <c r="HS75" s="327"/>
      <c r="HT75" s="327"/>
      <c r="HU75" s="328"/>
      <c r="HV75" s="66"/>
      <c r="HW75" s="66"/>
      <c r="HX75" s="66"/>
      <c r="HY75" s="72"/>
      <c r="HZ75" s="71"/>
      <c r="IA75" s="62"/>
      <c r="IB75" s="63"/>
      <c r="IC75" s="24"/>
      <c r="ID75" s="25"/>
      <c r="IE75" s="25"/>
      <c r="IH75" s="11"/>
      <c r="IJ75" s="19"/>
      <c r="IK75" s="19"/>
      <c r="IL75" s="19"/>
      <c r="IM75" s="19"/>
      <c r="IN75" s="19"/>
    </row>
    <row r="76" spans="1:248" ht="14.25" hidden="1" customHeight="1" thickTop="1" thickBot="1" x14ac:dyDescent="0.3">
      <c r="A76" s="335">
        <v>10</v>
      </c>
      <c r="B76" s="336"/>
      <c r="C76" s="336"/>
      <c r="D76" s="336"/>
      <c r="E76" s="336"/>
      <c r="F76" s="341" t="s">
        <v>38</v>
      </c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3"/>
      <c r="X76" s="350">
        <v>1</v>
      </c>
      <c r="Y76" s="350"/>
      <c r="Z76" s="350"/>
      <c r="AA76" s="350"/>
      <c r="AB76" s="351"/>
      <c r="AC76" s="528"/>
      <c r="AD76" s="529"/>
      <c r="AE76" s="529"/>
      <c r="AF76" s="529"/>
      <c r="AG76" s="529"/>
      <c r="AH76" s="530"/>
      <c r="AI76" s="628"/>
      <c r="AJ76" s="629"/>
      <c r="AK76" s="629"/>
      <c r="AL76" s="629"/>
      <c r="AM76" s="629"/>
      <c r="AN76" s="630"/>
      <c r="AO76" s="633"/>
      <c r="AP76" s="634"/>
      <c r="AQ76" s="634"/>
      <c r="AR76" s="634"/>
      <c r="AS76" s="634"/>
      <c r="AT76" s="635"/>
      <c r="AU76" s="439"/>
      <c r="AV76" s="440"/>
      <c r="AW76" s="440"/>
      <c r="AX76" s="440"/>
      <c r="AY76" s="440"/>
      <c r="AZ76" s="441"/>
      <c r="BA76" s="633"/>
      <c r="BB76" s="634"/>
      <c r="BC76" s="634"/>
      <c r="BD76" s="634"/>
      <c r="BE76" s="634"/>
      <c r="BF76" s="635"/>
      <c r="BG76" s="638"/>
      <c r="BH76" s="639"/>
      <c r="BI76" s="639"/>
      <c r="BJ76" s="639"/>
      <c r="BK76" s="639"/>
      <c r="BL76" s="640"/>
      <c r="BM76" s="332"/>
      <c r="BN76" s="333"/>
      <c r="BO76" s="333"/>
      <c r="BP76" s="333"/>
      <c r="BQ76" s="333"/>
      <c r="BR76" s="334"/>
      <c r="BS76" s="633"/>
      <c r="BT76" s="634"/>
      <c r="BU76" s="634"/>
      <c r="BV76" s="634"/>
      <c r="BW76" s="634"/>
      <c r="BX76" s="635"/>
      <c r="BY76" s="633"/>
      <c r="BZ76" s="634"/>
      <c r="CA76" s="634"/>
      <c r="CB76" s="634"/>
      <c r="CC76" s="634"/>
      <c r="CD76" s="635"/>
      <c r="CE76" s="439"/>
      <c r="CF76" s="440"/>
      <c r="CG76" s="440"/>
      <c r="CH76" s="440"/>
      <c r="CI76" s="440"/>
      <c r="CJ76" s="441"/>
      <c r="CK76" s="633"/>
      <c r="CL76" s="634"/>
      <c r="CM76" s="634"/>
      <c r="CN76" s="634"/>
      <c r="CO76" s="634"/>
      <c r="CP76" s="635"/>
      <c r="CQ76" s="633"/>
      <c r="CR76" s="634"/>
      <c r="CS76" s="634"/>
      <c r="CT76" s="634"/>
      <c r="CU76" s="634"/>
      <c r="CV76" s="635"/>
      <c r="CW76" s="439"/>
      <c r="CX76" s="440"/>
      <c r="CY76" s="440"/>
      <c r="CZ76" s="440"/>
      <c r="DA76" s="440"/>
      <c r="DB76" s="441"/>
      <c r="DC76" s="633"/>
      <c r="DD76" s="634"/>
      <c r="DE76" s="634"/>
      <c r="DF76" s="634"/>
      <c r="DG76" s="634"/>
      <c r="DH76" s="635"/>
      <c r="DI76" s="633"/>
      <c r="DJ76" s="634"/>
      <c r="DK76" s="634"/>
      <c r="DL76" s="634"/>
      <c r="DM76" s="634"/>
      <c r="DN76" s="635"/>
      <c r="DO76" s="439"/>
      <c r="DP76" s="440"/>
      <c r="DQ76" s="440"/>
      <c r="DR76" s="440"/>
      <c r="DS76" s="440"/>
      <c r="DT76" s="441"/>
      <c r="DU76" s="633"/>
      <c r="DV76" s="634"/>
      <c r="DW76" s="634"/>
      <c r="DX76" s="634"/>
      <c r="DY76" s="634"/>
      <c r="DZ76" s="635"/>
      <c r="EA76" s="633"/>
      <c r="EB76" s="634"/>
      <c r="EC76" s="634"/>
      <c r="ED76" s="634"/>
      <c r="EE76" s="634"/>
      <c r="EF76" s="635"/>
      <c r="EG76" s="439"/>
      <c r="EH76" s="440"/>
      <c r="EI76" s="440"/>
      <c r="EJ76" s="440"/>
      <c r="EK76" s="440"/>
      <c r="EL76" s="441"/>
      <c r="EM76" s="633"/>
      <c r="EN76" s="634"/>
      <c r="EO76" s="634"/>
      <c r="EP76" s="634"/>
      <c r="EQ76" s="634"/>
      <c r="ER76" s="635"/>
      <c r="ES76" s="633"/>
      <c r="ET76" s="634"/>
      <c r="EU76" s="634"/>
      <c r="EV76" s="634"/>
      <c r="EW76" s="634"/>
      <c r="EX76" s="635"/>
      <c r="EY76" s="439"/>
      <c r="EZ76" s="440"/>
      <c r="FA76" s="440"/>
      <c r="FB76" s="440"/>
      <c r="FC76" s="440"/>
      <c r="FD76" s="441"/>
      <c r="FE76" s="439"/>
      <c r="FF76" s="440"/>
      <c r="FG76" s="440"/>
      <c r="FH76" s="440"/>
      <c r="FI76" s="440"/>
      <c r="FJ76" s="441"/>
      <c r="FK76" s="633"/>
      <c r="FL76" s="634"/>
      <c r="FM76" s="634"/>
      <c r="FN76" s="634"/>
      <c r="FO76" s="634"/>
      <c r="FP76" s="635"/>
      <c r="FQ76" s="439"/>
      <c r="FR76" s="440"/>
      <c r="FS76" s="440"/>
      <c r="FT76" s="440"/>
      <c r="FU76" s="440"/>
      <c r="FV76" s="441"/>
      <c r="FW76" s="439"/>
      <c r="FX76" s="440"/>
      <c r="FY76" s="440"/>
      <c r="FZ76" s="440"/>
      <c r="GA76" s="440"/>
      <c r="GB76" s="441"/>
      <c r="GC76" s="633"/>
      <c r="GD76" s="634"/>
      <c r="GE76" s="634"/>
      <c r="GF76" s="634"/>
      <c r="GG76" s="634"/>
      <c r="GH76" s="635"/>
      <c r="GI76" s="439"/>
      <c r="GJ76" s="440"/>
      <c r="GK76" s="440"/>
      <c r="GL76" s="440"/>
      <c r="GM76" s="440"/>
      <c r="GN76" s="441"/>
      <c r="GO76" s="439"/>
      <c r="GP76" s="440"/>
      <c r="GQ76" s="440"/>
      <c r="GR76" s="440"/>
      <c r="GS76" s="440"/>
      <c r="GT76" s="441"/>
      <c r="GU76" s="633"/>
      <c r="GV76" s="634"/>
      <c r="GW76" s="634"/>
      <c r="GX76" s="634"/>
      <c r="GY76" s="634"/>
      <c r="GZ76" s="635"/>
      <c r="HA76" s="439"/>
      <c r="HB76" s="440"/>
      <c r="HC76" s="440"/>
      <c r="HD76" s="440"/>
      <c r="HE76" s="440"/>
      <c r="HF76" s="441"/>
      <c r="HG76" s="442">
        <f>COUNT(AC76:HF76)</f>
        <v>0</v>
      </c>
      <c r="HH76" s="362"/>
      <c r="HI76" s="362"/>
      <c r="HJ76" s="362"/>
      <c r="HK76" s="362"/>
      <c r="HL76" s="362"/>
      <c r="HM76" s="362"/>
      <c r="HN76" s="362"/>
      <c r="HO76" s="362"/>
      <c r="HP76" s="362"/>
      <c r="HQ76" s="362"/>
      <c r="HR76" s="362"/>
      <c r="HS76" s="362"/>
      <c r="HT76" s="362"/>
      <c r="HU76" s="363"/>
      <c r="HY76" s="73">
        <f t="array" ref="HY76">SUM(IF(ISNUMBER(AC76:HF76),AC77:HF77-AC76:HF76+(AC77:HF77&lt;AC76:HF76),))*24</f>
        <v>0</v>
      </c>
      <c r="HZ76" s="50"/>
      <c r="IA76" s="51">
        <f>VLOOKUP(HY17,'[1]производственный календарь '!$B$2:$D$13,3,0)</f>
        <v>19</v>
      </c>
      <c r="IB76" s="52">
        <f>VLOOKUP($HY$17,'[6]производственный календарь '!$B$2:$D$13,2,0)</f>
        <v>152</v>
      </c>
      <c r="IC76" s="24"/>
      <c r="ID76" s="25"/>
      <c r="IE76" s="25"/>
      <c r="IH76" s="11"/>
      <c r="IJ76" s="19"/>
      <c r="IK76" s="19"/>
      <c r="IL76" s="19"/>
      <c r="IM76" s="19"/>
      <c r="IN76" s="19"/>
    </row>
    <row r="77" spans="1:248" ht="14.25" hidden="1" customHeight="1" thickBot="1" x14ac:dyDescent="0.3">
      <c r="A77" s="337"/>
      <c r="B77" s="338"/>
      <c r="C77" s="338"/>
      <c r="D77" s="338"/>
      <c r="E77" s="338"/>
      <c r="F77" s="344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6"/>
      <c r="X77" s="352"/>
      <c r="Y77" s="352"/>
      <c r="Z77" s="352"/>
      <c r="AA77" s="352"/>
      <c r="AB77" s="353"/>
      <c r="AC77" s="538"/>
      <c r="AD77" s="539"/>
      <c r="AE77" s="539"/>
      <c r="AF77" s="539"/>
      <c r="AG77" s="539"/>
      <c r="AH77" s="540"/>
      <c r="AI77" s="628"/>
      <c r="AJ77" s="629"/>
      <c r="AK77" s="629"/>
      <c r="AL77" s="629"/>
      <c r="AM77" s="629"/>
      <c r="AN77" s="630"/>
      <c r="AO77" s="633"/>
      <c r="AP77" s="634"/>
      <c r="AQ77" s="634"/>
      <c r="AR77" s="634"/>
      <c r="AS77" s="634"/>
      <c r="AT77" s="635"/>
      <c r="AU77" s="631"/>
      <c r="AV77" s="631"/>
      <c r="AW77" s="631"/>
      <c r="AX77" s="631"/>
      <c r="AY77" s="631"/>
      <c r="AZ77" s="632"/>
      <c r="BA77" s="633"/>
      <c r="BB77" s="634"/>
      <c r="BC77" s="634"/>
      <c r="BD77" s="634"/>
      <c r="BE77" s="634"/>
      <c r="BF77" s="635"/>
      <c r="BG77" s="638"/>
      <c r="BH77" s="639"/>
      <c r="BI77" s="639"/>
      <c r="BJ77" s="639"/>
      <c r="BK77" s="639"/>
      <c r="BL77" s="640"/>
      <c r="BM77" s="636"/>
      <c r="BN77" s="636"/>
      <c r="BO77" s="636"/>
      <c r="BP77" s="636"/>
      <c r="BQ77" s="636"/>
      <c r="BR77" s="637"/>
      <c r="BS77" s="633"/>
      <c r="BT77" s="634"/>
      <c r="BU77" s="634"/>
      <c r="BV77" s="634"/>
      <c r="BW77" s="634"/>
      <c r="BX77" s="635"/>
      <c r="BY77" s="633"/>
      <c r="BZ77" s="634"/>
      <c r="CA77" s="634"/>
      <c r="CB77" s="634"/>
      <c r="CC77" s="634"/>
      <c r="CD77" s="635"/>
      <c r="CE77" s="631"/>
      <c r="CF77" s="631"/>
      <c r="CG77" s="631"/>
      <c r="CH77" s="631"/>
      <c r="CI77" s="631"/>
      <c r="CJ77" s="632"/>
      <c r="CK77" s="633"/>
      <c r="CL77" s="634"/>
      <c r="CM77" s="634"/>
      <c r="CN77" s="634"/>
      <c r="CO77" s="634"/>
      <c r="CP77" s="635"/>
      <c r="CQ77" s="633"/>
      <c r="CR77" s="634"/>
      <c r="CS77" s="634"/>
      <c r="CT77" s="634"/>
      <c r="CU77" s="634"/>
      <c r="CV77" s="635"/>
      <c r="CW77" s="631"/>
      <c r="CX77" s="631"/>
      <c r="CY77" s="631"/>
      <c r="CZ77" s="631"/>
      <c r="DA77" s="631"/>
      <c r="DB77" s="632"/>
      <c r="DC77" s="633"/>
      <c r="DD77" s="634"/>
      <c r="DE77" s="634"/>
      <c r="DF77" s="634"/>
      <c r="DG77" s="634"/>
      <c r="DH77" s="635"/>
      <c r="DI77" s="633"/>
      <c r="DJ77" s="634"/>
      <c r="DK77" s="634"/>
      <c r="DL77" s="634"/>
      <c r="DM77" s="634"/>
      <c r="DN77" s="635"/>
      <c r="DO77" s="631"/>
      <c r="DP77" s="631"/>
      <c r="DQ77" s="631"/>
      <c r="DR77" s="631"/>
      <c r="DS77" s="631"/>
      <c r="DT77" s="632"/>
      <c r="DU77" s="633"/>
      <c r="DV77" s="634"/>
      <c r="DW77" s="634"/>
      <c r="DX77" s="634"/>
      <c r="DY77" s="634"/>
      <c r="DZ77" s="635"/>
      <c r="EA77" s="633"/>
      <c r="EB77" s="634"/>
      <c r="EC77" s="634"/>
      <c r="ED77" s="634"/>
      <c r="EE77" s="634"/>
      <c r="EF77" s="635"/>
      <c r="EG77" s="631"/>
      <c r="EH77" s="631"/>
      <c r="EI77" s="631"/>
      <c r="EJ77" s="631"/>
      <c r="EK77" s="631"/>
      <c r="EL77" s="632"/>
      <c r="EM77" s="633"/>
      <c r="EN77" s="634"/>
      <c r="EO77" s="634"/>
      <c r="EP77" s="634"/>
      <c r="EQ77" s="634"/>
      <c r="ER77" s="635"/>
      <c r="ES77" s="633"/>
      <c r="ET77" s="634"/>
      <c r="EU77" s="634"/>
      <c r="EV77" s="634"/>
      <c r="EW77" s="634"/>
      <c r="EX77" s="635"/>
      <c r="EY77" s="631"/>
      <c r="EZ77" s="631"/>
      <c r="FA77" s="631"/>
      <c r="FB77" s="631"/>
      <c r="FC77" s="631"/>
      <c r="FD77" s="632"/>
      <c r="FE77" s="631"/>
      <c r="FF77" s="631"/>
      <c r="FG77" s="631"/>
      <c r="FH77" s="631"/>
      <c r="FI77" s="631"/>
      <c r="FJ77" s="632"/>
      <c r="FK77" s="633"/>
      <c r="FL77" s="634"/>
      <c r="FM77" s="634"/>
      <c r="FN77" s="634"/>
      <c r="FO77" s="634"/>
      <c r="FP77" s="635"/>
      <c r="FQ77" s="631"/>
      <c r="FR77" s="631"/>
      <c r="FS77" s="631"/>
      <c r="FT77" s="631"/>
      <c r="FU77" s="631"/>
      <c r="FV77" s="632"/>
      <c r="FW77" s="631"/>
      <c r="FX77" s="631"/>
      <c r="FY77" s="631"/>
      <c r="FZ77" s="631"/>
      <c r="GA77" s="631"/>
      <c r="GB77" s="632"/>
      <c r="GC77" s="633"/>
      <c r="GD77" s="634"/>
      <c r="GE77" s="634"/>
      <c r="GF77" s="634"/>
      <c r="GG77" s="634"/>
      <c r="GH77" s="635"/>
      <c r="GI77" s="631"/>
      <c r="GJ77" s="631"/>
      <c r="GK77" s="631"/>
      <c r="GL77" s="631"/>
      <c r="GM77" s="631"/>
      <c r="GN77" s="632"/>
      <c r="GO77" s="631"/>
      <c r="GP77" s="631"/>
      <c r="GQ77" s="631"/>
      <c r="GR77" s="631"/>
      <c r="GS77" s="631"/>
      <c r="GT77" s="632"/>
      <c r="GU77" s="633"/>
      <c r="GV77" s="634"/>
      <c r="GW77" s="634"/>
      <c r="GX77" s="634"/>
      <c r="GY77" s="634"/>
      <c r="GZ77" s="635"/>
      <c r="HA77" s="631"/>
      <c r="HB77" s="631"/>
      <c r="HC77" s="631"/>
      <c r="HD77" s="631"/>
      <c r="HE77" s="631"/>
      <c r="HF77" s="632"/>
      <c r="HG77" s="364"/>
      <c r="HH77" s="365"/>
      <c r="HI77" s="365"/>
      <c r="HJ77" s="365"/>
      <c r="HK77" s="365"/>
      <c r="HL77" s="365"/>
      <c r="HM77" s="365"/>
      <c r="HN77" s="365"/>
      <c r="HO77" s="365"/>
      <c r="HP77" s="365"/>
      <c r="HQ77" s="365"/>
      <c r="HR77" s="365"/>
      <c r="HS77" s="365"/>
      <c r="HT77" s="365"/>
      <c r="HU77" s="366"/>
      <c r="HY77" s="74"/>
      <c r="HZ77" s="32"/>
      <c r="IA77" s="33"/>
      <c r="IB77" s="39"/>
      <c r="IC77" s="24"/>
      <c r="ID77" s="25"/>
      <c r="IE77" s="25"/>
      <c r="IH77" s="11"/>
      <c r="IJ77" s="19"/>
      <c r="IK77" s="19"/>
      <c r="IL77" s="19"/>
      <c r="IM77" s="19"/>
      <c r="IN77" s="19"/>
    </row>
    <row r="78" spans="1:248" ht="23.25" hidden="1" customHeight="1" thickBot="1" x14ac:dyDescent="0.3">
      <c r="A78" s="337"/>
      <c r="B78" s="338"/>
      <c r="C78" s="338"/>
      <c r="D78" s="338"/>
      <c r="E78" s="338"/>
      <c r="F78" s="344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6"/>
      <c r="X78" s="505" t="s">
        <v>39</v>
      </c>
      <c r="Y78" s="505"/>
      <c r="Z78" s="505"/>
      <c r="AA78" s="505"/>
      <c r="AB78" s="506"/>
      <c r="AC78" s="382">
        <f t="shared" ref="AC78" si="247">IFERROR(AC76-AC75-AC77,0)</f>
        <v>0</v>
      </c>
      <c r="AD78" s="382"/>
      <c r="AE78" s="382"/>
      <c r="AF78" s="382"/>
      <c r="AG78" s="382"/>
      <c r="AH78" s="383"/>
      <c r="AI78" s="382">
        <f t="shared" ref="AI78" si="248">IFERROR(AI76-AI75-AI77,0)</f>
        <v>0</v>
      </c>
      <c r="AJ78" s="382"/>
      <c r="AK78" s="382"/>
      <c r="AL78" s="382"/>
      <c r="AM78" s="382"/>
      <c r="AN78" s="383"/>
      <c r="AO78" s="382">
        <f t="shared" ref="AO78" si="249">IFERROR(AO76-AO75-AO77,0)</f>
        <v>0</v>
      </c>
      <c r="AP78" s="382"/>
      <c r="AQ78" s="382"/>
      <c r="AR78" s="382"/>
      <c r="AS78" s="382"/>
      <c r="AT78" s="383"/>
      <c r="AU78" s="382">
        <f t="shared" ref="AU78" si="250">IFERROR(AU76-AU75-AU77,0)</f>
        <v>0</v>
      </c>
      <c r="AV78" s="382"/>
      <c r="AW78" s="382"/>
      <c r="AX78" s="382"/>
      <c r="AY78" s="382"/>
      <c r="AZ78" s="383"/>
      <c r="BA78" s="382">
        <f t="shared" ref="BA78" si="251">IFERROR(BA76-BA75-BA77,0)</f>
        <v>0</v>
      </c>
      <c r="BB78" s="382"/>
      <c r="BC78" s="382"/>
      <c r="BD78" s="382"/>
      <c r="BE78" s="382"/>
      <c r="BF78" s="383"/>
      <c r="BG78" s="384">
        <f t="shared" ref="BG78" si="252">IFERROR(BG76-BG75-BG77,0)</f>
        <v>0</v>
      </c>
      <c r="BH78" s="384"/>
      <c r="BI78" s="384"/>
      <c r="BJ78" s="384"/>
      <c r="BK78" s="384"/>
      <c r="BL78" s="385"/>
      <c r="BM78" s="384">
        <f t="shared" ref="BM78" si="253">IFERROR(BM76-BM75-BM77,0)</f>
        <v>0</v>
      </c>
      <c r="BN78" s="384"/>
      <c r="BO78" s="384"/>
      <c r="BP78" s="384"/>
      <c r="BQ78" s="384"/>
      <c r="BR78" s="385"/>
      <c r="BS78" s="382">
        <f t="shared" ref="BS78" si="254">IFERROR(BS76-BS75-BS77,0)</f>
        <v>0</v>
      </c>
      <c r="BT78" s="382"/>
      <c r="BU78" s="382"/>
      <c r="BV78" s="382"/>
      <c r="BW78" s="382"/>
      <c r="BX78" s="383"/>
      <c r="BY78" s="382">
        <f t="shared" ref="BY78" si="255">IFERROR(BY76-BY75-BY77,0)</f>
        <v>0</v>
      </c>
      <c r="BZ78" s="382"/>
      <c r="CA78" s="382"/>
      <c r="CB78" s="382"/>
      <c r="CC78" s="382"/>
      <c r="CD78" s="383"/>
      <c r="CE78" s="382">
        <f t="shared" ref="CE78" si="256">IFERROR(CE76-CE75-CE77,0)</f>
        <v>0</v>
      </c>
      <c r="CF78" s="382"/>
      <c r="CG78" s="382"/>
      <c r="CH78" s="382"/>
      <c r="CI78" s="382"/>
      <c r="CJ78" s="383"/>
      <c r="CK78" s="382">
        <f t="shared" ref="CK78" si="257">IFERROR(CK76-CK75-CK77,0)</f>
        <v>0</v>
      </c>
      <c r="CL78" s="382"/>
      <c r="CM78" s="382"/>
      <c r="CN78" s="382"/>
      <c r="CO78" s="382"/>
      <c r="CP78" s="383"/>
      <c r="CQ78" s="382">
        <f t="shared" ref="CQ78" si="258">IFERROR(CQ76-CQ75-CQ77,0)</f>
        <v>0</v>
      </c>
      <c r="CR78" s="382"/>
      <c r="CS78" s="382"/>
      <c r="CT78" s="382"/>
      <c r="CU78" s="382"/>
      <c r="CV78" s="383"/>
      <c r="CW78" s="382">
        <f t="shared" ref="CW78" si="259">IFERROR(CW76-CW75-CW77,0)</f>
        <v>0</v>
      </c>
      <c r="CX78" s="382"/>
      <c r="CY78" s="382"/>
      <c r="CZ78" s="382"/>
      <c r="DA78" s="382"/>
      <c r="DB78" s="383"/>
      <c r="DC78" s="382">
        <f t="shared" ref="DC78" si="260">IFERROR(DC76-DC75-DC77,0)</f>
        <v>0</v>
      </c>
      <c r="DD78" s="382"/>
      <c r="DE78" s="382"/>
      <c r="DF78" s="382"/>
      <c r="DG78" s="382"/>
      <c r="DH78" s="383"/>
      <c r="DI78" s="382">
        <f t="shared" ref="DI78" si="261">IFERROR(DI76-DI75-DI77,0)</f>
        <v>0</v>
      </c>
      <c r="DJ78" s="382"/>
      <c r="DK78" s="382"/>
      <c r="DL78" s="382"/>
      <c r="DM78" s="382"/>
      <c r="DN78" s="383"/>
      <c r="DO78" s="382">
        <f t="shared" ref="DO78" si="262">IFERROR(DO76-DO75-DO77,0)</f>
        <v>0</v>
      </c>
      <c r="DP78" s="382"/>
      <c r="DQ78" s="382"/>
      <c r="DR78" s="382"/>
      <c r="DS78" s="382"/>
      <c r="DT78" s="383"/>
      <c r="DU78" s="382">
        <f t="shared" ref="DU78" si="263">IFERROR(DU76-DU75-DU77,0)</f>
        <v>0</v>
      </c>
      <c r="DV78" s="382"/>
      <c r="DW78" s="382"/>
      <c r="DX78" s="382"/>
      <c r="DY78" s="382"/>
      <c r="DZ78" s="383"/>
      <c r="EA78" s="382">
        <f t="shared" ref="EA78" si="264">IFERROR(EA76-EA75-EA77,0)</f>
        <v>0</v>
      </c>
      <c r="EB78" s="382"/>
      <c r="EC78" s="382"/>
      <c r="ED78" s="382"/>
      <c r="EE78" s="382"/>
      <c r="EF78" s="383"/>
      <c r="EG78" s="382">
        <f t="shared" ref="EG78" si="265">IFERROR(EG76-EG75-EG77,0)</f>
        <v>0</v>
      </c>
      <c r="EH78" s="382"/>
      <c r="EI78" s="382"/>
      <c r="EJ78" s="382"/>
      <c r="EK78" s="382"/>
      <c r="EL78" s="383"/>
      <c r="EM78" s="382">
        <f t="shared" ref="EM78" si="266">IFERROR(EM76-EM75-EM77,0)</f>
        <v>0</v>
      </c>
      <c r="EN78" s="382"/>
      <c r="EO78" s="382"/>
      <c r="EP78" s="382"/>
      <c r="EQ78" s="382"/>
      <c r="ER78" s="383"/>
      <c r="ES78" s="382">
        <f t="shared" ref="ES78" si="267">IFERROR(ES76-ES75-ES77,0)</f>
        <v>0</v>
      </c>
      <c r="ET78" s="382"/>
      <c r="EU78" s="382"/>
      <c r="EV78" s="382"/>
      <c r="EW78" s="382"/>
      <c r="EX78" s="383"/>
      <c r="EY78" s="382">
        <f t="shared" ref="EY78" si="268">IFERROR(EY76-EY75-EY77,0)</f>
        <v>0</v>
      </c>
      <c r="EZ78" s="382"/>
      <c r="FA78" s="382"/>
      <c r="FB78" s="382"/>
      <c r="FC78" s="382"/>
      <c r="FD78" s="383"/>
      <c r="FE78" s="382">
        <f t="shared" ref="FE78" si="269">IFERROR(FE76-FE75-FE77,0)</f>
        <v>0</v>
      </c>
      <c r="FF78" s="382"/>
      <c r="FG78" s="382"/>
      <c r="FH78" s="382"/>
      <c r="FI78" s="382"/>
      <c r="FJ78" s="383"/>
      <c r="FK78" s="382">
        <f t="shared" ref="FK78" si="270">IFERROR(FK76-FK75-FK77,0)</f>
        <v>0</v>
      </c>
      <c r="FL78" s="382"/>
      <c r="FM78" s="382"/>
      <c r="FN78" s="382"/>
      <c r="FO78" s="382"/>
      <c r="FP78" s="383"/>
      <c r="FQ78" s="382">
        <f t="shared" ref="FQ78" si="271">IFERROR(FQ76-FQ75-FQ77,0)</f>
        <v>0</v>
      </c>
      <c r="FR78" s="382"/>
      <c r="FS78" s="382"/>
      <c r="FT78" s="382"/>
      <c r="FU78" s="382"/>
      <c r="FV78" s="383"/>
      <c r="FW78" s="382">
        <f t="shared" ref="FW78" si="272">IFERROR(FW76-FW75-FW77,0)</f>
        <v>0</v>
      </c>
      <c r="FX78" s="382"/>
      <c r="FY78" s="382"/>
      <c r="FZ78" s="382"/>
      <c r="GA78" s="382"/>
      <c r="GB78" s="383"/>
      <c r="GC78" s="382">
        <f t="shared" ref="GC78" si="273">IFERROR(GC76-GC75-GC77,0)</f>
        <v>0</v>
      </c>
      <c r="GD78" s="382"/>
      <c r="GE78" s="382"/>
      <c r="GF78" s="382"/>
      <c r="GG78" s="382"/>
      <c r="GH78" s="383"/>
      <c r="GI78" s="382">
        <f t="shared" ref="GI78" si="274">IFERROR(GI76-GI75-GI77,0)</f>
        <v>0</v>
      </c>
      <c r="GJ78" s="382"/>
      <c r="GK78" s="382"/>
      <c r="GL78" s="382"/>
      <c r="GM78" s="382"/>
      <c r="GN78" s="383"/>
      <c r="GO78" s="382">
        <f t="shared" ref="GO78" si="275">IFERROR(GO76-GO75-GO77,0)</f>
        <v>0</v>
      </c>
      <c r="GP78" s="382"/>
      <c r="GQ78" s="382"/>
      <c r="GR78" s="382"/>
      <c r="GS78" s="382"/>
      <c r="GT78" s="383"/>
      <c r="GU78" s="382">
        <f t="shared" ref="GU78" si="276">IFERROR(GU76-GU75-GU77,0)</f>
        <v>0</v>
      </c>
      <c r="GV78" s="382"/>
      <c r="GW78" s="382"/>
      <c r="GX78" s="382"/>
      <c r="GY78" s="382"/>
      <c r="GZ78" s="383"/>
      <c r="HA78" s="382">
        <f t="shared" ref="HA78" si="277">IFERROR(HA76-HA75-HA77,0)</f>
        <v>0</v>
      </c>
      <c r="HB78" s="382"/>
      <c r="HC78" s="382"/>
      <c r="HD78" s="382"/>
      <c r="HE78" s="382"/>
      <c r="HF78" s="383"/>
      <c r="HG78" s="389"/>
      <c r="HH78" s="390"/>
      <c r="HI78" s="390"/>
      <c r="HJ78" s="390"/>
      <c r="HK78" s="390"/>
      <c r="HL78" s="390"/>
      <c r="HM78" s="390"/>
      <c r="HN78" s="390"/>
      <c r="HO78" s="390"/>
      <c r="HP78" s="390"/>
      <c r="HQ78" s="390"/>
      <c r="HR78" s="390"/>
      <c r="HS78" s="390"/>
      <c r="HT78" s="390"/>
      <c r="HU78" s="391"/>
      <c r="HY78" s="40">
        <f>SUM(AC78:HF78)</f>
        <v>0</v>
      </c>
      <c r="HZ78" s="32"/>
      <c r="IA78" s="33"/>
      <c r="IB78" s="39"/>
      <c r="IC78" s="24"/>
      <c r="ID78" s="25"/>
      <c r="IE78" s="25"/>
      <c r="IH78" s="11"/>
      <c r="IJ78" s="19"/>
      <c r="IK78" s="19"/>
      <c r="IL78" s="19"/>
      <c r="IM78" s="19"/>
      <c r="IN78" s="19"/>
    </row>
    <row r="79" spans="1:248" ht="19.5" hidden="1" customHeight="1" thickBot="1" x14ac:dyDescent="0.3">
      <c r="A79" s="337"/>
      <c r="B79" s="338"/>
      <c r="C79" s="338"/>
      <c r="D79" s="338"/>
      <c r="E79" s="338"/>
      <c r="F79" s="344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6"/>
      <c r="X79" s="645" t="s">
        <v>41</v>
      </c>
      <c r="Y79" s="645"/>
      <c r="Z79" s="645"/>
      <c r="AA79" s="645"/>
      <c r="AB79" s="646"/>
      <c r="AC79" s="644"/>
      <c r="AD79" s="384"/>
      <c r="AE79" s="384"/>
      <c r="AF79" s="384"/>
      <c r="AG79" s="384"/>
      <c r="AH79" s="385"/>
      <c r="AI79" s="641"/>
      <c r="AJ79" s="642"/>
      <c r="AK79" s="642"/>
      <c r="AL79" s="642"/>
      <c r="AM79" s="642"/>
      <c r="AN79" s="643"/>
      <c r="AO79" s="641"/>
      <c r="AP79" s="642"/>
      <c r="AQ79" s="642"/>
      <c r="AR79" s="642"/>
      <c r="AS79" s="642"/>
      <c r="AT79" s="643"/>
      <c r="AU79" s="641"/>
      <c r="AV79" s="642"/>
      <c r="AW79" s="642"/>
      <c r="AX79" s="642"/>
      <c r="AY79" s="642"/>
      <c r="AZ79" s="643"/>
      <c r="BA79" s="641"/>
      <c r="BB79" s="642"/>
      <c r="BC79" s="642"/>
      <c r="BD79" s="642"/>
      <c r="BE79" s="642"/>
      <c r="BF79" s="643"/>
      <c r="BG79" s="644"/>
      <c r="BH79" s="384"/>
      <c r="BI79" s="384"/>
      <c r="BJ79" s="384"/>
      <c r="BK79" s="384"/>
      <c r="BL79" s="385"/>
      <c r="BM79" s="644"/>
      <c r="BN79" s="384"/>
      <c r="BO79" s="384"/>
      <c r="BP79" s="384"/>
      <c r="BQ79" s="384"/>
      <c r="BR79" s="385"/>
      <c r="BS79" s="641"/>
      <c r="BT79" s="642"/>
      <c r="BU79" s="642"/>
      <c r="BV79" s="642"/>
      <c r="BW79" s="642"/>
      <c r="BX79" s="643"/>
      <c r="BY79" s="641"/>
      <c r="BZ79" s="642"/>
      <c r="CA79" s="642"/>
      <c r="CB79" s="642"/>
      <c r="CC79" s="642"/>
      <c r="CD79" s="643"/>
      <c r="CE79" s="641"/>
      <c r="CF79" s="642"/>
      <c r="CG79" s="642"/>
      <c r="CH79" s="642"/>
      <c r="CI79" s="642"/>
      <c r="CJ79" s="643"/>
      <c r="CK79" s="641"/>
      <c r="CL79" s="642"/>
      <c r="CM79" s="642"/>
      <c r="CN79" s="642"/>
      <c r="CO79" s="642"/>
      <c r="CP79" s="643"/>
      <c r="CQ79" s="641"/>
      <c r="CR79" s="642"/>
      <c r="CS79" s="642"/>
      <c r="CT79" s="642"/>
      <c r="CU79" s="642"/>
      <c r="CV79" s="643"/>
      <c r="CW79" s="641"/>
      <c r="CX79" s="642"/>
      <c r="CY79" s="642"/>
      <c r="CZ79" s="642"/>
      <c r="DA79" s="642"/>
      <c r="DB79" s="643"/>
      <c r="DC79" s="641"/>
      <c r="DD79" s="642"/>
      <c r="DE79" s="642"/>
      <c r="DF79" s="642"/>
      <c r="DG79" s="642"/>
      <c r="DH79" s="643"/>
      <c r="DI79" s="641"/>
      <c r="DJ79" s="642"/>
      <c r="DK79" s="642"/>
      <c r="DL79" s="642"/>
      <c r="DM79" s="642"/>
      <c r="DN79" s="643"/>
      <c r="DO79" s="641"/>
      <c r="DP79" s="642"/>
      <c r="DQ79" s="642"/>
      <c r="DR79" s="642"/>
      <c r="DS79" s="642"/>
      <c r="DT79" s="643"/>
      <c r="DU79" s="641"/>
      <c r="DV79" s="642"/>
      <c r="DW79" s="642"/>
      <c r="DX79" s="642"/>
      <c r="DY79" s="642"/>
      <c r="DZ79" s="643"/>
      <c r="EA79" s="641"/>
      <c r="EB79" s="642"/>
      <c r="EC79" s="642"/>
      <c r="ED79" s="642"/>
      <c r="EE79" s="642"/>
      <c r="EF79" s="643"/>
      <c r="EG79" s="641"/>
      <c r="EH79" s="642"/>
      <c r="EI79" s="642"/>
      <c r="EJ79" s="642"/>
      <c r="EK79" s="642"/>
      <c r="EL79" s="643"/>
      <c r="EM79" s="641"/>
      <c r="EN79" s="642"/>
      <c r="EO79" s="642"/>
      <c r="EP79" s="642"/>
      <c r="EQ79" s="642"/>
      <c r="ER79" s="643"/>
      <c r="ES79" s="641"/>
      <c r="ET79" s="642"/>
      <c r="EU79" s="642"/>
      <c r="EV79" s="642"/>
      <c r="EW79" s="642"/>
      <c r="EX79" s="643"/>
      <c r="EY79" s="641"/>
      <c r="EZ79" s="642"/>
      <c r="FA79" s="642"/>
      <c r="FB79" s="642"/>
      <c r="FC79" s="642"/>
      <c r="FD79" s="643"/>
      <c r="FE79" s="641"/>
      <c r="FF79" s="642"/>
      <c r="FG79" s="642"/>
      <c r="FH79" s="642"/>
      <c r="FI79" s="642"/>
      <c r="FJ79" s="643"/>
      <c r="FK79" s="641"/>
      <c r="FL79" s="642"/>
      <c r="FM79" s="642"/>
      <c r="FN79" s="642"/>
      <c r="FO79" s="642"/>
      <c r="FP79" s="643"/>
      <c r="FQ79" s="641"/>
      <c r="FR79" s="642"/>
      <c r="FS79" s="642"/>
      <c r="FT79" s="642"/>
      <c r="FU79" s="642"/>
      <c r="FV79" s="643"/>
      <c r="FW79" s="641"/>
      <c r="FX79" s="642"/>
      <c r="FY79" s="642"/>
      <c r="FZ79" s="642"/>
      <c r="GA79" s="642"/>
      <c r="GB79" s="643"/>
      <c r="GC79" s="641"/>
      <c r="GD79" s="642"/>
      <c r="GE79" s="642"/>
      <c r="GF79" s="642"/>
      <c r="GG79" s="642"/>
      <c r="GH79" s="643"/>
      <c r="GI79" s="641"/>
      <c r="GJ79" s="642"/>
      <c r="GK79" s="642"/>
      <c r="GL79" s="642"/>
      <c r="GM79" s="642"/>
      <c r="GN79" s="643"/>
      <c r="GO79" s="641"/>
      <c r="GP79" s="642"/>
      <c r="GQ79" s="642"/>
      <c r="GR79" s="642"/>
      <c r="GS79" s="642"/>
      <c r="GT79" s="643"/>
      <c r="GU79" s="641"/>
      <c r="GV79" s="642"/>
      <c r="GW79" s="642"/>
      <c r="GX79" s="642"/>
      <c r="GY79" s="642"/>
      <c r="GZ79" s="643"/>
      <c r="HA79" s="641"/>
      <c r="HB79" s="642"/>
      <c r="HC79" s="642"/>
      <c r="HD79" s="642"/>
      <c r="HE79" s="642"/>
      <c r="HF79" s="642"/>
      <c r="HG79" s="479"/>
      <c r="HH79" s="480"/>
      <c r="HI79" s="480"/>
      <c r="HJ79" s="480"/>
      <c r="HK79" s="480"/>
      <c r="HL79" s="480"/>
      <c r="HM79" s="480"/>
      <c r="HN79" s="480"/>
      <c r="HO79" s="480"/>
      <c r="HP79" s="480"/>
      <c r="HQ79" s="480"/>
      <c r="HR79" s="480"/>
      <c r="HS79" s="480"/>
      <c r="HT79" s="480"/>
      <c r="HU79" s="481"/>
      <c r="HV79" s="75"/>
      <c r="HW79" s="75"/>
      <c r="HX79" s="75"/>
      <c r="HY79" s="40">
        <f>SUM(AC79:HF79)</f>
        <v>0</v>
      </c>
      <c r="HZ79" s="32"/>
      <c r="IA79" s="33"/>
      <c r="IB79" s="39"/>
      <c r="IC79" s="24"/>
      <c r="ID79" s="25"/>
      <c r="IE79" s="25"/>
      <c r="IH79" s="11"/>
      <c r="IJ79" s="19"/>
      <c r="IK79" s="19"/>
      <c r="IL79" s="19"/>
      <c r="IM79" s="19"/>
      <c r="IN79" s="19"/>
    </row>
    <row r="80" spans="1:248" ht="18" hidden="1" customHeight="1" thickTop="1" thickBot="1" x14ac:dyDescent="0.3">
      <c r="A80" s="337"/>
      <c r="B80" s="338"/>
      <c r="C80" s="338"/>
      <c r="D80" s="338"/>
      <c r="E80" s="338"/>
      <c r="F80" s="344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6"/>
      <c r="X80" s="398" t="s">
        <v>43</v>
      </c>
      <c r="Y80" s="398"/>
      <c r="Z80" s="398"/>
      <c r="AA80" s="398"/>
      <c r="AB80" s="399"/>
      <c r="AC80" s="644"/>
      <c r="AD80" s="384"/>
      <c r="AE80" s="384"/>
      <c r="AF80" s="384"/>
      <c r="AG80" s="384"/>
      <c r="AH80" s="385"/>
      <c r="AI80" s="641"/>
      <c r="AJ80" s="642"/>
      <c r="AK80" s="642"/>
      <c r="AL80" s="642"/>
      <c r="AM80" s="642"/>
      <c r="AN80" s="643"/>
      <c r="AO80" s="641"/>
      <c r="AP80" s="642"/>
      <c r="AQ80" s="642"/>
      <c r="AR80" s="642"/>
      <c r="AS80" s="642"/>
      <c r="AT80" s="643"/>
      <c r="AU80" s="641"/>
      <c r="AV80" s="642"/>
      <c r="AW80" s="642"/>
      <c r="AX80" s="642"/>
      <c r="AY80" s="642"/>
      <c r="AZ80" s="643"/>
      <c r="BA80" s="641"/>
      <c r="BB80" s="642"/>
      <c r="BC80" s="642"/>
      <c r="BD80" s="642"/>
      <c r="BE80" s="642"/>
      <c r="BF80" s="643"/>
      <c r="BG80" s="644"/>
      <c r="BH80" s="384"/>
      <c r="BI80" s="384"/>
      <c r="BJ80" s="384"/>
      <c r="BK80" s="384"/>
      <c r="BL80" s="385"/>
      <c r="BM80" s="644"/>
      <c r="BN80" s="384"/>
      <c r="BO80" s="384"/>
      <c r="BP80" s="384"/>
      <c r="BQ80" s="384"/>
      <c r="BR80" s="385"/>
      <c r="BS80" s="641"/>
      <c r="BT80" s="642"/>
      <c r="BU80" s="642"/>
      <c r="BV80" s="642"/>
      <c r="BW80" s="642"/>
      <c r="BX80" s="643"/>
      <c r="BY80" s="641"/>
      <c r="BZ80" s="642"/>
      <c r="CA80" s="642"/>
      <c r="CB80" s="642"/>
      <c r="CC80" s="642"/>
      <c r="CD80" s="643"/>
      <c r="CE80" s="641"/>
      <c r="CF80" s="642"/>
      <c r="CG80" s="642"/>
      <c r="CH80" s="642"/>
      <c r="CI80" s="642"/>
      <c r="CJ80" s="643"/>
      <c r="CK80" s="641"/>
      <c r="CL80" s="642"/>
      <c r="CM80" s="642"/>
      <c r="CN80" s="642"/>
      <c r="CO80" s="642"/>
      <c r="CP80" s="643"/>
      <c r="CQ80" s="641"/>
      <c r="CR80" s="642"/>
      <c r="CS80" s="642"/>
      <c r="CT80" s="642"/>
      <c r="CU80" s="642"/>
      <c r="CV80" s="643"/>
      <c r="CW80" s="641"/>
      <c r="CX80" s="642"/>
      <c r="CY80" s="642"/>
      <c r="CZ80" s="642"/>
      <c r="DA80" s="642"/>
      <c r="DB80" s="643"/>
      <c r="DC80" s="641"/>
      <c r="DD80" s="642"/>
      <c r="DE80" s="642"/>
      <c r="DF80" s="642"/>
      <c r="DG80" s="642"/>
      <c r="DH80" s="643"/>
      <c r="DI80" s="641"/>
      <c r="DJ80" s="642"/>
      <c r="DK80" s="642"/>
      <c r="DL80" s="642"/>
      <c r="DM80" s="642"/>
      <c r="DN80" s="643"/>
      <c r="DO80" s="641"/>
      <c r="DP80" s="642"/>
      <c r="DQ80" s="642"/>
      <c r="DR80" s="642"/>
      <c r="DS80" s="642"/>
      <c r="DT80" s="643"/>
      <c r="DU80" s="641"/>
      <c r="DV80" s="642"/>
      <c r="DW80" s="642"/>
      <c r="DX80" s="642"/>
      <c r="DY80" s="642"/>
      <c r="DZ80" s="643"/>
      <c r="EA80" s="641"/>
      <c r="EB80" s="642"/>
      <c r="EC80" s="642"/>
      <c r="ED80" s="642"/>
      <c r="EE80" s="642"/>
      <c r="EF80" s="643"/>
      <c r="EG80" s="641"/>
      <c r="EH80" s="642"/>
      <c r="EI80" s="642"/>
      <c r="EJ80" s="642"/>
      <c r="EK80" s="642"/>
      <c r="EL80" s="643"/>
      <c r="EM80" s="641"/>
      <c r="EN80" s="642"/>
      <c r="EO80" s="642"/>
      <c r="EP80" s="642"/>
      <c r="EQ80" s="642"/>
      <c r="ER80" s="643"/>
      <c r="ES80" s="641"/>
      <c r="ET80" s="642"/>
      <c r="EU80" s="642"/>
      <c r="EV80" s="642"/>
      <c r="EW80" s="642"/>
      <c r="EX80" s="643"/>
      <c r="EY80" s="641"/>
      <c r="EZ80" s="642"/>
      <c r="FA80" s="642"/>
      <c r="FB80" s="642"/>
      <c r="FC80" s="642"/>
      <c r="FD80" s="643"/>
      <c r="FE80" s="641"/>
      <c r="FF80" s="642"/>
      <c r="FG80" s="642"/>
      <c r="FH80" s="642"/>
      <c r="FI80" s="642"/>
      <c r="FJ80" s="643"/>
      <c r="FK80" s="641"/>
      <c r="FL80" s="642"/>
      <c r="FM80" s="642"/>
      <c r="FN80" s="642"/>
      <c r="FO80" s="642"/>
      <c r="FP80" s="643"/>
      <c r="FQ80" s="641"/>
      <c r="FR80" s="642"/>
      <c r="FS80" s="642"/>
      <c r="FT80" s="642"/>
      <c r="FU80" s="642"/>
      <c r="FV80" s="643"/>
      <c r="FW80" s="641"/>
      <c r="FX80" s="642"/>
      <c r="FY80" s="642"/>
      <c r="FZ80" s="642"/>
      <c r="GA80" s="642"/>
      <c r="GB80" s="643"/>
      <c r="GC80" s="641"/>
      <c r="GD80" s="642"/>
      <c r="GE80" s="642"/>
      <c r="GF80" s="642"/>
      <c r="GG80" s="642"/>
      <c r="GH80" s="643"/>
      <c r="GI80" s="641"/>
      <c r="GJ80" s="642"/>
      <c r="GK80" s="642"/>
      <c r="GL80" s="642"/>
      <c r="GM80" s="642"/>
      <c r="GN80" s="643"/>
      <c r="GO80" s="641"/>
      <c r="GP80" s="642"/>
      <c r="GQ80" s="642"/>
      <c r="GR80" s="642"/>
      <c r="GS80" s="642"/>
      <c r="GT80" s="643"/>
      <c r="GU80" s="641"/>
      <c r="GV80" s="642"/>
      <c r="GW80" s="642"/>
      <c r="GX80" s="642"/>
      <c r="GY80" s="642"/>
      <c r="GZ80" s="643"/>
      <c r="HA80" s="641"/>
      <c r="HB80" s="642"/>
      <c r="HC80" s="642"/>
      <c r="HD80" s="642"/>
      <c r="HE80" s="642"/>
      <c r="HF80" s="76"/>
      <c r="HG80" s="427">
        <v>0</v>
      </c>
      <c r="HH80" s="428"/>
      <c r="HI80" s="428"/>
      <c r="HJ80" s="428"/>
      <c r="HK80" s="428"/>
      <c r="HL80" s="428"/>
      <c r="HM80" s="428"/>
      <c r="HN80" s="428"/>
      <c r="HO80" s="428"/>
      <c r="HP80" s="428"/>
      <c r="HQ80" s="428"/>
      <c r="HR80" s="428"/>
      <c r="HS80" s="428"/>
      <c r="HT80" s="428"/>
      <c r="HU80" s="428"/>
      <c r="HV80" s="429"/>
      <c r="HW80" s="35"/>
      <c r="HX80" s="35"/>
      <c r="HY80" s="77"/>
      <c r="HZ80" s="32"/>
      <c r="IA80" s="33"/>
      <c r="IB80" s="39"/>
      <c r="IC80" s="24"/>
      <c r="ID80" s="25"/>
      <c r="IE80" s="25"/>
      <c r="IH80" s="11"/>
      <c r="IJ80" s="19"/>
      <c r="IK80" s="19"/>
      <c r="IL80" s="19"/>
      <c r="IM80" s="19"/>
      <c r="IN80" s="19"/>
    </row>
    <row r="81" spans="1:248" ht="14.25" hidden="1" customHeight="1" thickTop="1" thickBot="1" x14ac:dyDescent="0.3">
      <c r="A81" s="337"/>
      <c r="B81" s="338"/>
      <c r="C81" s="338"/>
      <c r="D81" s="338"/>
      <c r="E81" s="338"/>
      <c r="F81" s="344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6"/>
      <c r="X81" s="653" t="s">
        <v>47</v>
      </c>
      <c r="Y81" s="653"/>
      <c r="Z81" s="653"/>
      <c r="AA81" s="653"/>
      <c r="AB81" s="654"/>
      <c r="AC81" s="657">
        <f>(MIN(AC77,6/24)-MIN(AC76,6/24)+MAX(AC77,22/24)-MAX(AC76,22/24))*24+(AC77&lt;AC76)*8</f>
        <v>0</v>
      </c>
      <c r="AD81" s="658"/>
      <c r="AE81" s="658"/>
      <c r="AF81" s="658"/>
      <c r="AG81" s="658"/>
      <c r="AH81" s="659"/>
      <c r="AI81" s="663">
        <f>(MIN(AI77,6/24)-MIN(AI76,6/24)+MAX(AI77,22/24)-MAX(AI76,22/24))*24+(AI77&lt;AI76)*8</f>
        <v>0</v>
      </c>
      <c r="AJ81" s="664"/>
      <c r="AK81" s="664"/>
      <c r="AL81" s="664"/>
      <c r="AM81" s="664"/>
      <c r="AN81" s="665"/>
      <c r="AO81" s="663">
        <f>(MIN(AO77,6/24)-MIN(AO76,6/24)+MAX(AO77,22/24)-MAX(AO76,22/24))*24+(AO77&lt;AO76)*8</f>
        <v>0</v>
      </c>
      <c r="AP81" s="664"/>
      <c r="AQ81" s="664"/>
      <c r="AR81" s="664"/>
      <c r="AS81" s="664"/>
      <c r="AT81" s="665"/>
      <c r="AU81" s="647">
        <f>(MIN(AU77,6/24)-MIN(AU76,6/24)+MAX(AU77,22/24)-MAX(AU76,22/24))*24+(AU77&lt;AU76)*8</f>
        <v>0</v>
      </c>
      <c r="AV81" s="648"/>
      <c r="AW81" s="648"/>
      <c r="AX81" s="648"/>
      <c r="AY81" s="648"/>
      <c r="AZ81" s="649"/>
      <c r="BA81" s="647">
        <f>(MIN(BA77,6/24)-MIN(BA76,6/24)+MAX(BA77,22/24)-MAX(BA76,22/24))*24+(BA77&lt;BA76)*8</f>
        <v>0</v>
      </c>
      <c r="BB81" s="648"/>
      <c r="BC81" s="648"/>
      <c r="BD81" s="648"/>
      <c r="BE81" s="648"/>
      <c r="BF81" s="649"/>
      <c r="BG81" s="657">
        <f>(MIN(BG77,6/24)-MIN(BG76,6/24)+MAX(BG77,22/24)-MAX(BG76,22/24))*24+(BG77&lt;BG76)*8</f>
        <v>0</v>
      </c>
      <c r="BH81" s="658"/>
      <c r="BI81" s="658"/>
      <c r="BJ81" s="658"/>
      <c r="BK81" s="658"/>
      <c r="BL81" s="659"/>
      <c r="BM81" s="657">
        <f>(MIN(BM77,6/24)-MIN(BM76,6/24)+MAX(BM77,22/24)-MAX(BM76,22/24))*24+(BM77&lt;BM76)*8</f>
        <v>0</v>
      </c>
      <c r="BN81" s="658"/>
      <c r="BO81" s="658"/>
      <c r="BP81" s="658"/>
      <c r="BQ81" s="658"/>
      <c r="BR81" s="659"/>
      <c r="BS81" s="647">
        <f>(MIN(BS77,6/24)-MIN(BS76,6/24)+MAX(BS77,22/24)-MAX(BS76,22/24))*24+(BS77&lt;BS76)*8</f>
        <v>0</v>
      </c>
      <c r="BT81" s="648"/>
      <c r="BU81" s="648"/>
      <c r="BV81" s="648"/>
      <c r="BW81" s="648"/>
      <c r="BX81" s="649"/>
      <c r="BY81" s="647">
        <f>(MIN(BY77,6/24)-MIN(BY76,6/24)+MAX(BY77,22/24)-MAX(BY76,22/24))*24+(BY77&lt;BY76)*8</f>
        <v>0</v>
      </c>
      <c r="BZ81" s="648"/>
      <c r="CA81" s="648"/>
      <c r="CB81" s="648"/>
      <c r="CC81" s="648"/>
      <c r="CD81" s="649"/>
      <c r="CE81" s="647">
        <f>(MIN(CE77,6/24)-MIN(CE76,6/24)+MAX(CE77,22/24)-MAX(CE76,22/24))*24+(CE77&lt;CE76)*8</f>
        <v>0</v>
      </c>
      <c r="CF81" s="648"/>
      <c r="CG81" s="648"/>
      <c r="CH81" s="648"/>
      <c r="CI81" s="648"/>
      <c r="CJ81" s="649"/>
      <c r="CK81" s="647">
        <f>(MIN(CK77,6/24)-MIN(CK76,6/24)+MAX(CK77,22/24)-MAX(CK76,22/24))*24+(CK77&lt;CK76)*8</f>
        <v>0</v>
      </c>
      <c r="CL81" s="648"/>
      <c r="CM81" s="648"/>
      <c r="CN81" s="648"/>
      <c r="CO81" s="648"/>
      <c r="CP81" s="649"/>
      <c r="CQ81" s="647">
        <f>(MIN(CQ77,6/24)-MIN(CQ76,6/24)+MAX(CQ77,22/24)-MAX(CQ76,22/24))*24+(CQ77&lt;CQ76)*8</f>
        <v>0</v>
      </c>
      <c r="CR81" s="648"/>
      <c r="CS81" s="648"/>
      <c r="CT81" s="648"/>
      <c r="CU81" s="648"/>
      <c r="CV81" s="649"/>
      <c r="CW81" s="647">
        <f>(MIN(CW77,6/24)-MIN(CW76,6/24)+MAX(CW77,22/24)-MAX(CW76,22/24))*24+(CW77&lt;CW76)*8</f>
        <v>0</v>
      </c>
      <c r="CX81" s="648"/>
      <c r="CY81" s="648"/>
      <c r="CZ81" s="648"/>
      <c r="DA81" s="648"/>
      <c r="DB81" s="649"/>
      <c r="DC81" s="647">
        <f>(MIN(DC77,6/24)-MIN(DC76,6/24)+MAX(DC77,22/24)-MAX(DC76,22/24))*24+(DC77&lt;DC76)*8</f>
        <v>0</v>
      </c>
      <c r="DD81" s="648"/>
      <c r="DE81" s="648"/>
      <c r="DF81" s="648"/>
      <c r="DG81" s="648"/>
      <c r="DH81" s="649"/>
      <c r="DI81" s="647">
        <f>(MIN(DI77,6/24)-MIN(DI76,6/24)+MAX(DI77,22/24)-MAX(DI76,22/24))*24+(DI77&lt;DI76)*8</f>
        <v>0</v>
      </c>
      <c r="DJ81" s="648"/>
      <c r="DK81" s="648"/>
      <c r="DL81" s="648"/>
      <c r="DM81" s="648"/>
      <c r="DN81" s="649"/>
      <c r="DO81" s="647">
        <f>(MIN(DO77,6/24)-MIN(DO76,6/24)+MAX(DO77,22/24)-MAX(DO76,22/24))*24+(DO77&lt;DO76)*8</f>
        <v>0</v>
      </c>
      <c r="DP81" s="648"/>
      <c r="DQ81" s="648"/>
      <c r="DR81" s="648"/>
      <c r="DS81" s="648"/>
      <c r="DT81" s="649"/>
      <c r="DU81" s="647">
        <f>(MIN(DU77,6/24)-MIN(DU76,6/24)+MAX(DU77,22/24)-MAX(DU76,22/24))*24+(DU77&lt;DU76)*8</f>
        <v>0</v>
      </c>
      <c r="DV81" s="648"/>
      <c r="DW81" s="648"/>
      <c r="DX81" s="648"/>
      <c r="DY81" s="648"/>
      <c r="DZ81" s="649"/>
      <c r="EA81" s="647">
        <f>(MIN(EA77,6/24)-MIN(EA76,6/24)+MAX(EA77,22/24)-MAX(EA76,22/24))*24+(EA77&lt;EA76)*8</f>
        <v>0</v>
      </c>
      <c r="EB81" s="648"/>
      <c r="EC81" s="648"/>
      <c r="ED81" s="648"/>
      <c r="EE81" s="648"/>
      <c r="EF81" s="649"/>
      <c r="EG81" s="647">
        <f>(MIN(EG77,6/24)-MIN(EG76,6/24)+MAX(EG77,22/24)-MAX(EG76,22/24))*24+(EG77&lt;EG76)*8</f>
        <v>0</v>
      </c>
      <c r="EH81" s="648"/>
      <c r="EI81" s="648"/>
      <c r="EJ81" s="648"/>
      <c r="EK81" s="648"/>
      <c r="EL81" s="649"/>
      <c r="EM81" s="647">
        <f>(MIN(EM77,6/24)-MIN(EM76,6/24)+MAX(EM77,22/24)-MAX(EM76,22/24))*24+(EM77&lt;EM76)*8</f>
        <v>0</v>
      </c>
      <c r="EN81" s="648"/>
      <c r="EO81" s="648"/>
      <c r="EP81" s="648"/>
      <c r="EQ81" s="648"/>
      <c r="ER81" s="649"/>
      <c r="ES81" s="647">
        <f>(MIN(ES77,6/24)-MIN(ES76,6/24)+MAX(ES77,22/24)-MAX(ES76,22/24))*24+(ES77&lt;ES76)*8</f>
        <v>0</v>
      </c>
      <c r="ET81" s="648"/>
      <c r="EU81" s="648"/>
      <c r="EV81" s="648"/>
      <c r="EW81" s="648"/>
      <c r="EX81" s="649"/>
      <c r="EY81" s="647">
        <f>(MIN(EY77,6/24)-MIN(EY76,6/24)+MAX(EY77,22/24)-MAX(EY76,22/24))*24+(EY77&lt;EY76)*8</f>
        <v>0</v>
      </c>
      <c r="EZ81" s="648"/>
      <c r="FA81" s="648"/>
      <c r="FB81" s="648"/>
      <c r="FC81" s="648"/>
      <c r="FD81" s="649"/>
      <c r="FE81" s="647">
        <f>(MIN(FE77,6/24)-MIN(FE76,6/24)+MAX(FE77,22/24)-MAX(FE76,22/24))*24+(FE77&lt;FE76)*8</f>
        <v>0</v>
      </c>
      <c r="FF81" s="648"/>
      <c r="FG81" s="648"/>
      <c r="FH81" s="648"/>
      <c r="FI81" s="648"/>
      <c r="FJ81" s="649"/>
      <c r="FK81" s="647">
        <f>(MIN(FK77,6/24)-MIN(FK76,6/24)+MAX(FK77,22/24)-MAX(FK76,22/24))*24+(FK77&lt;FK76)*8</f>
        <v>0</v>
      </c>
      <c r="FL81" s="648"/>
      <c r="FM81" s="648"/>
      <c r="FN81" s="648"/>
      <c r="FO81" s="648"/>
      <c r="FP81" s="649"/>
      <c r="FQ81" s="647">
        <f>(MIN(FQ77,6/24)-MIN(FQ76,6/24)+MAX(FQ77,22/24)-MAX(FQ76,22/24))*24+(FQ77&lt;FQ76)*8</f>
        <v>0</v>
      </c>
      <c r="FR81" s="648"/>
      <c r="FS81" s="648"/>
      <c r="FT81" s="648"/>
      <c r="FU81" s="648"/>
      <c r="FV81" s="649"/>
      <c r="FW81" s="647">
        <f>(MIN(FW77,6/24)-MIN(FW76,6/24)+MAX(FW77,22/24)-MAX(FW76,22/24))*24+(FW77&lt;FW76)*8</f>
        <v>0</v>
      </c>
      <c r="FX81" s="648"/>
      <c r="FY81" s="648"/>
      <c r="FZ81" s="648"/>
      <c r="GA81" s="648"/>
      <c r="GB81" s="649"/>
      <c r="GC81" s="647">
        <f>(MIN(GC77,6/24)-MIN(GC76,6/24)+MAX(GC77,22/24)-MAX(GC76,22/24))*24+(GC77&lt;GC76)*8</f>
        <v>0</v>
      </c>
      <c r="GD81" s="648"/>
      <c r="GE81" s="648"/>
      <c r="GF81" s="648"/>
      <c r="GG81" s="648"/>
      <c r="GH81" s="649"/>
      <c r="GI81" s="663">
        <f>(MIN(GI77,6/24)-MIN(GI76,6/24)+MAX(GI77,22/24)-MAX(GI76,22/24))*24+(GI77&lt;GI76)*8</f>
        <v>0</v>
      </c>
      <c r="GJ81" s="664"/>
      <c r="GK81" s="664"/>
      <c r="GL81" s="664"/>
      <c r="GM81" s="664"/>
      <c r="GN81" s="665"/>
      <c r="GO81" s="663">
        <f>(MIN(GO77,6/24)-MIN(GO76,6/24)+MAX(GO77,22/24)-MAX(GO76,22/24))*24+(GO77&lt;GO76)*8</f>
        <v>0</v>
      </c>
      <c r="GP81" s="664"/>
      <c r="GQ81" s="664"/>
      <c r="GR81" s="664"/>
      <c r="GS81" s="664"/>
      <c r="GT81" s="665"/>
      <c r="GU81" s="663">
        <f>(MIN(GU77,6/24)-MIN(GU76,6/24)+MAX(GU77,22/24)-MAX(GU76,22/24))*24+(GU77&lt;GU76)*8</f>
        <v>0</v>
      </c>
      <c r="GV81" s="664"/>
      <c r="GW81" s="664"/>
      <c r="GX81" s="664"/>
      <c r="GY81" s="664"/>
      <c r="GZ81" s="665"/>
      <c r="HA81" s="663">
        <f>(MIN(HA77,6/24)-MIN(HA76,6/24)+MAX(HA77,22/24)-MAX(HA76,22/24))*24+(HA77&lt;HA76)*8</f>
        <v>0</v>
      </c>
      <c r="HB81" s="664"/>
      <c r="HC81" s="664"/>
      <c r="HD81" s="664"/>
      <c r="HE81" s="664"/>
      <c r="HF81" s="664"/>
      <c r="HG81" s="615"/>
      <c r="HH81" s="616"/>
      <c r="HI81" s="616"/>
      <c r="HJ81" s="616"/>
      <c r="HK81" s="616"/>
      <c r="HL81" s="616"/>
      <c r="HM81" s="616"/>
      <c r="HN81" s="616"/>
      <c r="HO81" s="616"/>
      <c r="HP81" s="616"/>
      <c r="HQ81" s="616"/>
      <c r="HR81" s="616"/>
      <c r="HS81" s="616"/>
      <c r="HT81" s="616"/>
      <c r="HU81" s="617"/>
      <c r="HV81" s="35"/>
      <c r="HW81" s="35"/>
      <c r="HX81" s="35"/>
      <c r="HY81" s="78"/>
      <c r="HZ81" s="32"/>
      <c r="IA81" s="33"/>
      <c r="IB81" s="39"/>
      <c r="IC81" s="24"/>
      <c r="ID81" s="25"/>
      <c r="IE81" s="25"/>
      <c r="IH81" s="11"/>
      <c r="IJ81" s="19"/>
      <c r="IK81" s="19"/>
      <c r="IL81" s="19"/>
      <c r="IM81" s="19"/>
      <c r="IN81" s="19"/>
    </row>
    <row r="82" spans="1:248" ht="14.25" hidden="1" customHeight="1" thickBot="1" x14ac:dyDescent="0.3">
      <c r="A82" s="339"/>
      <c r="B82" s="340"/>
      <c r="C82" s="340"/>
      <c r="D82" s="340"/>
      <c r="E82" s="340"/>
      <c r="F82" s="347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9"/>
      <c r="X82" s="655"/>
      <c r="Y82" s="655"/>
      <c r="Z82" s="655"/>
      <c r="AA82" s="655"/>
      <c r="AB82" s="656"/>
      <c r="AC82" s="660"/>
      <c r="AD82" s="661"/>
      <c r="AE82" s="661"/>
      <c r="AF82" s="661"/>
      <c r="AG82" s="661"/>
      <c r="AH82" s="662"/>
      <c r="AI82" s="666"/>
      <c r="AJ82" s="667"/>
      <c r="AK82" s="667"/>
      <c r="AL82" s="667"/>
      <c r="AM82" s="667"/>
      <c r="AN82" s="668"/>
      <c r="AO82" s="666"/>
      <c r="AP82" s="667"/>
      <c r="AQ82" s="667"/>
      <c r="AR82" s="667"/>
      <c r="AS82" s="667"/>
      <c r="AT82" s="668"/>
      <c r="AU82" s="650"/>
      <c r="AV82" s="651"/>
      <c r="AW82" s="651"/>
      <c r="AX82" s="651"/>
      <c r="AY82" s="651"/>
      <c r="AZ82" s="652"/>
      <c r="BA82" s="650"/>
      <c r="BB82" s="651"/>
      <c r="BC82" s="651"/>
      <c r="BD82" s="651"/>
      <c r="BE82" s="651"/>
      <c r="BF82" s="652"/>
      <c r="BG82" s="660"/>
      <c r="BH82" s="661"/>
      <c r="BI82" s="661"/>
      <c r="BJ82" s="661"/>
      <c r="BK82" s="661"/>
      <c r="BL82" s="662"/>
      <c r="BM82" s="660"/>
      <c r="BN82" s="661"/>
      <c r="BO82" s="661"/>
      <c r="BP82" s="661"/>
      <c r="BQ82" s="661"/>
      <c r="BR82" s="662"/>
      <c r="BS82" s="650"/>
      <c r="BT82" s="651"/>
      <c r="BU82" s="651"/>
      <c r="BV82" s="651"/>
      <c r="BW82" s="651"/>
      <c r="BX82" s="652"/>
      <c r="BY82" s="650"/>
      <c r="BZ82" s="651"/>
      <c r="CA82" s="651"/>
      <c r="CB82" s="651"/>
      <c r="CC82" s="651"/>
      <c r="CD82" s="652"/>
      <c r="CE82" s="650"/>
      <c r="CF82" s="651"/>
      <c r="CG82" s="651"/>
      <c r="CH82" s="651"/>
      <c r="CI82" s="651"/>
      <c r="CJ82" s="652"/>
      <c r="CK82" s="650"/>
      <c r="CL82" s="651"/>
      <c r="CM82" s="651"/>
      <c r="CN82" s="651"/>
      <c r="CO82" s="651"/>
      <c r="CP82" s="652"/>
      <c r="CQ82" s="650"/>
      <c r="CR82" s="651"/>
      <c r="CS82" s="651"/>
      <c r="CT82" s="651"/>
      <c r="CU82" s="651"/>
      <c r="CV82" s="652"/>
      <c r="CW82" s="650"/>
      <c r="CX82" s="651"/>
      <c r="CY82" s="651"/>
      <c r="CZ82" s="651"/>
      <c r="DA82" s="651"/>
      <c r="DB82" s="652"/>
      <c r="DC82" s="650"/>
      <c r="DD82" s="651"/>
      <c r="DE82" s="651"/>
      <c r="DF82" s="651"/>
      <c r="DG82" s="651"/>
      <c r="DH82" s="652"/>
      <c r="DI82" s="650"/>
      <c r="DJ82" s="651"/>
      <c r="DK82" s="651"/>
      <c r="DL82" s="651"/>
      <c r="DM82" s="651"/>
      <c r="DN82" s="652"/>
      <c r="DO82" s="650"/>
      <c r="DP82" s="651"/>
      <c r="DQ82" s="651"/>
      <c r="DR82" s="651"/>
      <c r="DS82" s="651"/>
      <c r="DT82" s="652"/>
      <c r="DU82" s="650"/>
      <c r="DV82" s="651"/>
      <c r="DW82" s="651"/>
      <c r="DX82" s="651"/>
      <c r="DY82" s="651"/>
      <c r="DZ82" s="652"/>
      <c r="EA82" s="650"/>
      <c r="EB82" s="651"/>
      <c r="EC82" s="651"/>
      <c r="ED82" s="651"/>
      <c r="EE82" s="651"/>
      <c r="EF82" s="652"/>
      <c r="EG82" s="650"/>
      <c r="EH82" s="651"/>
      <c r="EI82" s="651"/>
      <c r="EJ82" s="651"/>
      <c r="EK82" s="651"/>
      <c r="EL82" s="652"/>
      <c r="EM82" s="650"/>
      <c r="EN82" s="651"/>
      <c r="EO82" s="651"/>
      <c r="EP82" s="651"/>
      <c r="EQ82" s="651"/>
      <c r="ER82" s="652"/>
      <c r="ES82" s="650"/>
      <c r="ET82" s="651"/>
      <c r="EU82" s="651"/>
      <c r="EV82" s="651"/>
      <c r="EW82" s="651"/>
      <c r="EX82" s="652"/>
      <c r="EY82" s="650"/>
      <c r="EZ82" s="651"/>
      <c r="FA82" s="651"/>
      <c r="FB82" s="651"/>
      <c r="FC82" s="651"/>
      <c r="FD82" s="652"/>
      <c r="FE82" s="650"/>
      <c r="FF82" s="651"/>
      <c r="FG82" s="651"/>
      <c r="FH82" s="651"/>
      <c r="FI82" s="651"/>
      <c r="FJ82" s="652"/>
      <c r="FK82" s="650"/>
      <c r="FL82" s="651"/>
      <c r="FM82" s="651"/>
      <c r="FN82" s="651"/>
      <c r="FO82" s="651"/>
      <c r="FP82" s="652"/>
      <c r="FQ82" s="650"/>
      <c r="FR82" s="651"/>
      <c r="FS82" s="651"/>
      <c r="FT82" s="651"/>
      <c r="FU82" s="651"/>
      <c r="FV82" s="652"/>
      <c r="FW82" s="650"/>
      <c r="FX82" s="651"/>
      <c r="FY82" s="651"/>
      <c r="FZ82" s="651"/>
      <c r="GA82" s="651"/>
      <c r="GB82" s="652"/>
      <c r="GC82" s="650"/>
      <c r="GD82" s="651"/>
      <c r="GE82" s="651"/>
      <c r="GF82" s="651"/>
      <c r="GG82" s="651"/>
      <c r="GH82" s="652"/>
      <c r="GI82" s="666"/>
      <c r="GJ82" s="667"/>
      <c r="GK82" s="667"/>
      <c r="GL82" s="667"/>
      <c r="GM82" s="667"/>
      <c r="GN82" s="668"/>
      <c r="GO82" s="666"/>
      <c r="GP82" s="667"/>
      <c r="GQ82" s="667"/>
      <c r="GR82" s="667"/>
      <c r="GS82" s="667"/>
      <c r="GT82" s="668"/>
      <c r="GU82" s="666"/>
      <c r="GV82" s="667"/>
      <c r="GW82" s="667"/>
      <c r="GX82" s="667"/>
      <c r="GY82" s="667"/>
      <c r="GZ82" s="668"/>
      <c r="HA82" s="666"/>
      <c r="HB82" s="667"/>
      <c r="HC82" s="667"/>
      <c r="HD82" s="667"/>
      <c r="HE82" s="667"/>
      <c r="HF82" s="667"/>
      <c r="HG82" s="627"/>
      <c r="HH82" s="327"/>
      <c r="HI82" s="327"/>
      <c r="HJ82" s="327"/>
      <c r="HK82" s="327"/>
      <c r="HL82" s="327"/>
      <c r="HM82" s="327"/>
      <c r="HN82" s="327"/>
      <c r="HO82" s="327"/>
      <c r="HP82" s="327"/>
      <c r="HQ82" s="327"/>
      <c r="HR82" s="327"/>
      <c r="HS82" s="327"/>
      <c r="HT82" s="327"/>
      <c r="HU82" s="328"/>
      <c r="HV82" s="66"/>
      <c r="HW82" s="66"/>
      <c r="HX82" s="66"/>
      <c r="HY82" s="79">
        <f>SUM(AC81:HF82)</f>
        <v>0</v>
      </c>
      <c r="HZ82" s="80"/>
      <c r="IA82" s="62"/>
      <c r="IB82" s="63"/>
      <c r="IC82" s="24"/>
      <c r="ID82" s="25"/>
      <c r="IE82" s="25"/>
      <c r="IH82" s="11"/>
      <c r="IJ82" s="19"/>
      <c r="IK82" s="19"/>
      <c r="IL82" s="19"/>
      <c r="IM82" s="19"/>
      <c r="IN82" s="19"/>
    </row>
    <row r="83" spans="1:248" ht="14.25" hidden="1" customHeight="1" thickTop="1" thickBot="1" x14ac:dyDescent="0.3">
      <c r="A83" s="335">
        <v>11</v>
      </c>
      <c r="B83" s="336"/>
      <c r="C83" s="336"/>
      <c r="D83" s="336"/>
      <c r="E83" s="336"/>
      <c r="F83" s="341" t="s">
        <v>40</v>
      </c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3"/>
      <c r="X83" s="672">
        <v>0.25</v>
      </c>
      <c r="Y83" s="672"/>
      <c r="Z83" s="672"/>
      <c r="AA83" s="672"/>
      <c r="AB83" s="673"/>
      <c r="AC83" s="332"/>
      <c r="AD83" s="333"/>
      <c r="AE83" s="333"/>
      <c r="AF83" s="333"/>
      <c r="AG83" s="333"/>
      <c r="AH83" s="334"/>
      <c r="AI83" s="676"/>
      <c r="AJ83" s="677"/>
      <c r="AK83" s="677"/>
      <c r="AL83" s="677"/>
      <c r="AM83" s="677"/>
      <c r="AN83" s="678"/>
      <c r="AO83" s="359"/>
      <c r="AP83" s="360"/>
      <c r="AQ83" s="360"/>
      <c r="AR83" s="360"/>
      <c r="AS83" s="360"/>
      <c r="AT83" s="361"/>
      <c r="AU83" s="439"/>
      <c r="AV83" s="440"/>
      <c r="AW83" s="440"/>
      <c r="AX83" s="440"/>
      <c r="AY83" s="440"/>
      <c r="AZ83" s="441"/>
      <c r="BA83" s="669"/>
      <c r="BB83" s="670"/>
      <c r="BC83" s="670"/>
      <c r="BD83" s="670"/>
      <c r="BE83" s="670"/>
      <c r="BF83" s="671"/>
      <c r="BG83" s="332"/>
      <c r="BH83" s="333"/>
      <c r="BI83" s="333"/>
      <c r="BJ83" s="333"/>
      <c r="BK83" s="333"/>
      <c r="BL83" s="334"/>
      <c r="BM83" s="332"/>
      <c r="BN83" s="333"/>
      <c r="BO83" s="333"/>
      <c r="BP83" s="333"/>
      <c r="BQ83" s="333"/>
      <c r="BR83" s="334"/>
      <c r="BS83" s="669"/>
      <c r="BT83" s="670"/>
      <c r="BU83" s="670"/>
      <c r="BV83" s="670"/>
      <c r="BW83" s="670"/>
      <c r="BX83" s="671"/>
      <c r="BY83" s="439"/>
      <c r="BZ83" s="440"/>
      <c r="CA83" s="440"/>
      <c r="CB83" s="440"/>
      <c r="CC83" s="440"/>
      <c r="CD83" s="441"/>
      <c r="CE83" s="439"/>
      <c r="CF83" s="440"/>
      <c r="CG83" s="440"/>
      <c r="CH83" s="440"/>
      <c r="CI83" s="440"/>
      <c r="CJ83" s="441"/>
      <c r="CK83" s="669"/>
      <c r="CL83" s="670"/>
      <c r="CM83" s="670"/>
      <c r="CN83" s="670"/>
      <c r="CO83" s="670"/>
      <c r="CP83" s="671"/>
      <c r="CQ83" s="439"/>
      <c r="CR83" s="440"/>
      <c r="CS83" s="440"/>
      <c r="CT83" s="440"/>
      <c r="CU83" s="440"/>
      <c r="CV83" s="441"/>
      <c r="CW83" s="439"/>
      <c r="CX83" s="440"/>
      <c r="CY83" s="440"/>
      <c r="CZ83" s="440"/>
      <c r="DA83" s="440"/>
      <c r="DB83" s="441"/>
      <c r="DC83" s="669"/>
      <c r="DD83" s="670"/>
      <c r="DE83" s="670"/>
      <c r="DF83" s="670"/>
      <c r="DG83" s="670"/>
      <c r="DH83" s="671"/>
      <c r="DI83" s="439"/>
      <c r="DJ83" s="440"/>
      <c r="DK83" s="440"/>
      <c r="DL83" s="440"/>
      <c r="DM83" s="440"/>
      <c r="DN83" s="441"/>
      <c r="DO83" s="439"/>
      <c r="DP83" s="440"/>
      <c r="DQ83" s="440"/>
      <c r="DR83" s="440"/>
      <c r="DS83" s="440"/>
      <c r="DT83" s="441"/>
      <c r="DU83" s="669"/>
      <c r="DV83" s="670"/>
      <c r="DW83" s="670"/>
      <c r="DX83" s="670"/>
      <c r="DY83" s="670"/>
      <c r="DZ83" s="671"/>
      <c r="EA83" s="439"/>
      <c r="EB83" s="440"/>
      <c r="EC83" s="440"/>
      <c r="ED83" s="440"/>
      <c r="EE83" s="440"/>
      <c r="EF83" s="441"/>
      <c r="EG83" s="439"/>
      <c r="EH83" s="440"/>
      <c r="EI83" s="440"/>
      <c r="EJ83" s="440"/>
      <c r="EK83" s="440"/>
      <c r="EL83" s="441"/>
      <c r="EM83" s="669"/>
      <c r="EN83" s="670"/>
      <c r="EO83" s="670"/>
      <c r="EP83" s="670"/>
      <c r="EQ83" s="670"/>
      <c r="ER83" s="671"/>
      <c r="ES83" s="439"/>
      <c r="ET83" s="440"/>
      <c r="EU83" s="440"/>
      <c r="EV83" s="440"/>
      <c r="EW83" s="440"/>
      <c r="EX83" s="441"/>
      <c r="EY83" s="439"/>
      <c r="EZ83" s="440"/>
      <c r="FA83" s="440"/>
      <c r="FB83" s="440"/>
      <c r="FC83" s="440"/>
      <c r="FD83" s="441"/>
      <c r="FE83" s="669"/>
      <c r="FF83" s="670"/>
      <c r="FG83" s="670"/>
      <c r="FH83" s="670"/>
      <c r="FI83" s="670"/>
      <c r="FJ83" s="671"/>
      <c r="FK83" s="439"/>
      <c r="FL83" s="440"/>
      <c r="FM83" s="440"/>
      <c r="FN83" s="440"/>
      <c r="FO83" s="440"/>
      <c r="FP83" s="441"/>
      <c r="FQ83" s="439"/>
      <c r="FR83" s="440"/>
      <c r="FS83" s="440"/>
      <c r="FT83" s="440"/>
      <c r="FU83" s="440"/>
      <c r="FV83" s="441"/>
      <c r="FW83" s="669"/>
      <c r="FX83" s="670"/>
      <c r="FY83" s="670"/>
      <c r="FZ83" s="670"/>
      <c r="GA83" s="670"/>
      <c r="GB83" s="671"/>
      <c r="GC83" s="439"/>
      <c r="GD83" s="440"/>
      <c r="GE83" s="440"/>
      <c r="GF83" s="440"/>
      <c r="GG83" s="440"/>
      <c r="GH83" s="441"/>
      <c r="GI83" s="359"/>
      <c r="GJ83" s="360"/>
      <c r="GK83" s="360"/>
      <c r="GL83" s="360"/>
      <c r="GM83" s="360"/>
      <c r="GN83" s="361"/>
      <c r="GO83" s="676"/>
      <c r="GP83" s="677"/>
      <c r="GQ83" s="677"/>
      <c r="GR83" s="677"/>
      <c r="GS83" s="677"/>
      <c r="GT83" s="678"/>
      <c r="GU83" s="359"/>
      <c r="GV83" s="360"/>
      <c r="GW83" s="360"/>
      <c r="GX83" s="360"/>
      <c r="GY83" s="360"/>
      <c r="GZ83" s="361"/>
      <c r="HA83" s="359"/>
      <c r="HB83" s="360"/>
      <c r="HC83" s="360"/>
      <c r="HD83" s="360"/>
      <c r="HE83" s="360"/>
      <c r="HF83" s="361"/>
      <c r="HG83" s="362">
        <f>COUNT(AC83:HF83)</f>
        <v>0</v>
      </c>
      <c r="HH83" s="362"/>
      <c r="HI83" s="362"/>
      <c r="HJ83" s="362"/>
      <c r="HK83" s="362"/>
      <c r="HL83" s="362"/>
      <c r="HM83" s="362"/>
      <c r="HN83" s="362"/>
      <c r="HO83" s="362"/>
      <c r="HP83" s="362"/>
      <c r="HQ83" s="362"/>
      <c r="HR83" s="362"/>
      <c r="HS83" s="362"/>
      <c r="HT83" s="362"/>
      <c r="HU83" s="363"/>
      <c r="HY83" s="679">
        <f>SUM(AC83:HF84)</f>
        <v>0</v>
      </c>
      <c r="HZ83" s="50"/>
      <c r="IA83" s="51">
        <f>VLOOKUP($HY$17,'[6]производственный календарь '!$B2:$D13,3,0)</f>
        <v>19</v>
      </c>
      <c r="IB83" s="52">
        <f>VLOOKUP($HY$17,'[6]производственный календарь '!$B$2:$D$13,2,0)</f>
        <v>152</v>
      </c>
      <c r="IC83" s="24"/>
      <c r="ID83" s="25"/>
      <c r="IE83" s="25"/>
      <c r="IH83" s="11"/>
      <c r="IJ83" s="19"/>
      <c r="IK83" s="19"/>
      <c r="IL83" s="19"/>
      <c r="IM83" s="19"/>
      <c r="IN83" s="19"/>
    </row>
    <row r="84" spans="1:248" ht="14.25" hidden="1" customHeight="1" thickBot="1" x14ac:dyDescent="0.3">
      <c r="A84" s="337"/>
      <c r="B84" s="338"/>
      <c r="C84" s="338"/>
      <c r="D84" s="338"/>
      <c r="E84" s="338"/>
      <c r="F84" s="344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6"/>
      <c r="X84" s="674"/>
      <c r="Y84" s="674"/>
      <c r="Z84" s="674"/>
      <c r="AA84" s="674"/>
      <c r="AB84" s="675"/>
      <c r="AC84" s="354"/>
      <c r="AD84" s="355"/>
      <c r="AE84" s="355"/>
      <c r="AF84" s="355"/>
      <c r="AG84" s="355"/>
      <c r="AH84" s="356"/>
      <c r="AI84" s="370"/>
      <c r="AJ84" s="371"/>
      <c r="AK84" s="371"/>
      <c r="AL84" s="371"/>
      <c r="AM84" s="371"/>
      <c r="AN84" s="372"/>
      <c r="AO84" s="370"/>
      <c r="AP84" s="371"/>
      <c r="AQ84" s="371"/>
      <c r="AR84" s="371"/>
      <c r="AS84" s="371"/>
      <c r="AT84" s="372"/>
      <c r="AU84" s="563"/>
      <c r="AV84" s="564"/>
      <c r="AW84" s="564"/>
      <c r="AX84" s="564"/>
      <c r="AY84" s="564"/>
      <c r="AZ84" s="565"/>
      <c r="BA84" s="563"/>
      <c r="BB84" s="564"/>
      <c r="BC84" s="564"/>
      <c r="BD84" s="564"/>
      <c r="BE84" s="564"/>
      <c r="BF84" s="565"/>
      <c r="BG84" s="354"/>
      <c r="BH84" s="355"/>
      <c r="BI84" s="355"/>
      <c r="BJ84" s="355"/>
      <c r="BK84" s="355"/>
      <c r="BL84" s="356"/>
      <c r="BM84" s="354"/>
      <c r="BN84" s="355"/>
      <c r="BO84" s="355"/>
      <c r="BP84" s="355"/>
      <c r="BQ84" s="355"/>
      <c r="BR84" s="356"/>
      <c r="BS84" s="563"/>
      <c r="BT84" s="564"/>
      <c r="BU84" s="564"/>
      <c r="BV84" s="564"/>
      <c r="BW84" s="564"/>
      <c r="BX84" s="565"/>
      <c r="BY84" s="563"/>
      <c r="BZ84" s="564"/>
      <c r="CA84" s="564"/>
      <c r="CB84" s="564"/>
      <c r="CC84" s="564"/>
      <c r="CD84" s="565"/>
      <c r="CE84" s="563"/>
      <c r="CF84" s="564"/>
      <c r="CG84" s="564"/>
      <c r="CH84" s="564"/>
      <c r="CI84" s="564"/>
      <c r="CJ84" s="565"/>
      <c r="CK84" s="563"/>
      <c r="CL84" s="564"/>
      <c r="CM84" s="564"/>
      <c r="CN84" s="564"/>
      <c r="CO84" s="564"/>
      <c r="CP84" s="565"/>
      <c r="CQ84" s="563"/>
      <c r="CR84" s="564"/>
      <c r="CS84" s="564"/>
      <c r="CT84" s="564"/>
      <c r="CU84" s="564"/>
      <c r="CV84" s="565"/>
      <c r="CW84" s="563"/>
      <c r="CX84" s="564"/>
      <c r="CY84" s="564"/>
      <c r="CZ84" s="564"/>
      <c r="DA84" s="564"/>
      <c r="DB84" s="565"/>
      <c r="DC84" s="563"/>
      <c r="DD84" s="564"/>
      <c r="DE84" s="564"/>
      <c r="DF84" s="564"/>
      <c r="DG84" s="564"/>
      <c r="DH84" s="565"/>
      <c r="DI84" s="563"/>
      <c r="DJ84" s="564"/>
      <c r="DK84" s="564"/>
      <c r="DL84" s="564"/>
      <c r="DM84" s="564"/>
      <c r="DN84" s="565"/>
      <c r="DO84" s="563"/>
      <c r="DP84" s="564"/>
      <c r="DQ84" s="564"/>
      <c r="DR84" s="564"/>
      <c r="DS84" s="564"/>
      <c r="DT84" s="565"/>
      <c r="DU84" s="563"/>
      <c r="DV84" s="564"/>
      <c r="DW84" s="564"/>
      <c r="DX84" s="564"/>
      <c r="DY84" s="564"/>
      <c r="DZ84" s="565"/>
      <c r="EA84" s="563"/>
      <c r="EB84" s="564"/>
      <c r="EC84" s="564"/>
      <c r="ED84" s="564"/>
      <c r="EE84" s="564"/>
      <c r="EF84" s="565"/>
      <c r="EG84" s="563"/>
      <c r="EH84" s="564"/>
      <c r="EI84" s="564"/>
      <c r="EJ84" s="564"/>
      <c r="EK84" s="564"/>
      <c r="EL84" s="565"/>
      <c r="EM84" s="563"/>
      <c r="EN84" s="564"/>
      <c r="EO84" s="564"/>
      <c r="EP84" s="564"/>
      <c r="EQ84" s="564"/>
      <c r="ER84" s="565"/>
      <c r="ES84" s="563"/>
      <c r="ET84" s="564"/>
      <c r="EU84" s="564"/>
      <c r="EV84" s="564"/>
      <c r="EW84" s="564"/>
      <c r="EX84" s="565"/>
      <c r="EY84" s="563"/>
      <c r="EZ84" s="564"/>
      <c r="FA84" s="564"/>
      <c r="FB84" s="564"/>
      <c r="FC84" s="564"/>
      <c r="FD84" s="565"/>
      <c r="FE84" s="563"/>
      <c r="FF84" s="564"/>
      <c r="FG84" s="564"/>
      <c r="FH84" s="564"/>
      <c r="FI84" s="564"/>
      <c r="FJ84" s="565"/>
      <c r="FK84" s="563"/>
      <c r="FL84" s="564"/>
      <c r="FM84" s="564"/>
      <c r="FN84" s="564"/>
      <c r="FO84" s="564"/>
      <c r="FP84" s="565"/>
      <c r="FQ84" s="563"/>
      <c r="FR84" s="564"/>
      <c r="FS84" s="564"/>
      <c r="FT84" s="564"/>
      <c r="FU84" s="564"/>
      <c r="FV84" s="565"/>
      <c r="FW84" s="563"/>
      <c r="FX84" s="564"/>
      <c r="FY84" s="564"/>
      <c r="FZ84" s="564"/>
      <c r="GA84" s="564"/>
      <c r="GB84" s="565"/>
      <c r="GC84" s="563"/>
      <c r="GD84" s="564"/>
      <c r="GE84" s="564"/>
      <c r="GF84" s="564"/>
      <c r="GG84" s="564"/>
      <c r="GH84" s="565"/>
      <c r="GI84" s="370"/>
      <c r="GJ84" s="371"/>
      <c r="GK84" s="371"/>
      <c r="GL84" s="371"/>
      <c r="GM84" s="371"/>
      <c r="GN84" s="372"/>
      <c r="GO84" s="370"/>
      <c r="GP84" s="371"/>
      <c r="GQ84" s="371"/>
      <c r="GR84" s="371"/>
      <c r="GS84" s="371"/>
      <c r="GT84" s="372"/>
      <c r="GU84" s="370"/>
      <c r="GV84" s="371"/>
      <c r="GW84" s="371"/>
      <c r="GX84" s="371"/>
      <c r="GY84" s="371"/>
      <c r="GZ84" s="372"/>
      <c r="HA84" s="370"/>
      <c r="HB84" s="371"/>
      <c r="HC84" s="371"/>
      <c r="HD84" s="371"/>
      <c r="HE84" s="371"/>
      <c r="HF84" s="371"/>
      <c r="HG84" s="364"/>
      <c r="HH84" s="365"/>
      <c r="HI84" s="365"/>
      <c r="HJ84" s="365"/>
      <c r="HK84" s="365"/>
      <c r="HL84" s="365"/>
      <c r="HM84" s="365"/>
      <c r="HN84" s="365"/>
      <c r="HO84" s="365"/>
      <c r="HP84" s="365"/>
      <c r="HQ84" s="365"/>
      <c r="HR84" s="365"/>
      <c r="HS84" s="365"/>
      <c r="HT84" s="365"/>
      <c r="HU84" s="366"/>
      <c r="HY84" s="680"/>
      <c r="HZ84" s="32"/>
      <c r="IA84" s="33"/>
      <c r="IB84" s="39"/>
      <c r="IC84" s="24"/>
      <c r="ID84" s="25"/>
      <c r="IE84" s="25"/>
      <c r="IH84" s="11"/>
      <c r="IJ84" s="19"/>
      <c r="IK84" s="19"/>
      <c r="IL84" s="19"/>
      <c r="IM84" s="19"/>
      <c r="IN84" s="19"/>
    </row>
    <row r="85" spans="1:248" ht="18" hidden="1" customHeight="1" thickBot="1" x14ac:dyDescent="0.3">
      <c r="A85" s="337"/>
      <c r="B85" s="338"/>
      <c r="C85" s="338"/>
      <c r="D85" s="338"/>
      <c r="E85" s="338"/>
      <c r="F85" s="344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6"/>
      <c r="X85" s="357"/>
      <c r="Y85" s="357"/>
      <c r="Z85" s="357"/>
      <c r="AA85" s="357"/>
      <c r="AB85" s="358"/>
      <c r="AC85" s="560"/>
      <c r="AD85" s="561"/>
      <c r="AE85" s="561"/>
      <c r="AF85" s="561"/>
      <c r="AG85" s="561"/>
      <c r="AH85" s="562"/>
      <c r="AI85" s="490"/>
      <c r="AJ85" s="491"/>
      <c r="AK85" s="491"/>
      <c r="AL85" s="491"/>
      <c r="AM85" s="491"/>
      <c r="AN85" s="492"/>
      <c r="AO85" s="490"/>
      <c r="AP85" s="491"/>
      <c r="AQ85" s="491"/>
      <c r="AR85" s="491"/>
      <c r="AS85" s="491"/>
      <c r="AT85" s="492"/>
      <c r="AU85" s="490"/>
      <c r="AV85" s="491"/>
      <c r="AW85" s="491"/>
      <c r="AX85" s="491"/>
      <c r="AY85" s="491"/>
      <c r="AZ85" s="492"/>
      <c r="BA85" s="490"/>
      <c r="BB85" s="491"/>
      <c r="BC85" s="491"/>
      <c r="BD85" s="491"/>
      <c r="BE85" s="491"/>
      <c r="BF85" s="492"/>
      <c r="BG85" s="560"/>
      <c r="BH85" s="561"/>
      <c r="BI85" s="561"/>
      <c r="BJ85" s="561"/>
      <c r="BK85" s="561"/>
      <c r="BL85" s="562"/>
      <c r="BM85" s="560"/>
      <c r="BN85" s="561"/>
      <c r="BO85" s="561"/>
      <c r="BP85" s="561"/>
      <c r="BQ85" s="561"/>
      <c r="BR85" s="562"/>
      <c r="BS85" s="461"/>
      <c r="BT85" s="462"/>
      <c r="BU85" s="462"/>
      <c r="BV85" s="462"/>
      <c r="BW85" s="462"/>
      <c r="BX85" s="463"/>
      <c r="BY85" s="490"/>
      <c r="BZ85" s="491"/>
      <c r="CA85" s="491"/>
      <c r="CB85" s="491"/>
      <c r="CC85" s="491"/>
      <c r="CD85" s="492"/>
      <c r="CE85" s="490"/>
      <c r="CF85" s="491"/>
      <c r="CG85" s="491"/>
      <c r="CH85" s="491"/>
      <c r="CI85" s="491"/>
      <c r="CJ85" s="492"/>
      <c r="CK85" s="490"/>
      <c r="CL85" s="491"/>
      <c r="CM85" s="491"/>
      <c r="CN85" s="491"/>
      <c r="CO85" s="491"/>
      <c r="CP85" s="492"/>
      <c r="CQ85" s="490"/>
      <c r="CR85" s="491"/>
      <c r="CS85" s="491"/>
      <c r="CT85" s="491"/>
      <c r="CU85" s="491"/>
      <c r="CV85" s="492"/>
      <c r="CW85" s="490"/>
      <c r="CX85" s="491"/>
      <c r="CY85" s="491"/>
      <c r="CZ85" s="491"/>
      <c r="DA85" s="491"/>
      <c r="DB85" s="492"/>
      <c r="DC85" s="490"/>
      <c r="DD85" s="491"/>
      <c r="DE85" s="491"/>
      <c r="DF85" s="491"/>
      <c r="DG85" s="491"/>
      <c r="DH85" s="492"/>
      <c r="DI85" s="461"/>
      <c r="DJ85" s="462"/>
      <c r="DK85" s="462"/>
      <c r="DL85" s="462"/>
      <c r="DM85" s="462"/>
      <c r="DN85" s="463"/>
      <c r="DO85" s="490"/>
      <c r="DP85" s="491"/>
      <c r="DQ85" s="491"/>
      <c r="DR85" s="491"/>
      <c r="DS85" s="491"/>
      <c r="DT85" s="492"/>
      <c r="DU85" s="490"/>
      <c r="DV85" s="491"/>
      <c r="DW85" s="491"/>
      <c r="DX85" s="491"/>
      <c r="DY85" s="491"/>
      <c r="DZ85" s="492"/>
      <c r="EA85" s="490"/>
      <c r="EB85" s="491"/>
      <c r="EC85" s="491"/>
      <c r="ED85" s="491"/>
      <c r="EE85" s="491"/>
      <c r="EF85" s="492"/>
      <c r="EG85" s="490"/>
      <c r="EH85" s="491"/>
      <c r="EI85" s="491"/>
      <c r="EJ85" s="491"/>
      <c r="EK85" s="491"/>
      <c r="EL85" s="492"/>
      <c r="EM85" s="490"/>
      <c r="EN85" s="491"/>
      <c r="EO85" s="491"/>
      <c r="EP85" s="491"/>
      <c r="EQ85" s="491"/>
      <c r="ER85" s="492"/>
      <c r="ES85" s="490"/>
      <c r="ET85" s="491"/>
      <c r="EU85" s="491"/>
      <c r="EV85" s="491"/>
      <c r="EW85" s="491"/>
      <c r="EX85" s="492"/>
      <c r="EY85" s="461"/>
      <c r="EZ85" s="462"/>
      <c r="FA85" s="462"/>
      <c r="FB85" s="462"/>
      <c r="FC85" s="462"/>
      <c r="FD85" s="463"/>
      <c r="FE85" s="490"/>
      <c r="FF85" s="491"/>
      <c r="FG85" s="491"/>
      <c r="FH85" s="491"/>
      <c r="FI85" s="491"/>
      <c r="FJ85" s="492"/>
      <c r="FK85" s="490"/>
      <c r="FL85" s="491"/>
      <c r="FM85" s="491"/>
      <c r="FN85" s="491"/>
      <c r="FO85" s="491"/>
      <c r="FP85" s="492"/>
      <c r="FQ85" s="490"/>
      <c r="FR85" s="491"/>
      <c r="FS85" s="491"/>
      <c r="FT85" s="491"/>
      <c r="FU85" s="491"/>
      <c r="FV85" s="492"/>
      <c r="FW85" s="490"/>
      <c r="FX85" s="491"/>
      <c r="FY85" s="491"/>
      <c r="FZ85" s="491"/>
      <c r="GA85" s="491"/>
      <c r="GB85" s="492"/>
      <c r="GC85" s="490"/>
      <c r="GD85" s="491"/>
      <c r="GE85" s="491"/>
      <c r="GF85" s="491"/>
      <c r="GG85" s="491"/>
      <c r="GH85" s="492"/>
      <c r="GI85" s="490"/>
      <c r="GJ85" s="491"/>
      <c r="GK85" s="491"/>
      <c r="GL85" s="491"/>
      <c r="GM85" s="491"/>
      <c r="GN85" s="492"/>
      <c r="GO85" s="461"/>
      <c r="GP85" s="462"/>
      <c r="GQ85" s="462"/>
      <c r="GR85" s="462"/>
      <c r="GS85" s="462"/>
      <c r="GT85" s="463"/>
      <c r="GU85" s="490"/>
      <c r="GV85" s="491"/>
      <c r="GW85" s="491"/>
      <c r="GX85" s="491"/>
      <c r="GY85" s="491"/>
      <c r="GZ85" s="492"/>
      <c r="HA85" s="490"/>
      <c r="HB85" s="491"/>
      <c r="HC85" s="491"/>
      <c r="HD85" s="491"/>
      <c r="HE85" s="491"/>
      <c r="HF85" s="491"/>
      <c r="HG85" s="479"/>
      <c r="HH85" s="480"/>
      <c r="HI85" s="480"/>
      <c r="HJ85" s="480"/>
      <c r="HK85" s="480"/>
      <c r="HL85" s="480"/>
      <c r="HM85" s="480"/>
      <c r="HN85" s="480"/>
      <c r="HO85" s="480"/>
      <c r="HP85" s="480"/>
      <c r="HQ85" s="480"/>
      <c r="HR85" s="480"/>
      <c r="HS85" s="480"/>
      <c r="HT85" s="480"/>
      <c r="HU85" s="481"/>
      <c r="HY85" s="61"/>
      <c r="HZ85" s="32"/>
      <c r="IA85" s="33"/>
      <c r="IB85" s="39"/>
      <c r="IC85" s="24"/>
      <c r="ID85" s="25"/>
      <c r="IE85" s="25"/>
      <c r="IH85" s="11"/>
      <c r="IJ85" s="19"/>
      <c r="IK85" s="19"/>
      <c r="IL85" s="19"/>
      <c r="IM85" s="19"/>
      <c r="IN85" s="19"/>
    </row>
    <row r="86" spans="1:248" ht="19.5" hidden="1" customHeight="1" thickBot="1" x14ac:dyDescent="0.3">
      <c r="A86" s="337"/>
      <c r="B86" s="338"/>
      <c r="C86" s="338"/>
      <c r="D86" s="338"/>
      <c r="E86" s="338"/>
      <c r="F86" s="344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6"/>
      <c r="X86" s="505" t="s">
        <v>39</v>
      </c>
      <c r="Y86" s="505"/>
      <c r="Z86" s="505"/>
      <c r="AA86" s="505"/>
      <c r="AB86" s="506"/>
      <c r="AC86" s="641">
        <f>IFERROR(AC85-AC84,0)</f>
        <v>0</v>
      </c>
      <c r="AD86" s="642"/>
      <c r="AE86" s="642"/>
      <c r="AF86" s="642"/>
      <c r="AG86" s="642"/>
      <c r="AH86" s="643"/>
      <c r="AI86" s="641">
        <f t="shared" ref="AI86" si="278">IFERROR(AI85-AI84,0)</f>
        <v>0</v>
      </c>
      <c r="AJ86" s="642"/>
      <c r="AK86" s="642"/>
      <c r="AL86" s="642"/>
      <c r="AM86" s="642"/>
      <c r="AN86" s="643"/>
      <c r="AO86" s="641">
        <f t="shared" ref="AO86" si="279">IFERROR(AO85-AO84,0)</f>
        <v>0</v>
      </c>
      <c r="AP86" s="642"/>
      <c r="AQ86" s="642"/>
      <c r="AR86" s="642"/>
      <c r="AS86" s="642"/>
      <c r="AT86" s="643"/>
      <c r="AU86" s="641">
        <f t="shared" ref="AU86" si="280">IFERROR(AU85-AU84,0)</f>
        <v>0</v>
      </c>
      <c r="AV86" s="642"/>
      <c r="AW86" s="642"/>
      <c r="AX86" s="642"/>
      <c r="AY86" s="642"/>
      <c r="AZ86" s="643"/>
      <c r="BA86" s="641">
        <f t="shared" ref="BA86" si="281">IFERROR(BA85-BA84,0)</f>
        <v>0</v>
      </c>
      <c r="BB86" s="642"/>
      <c r="BC86" s="642"/>
      <c r="BD86" s="642"/>
      <c r="BE86" s="642"/>
      <c r="BF86" s="643"/>
      <c r="BG86" s="644">
        <f t="shared" ref="BG86" si="282">IFERROR(BG85-BG84,0)</f>
        <v>0</v>
      </c>
      <c r="BH86" s="384"/>
      <c r="BI86" s="384"/>
      <c r="BJ86" s="384"/>
      <c r="BK86" s="384"/>
      <c r="BL86" s="385"/>
      <c r="BM86" s="644">
        <f t="shared" ref="BM86" si="283">IFERROR(BM85-BM84,0)</f>
        <v>0</v>
      </c>
      <c r="BN86" s="384"/>
      <c r="BO86" s="384"/>
      <c r="BP86" s="384"/>
      <c r="BQ86" s="384"/>
      <c r="BR86" s="385"/>
      <c r="BS86" s="641">
        <f t="shared" ref="BS86" si="284">IFERROR(BS85-BS84,0)</f>
        <v>0</v>
      </c>
      <c r="BT86" s="642"/>
      <c r="BU86" s="642"/>
      <c r="BV86" s="642"/>
      <c r="BW86" s="642"/>
      <c r="BX86" s="643"/>
      <c r="BY86" s="641">
        <f t="shared" ref="BY86" si="285">IFERROR(BY85-BY84,0)</f>
        <v>0</v>
      </c>
      <c r="BZ86" s="642"/>
      <c r="CA86" s="642"/>
      <c r="CB86" s="642"/>
      <c r="CC86" s="642"/>
      <c r="CD86" s="643"/>
      <c r="CE86" s="641">
        <f t="shared" ref="CE86" si="286">IFERROR(CE85-CE84,0)</f>
        <v>0</v>
      </c>
      <c r="CF86" s="642"/>
      <c r="CG86" s="642"/>
      <c r="CH86" s="642"/>
      <c r="CI86" s="642"/>
      <c r="CJ86" s="643"/>
      <c r="CK86" s="641">
        <f t="shared" ref="CK86" si="287">IFERROR(CK85-CK84,0)</f>
        <v>0</v>
      </c>
      <c r="CL86" s="642"/>
      <c r="CM86" s="642"/>
      <c r="CN86" s="642"/>
      <c r="CO86" s="642"/>
      <c r="CP86" s="643"/>
      <c r="CQ86" s="641">
        <f t="shared" ref="CQ86" si="288">IFERROR(CQ85-CQ84,0)</f>
        <v>0</v>
      </c>
      <c r="CR86" s="642"/>
      <c r="CS86" s="642"/>
      <c r="CT86" s="642"/>
      <c r="CU86" s="642"/>
      <c r="CV86" s="643"/>
      <c r="CW86" s="641">
        <f t="shared" ref="CW86" si="289">IFERROR(CW85-CW84,0)</f>
        <v>0</v>
      </c>
      <c r="CX86" s="642"/>
      <c r="CY86" s="642"/>
      <c r="CZ86" s="642"/>
      <c r="DA86" s="642"/>
      <c r="DB86" s="643"/>
      <c r="DC86" s="641">
        <f t="shared" ref="DC86" si="290">IFERROR(DC85-DC84,0)</f>
        <v>0</v>
      </c>
      <c r="DD86" s="642"/>
      <c r="DE86" s="642"/>
      <c r="DF86" s="642"/>
      <c r="DG86" s="642"/>
      <c r="DH86" s="643"/>
      <c r="DI86" s="641">
        <f t="shared" ref="DI86" si="291">IFERROR(DI85-DI84,0)</f>
        <v>0</v>
      </c>
      <c r="DJ86" s="642"/>
      <c r="DK86" s="642"/>
      <c r="DL86" s="642"/>
      <c r="DM86" s="642"/>
      <c r="DN86" s="643"/>
      <c r="DO86" s="641">
        <f t="shared" ref="DO86" si="292">IFERROR(DO85-DO84,0)</f>
        <v>0</v>
      </c>
      <c r="DP86" s="642"/>
      <c r="DQ86" s="642"/>
      <c r="DR86" s="642"/>
      <c r="DS86" s="642"/>
      <c r="DT86" s="643"/>
      <c r="DU86" s="641">
        <f t="shared" ref="DU86" si="293">IFERROR(DU85-DU84,0)</f>
        <v>0</v>
      </c>
      <c r="DV86" s="642"/>
      <c r="DW86" s="642"/>
      <c r="DX86" s="642"/>
      <c r="DY86" s="642"/>
      <c r="DZ86" s="643"/>
      <c r="EA86" s="641">
        <f t="shared" ref="EA86" si="294">IFERROR(EA85-EA84,0)</f>
        <v>0</v>
      </c>
      <c r="EB86" s="642"/>
      <c r="EC86" s="642"/>
      <c r="ED86" s="642"/>
      <c r="EE86" s="642"/>
      <c r="EF86" s="643"/>
      <c r="EG86" s="641">
        <f t="shared" ref="EG86" si="295">IFERROR(EG85-EG84,0)</f>
        <v>0</v>
      </c>
      <c r="EH86" s="642"/>
      <c r="EI86" s="642"/>
      <c r="EJ86" s="642"/>
      <c r="EK86" s="642"/>
      <c r="EL86" s="643"/>
      <c r="EM86" s="641">
        <f t="shared" ref="EM86" si="296">IFERROR(EM85-EM84,0)</f>
        <v>0</v>
      </c>
      <c r="EN86" s="642"/>
      <c r="EO86" s="642"/>
      <c r="EP86" s="642"/>
      <c r="EQ86" s="642"/>
      <c r="ER86" s="643"/>
      <c r="ES86" s="641">
        <f t="shared" ref="ES86" si="297">IFERROR(ES85-ES84,0)</f>
        <v>0</v>
      </c>
      <c r="ET86" s="642"/>
      <c r="EU86" s="642"/>
      <c r="EV86" s="642"/>
      <c r="EW86" s="642"/>
      <c r="EX86" s="643"/>
      <c r="EY86" s="641">
        <f t="shared" ref="EY86" si="298">IFERROR(EY85-EY84,0)</f>
        <v>0</v>
      </c>
      <c r="EZ86" s="642"/>
      <c r="FA86" s="642"/>
      <c r="FB86" s="642"/>
      <c r="FC86" s="642"/>
      <c r="FD86" s="643"/>
      <c r="FE86" s="641">
        <f t="shared" ref="FE86" si="299">IFERROR(FE85-FE84,0)</f>
        <v>0</v>
      </c>
      <c r="FF86" s="642"/>
      <c r="FG86" s="642"/>
      <c r="FH86" s="642"/>
      <c r="FI86" s="642"/>
      <c r="FJ86" s="643"/>
      <c r="FK86" s="641">
        <f t="shared" ref="FK86" si="300">IFERROR(FK85-FK84,0)</f>
        <v>0</v>
      </c>
      <c r="FL86" s="642"/>
      <c r="FM86" s="642"/>
      <c r="FN86" s="642"/>
      <c r="FO86" s="642"/>
      <c r="FP86" s="643"/>
      <c r="FQ86" s="641">
        <f t="shared" ref="FQ86" si="301">IFERROR(FQ85-FQ84,0)</f>
        <v>0</v>
      </c>
      <c r="FR86" s="642"/>
      <c r="FS86" s="642"/>
      <c r="FT86" s="642"/>
      <c r="FU86" s="642"/>
      <c r="FV86" s="643"/>
      <c r="FW86" s="641">
        <f t="shared" ref="FW86" si="302">IFERROR(FW85-FW84,0)</f>
        <v>0</v>
      </c>
      <c r="FX86" s="642"/>
      <c r="FY86" s="642"/>
      <c r="FZ86" s="642"/>
      <c r="GA86" s="642"/>
      <c r="GB86" s="643"/>
      <c r="GC86" s="641">
        <f t="shared" ref="GC86" si="303">IFERROR(GC85-GC84,0)</f>
        <v>0</v>
      </c>
      <c r="GD86" s="642"/>
      <c r="GE86" s="642"/>
      <c r="GF86" s="642"/>
      <c r="GG86" s="642"/>
      <c r="GH86" s="643"/>
      <c r="GI86" s="641">
        <f t="shared" ref="GI86" si="304">IFERROR(GI85-GI84,0)</f>
        <v>0</v>
      </c>
      <c r="GJ86" s="642"/>
      <c r="GK86" s="642"/>
      <c r="GL86" s="642"/>
      <c r="GM86" s="642"/>
      <c r="GN86" s="643"/>
      <c r="GO86" s="641">
        <f t="shared" ref="GO86" si="305">IFERROR(GO85-GO84,0)</f>
        <v>0</v>
      </c>
      <c r="GP86" s="642"/>
      <c r="GQ86" s="642"/>
      <c r="GR86" s="642"/>
      <c r="GS86" s="642"/>
      <c r="GT86" s="643"/>
      <c r="GU86" s="641">
        <f t="shared" ref="GU86" si="306">IFERROR(GU85-GU84,0)</f>
        <v>0</v>
      </c>
      <c r="GV86" s="642"/>
      <c r="GW86" s="642"/>
      <c r="GX86" s="642"/>
      <c r="GY86" s="642"/>
      <c r="GZ86" s="643"/>
      <c r="HA86" s="641">
        <f t="shared" ref="HA86" si="307">IFERROR(HA85-HA84,0)</f>
        <v>0</v>
      </c>
      <c r="HB86" s="642"/>
      <c r="HC86" s="642"/>
      <c r="HD86" s="642"/>
      <c r="HE86" s="642"/>
      <c r="HF86" s="643"/>
      <c r="HG86" s="389"/>
      <c r="HH86" s="390"/>
      <c r="HI86" s="390"/>
      <c r="HJ86" s="390"/>
      <c r="HK86" s="390"/>
      <c r="HL86" s="390"/>
      <c r="HM86" s="390"/>
      <c r="HN86" s="390"/>
      <c r="HO86" s="390"/>
      <c r="HP86" s="390"/>
      <c r="HQ86" s="390"/>
      <c r="HR86" s="390"/>
      <c r="HS86" s="390"/>
      <c r="HT86" s="390"/>
      <c r="HU86" s="391"/>
      <c r="HY86" s="40"/>
      <c r="HZ86" s="32"/>
      <c r="IA86" s="33"/>
      <c r="IB86" s="39"/>
      <c r="IC86" s="24"/>
      <c r="ID86" s="25"/>
      <c r="IE86" s="25"/>
      <c r="IH86" s="11"/>
      <c r="IJ86" s="19"/>
      <c r="IK86" s="19"/>
      <c r="IL86" s="19"/>
      <c r="IM86" s="19"/>
      <c r="IN86" s="19"/>
    </row>
    <row r="87" spans="1:248" ht="14.25" hidden="1" customHeight="1" thickTop="1" thickBot="1" x14ac:dyDescent="0.3">
      <c r="A87" s="337"/>
      <c r="B87" s="338"/>
      <c r="C87" s="338"/>
      <c r="D87" s="338"/>
      <c r="E87" s="338"/>
      <c r="F87" s="344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6"/>
      <c r="X87" s="623" t="s">
        <v>41</v>
      </c>
      <c r="Y87" s="624"/>
      <c r="Z87" s="624"/>
      <c r="AA87" s="624"/>
      <c r="AB87" s="625"/>
      <c r="AC87" s="609"/>
      <c r="AD87" s="610"/>
      <c r="AE87" s="610"/>
      <c r="AF87" s="610"/>
      <c r="AG87" s="610"/>
      <c r="AH87" s="611"/>
      <c r="AI87" s="612"/>
      <c r="AJ87" s="613"/>
      <c r="AK87" s="613"/>
      <c r="AL87" s="613"/>
      <c r="AM87" s="613"/>
      <c r="AN87" s="614"/>
      <c r="AO87" s="612"/>
      <c r="AP87" s="613"/>
      <c r="AQ87" s="613"/>
      <c r="AR87" s="613"/>
      <c r="AS87" s="613"/>
      <c r="AT87" s="614"/>
      <c r="AU87" s="606"/>
      <c r="AV87" s="607"/>
      <c r="AW87" s="607"/>
      <c r="AX87" s="607"/>
      <c r="AY87" s="607"/>
      <c r="AZ87" s="608"/>
      <c r="BA87" s="606"/>
      <c r="BB87" s="607"/>
      <c r="BC87" s="607"/>
      <c r="BD87" s="607"/>
      <c r="BE87" s="607"/>
      <c r="BF87" s="608"/>
      <c r="BG87" s="603"/>
      <c r="BH87" s="604"/>
      <c r="BI87" s="604"/>
      <c r="BJ87" s="604"/>
      <c r="BK87" s="604"/>
      <c r="BL87" s="605"/>
      <c r="BM87" s="603"/>
      <c r="BN87" s="604"/>
      <c r="BO87" s="604"/>
      <c r="BP87" s="604"/>
      <c r="BQ87" s="604"/>
      <c r="BR87" s="605"/>
      <c r="BS87" s="606"/>
      <c r="BT87" s="607"/>
      <c r="BU87" s="607"/>
      <c r="BV87" s="607"/>
      <c r="BW87" s="607"/>
      <c r="BX87" s="608"/>
      <c r="BY87" s="606"/>
      <c r="BZ87" s="607"/>
      <c r="CA87" s="607"/>
      <c r="CB87" s="607"/>
      <c r="CC87" s="607"/>
      <c r="CD87" s="608"/>
      <c r="CE87" s="606"/>
      <c r="CF87" s="607"/>
      <c r="CG87" s="607"/>
      <c r="CH87" s="607"/>
      <c r="CI87" s="607"/>
      <c r="CJ87" s="608"/>
      <c r="CK87" s="606"/>
      <c r="CL87" s="607"/>
      <c r="CM87" s="607"/>
      <c r="CN87" s="607"/>
      <c r="CO87" s="607"/>
      <c r="CP87" s="608"/>
      <c r="CQ87" s="606"/>
      <c r="CR87" s="607"/>
      <c r="CS87" s="607"/>
      <c r="CT87" s="607"/>
      <c r="CU87" s="607"/>
      <c r="CV87" s="608"/>
      <c r="CW87" s="606"/>
      <c r="CX87" s="607"/>
      <c r="CY87" s="607"/>
      <c r="CZ87" s="607"/>
      <c r="DA87" s="607"/>
      <c r="DB87" s="608"/>
      <c r="DC87" s="606"/>
      <c r="DD87" s="607"/>
      <c r="DE87" s="607"/>
      <c r="DF87" s="607"/>
      <c r="DG87" s="607"/>
      <c r="DH87" s="608"/>
      <c r="DI87" s="606"/>
      <c r="DJ87" s="607"/>
      <c r="DK87" s="607"/>
      <c r="DL87" s="607"/>
      <c r="DM87" s="607"/>
      <c r="DN87" s="608"/>
      <c r="DO87" s="606"/>
      <c r="DP87" s="607"/>
      <c r="DQ87" s="607"/>
      <c r="DR87" s="607"/>
      <c r="DS87" s="607"/>
      <c r="DT87" s="608"/>
      <c r="DU87" s="606"/>
      <c r="DV87" s="607"/>
      <c r="DW87" s="607"/>
      <c r="DX87" s="607"/>
      <c r="DY87" s="607"/>
      <c r="DZ87" s="608"/>
      <c r="EA87" s="606"/>
      <c r="EB87" s="607"/>
      <c r="EC87" s="607"/>
      <c r="ED87" s="607"/>
      <c r="EE87" s="607"/>
      <c r="EF87" s="608"/>
      <c r="EG87" s="606"/>
      <c r="EH87" s="607"/>
      <c r="EI87" s="607"/>
      <c r="EJ87" s="607"/>
      <c r="EK87" s="607"/>
      <c r="EL87" s="608"/>
      <c r="EM87" s="606"/>
      <c r="EN87" s="607"/>
      <c r="EO87" s="607"/>
      <c r="EP87" s="607"/>
      <c r="EQ87" s="607"/>
      <c r="ER87" s="608"/>
      <c r="ES87" s="606"/>
      <c r="ET87" s="607"/>
      <c r="EU87" s="607"/>
      <c r="EV87" s="607"/>
      <c r="EW87" s="607"/>
      <c r="EX87" s="608"/>
      <c r="EY87" s="606"/>
      <c r="EZ87" s="607"/>
      <c r="FA87" s="607"/>
      <c r="FB87" s="607"/>
      <c r="FC87" s="607"/>
      <c r="FD87" s="608"/>
      <c r="FE87" s="606"/>
      <c r="FF87" s="607"/>
      <c r="FG87" s="607"/>
      <c r="FH87" s="607"/>
      <c r="FI87" s="607"/>
      <c r="FJ87" s="608"/>
      <c r="FK87" s="606"/>
      <c r="FL87" s="607"/>
      <c r="FM87" s="607"/>
      <c r="FN87" s="607"/>
      <c r="FO87" s="607"/>
      <c r="FP87" s="608"/>
      <c r="FQ87" s="606"/>
      <c r="FR87" s="607"/>
      <c r="FS87" s="607"/>
      <c r="FT87" s="607"/>
      <c r="FU87" s="607"/>
      <c r="FV87" s="608"/>
      <c r="FW87" s="606"/>
      <c r="FX87" s="607"/>
      <c r="FY87" s="607"/>
      <c r="FZ87" s="607"/>
      <c r="GA87" s="607"/>
      <c r="GB87" s="608"/>
      <c r="GC87" s="606"/>
      <c r="GD87" s="607"/>
      <c r="GE87" s="607"/>
      <c r="GF87" s="607"/>
      <c r="GG87" s="607"/>
      <c r="GH87" s="608"/>
      <c r="GI87" s="612"/>
      <c r="GJ87" s="613"/>
      <c r="GK87" s="613"/>
      <c r="GL87" s="613"/>
      <c r="GM87" s="613"/>
      <c r="GN87" s="614"/>
      <c r="GO87" s="612"/>
      <c r="GP87" s="613"/>
      <c r="GQ87" s="613"/>
      <c r="GR87" s="613"/>
      <c r="GS87" s="613"/>
      <c r="GT87" s="614"/>
      <c r="GU87" s="612"/>
      <c r="GV87" s="613"/>
      <c r="GW87" s="613"/>
      <c r="GX87" s="613"/>
      <c r="GY87" s="613"/>
      <c r="GZ87" s="614"/>
      <c r="HA87" s="612"/>
      <c r="HB87" s="613"/>
      <c r="HC87" s="613"/>
      <c r="HD87" s="613"/>
      <c r="HE87" s="613"/>
      <c r="HF87" s="613"/>
      <c r="HG87" s="681"/>
      <c r="HH87" s="682"/>
      <c r="HI87" s="682"/>
      <c r="HJ87" s="682"/>
      <c r="HK87" s="682"/>
      <c r="HL87" s="682"/>
      <c r="HM87" s="682"/>
      <c r="HN87" s="682"/>
      <c r="HO87" s="682"/>
      <c r="HP87" s="682"/>
      <c r="HQ87" s="682"/>
      <c r="HR87" s="682"/>
      <c r="HS87" s="682"/>
      <c r="HT87" s="682"/>
      <c r="HU87" s="683"/>
      <c r="HV87" s="35"/>
      <c r="HW87" s="35"/>
      <c r="HX87" s="35"/>
      <c r="HY87" s="40">
        <f>SUM(AC87:HF87)</f>
        <v>0</v>
      </c>
      <c r="HZ87" s="32"/>
      <c r="IA87" s="33"/>
      <c r="IB87" s="39"/>
      <c r="IC87" s="24"/>
      <c r="ID87" s="25"/>
      <c r="IE87" s="25"/>
      <c r="IH87" s="11"/>
      <c r="IJ87" s="19"/>
      <c r="IK87" s="19"/>
      <c r="IL87" s="19"/>
      <c r="IM87" s="19"/>
      <c r="IN87" s="19"/>
    </row>
    <row r="88" spans="1:248" ht="14.25" hidden="1" customHeight="1" thickBot="1" x14ac:dyDescent="0.3">
      <c r="A88" s="339"/>
      <c r="B88" s="340"/>
      <c r="C88" s="340"/>
      <c r="D88" s="340"/>
      <c r="E88" s="340"/>
      <c r="F88" s="347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9"/>
      <c r="X88" s="626"/>
      <c r="Y88" s="398"/>
      <c r="Z88" s="398"/>
      <c r="AA88" s="398"/>
      <c r="AB88" s="399"/>
      <c r="AC88" s="406"/>
      <c r="AD88" s="407"/>
      <c r="AE88" s="407"/>
      <c r="AF88" s="407"/>
      <c r="AG88" s="407"/>
      <c r="AH88" s="572"/>
      <c r="AI88" s="417"/>
      <c r="AJ88" s="415"/>
      <c r="AK88" s="415"/>
      <c r="AL88" s="415"/>
      <c r="AM88" s="415"/>
      <c r="AN88" s="416"/>
      <c r="AO88" s="417"/>
      <c r="AP88" s="415"/>
      <c r="AQ88" s="415"/>
      <c r="AR88" s="415"/>
      <c r="AS88" s="415"/>
      <c r="AT88" s="416"/>
      <c r="AU88" s="408"/>
      <c r="AV88" s="409"/>
      <c r="AW88" s="409"/>
      <c r="AX88" s="409"/>
      <c r="AY88" s="409"/>
      <c r="AZ88" s="410"/>
      <c r="BA88" s="408"/>
      <c r="BB88" s="409"/>
      <c r="BC88" s="409"/>
      <c r="BD88" s="409"/>
      <c r="BE88" s="409"/>
      <c r="BF88" s="410"/>
      <c r="BG88" s="406"/>
      <c r="BH88" s="407"/>
      <c r="BI88" s="407"/>
      <c r="BJ88" s="407"/>
      <c r="BK88" s="407"/>
      <c r="BL88" s="572"/>
      <c r="BM88" s="406"/>
      <c r="BN88" s="407"/>
      <c r="BO88" s="407"/>
      <c r="BP88" s="407"/>
      <c r="BQ88" s="407"/>
      <c r="BR88" s="572"/>
      <c r="BS88" s="408"/>
      <c r="BT88" s="409"/>
      <c r="BU88" s="409"/>
      <c r="BV88" s="409"/>
      <c r="BW88" s="409"/>
      <c r="BX88" s="410"/>
      <c r="BY88" s="408"/>
      <c r="BZ88" s="409"/>
      <c r="CA88" s="409"/>
      <c r="CB88" s="409"/>
      <c r="CC88" s="409"/>
      <c r="CD88" s="410"/>
      <c r="CE88" s="408"/>
      <c r="CF88" s="409"/>
      <c r="CG88" s="409"/>
      <c r="CH88" s="409"/>
      <c r="CI88" s="409"/>
      <c r="CJ88" s="410"/>
      <c r="CK88" s="408"/>
      <c r="CL88" s="409"/>
      <c r="CM88" s="409"/>
      <c r="CN88" s="409"/>
      <c r="CO88" s="409"/>
      <c r="CP88" s="410"/>
      <c r="CQ88" s="408"/>
      <c r="CR88" s="409"/>
      <c r="CS88" s="409"/>
      <c r="CT88" s="409"/>
      <c r="CU88" s="409"/>
      <c r="CV88" s="410"/>
      <c r="CW88" s="408"/>
      <c r="CX88" s="409"/>
      <c r="CY88" s="409"/>
      <c r="CZ88" s="409"/>
      <c r="DA88" s="409"/>
      <c r="DB88" s="410"/>
      <c r="DC88" s="408"/>
      <c r="DD88" s="409"/>
      <c r="DE88" s="409"/>
      <c r="DF88" s="409"/>
      <c r="DG88" s="409"/>
      <c r="DH88" s="410"/>
      <c r="DI88" s="408"/>
      <c r="DJ88" s="409"/>
      <c r="DK88" s="409"/>
      <c r="DL88" s="409"/>
      <c r="DM88" s="409"/>
      <c r="DN88" s="410"/>
      <c r="DO88" s="408"/>
      <c r="DP88" s="409"/>
      <c r="DQ88" s="409"/>
      <c r="DR88" s="409"/>
      <c r="DS88" s="409"/>
      <c r="DT88" s="410"/>
      <c r="DU88" s="408"/>
      <c r="DV88" s="409"/>
      <c r="DW88" s="409"/>
      <c r="DX88" s="409"/>
      <c r="DY88" s="409"/>
      <c r="DZ88" s="410"/>
      <c r="EA88" s="408"/>
      <c r="EB88" s="409"/>
      <c r="EC88" s="409"/>
      <c r="ED88" s="409"/>
      <c r="EE88" s="409"/>
      <c r="EF88" s="410"/>
      <c r="EG88" s="408"/>
      <c r="EH88" s="409"/>
      <c r="EI88" s="409"/>
      <c r="EJ88" s="409"/>
      <c r="EK88" s="409"/>
      <c r="EL88" s="410"/>
      <c r="EM88" s="408"/>
      <c r="EN88" s="409"/>
      <c r="EO88" s="409"/>
      <c r="EP88" s="409"/>
      <c r="EQ88" s="409"/>
      <c r="ER88" s="410"/>
      <c r="ES88" s="408"/>
      <c r="ET88" s="409"/>
      <c r="EU88" s="409"/>
      <c r="EV88" s="409"/>
      <c r="EW88" s="409"/>
      <c r="EX88" s="410"/>
      <c r="EY88" s="408"/>
      <c r="EZ88" s="409"/>
      <c r="FA88" s="409"/>
      <c r="FB88" s="409"/>
      <c r="FC88" s="409"/>
      <c r="FD88" s="410"/>
      <c r="FE88" s="408"/>
      <c r="FF88" s="409"/>
      <c r="FG88" s="409"/>
      <c r="FH88" s="409"/>
      <c r="FI88" s="409"/>
      <c r="FJ88" s="410"/>
      <c r="FK88" s="408"/>
      <c r="FL88" s="409"/>
      <c r="FM88" s="409"/>
      <c r="FN88" s="409"/>
      <c r="FO88" s="409"/>
      <c r="FP88" s="410"/>
      <c r="FQ88" s="408"/>
      <c r="FR88" s="409"/>
      <c r="FS88" s="409"/>
      <c r="FT88" s="409"/>
      <c r="FU88" s="409"/>
      <c r="FV88" s="410"/>
      <c r="FW88" s="408"/>
      <c r="FX88" s="409"/>
      <c r="FY88" s="409"/>
      <c r="FZ88" s="409"/>
      <c r="GA88" s="409"/>
      <c r="GB88" s="410"/>
      <c r="GC88" s="408"/>
      <c r="GD88" s="409"/>
      <c r="GE88" s="409"/>
      <c r="GF88" s="409"/>
      <c r="GG88" s="409"/>
      <c r="GH88" s="410"/>
      <c r="GI88" s="417"/>
      <c r="GJ88" s="415"/>
      <c r="GK88" s="415"/>
      <c r="GL88" s="415"/>
      <c r="GM88" s="415"/>
      <c r="GN88" s="416"/>
      <c r="GO88" s="417"/>
      <c r="GP88" s="415"/>
      <c r="GQ88" s="415"/>
      <c r="GR88" s="415"/>
      <c r="GS88" s="415"/>
      <c r="GT88" s="416"/>
      <c r="GU88" s="417"/>
      <c r="GV88" s="415"/>
      <c r="GW88" s="415"/>
      <c r="GX88" s="415"/>
      <c r="GY88" s="415"/>
      <c r="GZ88" s="416"/>
      <c r="HA88" s="417"/>
      <c r="HB88" s="415"/>
      <c r="HC88" s="415"/>
      <c r="HD88" s="415"/>
      <c r="HE88" s="415"/>
      <c r="HF88" s="415"/>
      <c r="HG88" s="627"/>
      <c r="HH88" s="327"/>
      <c r="HI88" s="327"/>
      <c r="HJ88" s="327"/>
      <c r="HK88" s="327"/>
      <c r="HL88" s="327"/>
      <c r="HM88" s="327"/>
      <c r="HN88" s="327"/>
      <c r="HO88" s="327"/>
      <c r="HP88" s="327"/>
      <c r="HQ88" s="327"/>
      <c r="HR88" s="327"/>
      <c r="HS88" s="327"/>
      <c r="HT88" s="327"/>
      <c r="HU88" s="328"/>
      <c r="HV88" s="66"/>
      <c r="HW88" s="66"/>
      <c r="HX88" s="66"/>
      <c r="HY88" s="72"/>
      <c r="HZ88" s="32"/>
      <c r="IA88" s="33"/>
      <c r="IB88" s="39"/>
      <c r="IC88" s="24"/>
      <c r="ID88" s="25"/>
      <c r="IE88" s="25"/>
      <c r="IH88" s="11"/>
      <c r="IJ88" s="19"/>
      <c r="IK88" s="19"/>
      <c r="IL88" s="19"/>
      <c r="IM88" s="19"/>
      <c r="IN88" s="19"/>
    </row>
    <row r="89" spans="1:248" ht="16.5" hidden="1" thickTop="1" thickBot="1" x14ac:dyDescent="0.3">
      <c r="A89" s="335">
        <v>12</v>
      </c>
      <c r="B89" s="336"/>
      <c r="C89" s="336"/>
      <c r="D89" s="336"/>
      <c r="E89" s="336"/>
      <c r="F89" s="341" t="s">
        <v>42</v>
      </c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3"/>
      <c r="X89" s="350">
        <v>0.5</v>
      </c>
      <c r="Y89" s="350"/>
      <c r="Z89" s="350"/>
      <c r="AA89" s="350"/>
      <c r="AB89" s="351"/>
      <c r="AC89" s="548"/>
      <c r="AD89" s="549"/>
      <c r="AE89" s="549"/>
      <c r="AF89" s="549"/>
      <c r="AG89" s="549"/>
      <c r="AH89" s="550"/>
      <c r="AI89" s="433"/>
      <c r="AJ89" s="434"/>
      <c r="AK89" s="434"/>
      <c r="AL89" s="434"/>
      <c r="AM89" s="434"/>
      <c r="AN89" s="435"/>
      <c r="AO89" s="433"/>
      <c r="AP89" s="434"/>
      <c r="AQ89" s="434"/>
      <c r="AR89" s="434"/>
      <c r="AS89" s="434"/>
      <c r="AT89" s="435"/>
      <c r="AU89" s="525"/>
      <c r="AV89" s="526"/>
      <c r="AW89" s="526"/>
      <c r="AX89" s="526"/>
      <c r="AY89" s="526"/>
      <c r="AZ89" s="527"/>
      <c r="BA89" s="424"/>
      <c r="BB89" s="425"/>
      <c r="BC89" s="425"/>
      <c r="BD89" s="425"/>
      <c r="BE89" s="425"/>
      <c r="BF89" s="426"/>
      <c r="BG89" s="482"/>
      <c r="BH89" s="483"/>
      <c r="BI89" s="483"/>
      <c r="BJ89" s="483"/>
      <c r="BK89" s="483"/>
      <c r="BL89" s="484"/>
      <c r="BM89" s="548"/>
      <c r="BN89" s="549"/>
      <c r="BO89" s="549"/>
      <c r="BP89" s="549"/>
      <c r="BQ89" s="549"/>
      <c r="BR89" s="550"/>
      <c r="BS89" s="424"/>
      <c r="BT89" s="425"/>
      <c r="BU89" s="425"/>
      <c r="BV89" s="425"/>
      <c r="BW89" s="425"/>
      <c r="BX89" s="426"/>
      <c r="BY89" s="424"/>
      <c r="BZ89" s="425"/>
      <c r="CA89" s="425"/>
      <c r="CB89" s="425"/>
      <c r="CC89" s="425"/>
      <c r="CD89" s="426"/>
      <c r="CE89" s="525"/>
      <c r="CF89" s="526"/>
      <c r="CG89" s="526"/>
      <c r="CH89" s="526"/>
      <c r="CI89" s="526"/>
      <c r="CJ89" s="527"/>
      <c r="CK89" s="424"/>
      <c r="CL89" s="425"/>
      <c r="CM89" s="425"/>
      <c r="CN89" s="425"/>
      <c r="CO89" s="425"/>
      <c r="CP89" s="426"/>
      <c r="CQ89" s="424"/>
      <c r="CR89" s="425"/>
      <c r="CS89" s="425"/>
      <c r="CT89" s="425"/>
      <c r="CU89" s="425"/>
      <c r="CV89" s="426"/>
      <c r="CW89" s="525"/>
      <c r="CX89" s="526"/>
      <c r="CY89" s="526"/>
      <c r="CZ89" s="526"/>
      <c r="DA89" s="526"/>
      <c r="DB89" s="527"/>
      <c r="DC89" s="424"/>
      <c r="DD89" s="425"/>
      <c r="DE89" s="425"/>
      <c r="DF89" s="425"/>
      <c r="DG89" s="425"/>
      <c r="DH89" s="426"/>
      <c r="DI89" s="424"/>
      <c r="DJ89" s="425"/>
      <c r="DK89" s="425"/>
      <c r="DL89" s="425"/>
      <c r="DM89" s="425"/>
      <c r="DN89" s="426"/>
      <c r="DO89" s="525"/>
      <c r="DP89" s="526"/>
      <c r="DQ89" s="526"/>
      <c r="DR89" s="526"/>
      <c r="DS89" s="526"/>
      <c r="DT89" s="527"/>
      <c r="DU89" s="424"/>
      <c r="DV89" s="425"/>
      <c r="DW89" s="425"/>
      <c r="DX89" s="425"/>
      <c r="DY89" s="425"/>
      <c r="DZ89" s="426"/>
      <c r="EA89" s="424"/>
      <c r="EB89" s="425"/>
      <c r="EC89" s="425"/>
      <c r="ED89" s="425"/>
      <c r="EE89" s="425"/>
      <c r="EF89" s="426"/>
      <c r="EG89" s="525"/>
      <c r="EH89" s="526"/>
      <c r="EI89" s="526"/>
      <c r="EJ89" s="526"/>
      <c r="EK89" s="526"/>
      <c r="EL89" s="527"/>
      <c r="EM89" s="424"/>
      <c r="EN89" s="425"/>
      <c r="EO89" s="425"/>
      <c r="EP89" s="425"/>
      <c r="EQ89" s="425"/>
      <c r="ER89" s="426"/>
      <c r="ES89" s="424"/>
      <c r="ET89" s="425"/>
      <c r="EU89" s="425"/>
      <c r="EV89" s="425"/>
      <c r="EW89" s="425"/>
      <c r="EX89" s="426"/>
      <c r="EY89" s="525"/>
      <c r="EZ89" s="526"/>
      <c r="FA89" s="526"/>
      <c r="FB89" s="526"/>
      <c r="FC89" s="526"/>
      <c r="FD89" s="527"/>
      <c r="FE89" s="424"/>
      <c r="FF89" s="425"/>
      <c r="FG89" s="425"/>
      <c r="FH89" s="425"/>
      <c r="FI89" s="425"/>
      <c r="FJ89" s="426"/>
      <c r="FK89" s="424"/>
      <c r="FL89" s="425"/>
      <c r="FM89" s="425"/>
      <c r="FN89" s="425"/>
      <c r="FO89" s="425"/>
      <c r="FP89" s="426"/>
      <c r="FQ89" s="525"/>
      <c r="FR89" s="526"/>
      <c r="FS89" s="526"/>
      <c r="FT89" s="526"/>
      <c r="FU89" s="526"/>
      <c r="FV89" s="527"/>
      <c r="FW89" s="424"/>
      <c r="FX89" s="425"/>
      <c r="FY89" s="425"/>
      <c r="FZ89" s="425"/>
      <c r="GA89" s="425"/>
      <c r="GB89" s="426"/>
      <c r="GC89" s="424"/>
      <c r="GD89" s="425"/>
      <c r="GE89" s="425"/>
      <c r="GF89" s="425"/>
      <c r="GG89" s="425"/>
      <c r="GH89" s="426"/>
      <c r="GI89" s="535"/>
      <c r="GJ89" s="536"/>
      <c r="GK89" s="536"/>
      <c r="GL89" s="536"/>
      <c r="GM89" s="536"/>
      <c r="GN89" s="537"/>
      <c r="GO89" s="433"/>
      <c r="GP89" s="434"/>
      <c r="GQ89" s="434"/>
      <c r="GR89" s="434"/>
      <c r="GS89" s="434"/>
      <c r="GT89" s="435"/>
      <c r="GU89" s="433"/>
      <c r="GV89" s="434"/>
      <c r="GW89" s="434"/>
      <c r="GX89" s="434"/>
      <c r="GY89" s="434"/>
      <c r="GZ89" s="435"/>
      <c r="HA89" s="535"/>
      <c r="HB89" s="536"/>
      <c r="HC89" s="536"/>
      <c r="HD89" s="536"/>
      <c r="HE89" s="536"/>
      <c r="HF89" s="536"/>
      <c r="HG89" s="442">
        <f>COUNT(AC89:HF89)</f>
        <v>0</v>
      </c>
      <c r="HH89" s="362"/>
      <c r="HI89" s="362"/>
      <c r="HJ89" s="362"/>
      <c r="HK89" s="362"/>
      <c r="HL89" s="362"/>
      <c r="HM89" s="362"/>
      <c r="HN89" s="362"/>
      <c r="HO89" s="362"/>
      <c r="HP89" s="362"/>
      <c r="HQ89" s="362"/>
      <c r="HR89" s="362"/>
      <c r="HS89" s="362"/>
      <c r="HT89" s="362"/>
      <c r="HU89" s="363"/>
      <c r="HV89" s="15"/>
      <c r="HW89" s="15"/>
      <c r="HX89" s="15"/>
      <c r="HY89" s="81">
        <f t="array" ref="HY89">SUM(IF(ISNUMBER(AC89:HF89),AC90:HF90-AC89:HF89+(AC90:HF90&lt;AC89:HF89),))*24</f>
        <v>0</v>
      </c>
      <c r="HZ89" s="60"/>
      <c r="IA89" s="51">
        <f>VLOOKUP($HY$17,'[6]производственный календарь '!$B2:$D13,3,0)</f>
        <v>19</v>
      </c>
      <c r="IB89" s="52">
        <f>VLOOKUP($HY$17,'[6]производственный календарь '!$B$2:$D$13,2,0)</f>
        <v>152</v>
      </c>
      <c r="IH89" s="82"/>
      <c r="IJ89" s="684"/>
      <c r="IK89" s="684"/>
      <c r="IL89" s="684"/>
      <c r="IM89" s="684"/>
      <c r="IN89" s="684"/>
    </row>
    <row r="90" spans="1:248" ht="13.5" hidden="1" customHeight="1" thickBot="1" x14ac:dyDescent="0.3">
      <c r="A90" s="337"/>
      <c r="B90" s="338"/>
      <c r="C90" s="338"/>
      <c r="D90" s="338"/>
      <c r="E90" s="338"/>
      <c r="F90" s="344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6"/>
      <c r="X90" s="352"/>
      <c r="Y90" s="352"/>
      <c r="Z90" s="352"/>
      <c r="AA90" s="352"/>
      <c r="AB90" s="353"/>
      <c r="AC90" s="354"/>
      <c r="AD90" s="355"/>
      <c r="AE90" s="355"/>
      <c r="AF90" s="355"/>
      <c r="AG90" s="355"/>
      <c r="AH90" s="356"/>
      <c r="AI90" s="685"/>
      <c r="AJ90" s="685"/>
      <c r="AK90" s="685"/>
      <c r="AL90" s="685"/>
      <c r="AM90" s="685"/>
      <c r="AN90" s="686"/>
      <c r="AO90" s="370"/>
      <c r="AP90" s="371"/>
      <c r="AQ90" s="371"/>
      <c r="AR90" s="371"/>
      <c r="AS90" s="371"/>
      <c r="AT90" s="372"/>
      <c r="AU90" s="563"/>
      <c r="AV90" s="564"/>
      <c r="AW90" s="564"/>
      <c r="AX90" s="564"/>
      <c r="AY90" s="564"/>
      <c r="AZ90" s="565"/>
      <c r="BA90" s="631"/>
      <c r="BB90" s="631"/>
      <c r="BC90" s="631"/>
      <c r="BD90" s="631"/>
      <c r="BE90" s="631"/>
      <c r="BF90" s="632"/>
      <c r="BG90" s="354"/>
      <c r="BH90" s="355"/>
      <c r="BI90" s="355"/>
      <c r="BJ90" s="355"/>
      <c r="BK90" s="355"/>
      <c r="BL90" s="356"/>
      <c r="BM90" s="354"/>
      <c r="BN90" s="355"/>
      <c r="BO90" s="355"/>
      <c r="BP90" s="355"/>
      <c r="BQ90" s="355"/>
      <c r="BR90" s="356"/>
      <c r="BS90" s="631"/>
      <c r="BT90" s="631"/>
      <c r="BU90" s="631"/>
      <c r="BV90" s="631"/>
      <c r="BW90" s="631"/>
      <c r="BX90" s="632"/>
      <c r="BY90" s="563"/>
      <c r="BZ90" s="564"/>
      <c r="CA90" s="564"/>
      <c r="CB90" s="564"/>
      <c r="CC90" s="564"/>
      <c r="CD90" s="565"/>
      <c r="CE90" s="563"/>
      <c r="CF90" s="564"/>
      <c r="CG90" s="564"/>
      <c r="CH90" s="564"/>
      <c r="CI90" s="564"/>
      <c r="CJ90" s="565"/>
      <c r="CK90" s="631"/>
      <c r="CL90" s="631"/>
      <c r="CM90" s="631"/>
      <c r="CN90" s="631"/>
      <c r="CO90" s="631"/>
      <c r="CP90" s="632"/>
      <c r="CQ90" s="563"/>
      <c r="CR90" s="564"/>
      <c r="CS90" s="564"/>
      <c r="CT90" s="564"/>
      <c r="CU90" s="564"/>
      <c r="CV90" s="565"/>
      <c r="CW90" s="563"/>
      <c r="CX90" s="564"/>
      <c r="CY90" s="564"/>
      <c r="CZ90" s="564"/>
      <c r="DA90" s="564"/>
      <c r="DB90" s="565"/>
      <c r="DC90" s="631"/>
      <c r="DD90" s="631"/>
      <c r="DE90" s="631"/>
      <c r="DF90" s="631"/>
      <c r="DG90" s="631"/>
      <c r="DH90" s="632"/>
      <c r="DI90" s="563"/>
      <c r="DJ90" s="564"/>
      <c r="DK90" s="564"/>
      <c r="DL90" s="564"/>
      <c r="DM90" s="564"/>
      <c r="DN90" s="565"/>
      <c r="DO90" s="563"/>
      <c r="DP90" s="564"/>
      <c r="DQ90" s="564"/>
      <c r="DR90" s="564"/>
      <c r="DS90" s="564"/>
      <c r="DT90" s="565"/>
      <c r="DU90" s="631"/>
      <c r="DV90" s="631"/>
      <c r="DW90" s="631"/>
      <c r="DX90" s="631"/>
      <c r="DY90" s="631"/>
      <c r="DZ90" s="632"/>
      <c r="EA90" s="563"/>
      <c r="EB90" s="564"/>
      <c r="EC90" s="564"/>
      <c r="ED90" s="564"/>
      <c r="EE90" s="564"/>
      <c r="EF90" s="565"/>
      <c r="EG90" s="563"/>
      <c r="EH90" s="564"/>
      <c r="EI90" s="564"/>
      <c r="EJ90" s="564"/>
      <c r="EK90" s="564"/>
      <c r="EL90" s="565"/>
      <c r="EM90" s="631"/>
      <c r="EN90" s="631"/>
      <c r="EO90" s="631"/>
      <c r="EP90" s="631"/>
      <c r="EQ90" s="631"/>
      <c r="ER90" s="632"/>
      <c r="ES90" s="563"/>
      <c r="ET90" s="564"/>
      <c r="EU90" s="564"/>
      <c r="EV90" s="564"/>
      <c r="EW90" s="564"/>
      <c r="EX90" s="565"/>
      <c r="EY90" s="563"/>
      <c r="EZ90" s="564"/>
      <c r="FA90" s="564"/>
      <c r="FB90" s="564"/>
      <c r="FC90" s="564"/>
      <c r="FD90" s="565"/>
      <c r="FE90" s="631"/>
      <c r="FF90" s="631"/>
      <c r="FG90" s="631"/>
      <c r="FH90" s="631"/>
      <c r="FI90" s="631"/>
      <c r="FJ90" s="632"/>
      <c r="FK90" s="563"/>
      <c r="FL90" s="564"/>
      <c r="FM90" s="564"/>
      <c r="FN90" s="564"/>
      <c r="FO90" s="564"/>
      <c r="FP90" s="565"/>
      <c r="FQ90" s="563"/>
      <c r="FR90" s="564"/>
      <c r="FS90" s="564"/>
      <c r="FT90" s="564"/>
      <c r="FU90" s="564"/>
      <c r="FV90" s="565"/>
      <c r="FW90" s="631"/>
      <c r="FX90" s="631"/>
      <c r="FY90" s="631"/>
      <c r="FZ90" s="631"/>
      <c r="GA90" s="631"/>
      <c r="GB90" s="632"/>
      <c r="GC90" s="563"/>
      <c r="GD90" s="564"/>
      <c r="GE90" s="564"/>
      <c r="GF90" s="564"/>
      <c r="GG90" s="564"/>
      <c r="GH90" s="565"/>
      <c r="GI90" s="370"/>
      <c r="GJ90" s="371"/>
      <c r="GK90" s="371"/>
      <c r="GL90" s="371"/>
      <c r="GM90" s="371"/>
      <c r="GN90" s="372"/>
      <c r="GO90" s="685"/>
      <c r="GP90" s="685"/>
      <c r="GQ90" s="685"/>
      <c r="GR90" s="685"/>
      <c r="GS90" s="685"/>
      <c r="GT90" s="686"/>
      <c r="GU90" s="370"/>
      <c r="GV90" s="371"/>
      <c r="GW90" s="371"/>
      <c r="GX90" s="371"/>
      <c r="GY90" s="371"/>
      <c r="GZ90" s="372"/>
      <c r="HA90" s="370"/>
      <c r="HB90" s="371"/>
      <c r="HC90" s="371"/>
      <c r="HD90" s="371"/>
      <c r="HE90" s="371"/>
      <c r="HF90" s="371"/>
      <c r="HG90" s="364"/>
      <c r="HH90" s="365"/>
      <c r="HI90" s="365"/>
      <c r="HJ90" s="365"/>
      <c r="HK90" s="365"/>
      <c r="HL90" s="365"/>
      <c r="HM90" s="365"/>
      <c r="HN90" s="365"/>
      <c r="HO90" s="365"/>
      <c r="HP90" s="365"/>
      <c r="HQ90" s="365"/>
      <c r="HR90" s="365"/>
      <c r="HS90" s="365"/>
      <c r="HT90" s="365"/>
      <c r="HU90" s="366"/>
      <c r="HV90" s="83"/>
      <c r="HW90" s="83"/>
      <c r="HX90" s="83"/>
      <c r="HY90" s="84"/>
      <c r="HZ90" s="85"/>
      <c r="IA90" s="85"/>
      <c r="IB90" s="86"/>
      <c r="IH90" s="82"/>
      <c r="IJ90" s="684"/>
      <c r="IK90" s="684"/>
      <c r="IL90" s="684"/>
      <c r="IM90" s="684"/>
      <c r="IN90" s="684"/>
    </row>
    <row r="91" spans="1:248" ht="23.25" hidden="1" customHeight="1" thickBot="1" x14ac:dyDescent="0.3">
      <c r="A91" s="337"/>
      <c r="B91" s="338"/>
      <c r="C91" s="338"/>
      <c r="D91" s="338"/>
      <c r="E91" s="338"/>
      <c r="F91" s="344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6"/>
      <c r="X91" s="687"/>
      <c r="Y91" s="687"/>
      <c r="Z91" s="687"/>
      <c r="AA91" s="687"/>
      <c r="AB91" s="688"/>
      <c r="AC91" s="482">
        <f>IFERROR(AC90-AC89,0)</f>
        <v>0</v>
      </c>
      <c r="AD91" s="483"/>
      <c r="AE91" s="483"/>
      <c r="AF91" s="483"/>
      <c r="AG91" s="483"/>
      <c r="AH91" s="484"/>
      <c r="AI91" s="424">
        <f>IFERROR(AI90-AI89,0)</f>
        <v>0</v>
      </c>
      <c r="AJ91" s="425"/>
      <c r="AK91" s="425"/>
      <c r="AL91" s="425"/>
      <c r="AM91" s="425"/>
      <c r="AN91" s="426"/>
      <c r="AO91" s="424">
        <f>IFERROR(AO90-AO89,0)</f>
        <v>0</v>
      </c>
      <c r="AP91" s="425"/>
      <c r="AQ91" s="425"/>
      <c r="AR91" s="425"/>
      <c r="AS91" s="425"/>
      <c r="AT91" s="426"/>
      <c r="AU91" s="424">
        <f>IFERROR(AU90-AU89,0)</f>
        <v>0</v>
      </c>
      <c r="AV91" s="425"/>
      <c r="AW91" s="425"/>
      <c r="AX91" s="425"/>
      <c r="AY91" s="425"/>
      <c r="AZ91" s="426"/>
      <c r="BA91" s="424">
        <f>IFERROR(BA90-BA89,0)</f>
        <v>0</v>
      </c>
      <c r="BB91" s="425"/>
      <c r="BC91" s="425"/>
      <c r="BD91" s="425"/>
      <c r="BE91" s="425"/>
      <c r="BF91" s="426"/>
      <c r="BG91" s="482">
        <f>IFERROR(BG90-BG89,0)</f>
        <v>0</v>
      </c>
      <c r="BH91" s="483"/>
      <c r="BI91" s="483"/>
      <c r="BJ91" s="483"/>
      <c r="BK91" s="483"/>
      <c r="BL91" s="484"/>
      <c r="BM91" s="482">
        <f>IFERROR(BM90-BM89,0)</f>
        <v>0</v>
      </c>
      <c r="BN91" s="483"/>
      <c r="BO91" s="483"/>
      <c r="BP91" s="483"/>
      <c r="BQ91" s="483"/>
      <c r="BR91" s="484"/>
      <c r="BS91" s="424">
        <f>IFERROR(BS90-BS89,0)</f>
        <v>0</v>
      </c>
      <c r="BT91" s="425"/>
      <c r="BU91" s="425"/>
      <c r="BV91" s="425"/>
      <c r="BW91" s="425"/>
      <c r="BX91" s="426"/>
      <c r="BY91" s="424">
        <f>IFERROR(BY90-BY89,0)</f>
        <v>0</v>
      </c>
      <c r="BZ91" s="425"/>
      <c r="CA91" s="425"/>
      <c r="CB91" s="425"/>
      <c r="CC91" s="425"/>
      <c r="CD91" s="426"/>
      <c r="CE91" s="424">
        <f>IFERROR(CE90-CE89,0)</f>
        <v>0</v>
      </c>
      <c r="CF91" s="425"/>
      <c r="CG91" s="425"/>
      <c r="CH91" s="425"/>
      <c r="CI91" s="425"/>
      <c r="CJ91" s="426"/>
      <c r="CK91" s="424">
        <f>IFERROR(CK90-CK89,0)</f>
        <v>0</v>
      </c>
      <c r="CL91" s="425"/>
      <c r="CM91" s="425"/>
      <c r="CN91" s="425"/>
      <c r="CO91" s="425"/>
      <c r="CP91" s="426"/>
      <c r="CQ91" s="424">
        <f>IFERROR(CQ90-CQ89,0)</f>
        <v>0</v>
      </c>
      <c r="CR91" s="425"/>
      <c r="CS91" s="425"/>
      <c r="CT91" s="425"/>
      <c r="CU91" s="425"/>
      <c r="CV91" s="426"/>
      <c r="CW91" s="424">
        <f>IFERROR(CW90-CW89,0)</f>
        <v>0</v>
      </c>
      <c r="CX91" s="425"/>
      <c r="CY91" s="425"/>
      <c r="CZ91" s="425"/>
      <c r="DA91" s="425"/>
      <c r="DB91" s="426"/>
      <c r="DC91" s="424">
        <f>IFERROR(DC90-DC89,0)</f>
        <v>0</v>
      </c>
      <c r="DD91" s="425"/>
      <c r="DE91" s="425"/>
      <c r="DF91" s="425"/>
      <c r="DG91" s="425"/>
      <c r="DH91" s="426"/>
      <c r="DI91" s="424">
        <f>IFERROR(DI90-DI89,0)</f>
        <v>0</v>
      </c>
      <c r="DJ91" s="425"/>
      <c r="DK91" s="425"/>
      <c r="DL91" s="425"/>
      <c r="DM91" s="425"/>
      <c r="DN91" s="426"/>
      <c r="DO91" s="424">
        <f>IFERROR(DO90-DO89,0)</f>
        <v>0</v>
      </c>
      <c r="DP91" s="425"/>
      <c r="DQ91" s="425"/>
      <c r="DR91" s="425"/>
      <c r="DS91" s="425"/>
      <c r="DT91" s="426"/>
      <c r="DU91" s="424">
        <f>IFERROR(DU90-DU89,0)</f>
        <v>0</v>
      </c>
      <c r="DV91" s="425"/>
      <c r="DW91" s="425"/>
      <c r="DX91" s="425"/>
      <c r="DY91" s="425"/>
      <c r="DZ91" s="426"/>
      <c r="EA91" s="424">
        <f>IFERROR(EA90-EA89,0)</f>
        <v>0</v>
      </c>
      <c r="EB91" s="425"/>
      <c r="EC91" s="425"/>
      <c r="ED91" s="425"/>
      <c r="EE91" s="425"/>
      <c r="EF91" s="426"/>
      <c r="EG91" s="424">
        <f>IFERROR(EG90-EG89,0)</f>
        <v>0</v>
      </c>
      <c r="EH91" s="425"/>
      <c r="EI91" s="425"/>
      <c r="EJ91" s="425"/>
      <c r="EK91" s="425"/>
      <c r="EL91" s="426"/>
      <c r="EM91" s="424">
        <f>IFERROR(EM90-EM89,0)</f>
        <v>0</v>
      </c>
      <c r="EN91" s="425"/>
      <c r="EO91" s="425"/>
      <c r="EP91" s="425"/>
      <c r="EQ91" s="425"/>
      <c r="ER91" s="426"/>
      <c r="ES91" s="424">
        <f>IFERROR(ES90-ES89,0)</f>
        <v>0</v>
      </c>
      <c r="ET91" s="425"/>
      <c r="EU91" s="425"/>
      <c r="EV91" s="425"/>
      <c r="EW91" s="425"/>
      <c r="EX91" s="426"/>
      <c r="EY91" s="424">
        <f>IFERROR(EY90-EY89,0)</f>
        <v>0</v>
      </c>
      <c r="EZ91" s="425"/>
      <c r="FA91" s="425"/>
      <c r="FB91" s="425"/>
      <c r="FC91" s="425"/>
      <c r="FD91" s="426"/>
      <c r="FE91" s="424">
        <f>IFERROR(FE90-FE89,0)</f>
        <v>0</v>
      </c>
      <c r="FF91" s="425"/>
      <c r="FG91" s="425"/>
      <c r="FH91" s="425"/>
      <c r="FI91" s="425"/>
      <c r="FJ91" s="426"/>
      <c r="FK91" s="424">
        <f>IFERROR(FK90-FK89,0)</f>
        <v>0</v>
      </c>
      <c r="FL91" s="425"/>
      <c r="FM91" s="425"/>
      <c r="FN91" s="425"/>
      <c r="FO91" s="425"/>
      <c r="FP91" s="426"/>
      <c r="FQ91" s="424">
        <f>IFERROR(FQ90-FQ89,0)</f>
        <v>0</v>
      </c>
      <c r="FR91" s="425"/>
      <c r="FS91" s="425"/>
      <c r="FT91" s="425"/>
      <c r="FU91" s="425"/>
      <c r="FV91" s="426"/>
      <c r="FW91" s="424">
        <f>IFERROR(FW90-FW89,0)</f>
        <v>0</v>
      </c>
      <c r="FX91" s="425"/>
      <c r="FY91" s="425"/>
      <c r="FZ91" s="425"/>
      <c r="GA91" s="425"/>
      <c r="GB91" s="426"/>
      <c r="GC91" s="424">
        <f>IFERROR(GC90-GC89,0)</f>
        <v>0</v>
      </c>
      <c r="GD91" s="425"/>
      <c r="GE91" s="425"/>
      <c r="GF91" s="425"/>
      <c r="GG91" s="425"/>
      <c r="GH91" s="426"/>
      <c r="GI91" s="424">
        <f>IFERROR(GI90-GI89,0)</f>
        <v>0</v>
      </c>
      <c r="GJ91" s="425"/>
      <c r="GK91" s="425"/>
      <c r="GL91" s="425"/>
      <c r="GM91" s="425"/>
      <c r="GN91" s="426"/>
      <c r="GO91" s="424">
        <f>IFERROR(GO90-GO89,0)</f>
        <v>0</v>
      </c>
      <c r="GP91" s="425"/>
      <c r="GQ91" s="425"/>
      <c r="GR91" s="425"/>
      <c r="GS91" s="425"/>
      <c r="GT91" s="426"/>
      <c r="GU91" s="424">
        <f>IFERROR(GU90-GU89,0)</f>
        <v>0</v>
      </c>
      <c r="GV91" s="425"/>
      <c r="GW91" s="425"/>
      <c r="GX91" s="425"/>
      <c r="GY91" s="425"/>
      <c r="GZ91" s="426"/>
      <c r="HA91" s="424">
        <f>IFERROR(HA90-HA89,0)</f>
        <v>0</v>
      </c>
      <c r="HB91" s="425"/>
      <c r="HC91" s="425"/>
      <c r="HD91" s="425"/>
      <c r="HE91" s="425"/>
      <c r="HF91" s="426"/>
      <c r="HG91" s="578"/>
      <c r="HH91" s="579"/>
      <c r="HI91" s="579"/>
      <c r="HJ91" s="579"/>
      <c r="HK91" s="579"/>
      <c r="HL91" s="579"/>
      <c r="HM91" s="579"/>
      <c r="HN91" s="579"/>
      <c r="HO91" s="579"/>
      <c r="HP91" s="579"/>
      <c r="HQ91" s="579"/>
      <c r="HR91" s="579"/>
      <c r="HS91" s="579"/>
      <c r="HT91" s="579"/>
      <c r="HU91" s="580"/>
      <c r="HV91" s="15"/>
      <c r="HW91" s="15"/>
      <c r="HX91" s="15"/>
      <c r="HY91" s="87">
        <f>SUM(AC91:HF91)</f>
        <v>0</v>
      </c>
      <c r="HZ91" s="41"/>
      <c r="IA91" s="33"/>
      <c r="IB91" s="88"/>
      <c r="IH91" s="82"/>
      <c r="IJ91" s="684"/>
      <c r="IK91" s="684"/>
      <c r="IL91" s="684"/>
      <c r="IM91" s="684"/>
      <c r="IN91" s="684"/>
    </row>
    <row r="92" spans="1:248" ht="18" hidden="1" customHeight="1" thickBot="1" x14ac:dyDescent="0.3">
      <c r="A92" s="337"/>
      <c r="B92" s="338"/>
      <c r="C92" s="338"/>
      <c r="D92" s="338"/>
      <c r="E92" s="338"/>
      <c r="F92" s="344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689" t="s">
        <v>41</v>
      </c>
      <c r="Y92" s="645"/>
      <c r="Z92" s="645"/>
      <c r="AA92" s="645"/>
      <c r="AB92" s="646"/>
      <c r="AC92" s="644"/>
      <c r="AD92" s="384"/>
      <c r="AE92" s="384"/>
      <c r="AF92" s="384"/>
      <c r="AG92" s="384"/>
      <c r="AH92" s="385"/>
      <c r="AI92" s="641"/>
      <c r="AJ92" s="642"/>
      <c r="AK92" s="642"/>
      <c r="AL92" s="642"/>
      <c r="AM92" s="642"/>
      <c r="AN92" s="643"/>
      <c r="AO92" s="641"/>
      <c r="AP92" s="642"/>
      <c r="AQ92" s="642"/>
      <c r="AR92" s="642"/>
      <c r="AS92" s="642"/>
      <c r="AT92" s="643"/>
      <c r="AU92" s="641"/>
      <c r="AV92" s="642"/>
      <c r="AW92" s="642"/>
      <c r="AX92" s="642"/>
      <c r="AY92" s="642"/>
      <c r="AZ92" s="643"/>
      <c r="BA92" s="641"/>
      <c r="BB92" s="642"/>
      <c r="BC92" s="642"/>
      <c r="BD92" s="642"/>
      <c r="BE92" s="642"/>
      <c r="BF92" s="643"/>
      <c r="BG92" s="644"/>
      <c r="BH92" s="384"/>
      <c r="BI92" s="384"/>
      <c r="BJ92" s="384"/>
      <c r="BK92" s="384"/>
      <c r="BL92" s="385"/>
      <c r="BM92" s="644"/>
      <c r="BN92" s="384"/>
      <c r="BO92" s="384"/>
      <c r="BP92" s="384"/>
      <c r="BQ92" s="384"/>
      <c r="BR92" s="385"/>
      <c r="BS92" s="641"/>
      <c r="BT92" s="642"/>
      <c r="BU92" s="642"/>
      <c r="BV92" s="642"/>
      <c r="BW92" s="642"/>
      <c r="BX92" s="643"/>
      <c r="BY92" s="641"/>
      <c r="BZ92" s="642"/>
      <c r="CA92" s="642"/>
      <c r="CB92" s="642"/>
      <c r="CC92" s="642"/>
      <c r="CD92" s="643"/>
      <c r="CE92" s="641"/>
      <c r="CF92" s="642"/>
      <c r="CG92" s="642"/>
      <c r="CH92" s="642"/>
      <c r="CI92" s="642"/>
      <c r="CJ92" s="643"/>
      <c r="CK92" s="641"/>
      <c r="CL92" s="642"/>
      <c r="CM92" s="642"/>
      <c r="CN92" s="642"/>
      <c r="CO92" s="642"/>
      <c r="CP92" s="643"/>
      <c r="CQ92" s="641"/>
      <c r="CR92" s="642"/>
      <c r="CS92" s="642"/>
      <c r="CT92" s="642"/>
      <c r="CU92" s="642"/>
      <c r="CV92" s="643"/>
      <c r="CW92" s="641"/>
      <c r="CX92" s="642"/>
      <c r="CY92" s="642"/>
      <c r="CZ92" s="642"/>
      <c r="DA92" s="642"/>
      <c r="DB92" s="643"/>
      <c r="DC92" s="641"/>
      <c r="DD92" s="642"/>
      <c r="DE92" s="642"/>
      <c r="DF92" s="642"/>
      <c r="DG92" s="642"/>
      <c r="DH92" s="643"/>
      <c r="DI92" s="641"/>
      <c r="DJ92" s="642"/>
      <c r="DK92" s="642"/>
      <c r="DL92" s="642"/>
      <c r="DM92" s="642"/>
      <c r="DN92" s="643"/>
      <c r="DO92" s="641"/>
      <c r="DP92" s="642"/>
      <c r="DQ92" s="642"/>
      <c r="DR92" s="642"/>
      <c r="DS92" s="642"/>
      <c r="DT92" s="643"/>
      <c r="DU92" s="641"/>
      <c r="DV92" s="642"/>
      <c r="DW92" s="642"/>
      <c r="DX92" s="642"/>
      <c r="DY92" s="642"/>
      <c r="DZ92" s="643"/>
      <c r="EA92" s="641"/>
      <c r="EB92" s="642"/>
      <c r="EC92" s="642"/>
      <c r="ED92" s="642"/>
      <c r="EE92" s="642"/>
      <c r="EF92" s="643"/>
      <c r="EG92" s="641"/>
      <c r="EH92" s="642"/>
      <c r="EI92" s="642"/>
      <c r="EJ92" s="642"/>
      <c r="EK92" s="642"/>
      <c r="EL92" s="643"/>
      <c r="EM92" s="641"/>
      <c r="EN92" s="642"/>
      <c r="EO92" s="642"/>
      <c r="EP92" s="642"/>
      <c r="EQ92" s="642"/>
      <c r="ER92" s="643"/>
      <c r="ES92" s="641"/>
      <c r="ET92" s="642"/>
      <c r="EU92" s="642"/>
      <c r="EV92" s="642"/>
      <c r="EW92" s="642"/>
      <c r="EX92" s="643"/>
      <c r="EY92" s="641"/>
      <c r="EZ92" s="642"/>
      <c r="FA92" s="642"/>
      <c r="FB92" s="642"/>
      <c r="FC92" s="642"/>
      <c r="FD92" s="643"/>
      <c r="FE92" s="641"/>
      <c r="FF92" s="642"/>
      <c r="FG92" s="642"/>
      <c r="FH92" s="642"/>
      <c r="FI92" s="642"/>
      <c r="FJ92" s="643"/>
      <c r="FK92" s="641"/>
      <c r="FL92" s="642"/>
      <c r="FM92" s="642"/>
      <c r="FN92" s="642"/>
      <c r="FO92" s="642"/>
      <c r="FP92" s="643"/>
      <c r="FQ92" s="641"/>
      <c r="FR92" s="642"/>
      <c r="FS92" s="642"/>
      <c r="FT92" s="642"/>
      <c r="FU92" s="642"/>
      <c r="FV92" s="643"/>
      <c r="FW92" s="641"/>
      <c r="FX92" s="642"/>
      <c r="FY92" s="642"/>
      <c r="FZ92" s="642"/>
      <c r="GA92" s="642"/>
      <c r="GB92" s="643"/>
      <c r="GC92" s="641"/>
      <c r="GD92" s="642"/>
      <c r="GE92" s="642"/>
      <c r="GF92" s="642"/>
      <c r="GG92" s="642"/>
      <c r="GH92" s="643"/>
      <c r="GI92" s="641"/>
      <c r="GJ92" s="642"/>
      <c r="GK92" s="642"/>
      <c r="GL92" s="642"/>
      <c r="GM92" s="642"/>
      <c r="GN92" s="643"/>
      <c r="GO92" s="641"/>
      <c r="GP92" s="642"/>
      <c r="GQ92" s="642"/>
      <c r="GR92" s="642"/>
      <c r="GS92" s="642"/>
      <c r="GT92" s="643"/>
      <c r="GU92" s="641"/>
      <c r="GV92" s="642"/>
      <c r="GW92" s="642"/>
      <c r="GX92" s="642"/>
      <c r="GY92" s="642"/>
      <c r="GZ92" s="643"/>
      <c r="HA92" s="641"/>
      <c r="HB92" s="642"/>
      <c r="HC92" s="642"/>
      <c r="HD92" s="642"/>
      <c r="HE92" s="642"/>
      <c r="HF92" s="642"/>
      <c r="HG92" s="693"/>
      <c r="HH92" s="694"/>
      <c r="HI92" s="694"/>
      <c r="HJ92" s="694"/>
      <c r="HK92" s="694"/>
      <c r="HL92" s="694"/>
      <c r="HM92" s="694"/>
      <c r="HN92" s="694"/>
      <c r="HO92" s="694"/>
      <c r="HP92" s="694"/>
      <c r="HQ92" s="694"/>
      <c r="HR92" s="694"/>
      <c r="HS92" s="694"/>
      <c r="HT92" s="694"/>
      <c r="HU92" s="695"/>
      <c r="HV92" s="89"/>
      <c r="HW92" s="89"/>
      <c r="HX92" s="89"/>
      <c r="HY92" s="40">
        <f>SUM(AC92:HF92)</f>
        <v>0</v>
      </c>
      <c r="HZ92" s="41"/>
      <c r="IA92" s="33"/>
      <c r="IB92" s="88"/>
      <c r="IH92" s="82"/>
      <c r="IJ92" s="684"/>
      <c r="IK92" s="684"/>
      <c r="IL92" s="684"/>
      <c r="IM92" s="684"/>
      <c r="IN92" s="684"/>
    </row>
    <row r="93" spans="1:248" ht="18" hidden="1" customHeight="1" thickBot="1" x14ac:dyDescent="0.3">
      <c r="A93" s="337"/>
      <c r="B93" s="338"/>
      <c r="C93" s="338"/>
      <c r="D93" s="338"/>
      <c r="E93" s="338"/>
      <c r="F93" s="344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6"/>
      <c r="X93" s="398" t="s">
        <v>43</v>
      </c>
      <c r="Y93" s="398"/>
      <c r="Z93" s="398"/>
      <c r="AA93" s="398"/>
      <c r="AB93" s="399"/>
      <c r="AC93" s="90"/>
      <c r="AD93" s="91"/>
      <c r="AE93" s="91"/>
      <c r="AF93" s="91"/>
      <c r="AG93" s="91"/>
      <c r="AH93" s="92"/>
      <c r="AI93" s="93"/>
      <c r="AJ93" s="76"/>
      <c r="AK93" s="76"/>
      <c r="AL93" s="76"/>
      <c r="AM93" s="76"/>
      <c r="AN93" s="94"/>
      <c r="AO93" s="93"/>
      <c r="AP93" s="76"/>
      <c r="AQ93" s="76"/>
      <c r="AR93" s="76"/>
      <c r="AS93" s="76"/>
      <c r="AT93" s="94"/>
      <c r="AU93" s="641"/>
      <c r="AV93" s="642"/>
      <c r="AW93" s="642"/>
      <c r="AX93" s="642"/>
      <c r="AY93" s="642"/>
      <c r="AZ93" s="643"/>
      <c r="BA93" s="641"/>
      <c r="BB93" s="642"/>
      <c r="BC93" s="642"/>
      <c r="BD93" s="642"/>
      <c r="BE93" s="642"/>
      <c r="BF93" s="94"/>
      <c r="BG93" s="90"/>
      <c r="BH93" s="91"/>
      <c r="BI93" s="91"/>
      <c r="BJ93" s="91"/>
      <c r="BK93" s="91"/>
      <c r="BL93" s="92"/>
      <c r="BM93" s="90"/>
      <c r="BN93" s="91"/>
      <c r="BO93" s="91"/>
      <c r="BP93" s="91"/>
      <c r="BQ93" s="91"/>
      <c r="BR93" s="92"/>
      <c r="BS93" s="93"/>
      <c r="BT93" s="76"/>
      <c r="BU93" s="76"/>
      <c r="BV93" s="76"/>
      <c r="BW93" s="76"/>
      <c r="BX93" s="94"/>
      <c r="BY93" s="93"/>
      <c r="BZ93" s="76"/>
      <c r="CA93" s="76"/>
      <c r="CB93" s="76"/>
      <c r="CC93" s="76"/>
      <c r="CD93" s="94"/>
      <c r="CE93" s="93"/>
      <c r="CF93" s="76"/>
      <c r="CG93" s="76"/>
      <c r="CH93" s="76"/>
      <c r="CI93" s="76"/>
      <c r="CJ93" s="94"/>
      <c r="CK93" s="641"/>
      <c r="CL93" s="642"/>
      <c r="CM93" s="642"/>
      <c r="CN93" s="642"/>
      <c r="CO93" s="642"/>
      <c r="CP93" s="643"/>
      <c r="CQ93" s="690"/>
      <c r="CR93" s="691"/>
      <c r="CS93" s="691"/>
      <c r="CT93" s="691"/>
      <c r="CU93" s="691"/>
      <c r="CV93" s="692"/>
      <c r="CW93" s="93"/>
      <c r="CX93" s="76"/>
      <c r="CY93" s="76"/>
      <c r="CZ93" s="76"/>
      <c r="DA93" s="76"/>
      <c r="DB93" s="94"/>
      <c r="DC93" s="93"/>
      <c r="DD93" s="76"/>
      <c r="DE93" s="76"/>
      <c r="DF93" s="76"/>
      <c r="DG93" s="76"/>
      <c r="DH93" s="94"/>
      <c r="DI93" s="641"/>
      <c r="DJ93" s="642"/>
      <c r="DK93" s="642"/>
      <c r="DL93" s="642"/>
      <c r="DM93" s="642"/>
      <c r="DN93" s="643"/>
      <c r="DO93" s="641"/>
      <c r="DP93" s="642"/>
      <c r="DQ93" s="642"/>
      <c r="DR93" s="642"/>
      <c r="DS93" s="642"/>
      <c r="DT93" s="643"/>
      <c r="DU93" s="95"/>
      <c r="DV93" s="76"/>
      <c r="DW93" s="76"/>
      <c r="DX93" s="76"/>
      <c r="DY93" s="76"/>
      <c r="DZ93" s="94"/>
      <c r="EA93" s="641"/>
      <c r="EB93" s="642"/>
      <c r="EC93" s="642"/>
      <c r="ED93" s="642"/>
      <c r="EE93" s="642"/>
      <c r="EF93" s="643"/>
      <c r="EG93" s="690"/>
      <c r="EH93" s="691"/>
      <c r="EI93" s="691"/>
      <c r="EJ93" s="691"/>
      <c r="EK93" s="691"/>
      <c r="EL93" s="692"/>
      <c r="EM93" s="93"/>
      <c r="EN93" s="76"/>
      <c r="EO93" s="76"/>
      <c r="EP93" s="76"/>
      <c r="EQ93" s="76"/>
      <c r="ER93" s="94"/>
      <c r="ES93" s="93"/>
      <c r="ET93" s="76"/>
      <c r="EU93" s="76"/>
      <c r="EV93" s="76"/>
      <c r="EW93" s="76"/>
      <c r="EX93" s="94"/>
      <c r="EY93" s="641"/>
      <c r="EZ93" s="642"/>
      <c r="FA93" s="642"/>
      <c r="FB93" s="642"/>
      <c r="FC93" s="642"/>
      <c r="FD93" s="643"/>
      <c r="FE93" s="641"/>
      <c r="FF93" s="642"/>
      <c r="FG93" s="642"/>
      <c r="FH93" s="642"/>
      <c r="FI93" s="642"/>
      <c r="FJ93" s="643"/>
      <c r="FK93" s="93"/>
      <c r="FL93" s="76"/>
      <c r="FM93" s="76"/>
      <c r="FN93" s="76"/>
      <c r="FO93" s="76"/>
      <c r="FP93" s="94"/>
      <c r="FQ93" s="641"/>
      <c r="FR93" s="642"/>
      <c r="FS93" s="642"/>
      <c r="FT93" s="642"/>
      <c r="FU93" s="642"/>
      <c r="FV93" s="643"/>
      <c r="FW93" s="690"/>
      <c r="FX93" s="691"/>
      <c r="FY93" s="691"/>
      <c r="FZ93" s="691"/>
      <c r="GA93" s="691"/>
      <c r="GB93" s="692"/>
      <c r="GC93" s="93"/>
      <c r="GD93" s="76"/>
      <c r="GE93" s="76"/>
      <c r="GF93" s="76"/>
      <c r="GG93" s="76"/>
      <c r="GH93" s="94"/>
      <c r="GI93" s="93"/>
      <c r="GJ93" s="76"/>
      <c r="GK93" s="76"/>
      <c r="GL93" s="76"/>
      <c r="GM93" s="76"/>
      <c r="GN93" s="94"/>
      <c r="GO93" s="93"/>
      <c r="GP93" s="76"/>
      <c r="GQ93" s="76"/>
      <c r="GR93" s="76"/>
      <c r="GS93" s="76"/>
      <c r="GT93" s="94"/>
      <c r="GU93" s="93"/>
      <c r="GV93" s="76"/>
      <c r="GW93" s="76"/>
      <c r="GX93" s="76"/>
      <c r="GY93" s="76"/>
      <c r="GZ93" s="94"/>
      <c r="HA93" s="93"/>
      <c r="HB93" s="76"/>
      <c r="HC93" s="76"/>
      <c r="HD93" s="76"/>
      <c r="HE93" s="76"/>
      <c r="HF93" s="76"/>
      <c r="HG93" s="573">
        <f>COUNTIF(AC93:HF93,"=ОТ")</f>
        <v>0</v>
      </c>
      <c r="HH93" s="480"/>
      <c r="HI93" s="480"/>
      <c r="HJ93" s="480"/>
      <c r="HK93" s="480"/>
      <c r="HL93" s="480"/>
      <c r="HM93" s="480"/>
      <c r="HN93" s="480"/>
      <c r="HO93" s="480"/>
      <c r="HP93" s="480"/>
      <c r="HQ93" s="480"/>
      <c r="HR93" s="480"/>
      <c r="HS93" s="480"/>
      <c r="HT93" s="480"/>
      <c r="HU93" s="481"/>
      <c r="HV93" s="15"/>
      <c r="HW93" s="15"/>
      <c r="HX93" s="15"/>
      <c r="HY93" s="40"/>
      <c r="HZ93" s="41"/>
      <c r="IA93" s="33"/>
      <c r="IB93" s="88"/>
      <c r="IH93" s="82"/>
      <c r="IJ93" s="19"/>
      <c r="IK93" s="19"/>
      <c r="IL93" s="19"/>
      <c r="IM93" s="19"/>
      <c r="IN93" s="19"/>
    </row>
    <row r="94" spans="1:248" ht="16.5" hidden="1" thickTop="1" thickBot="1" x14ac:dyDescent="0.3">
      <c r="A94" s="337"/>
      <c r="B94" s="338"/>
      <c r="C94" s="338"/>
      <c r="D94" s="338"/>
      <c r="E94" s="338"/>
      <c r="F94" s="344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6"/>
      <c r="X94" s="696" t="s">
        <v>47</v>
      </c>
      <c r="Y94" s="653"/>
      <c r="Z94" s="653"/>
      <c r="AA94" s="653"/>
      <c r="AB94" s="654"/>
      <c r="AC94" s="657">
        <f>(MIN(AC90,6/24)-MIN(AC89,6/24)+MAX(AC90,22/24)-MAX(AC89,22/24))*24+(AC90&lt;AC89)*8</f>
        <v>0</v>
      </c>
      <c r="AD94" s="658"/>
      <c r="AE94" s="658"/>
      <c r="AF94" s="658"/>
      <c r="AG94" s="658"/>
      <c r="AH94" s="659"/>
      <c r="AI94" s="663">
        <f>(MIN(AI90,6/24)-MIN(AI89,6/24)+MAX(AI90,22/24)-MAX(AI89,22/24))*24+(AI90&lt;AI89)*8</f>
        <v>0</v>
      </c>
      <c r="AJ94" s="664"/>
      <c r="AK94" s="664"/>
      <c r="AL94" s="664"/>
      <c r="AM94" s="664"/>
      <c r="AN94" s="665"/>
      <c r="AO94" s="663">
        <f>(MIN(AO90,6/24)-MIN(AO89,6/24)+MAX(AO90,22/24)-MAX(AO89,22/24))*24+(AO90&lt;AO89)*8</f>
        <v>0</v>
      </c>
      <c r="AP94" s="664"/>
      <c r="AQ94" s="664"/>
      <c r="AR94" s="664"/>
      <c r="AS94" s="664"/>
      <c r="AT94" s="665"/>
      <c r="AU94" s="647">
        <f>(MIN(AU90,6/24)-MIN(AU89,6/24)+MAX(AU90,22/24)-MAX(AU89,22/24))*24+(AU90&lt;AU89)*8</f>
        <v>0</v>
      </c>
      <c r="AV94" s="648"/>
      <c r="AW94" s="648"/>
      <c r="AX94" s="648"/>
      <c r="AY94" s="648"/>
      <c r="AZ94" s="649"/>
      <c r="BA94" s="647">
        <f>(MIN(BA90,6/24)-MIN(BA89,6/24)+MAX(BA90,22/24)-MAX(BA89,22/24))*24+(BA90&lt;BA89)*8</f>
        <v>0</v>
      </c>
      <c r="BB94" s="648"/>
      <c r="BC94" s="648"/>
      <c r="BD94" s="648"/>
      <c r="BE94" s="648"/>
      <c r="BF94" s="649"/>
      <c r="BG94" s="657">
        <f>(MIN(BG90,6/24)-MIN(BG89,6/24)+MAX(BG90,22/24)-MAX(BG89,22/24))*24+(BG90&lt;BG89)*8</f>
        <v>0</v>
      </c>
      <c r="BH94" s="658"/>
      <c r="BI94" s="658"/>
      <c r="BJ94" s="658"/>
      <c r="BK94" s="658"/>
      <c r="BL94" s="659"/>
      <c r="BM94" s="657">
        <f>(MIN(BM90,6/24)-MIN(BM89,6/24)+MAX(BM90,22/24)-MAX(BM89,22/24))*24+(BM90&lt;BM89)*8</f>
        <v>0</v>
      </c>
      <c r="BN94" s="658"/>
      <c r="BO94" s="658"/>
      <c r="BP94" s="658"/>
      <c r="BQ94" s="658"/>
      <c r="BR94" s="659"/>
      <c r="BS94" s="647">
        <f>(MIN(BS90,6/24)-MIN(BS89,6/24)+MAX(BS90,22/24)-MAX(BS89,22/24))*24+(BS90&lt;BS89)*8</f>
        <v>0</v>
      </c>
      <c r="BT94" s="648"/>
      <c r="BU94" s="648"/>
      <c r="BV94" s="648"/>
      <c r="BW94" s="648"/>
      <c r="BX94" s="649"/>
      <c r="BY94" s="647">
        <f>(MIN(BY90,6/24)-MIN(BY89,6/24)+MAX(BY90,22/24)-MAX(BY89,22/24))*24+(BY90&lt;BY89)*8</f>
        <v>0</v>
      </c>
      <c r="BZ94" s="648"/>
      <c r="CA94" s="648"/>
      <c r="CB94" s="648"/>
      <c r="CC94" s="648"/>
      <c r="CD94" s="649"/>
      <c r="CE94" s="647">
        <f>(MIN(CE90,6/24)-MIN(CE89,6/24)+MAX(CE90,22/24)-MAX(CE89,22/24))*24+(CE90&lt;CE89)*8</f>
        <v>0</v>
      </c>
      <c r="CF94" s="648"/>
      <c r="CG94" s="648"/>
      <c r="CH94" s="648"/>
      <c r="CI94" s="648"/>
      <c r="CJ94" s="649"/>
      <c r="CK94" s="647">
        <f>(MIN(CK90,6/24)-MIN(CK89,6/24)+MAX(CK90,22/24)-MAX(CK89,22/24))*24+(CK90&lt;CK89)*8</f>
        <v>0</v>
      </c>
      <c r="CL94" s="648"/>
      <c r="CM94" s="648"/>
      <c r="CN94" s="648"/>
      <c r="CO94" s="648"/>
      <c r="CP94" s="649"/>
      <c r="CQ94" s="647">
        <f>(MIN(CQ90,6/24)-MIN(CQ89,6/24)+MAX(CQ90,22/24)-MAX(CQ89,22/24))*24+(CQ90&lt;CQ89)*8</f>
        <v>0</v>
      </c>
      <c r="CR94" s="648"/>
      <c r="CS94" s="648"/>
      <c r="CT94" s="648"/>
      <c r="CU94" s="648"/>
      <c r="CV94" s="649"/>
      <c r="CW94" s="647">
        <f>(MIN(CW90,6/24)-MIN(CW89,6/24)+MAX(CW90,22/24)-MAX(CW89,22/24))*24+(CW90&lt;CW89)*8</f>
        <v>0</v>
      </c>
      <c r="CX94" s="648"/>
      <c r="CY94" s="648"/>
      <c r="CZ94" s="648"/>
      <c r="DA94" s="648"/>
      <c r="DB94" s="649"/>
      <c r="DC94" s="647">
        <f>(MIN(DC90,6/24)-MIN(DC89,6/24)+MAX(DC90,22/24)-MAX(DC89,22/24))*24+(DC90&lt;DC89)*8</f>
        <v>0</v>
      </c>
      <c r="DD94" s="648"/>
      <c r="DE94" s="648"/>
      <c r="DF94" s="648"/>
      <c r="DG94" s="648"/>
      <c r="DH94" s="649"/>
      <c r="DI94" s="647">
        <f>(MIN(DI90,6/24)-MIN(DI89,6/24)+MAX(DI90,22/24)-MAX(DI89,22/24))*24+(DI90&lt;DI89)*8</f>
        <v>0</v>
      </c>
      <c r="DJ94" s="648"/>
      <c r="DK94" s="648"/>
      <c r="DL94" s="648"/>
      <c r="DM94" s="648"/>
      <c r="DN94" s="649"/>
      <c r="DO94" s="647">
        <f>(MIN(DO90,6/24)-MIN(DO89,6/24)+MAX(DO90,22/24)-MAX(DO89,22/24))*24+(DO90&lt;DO89)*8</f>
        <v>0</v>
      </c>
      <c r="DP94" s="648"/>
      <c r="DQ94" s="648"/>
      <c r="DR94" s="648"/>
      <c r="DS94" s="648"/>
      <c r="DT94" s="649"/>
      <c r="DU94" s="647">
        <f>(MIN(DU90,6/24)-MIN(DU89,6/24)+MAX(DU90,22/24)-MAX(DU89,22/24))*24+(DU90&lt;DU89)*8</f>
        <v>0</v>
      </c>
      <c r="DV94" s="648"/>
      <c r="DW94" s="648"/>
      <c r="DX94" s="648"/>
      <c r="DY94" s="648"/>
      <c r="DZ94" s="649"/>
      <c r="EA94" s="647">
        <f>(MIN(EA90,6/24)-MIN(EA89,6/24)+MAX(EA90,22/24)-MAX(EA89,22/24))*24+(EA90&lt;EA89)*8</f>
        <v>0</v>
      </c>
      <c r="EB94" s="648"/>
      <c r="EC94" s="648"/>
      <c r="ED94" s="648"/>
      <c r="EE94" s="648"/>
      <c r="EF94" s="649"/>
      <c r="EG94" s="647">
        <f>(MIN(EG90,6/24)-MIN(EG89,6/24)+MAX(EG90,22/24)-MAX(EG89,22/24))*24+(EG90&lt;EG89)*8</f>
        <v>0</v>
      </c>
      <c r="EH94" s="648"/>
      <c r="EI94" s="648"/>
      <c r="EJ94" s="648"/>
      <c r="EK94" s="648"/>
      <c r="EL94" s="649"/>
      <c r="EM94" s="647">
        <f>(MIN(EM90,6/24)-MIN(EM89,6/24)+MAX(EM90,22/24)-MAX(EM89,22/24))*24+(EM90&lt;EM89)*8</f>
        <v>0</v>
      </c>
      <c r="EN94" s="648"/>
      <c r="EO94" s="648"/>
      <c r="EP94" s="648"/>
      <c r="EQ94" s="648"/>
      <c r="ER94" s="649"/>
      <c r="ES94" s="647">
        <f>(MIN(ES90,6/24)-MIN(ES89,6/24)+MAX(ES90,22/24)-MAX(ES89,22/24))*24+(ES90&lt;ES89)*8</f>
        <v>0</v>
      </c>
      <c r="ET94" s="648"/>
      <c r="EU94" s="648"/>
      <c r="EV94" s="648"/>
      <c r="EW94" s="648"/>
      <c r="EX94" s="649"/>
      <c r="EY94" s="647">
        <f>(MIN(EY90,6/24)-MIN(EY89,6/24)+MAX(EY90,22/24)-MAX(EY89,22/24))*24+(EY90&lt;EY89)*8</f>
        <v>0</v>
      </c>
      <c r="EZ94" s="648"/>
      <c r="FA94" s="648"/>
      <c r="FB94" s="648"/>
      <c r="FC94" s="648"/>
      <c r="FD94" s="649"/>
      <c r="FE94" s="647">
        <f>(MIN(FE90,6/24)-MIN(FE89,6/24)+MAX(FE90,22/24)-MAX(FE89,22/24))*24+(FE90&lt;FE89)*8</f>
        <v>0</v>
      </c>
      <c r="FF94" s="648"/>
      <c r="FG94" s="648"/>
      <c r="FH94" s="648"/>
      <c r="FI94" s="648"/>
      <c r="FJ94" s="649"/>
      <c r="FK94" s="647">
        <f>(MIN(FK90,6/24)-MIN(FK89,6/24)+MAX(FK90,22/24)-MAX(FK89,22/24))*24+(FK90&lt;FK89)*8</f>
        <v>0</v>
      </c>
      <c r="FL94" s="648"/>
      <c r="FM94" s="648"/>
      <c r="FN94" s="648"/>
      <c r="FO94" s="648"/>
      <c r="FP94" s="649"/>
      <c r="FQ94" s="647">
        <f>(MIN(FQ90,6/24)-MIN(FQ89,6/24)+MAX(FQ90,22/24)-MAX(FQ89,22/24))*24+(FQ90&lt;FQ89)*8</f>
        <v>0</v>
      </c>
      <c r="FR94" s="648"/>
      <c r="FS94" s="648"/>
      <c r="FT94" s="648"/>
      <c r="FU94" s="648"/>
      <c r="FV94" s="649"/>
      <c r="FW94" s="647">
        <f>(MIN(FW90,6/24)-MIN(FW89,6/24)+MAX(FW90,22/24)-MAX(FW89,22/24))*24+(FW90&lt;FW89)*8</f>
        <v>0</v>
      </c>
      <c r="FX94" s="648"/>
      <c r="FY94" s="648"/>
      <c r="FZ94" s="648"/>
      <c r="GA94" s="648"/>
      <c r="GB94" s="649"/>
      <c r="GC94" s="647">
        <f>(MIN(GC90,6/24)-MIN(GC89,6/24)+MAX(GC90,22/24)-MAX(GC89,22/24))*24+(GC90&lt;GC89)*8</f>
        <v>0</v>
      </c>
      <c r="GD94" s="648"/>
      <c r="GE94" s="648"/>
      <c r="GF94" s="648"/>
      <c r="GG94" s="648"/>
      <c r="GH94" s="649"/>
      <c r="GI94" s="663">
        <f>(MIN(GI90,6/24)-MIN(GI89,6/24)+MAX(GI90,22/24)-MAX(GI89,22/24))*24+(GI90&lt;GI89)*8</f>
        <v>0</v>
      </c>
      <c r="GJ94" s="664"/>
      <c r="GK94" s="664"/>
      <c r="GL94" s="664"/>
      <c r="GM94" s="664"/>
      <c r="GN94" s="665"/>
      <c r="GO94" s="663">
        <f>(MIN(GO90,6/24)-MIN(GO89,6/24)+MAX(GO90,22/24)-MAX(GO89,22/24))*24+(GO90&lt;GO89)*8</f>
        <v>0</v>
      </c>
      <c r="GP94" s="664"/>
      <c r="GQ94" s="664"/>
      <c r="GR94" s="664"/>
      <c r="GS94" s="664"/>
      <c r="GT94" s="665"/>
      <c r="GU94" s="663">
        <f>(MIN(GU90,6/24)-MIN(GU89,6/24)+MAX(GU90,22/24)-MAX(GU89,22/24))*24+(GU90&lt;GU89)*8</f>
        <v>0</v>
      </c>
      <c r="GV94" s="664"/>
      <c r="GW94" s="664"/>
      <c r="GX94" s="664"/>
      <c r="GY94" s="664"/>
      <c r="GZ94" s="665"/>
      <c r="HA94" s="663">
        <v>0</v>
      </c>
      <c r="HB94" s="664"/>
      <c r="HC94" s="664"/>
      <c r="HD94" s="664"/>
      <c r="HE94" s="664"/>
      <c r="HF94" s="664"/>
      <c r="HG94" s="707"/>
      <c r="HH94" s="286"/>
      <c r="HI94" s="286"/>
      <c r="HJ94" s="286"/>
      <c r="HK94" s="286"/>
      <c r="HL94" s="286"/>
      <c r="HM94" s="286"/>
      <c r="HN94" s="286"/>
      <c r="HO94" s="286"/>
      <c r="HP94" s="286"/>
      <c r="HQ94" s="286"/>
      <c r="HR94" s="286"/>
      <c r="HS94" s="286"/>
      <c r="HT94" s="286"/>
      <c r="HU94" s="321"/>
      <c r="HV94" s="96"/>
      <c r="HW94" s="96"/>
      <c r="HX94" s="96"/>
      <c r="HY94" s="97">
        <f>SUM(AC94:HF94)</f>
        <v>0</v>
      </c>
      <c r="HZ94" s="98"/>
      <c r="IA94" s="33"/>
      <c r="IB94" s="88"/>
      <c r="IH94" s="82"/>
      <c r="IJ94" s="684"/>
      <c r="IK94" s="684"/>
      <c r="IL94" s="684"/>
      <c r="IM94" s="684"/>
      <c r="IN94" s="684"/>
    </row>
    <row r="95" spans="1:248" ht="15.75" hidden="1" thickBot="1" x14ac:dyDescent="0.3">
      <c r="A95" s="339"/>
      <c r="B95" s="340"/>
      <c r="C95" s="340"/>
      <c r="D95" s="340"/>
      <c r="E95" s="340"/>
      <c r="F95" s="347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9"/>
      <c r="X95" s="697"/>
      <c r="Y95" s="655"/>
      <c r="Z95" s="655"/>
      <c r="AA95" s="655"/>
      <c r="AB95" s="656"/>
      <c r="AC95" s="698"/>
      <c r="AD95" s="699"/>
      <c r="AE95" s="699"/>
      <c r="AF95" s="699"/>
      <c r="AG95" s="699"/>
      <c r="AH95" s="700"/>
      <c r="AI95" s="709"/>
      <c r="AJ95" s="710"/>
      <c r="AK95" s="710"/>
      <c r="AL95" s="710"/>
      <c r="AM95" s="710"/>
      <c r="AN95" s="711"/>
      <c r="AO95" s="709"/>
      <c r="AP95" s="710"/>
      <c r="AQ95" s="710"/>
      <c r="AR95" s="710"/>
      <c r="AS95" s="710"/>
      <c r="AT95" s="711"/>
      <c r="AU95" s="704"/>
      <c r="AV95" s="705"/>
      <c r="AW95" s="705"/>
      <c r="AX95" s="705"/>
      <c r="AY95" s="705"/>
      <c r="AZ95" s="706"/>
      <c r="BA95" s="704"/>
      <c r="BB95" s="705"/>
      <c r="BC95" s="705"/>
      <c r="BD95" s="705"/>
      <c r="BE95" s="705"/>
      <c r="BF95" s="706"/>
      <c r="BG95" s="698"/>
      <c r="BH95" s="699"/>
      <c r="BI95" s="699"/>
      <c r="BJ95" s="699"/>
      <c r="BK95" s="699"/>
      <c r="BL95" s="700"/>
      <c r="BM95" s="698"/>
      <c r="BN95" s="699"/>
      <c r="BO95" s="699"/>
      <c r="BP95" s="699"/>
      <c r="BQ95" s="699"/>
      <c r="BR95" s="700"/>
      <c r="BS95" s="701"/>
      <c r="BT95" s="702"/>
      <c r="BU95" s="702"/>
      <c r="BV95" s="702"/>
      <c r="BW95" s="702"/>
      <c r="BX95" s="703"/>
      <c r="BY95" s="701"/>
      <c r="BZ95" s="702"/>
      <c r="CA95" s="702"/>
      <c r="CB95" s="702"/>
      <c r="CC95" s="702"/>
      <c r="CD95" s="703"/>
      <c r="CE95" s="701"/>
      <c r="CF95" s="702"/>
      <c r="CG95" s="702"/>
      <c r="CH95" s="702"/>
      <c r="CI95" s="702"/>
      <c r="CJ95" s="703"/>
      <c r="CK95" s="704"/>
      <c r="CL95" s="705"/>
      <c r="CM95" s="705"/>
      <c r="CN95" s="705"/>
      <c r="CO95" s="705"/>
      <c r="CP95" s="706"/>
      <c r="CQ95" s="704"/>
      <c r="CR95" s="705"/>
      <c r="CS95" s="705"/>
      <c r="CT95" s="705"/>
      <c r="CU95" s="705"/>
      <c r="CV95" s="706"/>
      <c r="CW95" s="701"/>
      <c r="CX95" s="702"/>
      <c r="CY95" s="702"/>
      <c r="CZ95" s="702"/>
      <c r="DA95" s="702"/>
      <c r="DB95" s="703"/>
      <c r="DC95" s="701"/>
      <c r="DD95" s="702"/>
      <c r="DE95" s="702"/>
      <c r="DF95" s="702"/>
      <c r="DG95" s="702"/>
      <c r="DH95" s="703"/>
      <c r="DI95" s="701"/>
      <c r="DJ95" s="702"/>
      <c r="DK95" s="702"/>
      <c r="DL95" s="702"/>
      <c r="DM95" s="702"/>
      <c r="DN95" s="703"/>
      <c r="DO95" s="701"/>
      <c r="DP95" s="702"/>
      <c r="DQ95" s="702"/>
      <c r="DR95" s="702"/>
      <c r="DS95" s="702"/>
      <c r="DT95" s="703"/>
      <c r="DU95" s="701"/>
      <c r="DV95" s="702"/>
      <c r="DW95" s="702"/>
      <c r="DX95" s="702"/>
      <c r="DY95" s="702"/>
      <c r="DZ95" s="703"/>
      <c r="EA95" s="704"/>
      <c r="EB95" s="705"/>
      <c r="EC95" s="705"/>
      <c r="ED95" s="705"/>
      <c r="EE95" s="705"/>
      <c r="EF95" s="706"/>
      <c r="EG95" s="704"/>
      <c r="EH95" s="705"/>
      <c r="EI95" s="705"/>
      <c r="EJ95" s="705"/>
      <c r="EK95" s="705"/>
      <c r="EL95" s="706"/>
      <c r="EM95" s="701"/>
      <c r="EN95" s="702"/>
      <c r="EO95" s="702"/>
      <c r="EP95" s="702"/>
      <c r="EQ95" s="702"/>
      <c r="ER95" s="703"/>
      <c r="ES95" s="701"/>
      <c r="ET95" s="702"/>
      <c r="EU95" s="702"/>
      <c r="EV95" s="702"/>
      <c r="EW95" s="702"/>
      <c r="EX95" s="703"/>
      <c r="EY95" s="701"/>
      <c r="EZ95" s="702"/>
      <c r="FA95" s="702"/>
      <c r="FB95" s="702"/>
      <c r="FC95" s="702"/>
      <c r="FD95" s="703"/>
      <c r="FE95" s="701"/>
      <c r="FF95" s="702"/>
      <c r="FG95" s="702"/>
      <c r="FH95" s="702"/>
      <c r="FI95" s="702"/>
      <c r="FJ95" s="703"/>
      <c r="FK95" s="701"/>
      <c r="FL95" s="702"/>
      <c r="FM95" s="702"/>
      <c r="FN95" s="702"/>
      <c r="FO95" s="702"/>
      <c r="FP95" s="703"/>
      <c r="FQ95" s="704"/>
      <c r="FR95" s="705"/>
      <c r="FS95" s="705"/>
      <c r="FT95" s="705"/>
      <c r="FU95" s="705"/>
      <c r="FV95" s="706"/>
      <c r="FW95" s="704"/>
      <c r="FX95" s="705"/>
      <c r="FY95" s="705"/>
      <c r="FZ95" s="705"/>
      <c r="GA95" s="705"/>
      <c r="GB95" s="706"/>
      <c r="GC95" s="701"/>
      <c r="GD95" s="702"/>
      <c r="GE95" s="702"/>
      <c r="GF95" s="702"/>
      <c r="GG95" s="702"/>
      <c r="GH95" s="703"/>
      <c r="GI95" s="709"/>
      <c r="GJ95" s="710"/>
      <c r="GK95" s="710"/>
      <c r="GL95" s="710"/>
      <c r="GM95" s="710"/>
      <c r="GN95" s="711"/>
      <c r="GO95" s="709"/>
      <c r="GP95" s="710"/>
      <c r="GQ95" s="710"/>
      <c r="GR95" s="710"/>
      <c r="GS95" s="710"/>
      <c r="GT95" s="711"/>
      <c r="GU95" s="709"/>
      <c r="GV95" s="710"/>
      <c r="GW95" s="710"/>
      <c r="GX95" s="710"/>
      <c r="GY95" s="710"/>
      <c r="GZ95" s="711"/>
      <c r="HA95" s="709"/>
      <c r="HB95" s="710"/>
      <c r="HC95" s="710"/>
      <c r="HD95" s="710"/>
      <c r="HE95" s="710"/>
      <c r="HF95" s="99"/>
      <c r="HG95" s="708"/>
      <c r="HH95" s="288"/>
      <c r="HI95" s="288"/>
      <c r="HJ95" s="288"/>
      <c r="HK95" s="288"/>
      <c r="HL95" s="288"/>
      <c r="HM95" s="288"/>
      <c r="HN95" s="288"/>
      <c r="HO95" s="288"/>
      <c r="HP95" s="288"/>
      <c r="HQ95" s="288"/>
      <c r="HR95" s="288"/>
      <c r="HS95" s="288"/>
      <c r="HT95" s="288"/>
      <c r="HU95" s="322"/>
      <c r="HV95" s="100"/>
      <c r="HW95" s="100"/>
      <c r="HX95" s="100"/>
      <c r="HY95" s="101"/>
      <c r="HZ95" s="102"/>
      <c r="IA95" s="103"/>
      <c r="IB95" s="34"/>
      <c r="IH95" s="82"/>
    </row>
    <row r="96" spans="1:248" ht="15.75" hidden="1" thickBot="1" x14ac:dyDescent="0.3">
      <c r="A96" s="104"/>
      <c r="B96" s="335">
        <v>2</v>
      </c>
      <c r="C96" s="336"/>
      <c r="D96" s="336"/>
      <c r="E96" s="715"/>
      <c r="F96" s="718" t="s">
        <v>22</v>
      </c>
      <c r="G96" s="718"/>
      <c r="H96" s="718"/>
      <c r="I96" s="718"/>
      <c r="J96" s="718"/>
      <c r="K96" s="718"/>
      <c r="L96" s="718"/>
      <c r="M96" s="718"/>
      <c r="N96" s="718"/>
      <c r="O96" s="718"/>
      <c r="P96" s="718"/>
      <c r="Q96" s="718"/>
      <c r="R96" s="718"/>
      <c r="S96" s="718"/>
      <c r="T96" s="718"/>
      <c r="U96" s="718"/>
      <c r="V96" s="719"/>
      <c r="W96" s="722">
        <v>1</v>
      </c>
      <c r="X96" s="723"/>
      <c r="Y96" s="723"/>
      <c r="Z96" s="723"/>
      <c r="AA96" s="723"/>
      <c r="AB96" s="724"/>
      <c r="AC96" s="370"/>
      <c r="AD96" s="371"/>
      <c r="AE96" s="371"/>
      <c r="AF96" s="371"/>
      <c r="AG96" s="371"/>
      <c r="AH96" s="372"/>
      <c r="AI96" s="370"/>
      <c r="AJ96" s="371"/>
      <c r="AK96" s="371"/>
      <c r="AL96" s="371"/>
      <c r="AM96" s="371"/>
      <c r="AN96" s="372"/>
      <c r="AO96" s="370"/>
      <c r="AP96" s="371"/>
      <c r="AQ96" s="371"/>
      <c r="AR96" s="371"/>
      <c r="AS96" s="371"/>
      <c r="AT96" s="372"/>
      <c r="AU96" s="370"/>
      <c r="AV96" s="371"/>
      <c r="AW96" s="371"/>
      <c r="AX96" s="371"/>
      <c r="AY96" s="371"/>
      <c r="AZ96" s="372"/>
      <c r="BA96" s="370"/>
      <c r="BB96" s="371"/>
      <c r="BC96" s="371"/>
      <c r="BD96" s="371"/>
      <c r="BE96" s="371"/>
      <c r="BF96" s="372"/>
      <c r="BG96" s="370" t="s">
        <v>44</v>
      </c>
      <c r="BH96" s="371"/>
      <c r="BI96" s="371"/>
      <c r="BJ96" s="371"/>
      <c r="BK96" s="371"/>
      <c r="BL96" s="372"/>
      <c r="BM96" s="370" t="s">
        <v>44</v>
      </c>
      <c r="BN96" s="371"/>
      <c r="BO96" s="371"/>
      <c r="BP96" s="371"/>
      <c r="BQ96" s="371"/>
      <c r="BR96" s="372"/>
      <c r="BS96" s="370"/>
      <c r="BT96" s="371"/>
      <c r="BU96" s="371"/>
      <c r="BV96" s="371"/>
      <c r="BW96" s="371"/>
      <c r="BX96" s="372"/>
      <c r="BY96" s="370"/>
      <c r="BZ96" s="371"/>
      <c r="CA96" s="371"/>
      <c r="CB96" s="371"/>
      <c r="CC96" s="371"/>
      <c r="CD96" s="372"/>
      <c r="CE96" s="370"/>
      <c r="CF96" s="371"/>
      <c r="CG96" s="371"/>
      <c r="CH96" s="371"/>
      <c r="CI96" s="371"/>
      <c r="CJ96" s="105"/>
      <c r="CK96" s="712"/>
      <c r="CL96" s="713"/>
      <c r="CM96" s="713"/>
      <c r="CN96" s="713"/>
      <c r="CO96" s="713"/>
      <c r="CP96" s="714"/>
      <c r="CQ96" s="712"/>
      <c r="CR96" s="713"/>
      <c r="CS96" s="713"/>
      <c r="CT96" s="713"/>
      <c r="CU96" s="713"/>
      <c r="CV96" s="714"/>
      <c r="CW96" s="712" t="s">
        <v>44</v>
      </c>
      <c r="CX96" s="713"/>
      <c r="CY96" s="713"/>
      <c r="CZ96" s="713"/>
      <c r="DA96" s="713"/>
      <c r="DB96" s="714"/>
      <c r="DC96" s="712" t="s">
        <v>44</v>
      </c>
      <c r="DD96" s="713"/>
      <c r="DE96" s="713"/>
      <c r="DF96" s="713"/>
      <c r="DG96" s="713"/>
      <c r="DH96" s="714"/>
      <c r="DI96" s="712"/>
      <c r="DJ96" s="713"/>
      <c r="DK96" s="713"/>
      <c r="DL96" s="713"/>
      <c r="DM96" s="713"/>
      <c r="DN96" s="714"/>
      <c r="DO96" s="730"/>
      <c r="DP96" s="731"/>
      <c r="DQ96" s="731"/>
      <c r="DR96" s="731"/>
      <c r="DS96" s="731"/>
      <c r="DT96" s="732"/>
      <c r="DU96" s="730"/>
      <c r="DV96" s="731"/>
      <c r="DW96" s="731"/>
      <c r="DX96" s="731"/>
      <c r="DY96" s="731"/>
      <c r="DZ96" s="732"/>
      <c r="EA96" s="712"/>
      <c r="EB96" s="713"/>
      <c r="EC96" s="713"/>
      <c r="ED96" s="713"/>
      <c r="EE96" s="713"/>
      <c r="EF96" s="714"/>
      <c r="EG96" s="712"/>
      <c r="EH96" s="713"/>
      <c r="EI96" s="713"/>
      <c r="EJ96" s="713"/>
      <c r="EK96" s="713"/>
      <c r="EL96" s="714"/>
      <c r="EM96" s="712" t="s">
        <v>44</v>
      </c>
      <c r="EN96" s="713"/>
      <c r="EO96" s="713"/>
      <c r="EP96" s="713"/>
      <c r="EQ96" s="713"/>
      <c r="ER96" s="714"/>
      <c r="ES96" s="712" t="s">
        <v>44</v>
      </c>
      <c r="ET96" s="713"/>
      <c r="EU96" s="713"/>
      <c r="EV96" s="713"/>
      <c r="EW96" s="713"/>
      <c r="EX96" s="714"/>
      <c r="EY96" s="712"/>
      <c r="EZ96" s="713"/>
      <c r="FA96" s="713"/>
      <c r="FB96" s="713"/>
      <c r="FC96" s="713"/>
      <c r="FD96" s="714"/>
      <c r="FE96" s="370"/>
      <c r="FF96" s="371"/>
      <c r="FG96" s="371"/>
      <c r="FH96" s="371"/>
      <c r="FI96" s="371"/>
      <c r="FJ96" s="372"/>
      <c r="FK96" s="370"/>
      <c r="FL96" s="371"/>
      <c r="FM96" s="371"/>
      <c r="FN96" s="371"/>
      <c r="FO96" s="371"/>
      <c r="FP96" s="372"/>
      <c r="FQ96" s="712"/>
      <c r="FR96" s="713"/>
      <c r="FS96" s="713"/>
      <c r="FT96" s="713"/>
      <c r="FU96" s="713"/>
      <c r="FV96" s="714"/>
      <c r="FW96" s="712"/>
      <c r="FX96" s="713"/>
      <c r="FY96" s="713"/>
      <c r="FZ96" s="713"/>
      <c r="GA96" s="713"/>
      <c r="GB96" s="714"/>
      <c r="GC96" s="712" t="s">
        <v>44</v>
      </c>
      <c r="GD96" s="713"/>
      <c r="GE96" s="713"/>
      <c r="GF96" s="713"/>
      <c r="GG96" s="713"/>
      <c r="GH96" s="714"/>
      <c r="GI96" s="712" t="s">
        <v>44</v>
      </c>
      <c r="GJ96" s="713"/>
      <c r="GK96" s="713"/>
      <c r="GL96" s="713"/>
      <c r="GM96" s="713"/>
      <c r="GN96" s="714"/>
      <c r="GO96" s="712"/>
      <c r="GP96" s="713"/>
      <c r="GQ96" s="713"/>
      <c r="GR96" s="713"/>
      <c r="GS96" s="713"/>
      <c r="GT96" s="714"/>
      <c r="GU96" s="370"/>
      <c r="GV96" s="371"/>
      <c r="GW96" s="371"/>
      <c r="GX96" s="371"/>
      <c r="GY96" s="371"/>
      <c r="GZ96" s="372"/>
      <c r="HA96" s="370"/>
      <c r="HB96" s="371"/>
      <c r="HC96" s="371"/>
      <c r="HD96" s="371"/>
      <c r="HE96" s="371"/>
      <c r="HF96" s="372"/>
      <c r="HG96" s="728">
        <f>COUNT(AC96:HF96)</f>
        <v>0</v>
      </c>
      <c r="HH96" s="362"/>
      <c r="HI96" s="362"/>
      <c r="HJ96" s="362"/>
      <c r="HK96" s="362"/>
      <c r="HL96" s="362"/>
      <c r="HM96" s="362"/>
      <c r="HN96" s="106"/>
      <c r="HO96" s="106"/>
      <c r="HP96" s="106"/>
      <c r="HQ96" s="106"/>
      <c r="HR96" s="106"/>
      <c r="HS96" s="106"/>
      <c r="HT96" s="106"/>
      <c r="HU96" s="106"/>
      <c r="HV96" s="15"/>
      <c r="HW96" s="15"/>
      <c r="HX96" s="15"/>
      <c r="HY96" s="107">
        <f t="array" ref="HY96">SUM(IFERROR(AC97:HF97-AC96:HF96-AC98:HF98,0))</f>
        <v>0</v>
      </c>
      <c r="HZ96" s="107"/>
      <c r="IA96" s="108" t="e">
        <f>VLOOKUP($HY$17,'[6]производственный календарь '!$B8:$D19,3,0)</f>
        <v>#N/A</v>
      </c>
      <c r="IB96" s="109">
        <f>VLOOKUP($HY$17,'[6]производственный календарь '!$B$2:$D$13,2,0)</f>
        <v>152</v>
      </c>
    </row>
    <row r="97" spans="1:239" ht="13.5" hidden="1" customHeight="1" thickBot="1" x14ac:dyDescent="0.3">
      <c r="A97" s="104"/>
      <c r="B97" s="337"/>
      <c r="C97" s="338"/>
      <c r="D97" s="338"/>
      <c r="E97" s="716"/>
      <c r="F97" s="718"/>
      <c r="G97" s="718"/>
      <c r="H97" s="718"/>
      <c r="I97" s="718"/>
      <c r="J97" s="718"/>
      <c r="K97" s="718"/>
      <c r="L97" s="718"/>
      <c r="M97" s="718"/>
      <c r="N97" s="718"/>
      <c r="O97" s="718"/>
      <c r="P97" s="718"/>
      <c r="Q97" s="718"/>
      <c r="R97" s="718"/>
      <c r="S97" s="718"/>
      <c r="T97" s="718"/>
      <c r="U97" s="718"/>
      <c r="V97" s="719"/>
      <c r="W97" s="725"/>
      <c r="X97" s="726"/>
      <c r="Y97" s="726"/>
      <c r="Z97" s="726"/>
      <c r="AA97" s="726"/>
      <c r="AB97" s="727"/>
      <c r="AC97" s="370"/>
      <c r="AD97" s="371"/>
      <c r="AE97" s="371"/>
      <c r="AF97" s="371"/>
      <c r="AG97" s="371"/>
      <c r="AH97" s="372"/>
      <c r="AI97" s="370"/>
      <c r="AJ97" s="371"/>
      <c r="AK97" s="371"/>
      <c r="AL97" s="371"/>
      <c r="AM97" s="371"/>
      <c r="AN97" s="372"/>
      <c r="AO97" s="370"/>
      <c r="AP97" s="371"/>
      <c r="AQ97" s="371"/>
      <c r="AR97" s="371"/>
      <c r="AS97" s="371"/>
      <c r="AT97" s="372"/>
      <c r="AU97" s="370"/>
      <c r="AV97" s="371"/>
      <c r="AW97" s="371"/>
      <c r="AX97" s="371"/>
      <c r="AY97" s="371"/>
      <c r="AZ97" s="372"/>
      <c r="BA97" s="370"/>
      <c r="BB97" s="371"/>
      <c r="BC97" s="371"/>
      <c r="BD97" s="371"/>
      <c r="BE97" s="371"/>
      <c r="BF97" s="372"/>
      <c r="BG97" s="370" t="s">
        <v>44</v>
      </c>
      <c r="BH97" s="371"/>
      <c r="BI97" s="371"/>
      <c r="BJ97" s="371"/>
      <c r="BK97" s="371"/>
      <c r="BL97" s="372"/>
      <c r="BM97" s="370" t="s">
        <v>44</v>
      </c>
      <c r="BN97" s="371"/>
      <c r="BO97" s="371"/>
      <c r="BP97" s="371"/>
      <c r="BQ97" s="371"/>
      <c r="BR97" s="372"/>
      <c r="BS97" s="359"/>
      <c r="BT97" s="360"/>
      <c r="BU97" s="360"/>
      <c r="BV97" s="360"/>
      <c r="BW97" s="360"/>
      <c r="BX97" s="361"/>
      <c r="BY97" s="370"/>
      <c r="BZ97" s="371"/>
      <c r="CA97" s="371"/>
      <c r="CB97" s="371"/>
      <c r="CC97" s="371"/>
      <c r="CD97" s="372"/>
      <c r="CE97" s="370"/>
      <c r="CF97" s="371"/>
      <c r="CG97" s="371"/>
      <c r="CH97" s="371"/>
      <c r="CI97" s="371"/>
      <c r="CJ97" s="105"/>
      <c r="CK97" s="470"/>
      <c r="CL97" s="471"/>
      <c r="CM97" s="471"/>
      <c r="CN97" s="471"/>
      <c r="CO97" s="471"/>
      <c r="CP97" s="472"/>
      <c r="CQ97" s="470"/>
      <c r="CR97" s="471"/>
      <c r="CS97" s="471"/>
      <c r="CT97" s="471"/>
      <c r="CU97" s="471"/>
      <c r="CV97" s="472"/>
      <c r="CW97" s="470" t="s">
        <v>44</v>
      </c>
      <c r="CX97" s="471"/>
      <c r="CY97" s="471"/>
      <c r="CZ97" s="471"/>
      <c r="DA97" s="471"/>
      <c r="DB97" s="472"/>
      <c r="DC97" s="470" t="s">
        <v>44</v>
      </c>
      <c r="DD97" s="471"/>
      <c r="DE97" s="471"/>
      <c r="DF97" s="471"/>
      <c r="DG97" s="471"/>
      <c r="DH97" s="472"/>
      <c r="DI97" s="470"/>
      <c r="DJ97" s="471"/>
      <c r="DK97" s="471"/>
      <c r="DL97" s="471"/>
      <c r="DM97" s="471"/>
      <c r="DN97" s="472"/>
      <c r="DO97" s="730"/>
      <c r="DP97" s="731"/>
      <c r="DQ97" s="731"/>
      <c r="DR97" s="731"/>
      <c r="DS97" s="731"/>
      <c r="DT97" s="732"/>
      <c r="DU97" s="730"/>
      <c r="DV97" s="731"/>
      <c r="DW97" s="731"/>
      <c r="DX97" s="731"/>
      <c r="DY97" s="731"/>
      <c r="DZ97" s="732"/>
      <c r="EA97" s="470"/>
      <c r="EB97" s="471"/>
      <c r="EC97" s="471"/>
      <c r="ED97" s="471"/>
      <c r="EE97" s="471"/>
      <c r="EF97" s="472"/>
      <c r="EG97" s="470"/>
      <c r="EH97" s="471"/>
      <c r="EI97" s="471"/>
      <c r="EJ97" s="471"/>
      <c r="EK97" s="471"/>
      <c r="EL97" s="472"/>
      <c r="EM97" s="470" t="s">
        <v>44</v>
      </c>
      <c r="EN97" s="471"/>
      <c r="EO97" s="471"/>
      <c r="EP97" s="471"/>
      <c r="EQ97" s="471"/>
      <c r="ER97" s="472"/>
      <c r="ES97" s="470" t="s">
        <v>44</v>
      </c>
      <c r="ET97" s="471"/>
      <c r="EU97" s="471"/>
      <c r="EV97" s="471"/>
      <c r="EW97" s="471"/>
      <c r="EX97" s="472"/>
      <c r="EY97" s="470"/>
      <c r="EZ97" s="471"/>
      <c r="FA97" s="471"/>
      <c r="FB97" s="471"/>
      <c r="FC97" s="471"/>
      <c r="FD97" s="472"/>
      <c r="FE97" s="370"/>
      <c r="FF97" s="371"/>
      <c r="FG97" s="371"/>
      <c r="FH97" s="371"/>
      <c r="FI97" s="371"/>
      <c r="FJ97" s="372"/>
      <c r="FK97" s="359"/>
      <c r="FL97" s="360"/>
      <c r="FM97" s="360"/>
      <c r="FN97" s="360"/>
      <c r="FO97" s="360"/>
      <c r="FP97" s="361"/>
      <c r="FQ97" s="470"/>
      <c r="FR97" s="471"/>
      <c r="FS97" s="471"/>
      <c r="FT97" s="471"/>
      <c r="FU97" s="471"/>
      <c r="FV97" s="472"/>
      <c r="FW97" s="470"/>
      <c r="FX97" s="471"/>
      <c r="FY97" s="471"/>
      <c r="FZ97" s="471"/>
      <c r="GA97" s="471"/>
      <c r="GB97" s="472"/>
      <c r="GC97" s="470" t="s">
        <v>44</v>
      </c>
      <c r="GD97" s="471"/>
      <c r="GE97" s="471"/>
      <c r="GF97" s="471"/>
      <c r="GG97" s="471"/>
      <c r="GH97" s="472"/>
      <c r="GI97" s="470" t="s">
        <v>44</v>
      </c>
      <c r="GJ97" s="471"/>
      <c r="GK97" s="471"/>
      <c r="GL97" s="471"/>
      <c r="GM97" s="471"/>
      <c r="GN97" s="472"/>
      <c r="GO97" s="470"/>
      <c r="GP97" s="471"/>
      <c r="GQ97" s="471"/>
      <c r="GR97" s="471"/>
      <c r="GS97" s="471"/>
      <c r="GT97" s="472"/>
      <c r="GU97" s="370"/>
      <c r="GV97" s="371"/>
      <c r="GW97" s="371"/>
      <c r="GX97" s="371"/>
      <c r="GY97" s="371"/>
      <c r="GZ97" s="372"/>
      <c r="HA97" s="370"/>
      <c r="HB97" s="371"/>
      <c r="HC97" s="371"/>
      <c r="HD97" s="371"/>
      <c r="HE97" s="371"/>
      <c r="HF97" s="372"/>
      <c r="HG97" s="729"/>
      <c r="HH97" s="365"/>
      <c r="HI97" s="365"/>
      <c r="HJ97" s="365"/>
      <c r="HK97" s="365"/>
      <c r="HL97" s="365"/>
      <c r="HM97" s="365"/>
      <c r="HN97" s="106"/>
      <c r="HO97" s="106"/>
      <c r="HP97" s="106"/>
      <c r="HQ97" s="106"/>
      <c r="HR97" s="106"/>
      <c r="HS97" s="106"/>
      <c r="HT97" s="106"/>
      <c r="HU97" s="106"/>
      <c r="HV97" s="15"/>
      <c r="HW97" s="15"/>
      <c r="HX97" s="15"/>
      <c r="HY97" s="110"/>
      <c r="HZ97" s="110"/>
      <c r="IA97" s="85"/>
      <c r="IB97" s="111"/>
    </row>
    <row r="98" spans="1:239" ht="20.25" hidden="1" customHeight="1" thickBot="1" x14ac:dyDescent="0.3">
      <c r="A98" s="104"/>
      <c r="B98" s="337"/>
      <c r="C98" s="338"/>
      <c r="D98" s="338"/>
      <c r="E98" s="716"/>
      <c r="F98" s="718"/>
      <c r="G98" s="718"/>
      <c r="H98" s="718"/>
      <c r="I98" s="718"/>
      <c r="J98" s="718"/>
      <c r="K98" s="718"/>
      <c r="L98" s="718"/>
      <c r="M98" s="718"/>
      <c r="N98" s="718"/>
      <c r="O98" s="718"/>
      <c r="P98" s="718"/>
      <c r="Q98" s="718"/>
      <c r="R98" s="718"/>
      <c r="S98" s="718"/>
      <c r="T98" s="718"/>
      <c r="U98" s="718"/>
      <c r="V98" s="719"/>
      <c r="W98" s="733" t="s">
        <v>37</v>
      </c>
      <c r="X98" s="734"/>
      <c r="Y98" s="734"/>
      <c r="Z98" s="734"/>
      <c r="AA98" s="734"/>
      <c r="AB98" s="735"/>
      <c r="AC98" s="376"/>
      <c r="AD98" s="377"/>
      <c r="AE98" s="377"/>
      <c r="AF98" s="377"/>
      <c r="AG98" s="377"/>
      <c r="AH98" s="378"/>
      <c r="AI98" s="359"/>
      <c r="AJ98" s="360"/>
      <c r="AK98" s="360"/>
      <c r="AL98" s="360"/>
      <c r="AM98" s="360"/>
      <c r="AN98" s="361"/>
      <c r="AO98" s="359"/>
      <c r="AP98" s="360"/>
      <c r="AQ98" s="360"/>
      <c r="AR98" s="360"/>
      <c r="AS98" s="360"/>
      <c r="AT98" s="361"/>
      <c r="AU98" s="376"/>
      <c r="AV98" s="377"/>
      <c r="AW98" s="377"/>
      <c r="AX98" s="377"/>
      <c r="AY98" s="377"/>
      <c r="AZ98" s="378"/>
      <c r="BA98" s="376"/>
      <c r="BB98" s="377"/>
      <c r="BC98" s="377"/>
      <c r="BD98" s="377"/>
      <c r="BE98" s="377"/>
      <c r="BF98" s="378"/>
      <c r="BG98" s="376" t="s">
        <v>44</v>
      </c>
      <c r="BH98" s="377"/>
      <c r="BI98" s="377"/>
      <c r="BJ98" s="377"/>
      <c r="BK98" s="377"/>
      <c r="BL98" s="378"/>
      <c r="BM98" s="376" t="s">
        <v>44</v>
      </c>
      <c r="BN98" s="377"/>
      <c r="BO98" s="377"/>
      <c r="BP98" s="377"/>
      <c r="BQ98" s="377"/>
      <c r="BR98" s="378"/>
      <c r="BS98" s="359"/>
      <c r="BT98" s="360"/>
      <c r="BU98" s="360"/>
      <c r="BV98" s="360"/>
      <c r="BW98" s="360"/>
      <c r="BX98" s="361"/>
      <c r="BY98" s="359"/>
      <c r="BZ98" s="360"/>
      <c r="CA98" s="360"/>
      <c r="CB98" s="360"/>
      <c r="CC98" s="360"/>
      <c r="CD98" s="361"/>
      <c r="CE98" s="359"/>
      <c r="CF98" s="360"/>
      <c r="CG98" s="360"/>
      <c r="CH98" s="360"/>
      <c r="CI98" s="360"/>
      <c r="CJ98" s="112"/>
      <c r="CK98" s="470"/>
      <c r="CL98" s="471"/>
      <c r="CM98" s="471"/>
      <c r="CN98" s="471"/>
      <c r="CO98" s="471"/>
      <c r="CP98" s="472"/>
      <c r="CQ98" s="470"/>
      <c r="CR98" s="471"/>
      <c r="CS98" s="471"/>
      <c r="CT98" s="471"/>
      <c r="CU98" s="471"/>
      <c r="CV98" s="472"/>
      <c r="CW98" s="470" t="s">
        <v>44</v>
      </c>
      <c r="CX98" s="471"/>
      <c r="CY98" s="471"/>
      <c r="CZ98" s="471"/>
      <c r="DA98" s="471"/>
      <c r="DB98" s="472"/>
      <c r="DC98" s="470" t="s">
        <v>44</v>
      </c>
      <c r="DD98" s="471"/>
      <c r="DE98" s="471"/>
      <c r="DF98" s="471"/>
      <c r="DG98" s="471"/>
      <c r="DH98" s="472"/>
      <c r="DI98" s="470"/>
      <c r="DJ98" s="471"/>
      <c r="DK98" s="471"/>
      <c r="DL98" s="471"/>
      <c r="DM98" s="471"/>
      <c r="DN98" s="472"/>
      <c r="DO98" s="740"/>
      <c r="DP98" s="741"/>
      <c r="DQ98" s="741"/>
      <c r="DR98" s="741"/>
      <c r="DS98" s="741"/>
      <c r="DT98" s="742"/>
      <c r="DU98" s="740"/>
      <c r="DV98" s="741"/>
      <c r="DW98" s="741"/>
      <c r="DX98" s="741"/>
      <c r="DY98" s="741"/>
      <c r="DZ98" s="742"/>
      <c r="EA98" s="470"/>
      <c r="EB98" s="471"/>
      <c r="EC98" s="471"/>
      <c r="ED98" s="471"/>
      <c r="EE98" s="471"/>
      <c r="EF98" s="472"/>
      <c r="EG98" s="470"/>
      <c r="EH98" s="471"/>
      <c r="EI98" s="471"/>
      <c r="EJ98" s="471"/>
      <c r="EK98" s="471"/>
      <c r="EL98" s="472"/>
      <c r="EM98" s="470" t="s">
        <v>44</v>
      </c>
      <c r="EN98" s="471"/>
      <c r="EO98" s="471"/>
      <c r="EP98" s="471"/>
      <c r="EQ98" s="471"/>
      <c r="ER98" s="472"/>
      <c r="ES98" s="470" t="s">
        <v>44</v>
      </c>
      <c r="ET98" s="471"/>
      <c r="EU98" s="471"/>
      <c r="EV98" s="471"/>
      <c r="EW98" s="471"/>
      <c r="EX98" s="472"/>
      <c r="EY98" s="470"/>
      <c r="EZ98" s="471"/>
      <c r="FA98" s="471"/>
      <c r="FB98" s="471"/>
      <c r="FC98" s="471"/>
      <c r="FD98" s="472"/>
      <c r="FE98" s="359"/>
      <c r="FF98" s="360"/>
      <c r="FG98" s="360"/>
      <c r="FH98" s="360"/>
      <c r="FI98" s="360"/>
      <c r="FJ98" s="361"/>
      <c r="FK98" s="359"/>
      <c r="FL98" s="360"/>
      <c r="FM98" s="360"/>
      <c r="FN98" s="360"/>
      <c r="FO98" s="360"/>
      <c r="FP98" s="361"/>
      <c r="FQ98" s="470"/>
      <c r="FR98" s="471"/>
      <c r="FS98" s="471"/>
      <c r="FT98" s="471"/>
      <c r="FU98" s="471"/>
      <c r="FV98" s="472"/>
      <c r="FW98" s="470"/>
      <c r="FX98" s="471"/>
      <c r="FY98" s="471"/>
      <c r="FZ98" s="471"/>
      <c r="GA98" s="471"/>
      <c r="GB98" s="472"/>
      <c r="GC98" s="470" t="s">
        <v>44</v>
      </c>
      <c r="GD98" s="471"/>
      <c r="GE98" s="471"/>
      <c r="GF98" s="471"/>
      <c r="GG98" s="471"/>
      <c r="GH98" s="472"/>
      <c r="GI98" s="470" t="s">
        <v>44</v>
      </c>
      <c r="GJ98" s="471"/>
      <c r="GK98" s="471"/>
      <c r="GL98" s="471"/>
      <c r="GM98" s="471"/>
      <c r="GN98" s="472"/>
      <c r="GO98" s="470"/>
      <c r="GP98" s="471"/>
      <c r="GQ98" s="471"/>
      <c r="GR98" s="471"/>
      <c r="GS98" s="471"/>
      <c r="GT98" s="472"/>
      <c r="GU98" s="359"/>
      <c r="GV98" s="360"/>
      <c r="GW98" s="360"/>
      <c r="GX98" s="360"/>
      <c r="GY98" s="360"/>
      <c r="GZ98" s="361"/>
      <c r="HA98" s="359"/>
      <c r="HB98" s="360"/>
      <c r="HC98" s="360"/>
      <c r="HD98" s="360"/>
      <c r="HE98" s="360"/>
      <c r="HF98" s="361"/>
      <c r="HG98" s="113"/>
      <c r="HH98" s="106"/>
      <c r="HI98" s="106"/>
      <c r="HJ98" s="106"/>
      <c r="HK98" s="106"/>
      <c r="HL98" s="106"/>
      <c r="HM98" s="106"/>
      <c r="HN98" s="106"/>
      <c r="HO98" s="106"/>
      <c r="HP98" s="106"/>
      <c r="HQ98" s="106"/>
      <c r="HR98" s="106"/>
      <c r="HS98" s="106"/>
      <c r="HT98" s="106"/>
      <c r="HU98" s="106"/>
      <c r="HV98" s="15"/>
      <c r="HW98" s="15"/>
      <c r="HX98" s="15"/>
      <c r="HY98" s="114"/>
      <c r="HZ98" s="114"/>
      <c r="IA98" s="33"/>
      <c r="IB98" s="68"/>
    </row>
    <row r="99" spans="1:239" ht="20.25" hidden="1" customHeight="1" thickBot="1" x14ac:dyDescent="0.3">
      <c r="A99" s="104"/>
      <c r="B99" s="337"/>
      <c r="C99" s="338"/>
      <c r="D99" s="338"/>
      <c r="E99" s="716"/>
      <c r="F99" s="718"/>
      <c r="G99" s="718"/>
      <c r="H99" s="718"/>
      <c r="I99" s="718"/>
      <c r="J99" s="718"/>
      <c r="K99" s="718"/>
      <c r="L99" s="718"/>
      <c r="M99" s="718"/>
      <c r="N99" s="718"/>
      <c r="O99" s="718"/>
      <c r="P99" s="718"/>
      <c r="Q99" s="718"/>
      <c r="R99" s="718"/>
      <c r="S99" s="718"/>
      <c r="T99" s="718"/>
      <c r="U99" s="718"/>
      <c r="V99" s="719"/>
      <c r="W99" s="737" t="s">
        <v>39</v>
      </c>
      <c r="X99" s="738"/>
      <c r="Y99" s="738"/>
      <c r="Z99" s="738"/>
      <c r="AA99" s="738"/>
      <c r="AB99" s="739"/>
      <c r="AC99" s="736">
        <f>(AC97-AC96-AC98)</f>
        <v>0</v>
      </c>
      <c r="AD99" s="382"/>
      <c r="AE99" s="382"/>
      <c r="AF99" s="382"/>
      <c r="AG99" s="382"/>
      <c r="AH99" s="383"/>
      <c r="AI99" s="736">
        <f>(AI97-AI96-AI98)</f>
        <v>0</v>
      </c>
      <c r="AJ99" s="382"/>
      <c r="AK99" s="382"/>
      <c r="AL99" s="382"/>
      <c r="AM99" s="382"/>
      <c r="AN99" s="383"/>
      <c r="AO99" s="736">
        <f>(AO97-AO96-AO98)</f>
        <v>0</v>
      </c>
      <c r="AP99" s="382"/>
      <c r="AQ99" s="382"/>
      <c r="AR99" s="382"/>
      <c r="AS99" s="382"/>
      <c r="AT99" s="383"/>
      <c r="AU99" s="736">
        <f>(AU97-AU96-AU98)</f>
        <v>0</v>
      </c>
      <c r="AV99" s="382"/>
      <c r="AW99" s="382"/>
      <c r="AX99" s="382"/>
      <c r="AY99" s="382"/>
      <c r="AZ99" s="383"/>
      <c r="BA99" s="736">
        <f>(BA97-BA96-BA98)</f>
        <v>0</v>
      </c>
      <c r="BB99" s="382"/>
      <c r="BC99" s="382"/>
      <c r="BD99" s="382"/>
      <c r="BE99" s="382"/>
      <c r="BF99" s="383"/>
      <c r="BG99" s="736" t="e">
        <f>(BG97-BG96-BG98)</f>
        <v>#VALUE!</v>
      </c>
      <c r="BH99" s="382"/>
      <c r="BI99" s="382"/>
      <c r="BJ99" s="382"/>
      <c r="BK99" s="382"/>
      <c r="BL99" s="383"/>
      <c r="BM99" s="736" t="e">
        <f>(BM97-BM96-BM98)</f>
        <v>#VALUE!</v>
      </c>
      <c r="BN99" s="382"/>
      <c r="BO99" s="382"/>
      <c r="BP99" s="382"/>
      <c r="BQ99" s="382"/>
      <c r="BR99" s="383"/>
      <c r="BS99" s="736">
        <f>(BS97-BS96-BS98)</f>
        <v>0</v>
      </c>
      <c r="BT99" s="382"/>
      <c r="BU99" s="382"/>
      <c r="BV99" s="382"/>
      <c r="BW99" s="382"/>
      <c r="BX99" s="383"/>
      <c r="BY99" s="736">
        <f>(BY97-BY96-BY98)</f>
        <v>0</v>
      </c>
      <c r="BZ99" s="382"/>
      <c r="CA99" s="382"/>
      <c r="CB99" s="382"/>
      <c r="CC99" s="382"/>
      <c r="CD99" s="383"/>
      <c r="CE99" s="736">
        <f>(CE97-CE96-CE98)</f>
        <v>0</v>
      </c>
      <c r="CF99" s="382"/>
      <c r="CG99" s="382"/>
      <c r="CH99" s="382"/>
      <c r="CI99" s="382"/>
      <c r="CJ99" s="383"/>
      <c r="CK99" s="736">
        <f>(CK97-CK96-CK98)</f>
        <v>0</v>
      </c>
      <c r="CL99" s="382"/>
      <c r="CM99" s="382"/>
      <c r="CN99" s="382"/>
      <c r="CO99" s="382"/>
      <c r="CP99" s="383"/>
      <c r="CQ99" s="736">
        <f>(CQ97-CQ96-CQ98)</f>
        <v>0</v>
      </c>
      <c r="CR99" s="382"/>
      <c r="CS99" s="382"/>
      <c r="CT99" s="382"/>
      <c r="CU99" s="382"/>
      <c r="CV99" s="383"/>
      <c r="CW99" s="736" t="e">
        <f>(CW97-CW96-CW98)</f>
        <v>#VALUE!</v>
      </c>
      <c r="CX99" s="382"/>
      <c r="CY99" s="382"/>
      <c r="CZ99" s="382"/>
      <c r="DA99" s="382"/>
      <c r="DB99" s="383"/>
      <c r="DC99" s="736" t="e">
        <f>(DC97-DC96-DC98)</f>
        <v>#VALUE!</v>
      </c>
      <c r="DD99" s="382"/>
      <c r="DE99" s="382"/>
      <c r="DF99" s="382"/>
      <c r="DG99" s="382"/>
      <c r="DH99" s="383"/>
      <c r="DI99" s="736">
        <f>(DI97-DI96-DI98)</f>
        <v>0</v>
      </c>
      <c r="DJ99" s="382"/>
      <c r="DK99" s="382"/>
      <c r="DL99" s="382"/>
      <c r="DM99" s="382"/>
      <c r="DN99" s="383"/>
      <c r="DO99" s="736">
        <f>(DO97-DO96-DO98)</f>
        <v>0</v>
      </c>
      <c r="DP99" s="382"/>
      <c r="DQ99" s="382"/>
      <c r="DR99" s="382"/>
      <c r="DS99" s="382"/>
      <c r="DT99" s="383"/>
      <c r="DU99" s="736">
        <f>(DU97-DU96-DU98)</f>
        <v>0</v>
      </c>
      <c r="DV99" s="382"/>
      <c r="DW99" s="382"/>
      <c r="DX99" s="382"/>
      <c r="DY99" s="382"/>
      <c r="DZ99" s="383"/>
      <c r="EA99" s="736">
        <f>(EA97-EA96-EA98)</f>
        <v>0</v>
      </c>
      <c r="EB99" s="382"/>
      <c r="EC99" s="382"/>
      <c r="ED99" s="382"/>
      <c r="EE99" s="382"/>
      <c r="EF99" s="383"/>
      <c r="EG99" s="736">
        <f>(EG97-EG96-EG98)</f>
        <v>0</v>
      </c>
      <c r="EH99" s="382"/>
      <c r="EI99" s="382"/>
      <c r="EJ99" s="382"/>
      <c r="EK99" s="382"/>
      <c r="EL99" s="383"/>
      <c r="EM99" s="736" t="e">
        <f>(EM97-EM96-EM98)</f>
        <v>#VALUE!</v>
      </c>
      <c r="EN99" s="382"/>
      <c r="EO99" s="382"/>
      <c r="EP99" s="382"/>
      <c r="EQ99" s="382"/>
      <c r="ER99" s="383"/>
      <c r="ES99" s="736" t="e">
        <f>(ES97-ES96-ES98)</f>
        <v>#VALUE!</v>
      </c>
      <c r="ET99" s="382"/>
      <c r="EU99" s="382"/>
      <c r="EV99" s="382"/>
      <c r="EW99" s="382"/>
      <c r="EX99" s="383"/>
      <c r="EY99" s="736">
        <f>(EY97-EY96-EY98)</f>
        <v>0</v>
      </c>
      <c r="EZ99" s="382"/>
      <c r="FA99" s="382"/>
      <c r="FB99" s="382"/>
      <c r="FC99" s="382"/>
      <c r="FD99" s="383"/>
      <c r="FE99" s="736">
        <f>(FE97-FE96-FE98)</f>
        <v>0</v>
      </c>
      <c r="FF99" s="382"/>
      <c r="FG99" s="382"/>
      <c r="FH99" s="382"/>
      <c r="FI99" s="382"/>
      <c r="FJ99" s="383"/>
      <c r="FK99" s="736">
        <f>(FK97-FK96-FK98)</f>
        <v>0</v>
      </c>
      <c r="FL99" s="382"/>
      <c r="FM99" s="382"/>
      <c r="FN99" s="382"/>
      <c r="FO99" s="382"/>
      <c r="FP99" s="383"/>
      <c r="FQ99" s="736">
        <f>(FQ97-FQ96-FQ98)</f>
        <v>0</v>
      </c>
      <c r="FR99" s="382"/>
      <c r="FS99" s="382"/>
      <c r="FT99" s="382"/>
      <c r="FU99" s="382"/>
      <c r="FV99" s="383"/>
      <c r="FW99" s="736">
        <f>(FW97-FW96-FW98)</f>
        <v>0</v>
      </c>
      <c r="FX99" s="382"/>
      <c r="FY99" s="382"/>
      <c r="FZ99" s="382"/>
      <c r="GA99" s="382"/>
      <c r="GB99" s="383"/>
      <c r="GC99" s="736" t="e">
        <f>(GC97-GC96-GC98)</f>
        <v>#VALUE!</v>
      </c>
      <c r="GD99" s="382"/>
      <c r="GE99" s="382"/>
      <c r="GF99" s="382"/>
      <c r="GG99" s="382"/>
      <c r="GH99" s="383"/>
      <c r="GI99" s="736" t="e">
        <f>(GI97-GI96-GI98)</f>
        <v>#VALUE!</v>
      </c>
      <c r="GJ99" s="382"/>
      <c r="GK99" s="382"/>
      <c r="GL99" s="382"/>
      <c r="GM99" s="382"/>
      <c r="GN99" s="383"/>
      <c r="GO99" s="736">
        <f>(GO97-GO96-GO98)</f>
        <v>0</v>
      </c>
      <c r="GP99" s="382"/>
      <c r="GQ99" s="382"/>
      <c r="GR99" s="382"/>
      <c r="GS99" s="382"/>
      <c r="GT99" s="383"/>
      <c r="GU99" s="736">
        <f>(GU97-GU96-GU98)</f>
        <v>0</v>
      </c>
      <c r="GV99" s="382"/>
      <c r="GW99" s="382"/>
      <c r="GX99" s="382"/>
      <c r="GY99" s="382"/>
      <c r="GZ99" s="383"/>
      <c r="HA99" s="736">
        <f>(HA97-HA96-HA98)</f>
        <v>0</v>
      </c>
      <c r="HB99" s="382"/>
      <c r="HC99" s="382"/>
      <c r="HD99" s="382"/>
      <c r="HE99" s="382"/>
      <c r="HF99" s="383"/>
      <c r="HG99" s="743"/>
      <c r="HH99" s="694"/>
      <c r="HI99" s="694"/>
      <c r="HJ99" s="694"/>
      <c r="HK99" s="694"/>
      <c r="HL99" s="694"/>
      <c r="HM99" s="695"/>
      <c r="HN99" s="106"/>
      <c r="HO99" s="106"/>
      <c r="HP99" s="106"/>
      <c r="HQ99" s="106"/>
      <c r="HR99" s="106"/>
      <c r="HS99" s="106"/>
      <c r="HT99" s="106"/>
      <c r="HU99" s="106"/>
      <c r="HV99" s="15"/>
      <c r="HW99" s="15"/>
      <c r="HX99" s="15"/>
      <c r="HY99" s="50" t="e">
        <f>SUM(AC99:GZ99)</f>
        <v>#VALUE!</v>
      </c>
      <c r="HZ99" s="41"/>
      <c r="IA99" s="33"/>
      <c r="IB99" s="68"/>
    </row>
    <row r="100" spans="1:239" ht="15.75" hidden="1" thickBot="1" x14ac:dyDescent="0.3">
      <c r="A100" s="104"/>
      <c r="B100" s="337"/>
      <c r="C100" s="338"/>
      <c r="D100" s="338"/>
      <c r="E100" s="716"/>
      <c r="F100" s="718"/>
      <c r="G100" s="718"/>
      <c r="H100" s="718"/>
      <c r="I100" s="718"/>
      <c r="J100" s="718"/>
      <c r="K100" s="718"/>
      <c r="L100" s="718"/>
      <c r="M100" s="718"/>
      <c r="N100" s="718"/>
      <c r="O100" s="718"/>
      <c r="P100" s="718"/>
      <c r="Q100" s="718"/>
      <c r="R100" s="718"/>
      <c r="S100" s="718"/>
      <c r="T100" s="718"/>
      <c r="U100" s="718"/>
      <c r="V100" s="719"/>
      <c r="W100" s="115"/>
      <c r="X100" s="744" t="s">
        <v>41</v>
      </c>
      <c r="Y100" s="744"/>
      <c r="Z100" s="744"/>
      <c r="AA100" s="744"/>
      <c r="AB100" s="745"/>
      <c r="AC100" s="740"/>
      <c r="AD100" s="741"/>
      <c r="AE100" s="741"/>
      <c r="AF100" s="741"/>
      <c r="AG100" s="741"/>
      <c r="AH100" s="742"/>
      <c r="AI100" s="359"/>
      <c r="AJ100" s="360"/>
      <c r="AK100" s="360"/>
      <c r="AL100" s="360"/>
      <c r="AM100" s="360"/>
      <c r="AN100" s="361"/>
      <c r="AO100" s="359"/>
      <c r="AP100" s="360"/>
      <c r="AQ100" s="360"/>
      <c r="AR100" s="360"/>
      <c r="AS100" s="360"/>
      <c r="AT100" s="361"/>
      <c r="AU100" s="470"/>
      <c r="AV100" s="471"/>
      <c r="AW100" s="471"/>
      <c r="AX100" s="471"/>
      <c r="AY100" s="471"/>
      <c r="AZ100" s="472"/>
      <c r="BA100" s="470"/>
      <c r="BB100" s="471"/>
      <c r="BC100" s="471"/>
      <c r="BD100" s="471"/>
      <c r="BE100" s="471"/>
      <c r="BF100" s="472"/>
      <c r="BG100" s="470"/>
      <c r="BH100" s="471"/>
      <c r="BI100" s="471"/>
      <c r="BJ100" s="471"/>
      <c r="BK100" s="471"/>
      <c r="BL100" s="472"/>
      <c r="BM100" s="470"/>
      <c r="BN100" s="471"/>
      <c r="BO100" s="471"/>
      <c r="BP100" s="471"/>
      <c r="BQ100" s="471"/>
      <c r="BR100" s="472"/>
      <c r="BS100" s="359"/>
      <c r="BT100" s="360"/>
      <c r="BU100" s="360"/>
      <c r="BV100" s="360"/>
      <c r="BW100" s="360"/>
      <c r="BX100" s="361"/>
      <c r="BY100" s="359"/>
      <c r="BZ100" s="360"/>
      <c r="CA100" s="360"/>
      <c r="CB100" s="360"/>
      <c r="CC100" s="360"/>
      <c r="CD100" s="361"/>
      <c r="CE100" s="359"/>
      <c r="CF100" s="360"/>
      <c r="CG100" s="360"/>
      <c r="CH100" s="360"/>
      <c r="CI100" s="360"/>
      <c r="CJ100" s="112"/>
      <c r="CK100" s="470"/>
      <c r="CL100" s="471"/>
      <c r="CM100" s="471"/>
      <c r="CN100" s="471"/>
      <c r="CO100" s="471"/>
      <c r="CP100" s="472"/>
      <c r="CQ100" s="470"/>
      <c r="CR100" s="471"/>
      <c r="CS100" s="471"/>
      <c r="CT100" s="471"/>
      <c r="CU100" s="471"/>
      <c r="CV100" s="472"/>
      <c r="CW100" s="470"/>
      <c r="CX100" s="471"/>
      <c r="CY100" s="471"/>
      <c r="CZ100" s="471"/>
      <c r="DA100" s="471"/>
      <c r="DB100" s="472"/>
      <c r="DC100" s="470"/>
      <c r="DD100" s="471"/>
      <c r="DE100" s="471"/>
      <c r="DF100" s="471"/>
      <c r="DG100" s="471"/>
      <c r="DH100" s="472"/>
      <c r="DI100" s="470"/>
      <c r="DJ100" s="471"/>
      <c r="DK100" s="471"/>
      <c r="DL100" s="471"/>
      <c r="DM100" s="471"/>
      <c r="DN100" s="472"/>
      <c r="DO100" s="740"/>
      <c r="DP100" s="741"/>
      <c r="DQ100" s="741"/>
      <c r="DR100" s="741"/>
      <c r="DS100" s="741"/>
      <c r="DT100" s="742"/>
      <c r="DU100" s="740"/>
      <c r="DV100" s="741"/>
      <c r="DW100" s="741"/>
      <c r="DX100" s="741"/>
      <c r="DY100" s="741"/>
      <c r="DZ100" s="742"/>
      <c r="EA100" s="470"/>
      <c r="EB100" s="471"/>
      <c r="EC100" s="471"/>
      <c r="ED100" s="471"/>
      <c r="EE100" s="471"/>
      <c r="EF100" s="472"/>
      <c r="EG100" s="470"/>
      <c r="EH100" s="471"/>
      <c r="EI100" s="471"/>
      <c r="EJ100" s="471"/>
      <c r="EK100" s="471"/>
      <c r="EL100" s="472"/>
      <c r="EM100" s="470"/>
      <c r="EN100" s="471"/>
      <c r="EO100" s="471"/>
      <c r="EP100" s="471"/>
      <c r="EQ100" s="471"/>
      <c r="ER100" s="472"/>
      <c r="ES100" s="470"/>
      <c r="ET100" s="471"/>
      <c r="EU100" s="471"/>
      <c r="EV100" s="471"/>
      <c r="EW100" s="471"/>
      <c r="EX100" s="472"/>
      <c r="EY100" s="470"/>
      <c r="EZ100" s="471"/>
      <c r="FA100" s="471"/>
      <c r="FB100" s="471"/>
      <c r="FC100" s="471"/>
      <c r="FD100" s="472"/>
      <c r="FE100" s="359"/>
      <c r="FF100" s="360"/>
      <c r="FG100" s="360"/>
      <c r="FH100" s="360"/>
      <c r="FI100" s="360"/>
      <c r="FJ100" s="361"/>
      <c r="FK100" s="359"/>
      <c r="FL100" s="360"/>
      <c r="FM100" s="360"/>
      <c r="FN100" s="360"/>
      <c r="FO100" s="360"/>
      <c r="FP100" s="361"/>
      <c r="FQ100" s="470"/>
      <c r="FR100" s="471"/>
      <c r="FS100" s="471"/>
      <c r="FT100" s="471"/>
      <c r="FU100" s="471"/>
      <c r="FV100" s="472"/>
      <c r="FW100" s="470"/>
      <c r="FX100" s="471"/>
      <c r="FY100" s="471"/>
      <c r="FZ100" s="471"/>
      <c r="GA100" s="471"/>
      <c r="GB100" s="472"/>
      <c r="GC100" s="470"/>
      <c r="GD100" s="471"/>
      <c r="GE100" s="471"/>
      <c r="GF100" s="471"/>
      <c r="GG100" s="471"/>
      <c r="GH100" s="472"/>
      <c r="GI100" s="470"/>
      <c r="GJ100" s="471"/>
      <c r="GK100" s="471"/>
      <c r="GL100" s="471"/>
      <c r="GM100" s="471"/>
      <c r="GN100" s="472"/>
      <c r="GO100" s="470"/>
      <c r="GP100" s="471"/>
      <c r="GQ100" s="471"/>
      <c r="GR100" s="471"/>
      <c r="GS100" s="471"/>
      <c r="GT100" s="472"/>
      <c r="GU100" s="359"/>
      <c r="GV100" s="360"/>
      <c r="GW100" s="360"/>
      <c r="GX100" s="360"/>
      <c r="GY100" s="360"/>
      <c r="GZ100" s="361"/>
      <c r="HA100" s="359"/>
      <c r="HB100" s="360"/>
      <c r="HC100" s="360"/>
      <c r="HD100" s="360"/>
      <c r="HE100" s="360"/>
      <c r="HF100" s="361"/>
      <c r="HG100" s="113"/>
      <c r="HH100" s="106"/>
      <c r="HI100" s="106"/>
      <c r="HJ100" s="106"/>
      <c r="HK100" s="106"/>
      <c r="HL100" s="106"/>
      <c r="HM100" s="106"/>
      <c r="HN100" s="106"/>
      <c r="HO100" s="106"/>
      <c r="HP100" s="106"/>
      <c r="HQ100" s="106"/>
      <c r="HR100" s="106"/>
      <c r="HS100" s="106"/>
      <c r="HT100" s="106"/>
      <c r="HU100" s="106"/>
      <c r="HV100" s="15"/>
      <c r="HW100" s="15"/>
      <c r="HX100" s="15"/>
      <c r="HY100" s="114"/>
      <c r="HZ100" s="114"/>
      <c r="IA100" s="33"/>
      <c r="IB100" s="68"/>
    </row>
    <row r="101" spans="1:239" ht="15.75" hidden="1" thickBot="1" x14ac:dyDescent="0.3">
      <c r="A101" s="104"/>
      <c r="B101" s="339"/>
      <c r="C101" s="340"/>
      <c r="D101" s="340"/>
      <c r="E101" s="717"/>
      <c r="F101" s="720"/>
      <c r="G101" s="720"/>
      <c r="H101" s="720"/>
      <c r="I101" s="720"/>
      <c r="J101" s="720"/>
      <c r="K101" s="720"/>
      <c r="L101" s="720"/>
      <c r="M101" s="720"/>
      <c r="N101" s="720"/>
      <c r="O101" s="720"/>
      <c r="P101" s="720"/>
      <c r="Q101" s="720"/>
      <c r="R101" s="720"/>
      <c r="S101" s="720"/>
      <c r="T101" s="720"/>
      <c r="U101" s="720"/>
      <c r="V101" s="721"/>
      <c r="W101" s="116"/>
      <c r="X101" s="746"/>
      <c r="Y101" s="746"/>
      <c r="Z101" s="746"/>
      <c r="AA101" s="746"/>
      <c r="AB101" s="747"/>
      <c r="AC101" s="730"/>
      <c r="AD101" s="731"/>
      <c r="AE101" s="731"/>
      <c r="AF101" s="731"/>
      <c r="AG101" s="731"/>
      <c r="AH101" s="732"/>
      <c r="AI101" s="370"/>
      <c r="AJ101" s="371"/>
      <c r="AK101" s="371"/>
      <c r="AL101" s="371"/>
      <c r="AM101" s="371"/>
      <c r="AN101" s="372"/>
      <c r="AO101" s="370"/>
      <c r="AP101" s="371"/>
      <c r="AQ101" s="371"/>
      <c r="AR101" s="371"/>
      <c r="AS101" s="371"/>
      <c r="AT101" s="372"/>
      <c r="AU101" s="730"/>
      <c r="AV101" s="731"/>
      <c r="AW101" s="731"/>
      <c r="AX101" s="731"/>
      <c r="AY101" s="731"/>
      <c r="AZ101" s="732"/>
      <c r="BA101" s="730"/>
      <c r="BB101" s="731"/>
      <c r="BC101" s="731"/>
      <c r="BD101" s="731"/>
      <c r="BE101" s="731"/>
      <c r="BF101" s="732"/>
      <c r="BG101" s="730"/>
      <c r="BH101" s="731"/>
      <c r="BI101" s="731"/>
      <c r="BJ101" s="731"/>
      <c r="BK101" s="731"/>
      <c r="BL101" s="732"/>
      <c r="BM101" s="730"/>
      <c r="BN101" s="731"/>
      <c r="BO101" s="731"/>
      <c r="BP101" s="731"/>
      <c r="BQ101" s="731"/>
      <c r="BR101" s="732"/>
      <c r="BS101" s="359"/>
      <c r="BT101" s="360"/>
      <c r="BU101" s="360"/>
      <c r="BV101" s="360"/>
      <c r="BW101" s="360"/>
      <c r="BX101" s="361"/>
      <c r="BY101" s="370"/>
      <c r="BZ101" s="371"/>
      <c r="CA101" s="371"/>
      <c r="CB101" s="371"/>
      <c r="CC101" s="371"/>
      <c r="CD101" s="372"/>
      <c r="CE101" s="370"/>
      <c r="CF101" s="371"/>
      <c r="CG101" s="371"/>
      <c r="CH101" s="371"/>
      <c r="CI101" s="371"/>
      <c r="CJ101" s="105"/>
      <c r="CK101" s="470"/>
      <c r="CL101" s="471"/>
      <c r="CM101" s="471"/>
      <c r="CN101" s="471"/>
      <c r="CO101" s="471"/>
      <c r="CP101" s="472"/>
      <c r="CQ101" s="470"/>
      <c r="CR101" s="471"/>
      <c r="CS101" s="471"/>
      <c r="CT101" s="471"/>
      <c r="CU101" s="471"/>
      <c r="CV101" s="472"/>
      <c r="CW101" s="470"/>
      <c r="CX101" s="471"/>
      <c r="CY101" s="471"/>
      <c r="CZ101" s="471"/>
      <c r="DA101" s="471"/>
      <c r="DB101" s="472"/>
      <c r="DC101" s="470"/>
      <c r="DD101" s="471"/>
      <c r="DE101" s="471"/>
      <c r="DF101" s="471"/>
      <c r="DG101" s="471"/>
      <c r="DH101" s="472"/>
      <c r="DI101" s="470"/>
      <c r="DJ101" s="471"/>
      <c r="DK101" s="471"/>
      <c r="DL101" s="471"/>
      <c r="DM101" s="471"/>
      <c r="DN101" s="472"/>
      <c r="DO101" s="730"/>
      <c r="DP101" s="731"/>
      <c r="DQ101" s="731"/>
      <c r="DR101" s="731"/>
      <c r="DS101" s="731"/>
      <c r="DT101" s="732"/>
      <c r="DU101" s="730"/>
      <c r="DV101" s="731"/>
      <c r="DW101" s="731"/>
      <c r="DX101" s="731"/>
      <c r="DY101" s="731"/>
      <c r="DZ101" s="732"/>
      <c r="EA101" s="470"/>
      <c r="EB101" s="471"/>
      <c r="EC101" s="471"/>
      <c r="ED101" s="471"/>
      <c r="EE101" s="471"/>
      <c r="EF101" s="472"/>
      <c r="EG101" s="470"/>
      <c r="EH101" s="471"/>
      <c r="EI101" s="471"/>
      <c r="EJ101" s="471"/>
      <c r="EK101" s="471"/>
      <c r="EL101" s="472"/>
      <c r="EM101" s="470"/>
      <c r="EN101" s="471"/>
      <c r="EO101" s="471"/>
      <c r="EP101" s="471"/>
      <c r="EQ101" s="471"/>
      <c r="ER101" s="472"/>
      <c r="ES101" s="470"/>
      <c r="ET101" s="471"/>
      <c r="EU101" s="471"/>
      <c r="EV101" s="471"/>
      <c r="EW101" s="471"/>
      <c r="EX101" s="472"/>
      <c r="EY101" s="470"/>
      <c r="EZ101" s="471"/>
      <c r="FA101" s="471"/>
      <c r="FB101" s="471"/>
      <c r="FC101" s="471"/>
      <c r="FD101" s="472"/>
      <c r="FE101" s="370"/>
      <c r="FF101" s="371"/>
      <c r="FG101" s="371"/>
      <c r="FH101" s="371"/>
      <c r="FI101" s="371"/>
      <c r="FJ101" s="372"/>
      <c r="FK101" s="359"/>
      <c r="FL101" s="360"/>
      <c r="FM101" s="360"/>
      <c r="FN101" s="360"/>
      <c r="FO101" s="360"/>
      <c r="FP101" s="361"/>
      <c r="FQ101" s="470"/>
      <c r="FR101" s="471"/>
      <c r="FS101" s="471"/>
      <c r="FT101" s="471"/>
      <c r="FU101" s="471"/>
      <c r="FV101" s="472"/>
      <c r="FW101" s="470"/>
      <c r="FX101" s="471"/>
      <c r="FY101" s="471"/>
      <c r="FZ101" s="471"/>
      <c r="GA101" s="471"/>
      <c r="GB101" s="472"/>
      <c r="GC101" s="470"/>
      <c r="GD101" s="471"/>
      <c r="GE101" s="471"/>
      <c r="GF101" s="471"/>
      <c r="GG101" s="471"/>
      <c r="GH101" s="472"/>
      <c r="GI101" s="470"/>
      <c r="GJ101" s="471"/>
      <c r="GK101" s="471"/>
      <c r="GL101" s="471"/>
      <c r="GM101" s="471"/>
      <c r="GN101" s="472"/>
      <c r="GO101" s="470"/>
      <c r="GP101" s="471"/>
      <c r="GQ101" s="471"/>
      <c r="GR101" s="471"/>
      <c r="GS101" s="471"/>
      <c r="GT101" s="472"/>
      <c r="GU101" s="370"/>
      <c r="GV101" s="371"/>
      <c r="GW101" s="371"/>
      <c r="GX101" s="371"/>
      <c r="GY101" s="371"/>
      <c r="GZ101" s="372"/>
      <c r="HA101" s="370"/>
      <c r="HB101" s="371"/>
      <c r="HC101" s="371"/>
      <c r="HD101" s="371"/>
      <c r="HE101" s="371"/>
      <c r="HF101" s="372"/>
      <c r="HG101" s="117"/>
      <c r="HH101" s="118"/>
      <c r="HI101" s="118"/>
      <c r="HJ101" s="118"/>
      <c r="HK101" s="118"/>
      <c r="HL101" s="118"/>
      <c r="HM101" s="118"/>
      <c r="HN101" s="118"/>
      <c r="HO101" s="118"/>
      <c r="HP101" s="118"/>
      <c r="HQ101" s="118"/>
      <c r="HR101" s="118"/>
      <c r="HS101" s="118"/>
      <c r="HT101" s="118"/>
      <c r="HU101" s="118"/>
      <c r="HV101" s="83"/>
      <c r="HW101" s="83"/>
      <c r="HX101" s="83"/>
      <c r="HY101" s="119"/>
      <c r="HZ101" s="119"/>
      <c r="IA101" s="62"/>
      <c r="IB101" s="120"/>
    </row>
    <row r="102" spans="1:239" ht="15.75" hidden="1" thickBot="1" x14ac:dyDescent="0.3">
      <c r="A102" s="104"/>
      <c r="B102" s="335">
        <v>3</v>
      </c>
      <c r="C102" s="336"/>
      <c r="D102" s="336"/>
      <c r="E102" s="715"/>
      <c r="F102" s="748" t="s">
        <v>24</v>
      </c>
      <c r="G102" s="748"/>
      <c r="H102" s="748"/>
      <c r="I102" s="748"/>
      <c r="J102" s="748"/>
      <c r="K102" s="748"/>
      <c r="L102" s="748"/>
      <c r="M102" s="748"/>
      <c r="N102" s="748"/>
      <c r="O102" s="748"/>
      <c r="P102" s="748"/>
      <c r="Q102" s="748"/>
      <c r="R102" s="748"/>
      <c r="S102" s="748"/>
      <c r="T102" s="748"/>
      <c r="U102" s="748"/>
      <c r="V102" s="749"/>
      <c r="W102" s="750">
        <v>1</v>
      </c>
      <c r="X102" s="751"/>
      <c r="Y102" s="751"/>
      <c r="Z102" s="751"/>
      <c r="AA102" s="751"/>
      <c r="AB102" s="752"/>
      <c r="AC102" s="359"/>
      <c r="AD102" s="360"/>
      <c r="AE102" s="360"/>
      <c r="AF102" s="360"/>
      <c r="AG102" s="360"/>
      <c r="AH102" s="361"/>
      <c r="AI102" s="359"/>
      <c r="AJ102" s="360"/>
      <c r="AK102" s="360"/>
      <c r="AL102" s="360"/>
      <c r="AM102" s="360"/>
      <c r="AN102" s="361"/>
      <c r="AO102" s="359"/>
      <c r="AP102" s="360"/>
      <c r="AQ102" s="360"/>
      <c r="AR102" s="360"/>
      <c r="AS102" s="360"/>
      <c r="AT102" s="361"/>
      <c r="AU102" s="359" t="s">
        <v>44</v>
      </c>
      <c r="AV102" s="360"/>
      <c r="AW102" s="360"/>
      <c r="AX102" s="360"/>
      <c r="AY102" s="360"/>
      <c r="AZ102" s="361"/>
      <c r="BA102" s="359" t="s">
        <v>44</v>
      </c>
      <c r="BB102" s="360"/>
      <c r="BC102" s="360"/>
      <c r="BD102" s="360"/>
      <c r="BE102" s="360"/>
      <c r="BF102" s="361"/>
      <c r="BG102" s="359"/>
      <c r="BH102" s="360"/>
      <c r="BI102" s="360"/>
      <c r="BJ102" s="360"/>
      <c r="BK102" s="360"/>
      <c r="BL102" s="361"/>
      <c r="BM102" s="359"/>
      <c r="BN102" s="360"/>
      <c r="BO102" s="360"/>
      <c r="BP102" s="360"/>
      <c r="BQ102" s="360"/>
      <c r="BR102" s="361"/>
      <c r="BS102" s="359"/>
      <c r="BT102" s="360"/>
      <c r="BU102" s="360"/>
      <c r="BV102" s="360"/>
      <c r="BW102" s="360"/>
      <c r="BX102" s="361"/>
      <c r="BY102" s="359"/>
      <c r="BZ102" s="360"/>
      <c r="CA102" s="360"/>
      <c r="CB102" s="360"/>
      <c r="CC102" s="360"/>
      <c r="CD102" s="361"/>
      <c r="CE102" s="359"/>
      <c r="CF102" s="360"/>
      <c r="CG102" s="360"/>
      <c r="CH102" s="360"/>
      <c r="CI102" s="360"/>
      <c r="CJ102" s="112"/>
      <c r="CK102" s="470" t="s">
        <v>44</v>
      </c>
      <c r="CL102" s="471"/>
      <c r="CM102" s="471"/>
      <c r="CN102" s="471"/>
      <c r="CO102" s="471"/>
      <c r="CP102" s="472"/>
      <c r="CQ102" s="470" t="s">
        <v>44</v>
      </c>
      <c r="CR102" s="471"/>
      <c r="CS102" s="471"/>
      <c r="CT102" s="471"/>
      <c r="CU102" s="471"/>
      <c r="CV102" s="472"/>
      <c r="CW102" s="470"/>
      <c r="CX102" s="471"/>
      <c r="CY102" s="471"/>
      <c r="CZ102" s="471"/>
      <c r="DA102" s="471"/>
      <c r="DB102" s="472"/>
      <c r="DC102" s="470"/>
      <c r="DD102" s="471"/>
      <c r="DE102" s="471"/>
      <c r="DF102" s="471"/>
      <c r="DG102" s="471"/>
      <c r="DH102" s="472"/>
      <c r="DI102" s="470"/>
      <c r="DJ102" s="471"/>
      <c r="DK102" s="471"/>
      <c r="DL102" s="471"/>
      <c r="DM102" s="471"/>
      <c r="DN102" s="472"/>
      <c r="DO102" s="740"/>
      <c r="DP102" s="741"/>
      <c r="DQ102" s="741"/>
      <c r="DR102" s="741"/>
      <c r="DS102" s="741"/>
      <c r="DT102" s="742"/>
      <c r="DU102" s="740"/>
      <c r="DV102" s="741"/>
      <c r="DW102" s="741"/>
      <c r="DX102" s="741"/>
      <c r="DY102" s="741"/>
      <c r="DZ102" s="742"/>
      <c r="EA102" s="470" t="s">
        <v>44</v>
      </c>
      <c r="EB102" s="471"/>
      <c r="EC102" s="471"/>
      <c r="ED102" s="471"/>
      <c r="EE102" s="471"/>
      <c r="EF102" s="472"/>
      <c r="EG102" s="470" t="s">
        <v>44</v>
      </c>
      <c r="EH102" s="471"/>
      <c r="EI102" s="471"/>
      <c r="EJ102" s="471"/>
      <c r="EK102" s="471"/>
      <c r="EL102" s="472"/>
      <c r="EM102" s="470"/>
      <c r="EN102" s="471"/>
      <c r="EO102" s="471"/>
      <c r="EP102" s="471"/>
      <c r="EQ102" s="471"/>
      <c r="ER102" s="472"/>
      <c r="ES102" s="470"/>
      <c r="ET102" s="471"/>
      <c r="EU102" s="471"/>
      <c r="EV102" s="471"/>
      <c r="EW102" s="471"/>
      <c r="EX102" s="472"/>
      <c r="EY102" s="470"/>
      <c r="EZ102" s="471"/>
      <c r="FA102" s="471"/>
      <c r="FB102" s="471"/>
      <c r="FC102" s="471"/>
      <c r="FD102" s="472"/>
      <c r="FE102" s="359"/>
      <c r="FF102" s="360"/>
      <c r="FG102" s="360"/>
      <c r="FH102" s="360"/>
      <c r="FI102" s="360"/>
      <c r="FJ102" s="361"/>
      <c r="FK102" s="359"/>
      <c r="FL102" s="360"/>
      <c r="FM102" s="360"/>
      <c r="FN102" s="360"/>
      <c r="FO102" s="360"/>
      <c r="FP102" s="361"/>
      <c r="FQ102" s="470" t="s">
        <v>44</v>
      </c>
      <c r="FR102" s="471"/>
      <c r="FS102" s="471"/>
      <c r="FT102" s="471"/>
      <c r="FU102" s="471"/>
      <c r="FV102" s="472"/>
      <c r="FW102" s="470" t="s">
        <v>44</v>
      </c>
      <c r="FX102" s="471"/>
      <c r="FY102" s="471"/>
      <c r="FZ102" s="471"/>
      <c r="GA102" s="471"/>
      <c r="GB102" s="472"/>
      <c r="GC102" s="470"/>
      <c r="GD102" s="471"/>
      <c r="GE102" s="471"/>
      <c r="GF102" s="471"/>
      <c r="GG102" s="471"/>
      <c r="GH102" s="472"/>
      <c r="GI102" s="470"/>
      <c r="GJ102" s="471"/>
      <c r="GK102" s="471"/>
      <c r="GL102" s="471"/>
      <c r="GM102" s="471"/>
      <c r="GN102" s="472"/>
      <c r="GO102" s="470"/>
      <c r="GP102" s="471"/>
      <c r="GQ102" s="471"/>
      <c r="GR102" s="471"/>
      <c r="GS102" s="471"/>
      <c r="GT102" s="472"/>
      <c r="GU102" s="359"/>
      <c r="GV102" s="360"/>
      <c r="GW102" s="360"/>
      <c r="GX102" s="360"/>
      <c r="GY102" s="360"/>
      <c r="GZ102" s="361"/>
      <c r="HA102" s="359"/>
      <c r="HB102" s="360"/>
      <c r="HC102" s="360"/>
      <c r="HD102" s="360"/>
      <c r="HE102" s="360"/>
      <c r="HF102" s="361"/>
      <c r="HG102" s="753">
        <f>COUNT(AC102:HF102)</f>
        <v>0</v>
      </c>
      <c r="HH102" s="579"/>
      <c r="HI102" s="579"/>
      <c r="HJ102" s="579"/>
      <c r="HK102" s="579"/>
      <c r="HL102" s="579"/>
      <c r="HM102" s="579"/>
      <c r="HN102" s="121"/>
      <c r="HO102" s="121"/>
      <c r="HP102" s="121"/>
      <c r="HQ102" s="121"/>
      <c r="HR102" s="121"/>
      <c r="HS102" s="121"/>
      <c r="HT102" s="121"/>
      <c r="HU102" s="121"/>
      <c r="HV102" s="122"/>
      <c r="HW102" s="122"/>
      <c r="HX102" s="122"/>
      <c r="HY102" s="50">
        <f t="array" ref="HY102">SUM(IFERROR(AC103:HF103-AC102:HF102-AC104:HF104,0))</f>
        <v>0</v>
      </c>
      <c r="HZ102" s="50"/>
      <c r="IA102" s="51">
        <f>VLOOKUP($HY$17,'[1]производственный календарь '!$B$2:$D$13,3,0)</f>
        <v>19</v>
      </c>
      <c r="IB102" s="65">
        <f>VLOOKUP($HY$17,'[6]производственный календарь '!$B$2:$D$13,2,0)</f>
        <v>152</v>
      </c>
    </row>
    <row r="103" spans="1:239" ht="15.75" hidden="1" thickBot="1" x14ac:dyDescent="0.3">
      <c r="A103" s="104"/>
      <c r="B103" s="337"/>
      <c r="C103" s="338"/>
      <c r="D103" s="338"/>
      <c r="E103" s="716"/>
      <c r="F103" s="718"/>
      <c r="G103" s="718"/>
      <c r="H103" s="718"/>
      <c r="I103" s="718"/>
      <c r="J103" s="718"/>
      <c r="K103" s="718"/>
      <c r="L103" s="718"/>
      <c r="M103" s="718"/>
      <c r="N103" s="718"/>
      <c r="O103" s="718"/>
      <c r="P103" s="718"/>
      <c r="Q103" s="718"/>
      <c r="R103" s="718"/>
      <c r="S103" s="718"/>
      <c r="T103" s="718"/>
      <c r="U103" s="718"/>
      <c r="V103" s="719"/>
      <c r="W103" s="725"/>
      <c r="X103" s="726"/>
      <c r="Y103" s="726"/>
      <c r="Z103" s="726"/>
      <c r="AA103" s="726"/>
      <c r="AB103" s="727"/>
      <c r="AC103" s="370"/>
      <c r="AD103" s="371"/>
      <c r="AE103" s="371"/>
      <c r="AF103" s="371"/>
      <c r="AG103" s="371"/>
      <c r="AH103" s="372"/>
      <c r="AI103" s="370"/>
      <c r="AJ103" s="371"/>
      <c r="AK103" s="371"/>
      <c r="AL103" s="371"/>
      <c r="AM103" s="371"/>
      <c r="AN103" s="372"/>
      <c r="AO103" s="370"/>
      <c r="AP103" s="371"/>
      <c r="AQ103" s="371"/>
      <c r="AR103" s="371"/>
      <c r="AS103" s="371"/>
      <c r="AT103" s="372"/>
      <c r="AU103" s="370" t="s">
        <v>44</v>
      </c>
      <c r="AV103" s="371"/>
      <c r="AW103" s="371"/>
      <c r="AX103" s="371"/>
      <c r="AY103" s="371"/>
      <c r="AZ103" s="372"/>
      <c r="BA103" s="370" t="s">
        <v>44</v>
      </c>
      <c r="BB103" s="371"/>
      <c r="BC103" s="371"/>
      <c r="BD103" s="371"/>
      <c r="BE103" s="371"/>
      <c r="BF103" s="372"/>
      <c r="BG103" s="370"/>
      <c r="BH103" s="371"/>
      <c r="BI103" s="371"/>
      <c r="BJ103" s="371"/>
      <c r="BK103" s="371"/>
      <c r="BL103" s="372"/>
      <c r="BM103" s="370"/>
      <c r="BN103" s="371"/>
      <c r="BO103" s="371"/>
      <c r="BP103" s="371"/>
      <c r="BQ103" s="371"/>
      <c r="BR103" s="372"/>
      <c r="BS103" s="359"/>
      <c r="BT103" s="360"/>
      <c r="BU103" s="360"/>
      <c r="BV103" s="360"/>
      <c r="BW103" s="360"/>
      <c r="BX103" s="361"/>
      <c r="BY103" s="370"/>
      <c r="BZ103" s="371"/>
      <c r="CA103" s="371"/>
      <c r="CB103" s="371"/>
      <c r="CC103" s="371"/>
      <c r="CD103" s="372"/>
      <c r="CE103" s="370"/>
      <c r="CF103" s="371"/>
      <c r="CG103" s="371"/>
      <c r="CH103" s="371"/>
      <c r="CI103" s="371"/>
      <c r="CJ103" s="105"/>
      <c r="CK103" s="470" t="s">
        <v>44</v>
      </c>
      <c r="CL103" s="471"/>
      <c r="CM103" s="471"/>
      <c r="CN103" s="471"/>
      <c r="CO103" s="471"/>
      <c r="CP103" s="472"/>
      <c r="CQ103" s="470" t="s">
        <v>44</v>
      </c>
      <c r="CR103" s="471"/>
      <c r="CS103" s="471"/>
      <c r="CT103" s="471"/>
      <c r="CU103" s="471"/>
      <c r="CV103" s="472"/>
      <c r="CW103" s="470"/>
      <c r="CX103" s="471"/>
      <c r="CY103" s="471"/>
      <c r="CZ103" s="471"/>
      <c r="DA103" s="471"/>
      <c r="DB103" s="472"/>
      <c r="DC103" s="470"/>
      <c r="DD103" s="471"/>
      <c r="DE103" s="471"/>
      <c r="DF103" s="471"/>
      <c r="DG103" s="471"/>
      <c r="DH103" s="472"/>
      <c r="DI103" s="470"/>
      <c r="DJ103" s="471"/>
      <c r="DK103" s="471"/>
      <c r="DL103" s="471"/>
      <c r="DM103" s="471"/>
      <c r="DN103" s="472"/>
      <c r="DO103" s="730"/>
      <c r="DP103" s="731"/>
      <c r="DQ103" s="731"/>
      <c r="DR103" s="731"/>
      <c r="DS103" s="731"/>
      <c r="DT103" s="732"/>
      <c r="DU103" s="730"/>
      <c r="DV103" s="731"/>
      <c r="DW103" s="731"/>
      <c r="DX103" s="731"/>
      <c r="DY103" s="731"/>
      <c r="DZ103" s="732"/>
      <c r="EA103" s="470" t="s">
        <v>44</v>
      </c>
      <c r="EB103" s="471"/>
      <c r="EC103" s="471"/>
      <c r="ED103" s="471"/>
      <c r="EE103" s="471"/>
      <c r="EF103" s="472"/>
      <c r="EG103" s="470" t="s">
        <v>44</v>
      </c>
      <c r="EH103" s="471"/>
      <c r="EI103" s="471"/>
      <c r="EJ103" s="471"/>
      <c r="EK103" s="471"/>
      <c r="EL103" s="472"/>
      <c r="EM103" s="470"/>
      <c r="EN103" s="471"/>
      <c r="EO103" s="471"/>
      <c r="EP103" s="471"/>
      <c r="EQ103" s="471"/>
      <c r="ER103" s="472"/>
      <c r="ES103" s="470"/>
      <c r="ET103" s="471"/>
      <c r="EU103" s="471"/>
      <c r="EV103" s="471"/>
      <c r="EW103" s="471"/>
      <c r="EX103" s="472"/>
      <c r="EY103" s="470"/>
      <c r="EZ103" s="471"/>
      <c r="FA103" s="471"/>
      <c r="FB103" s="471"/>
      <c r="FC103" s="471"/>
      <c r="FD103" s="472"/>
      <c r="FE103" s="370"/>
      <c r="FF103" s="371"/>
      <c r="FG103" s="371"/>
      <c r="FH103" s="371"/>
      <c r="FI103" s="371"/>
      <c r="FJ103" s="372"/>
      <c r="FK103" s="359"/>
      <c r="FL103" s="360"/>
      <c r="FM103" s="360"/>
      <c r="FN103" s="360"/>
      <c r="FO103" s="360"/>
      <c r="FP103" s="361"/>
      <c r="FQ103" s="470" t="s">
        <v>44</v>
      </c>
      <c r="FR103" s="471"/>
      <c r="FS103" s="471"/>
      <c r="FT103" s="471"/>
      <c r="FU103" s="471"/>
      <c r="FV103" s="472"/>
      <c r="FW103" s="470" t="s">
        <v>44</v>
      </c>
      <c r="FX103" s="471"/>
      <c r="FY103" s="471"/>
      <c r="FZ103" s="471"/>
      <c r="GA103" s="471"/>
      <c r="GB103" s="472"/>
      <c r="GC103" s="470"/>
      <c r="GD103" s="471"/>
      <c r="GE103" s="471"/>
      <c r="GF103" s="471"/>
      <c r="GG103" s="471"/>
      <c r="GH103" s="472"/>
      <c r="GI103" s="470"/>
      <c r="GJ103" s="471"/>
      <c r="GK103" s="471"/>
      <c r="GL103" s="471"/>
      <c r="GM103" s="471"/>
      <c r="GN103" s="472"/>
      <c r="GO103" s="470"/>
      <c r="GP103" s="471"/>
      <c r="GQ103" s="471"/>
      <c r="GR103" s="471"/>
      <c r="GS103" s="471"/>
      <c r="GT103" s="472"/>
      <c r="GU103" s="370"/>
      <c r="GV103" s="371"/>
      <c r="GW103" s="371"/>
      <c r="GX103" s="371"/>
      <c r="GY103" s="371"/>
      <c r="GZ103" s="372"/>
      <c r="HA103" s="370"/>
      <c r="HB103" s="371"/>
      <c r="HC103" s="371"/>
      <c r="HD103" s="371"/>
      <c r="HE103" s="371"/>
      <c r="HF103" s="372"/>
      <c r="HG103" s="729"/>
      <c r="HH103" s="365"/>
      <c r="HI103" s="365"/>
      <c r="HJ103" s="365"/>
      <c r="HK103" s="365"/>
      <c r="HL103" s="365"/>
      <c r="HM103" s="365"/>
      <c r="HN103" s="106"/>
      <c r="HO103" s="106"/>
      <c r="HP103" s="106"/>
      <c r="HQ103" s="106"/>
      <c r="HR103" s="106"/>
      <c r="HS103" s="106"/>
      <c r="HT103" s="106"/>
      <c r="HU103" s="106"/>
      <c r="HV103" s="15"/>
      <c r="HW103" s="15"/>
      <c r="HX103" s="15"/>
      <c r="HY103" s="110"/>
      <c r="HZ103" s="110"/>
      <c r="IA103" s="85"/>
      <c r="IB103" s="111"/>
    </row>
    <row r="104" spans="1:239" ht="23.25" hidden="1" customHeight="1" thickBot="1" x14ac:dyDescent="0.3">
      <c r="A104" s="104"/>
      <c r="B104" s="337"/>
      <c r="C104" s="338"/>
      <c r="D104" s="338"/>
      <c r="E104" s="716"/>
      <c r="F104" s="718"/>
      <c r="G104" s="718"/>
      <c r="H104" s="718"/>
      <c r="I104" s="718"/>
      <c r="J104" s="718"/>
      <c r="K104" s="718"/>
      <c r="L104" s="718"/>
      <c r="M104" s="718"/>
      <c r="N104" s="718"/>
      <c r="O104" s="718"/>
      <c r="P104" s="718"/>
      <c r="Q104" s="718"/>
      <c r="R104" s="718"/>
      <c r="S104" s="718"/>
      <c r="T104" s="718"/>
      <c r="U104" s="718"/>
      <c r="V104" s="719"/>
      <c r="W104" s="733" t="s">
        <v>37</v>
      </c>
      <c r="X104" s="734"/>
      <c r="Y104" s="734"/>
      <c r="Z104" s="734"/>
      <c r="AA104" s="734"/>
      <c r="AB104" s="735"/>
      <c r="AC104" s="376"/>
      <c r="AD104" s="377"/>
      <c r="AE104" s="377"/>
      <c r="AF104" s="377"/>
      <c r="AG104" s="377"/>
      <c r="AH104" s="378"/>
      <c r="AI104" s="359"/>
      <c r="AJ104" s="360"/>
      <c r="AK104" s="360"/>
      <c r="AL104" s="360"/>
      <c r="AM104" s="360"/>
      <c r="AN104" s="361"/>
      <c r="AO104" s="359"/>
      <c r="AP104" s="360"/>
      <c r="AQ104" s="360"/>
      <c r="AR104" s="360"/>
      <c r="AS104" s="360"/>
      <c r="AT104" s="361"/>
      <c r="AU104" s="376" t="s">
        <v>44</v>
      </c>
      <c r="AV104" s="377"/>
      <c r="AW104" s="377"/>
      <c r="AX104" s="377"/>
      <c r="AY104" s="377"/>
      <c r="AZ104" s="378"/>
      <c r="BA104" s="376" t="s">
        <v>44</v>
      </c>
      <c r="BB104" s="377"/>
      <c r="BC104" s="377"/>
      <c r="BD104" s="377"/>
      <c r="BE104" s="377"/>
      <c r="BF104" s="378"/>
      <c r="BG104" s="376"/>
      <c r="BH104" s="377"/>
      <c r="BI104" s="377"/>
      <c r="BJ104" s="377"/>
      <c r="BK104" s="377"/>
      <c r="BL104" s="378"/>
      <c r="BM104" s="376"/>
      <c r="BN104" s="377"/>
      <c r="BO104" s="377"/>
      <c r="BP104" s="377"/>
      <c r="BQ104" s="377"/>
      <c r="BR104" s="378"/>
      <c r="BS104" s="359"/>
      <c r="BT104" s="360"/>
      <c r="BU104" s="360"/>
      <c r="BV104" s="360"/>
      <c r="BW104" s="360"/>
      <c r="BX104" s="361"/>
      <c r="BY104" s="359"/>
      <c r="BZ104" s="360"/>
      <c r="CA104" s="360"/>
      <c r="CB104" s="360"/>
      <c r="CC104" s="360"/>
      <c r="CD104" s="361"/>
      <c r="CE104" s="359"/>
      <c r="CF104" s="360"/>
      <c r="CG104" s="360"/>
      <c r="CH104" s="360"/>
      <c r="CI104" s="360"/>
      <c r="CJ104" s="112"/>
      <c r="CK104" s="470" t="s">
        <v>44</v>
      </c>
      <c r="CL104" s="471"/>
      <c r="CM104" s="471"/>
      <c r="CN104" s="471"/>
      <c r="CO104" s="471"/>
      <c r="CP104" s="472"/>
      <c r="CQ104" s="470" t="s">
        <v>44</v>
      </c>
      <c r="CR104" s="471"/>
      <c r="CS104" s="471"/>
      <c r="CT104" s="471"/>
      <c r="CU104" s="471"/>
      <c r="CV104" s="472"/>
      <c r="CW104" s="470"/>
      <c r="CX104" s="471"/>
      <c r="CY104" s="471"/>
      <c r="CZ104" s="471"/>
      <c r="DA104" s="471"/>
      <c r="DB104" s="472"/>
      <c r="DC104" s="470"/>
      <c r="DD104" s="471"/>
      <c r="DE104" s="471"/>
      <c r="DF104" s="471"/>
      <c r="DG104" s="471"/>
      <c r="DH104" s="472"/>
      <c r="DI104" s="470"/>
      <c r="DJ104" s="471"/>
      <c r="DK104" s="471"/>
      <c r="DL104" s="471"/>
      <c r="DM104" s="471"/>
      <c r="DN104" s="472"/>
      <c r="DO104" s="740"/>
      <c r="DP104" s="741"/>
      <c r="DQ104" s="741"/>
      <c r="DR104" s="741"/>
      <c r="DS104" s="741"/>
      <c r="DT104" s="742"/>
      <c r="DU104" s="740"/>
      <c r="DV104" s="741"/>
      <c r="DW104" s="741"/>
      <c r="DX104" s="741"/>
      <c r="DY104" s="741"/>
      <c r="DZ104" s="742"/>
      <c r="EA104" s="470" t="s">
        <v>44</v>
      </c>
      <c r="EB104" s="471"/>
      <c r="EC104" s="471"/>
      <c r="ED104" s="471"/>
      <c r="EE104" s="471"/>
      <c r="EF104" s="472"/>
      <c r="EG104" s="470" t="s">
        <v>44</v>
      </c>
      <c r="EH104" s="471"/>
      <c r="EI104" s="471"/>
      <c r="EJ104" s="471"/>
      <c r="EK104" s="471"/>
      <c r="EL104" s="472"/>
      <c r="EM104" s="470"/>
      <c r="EN104" s="471"/>
      <c r="EO104" s="471"/>
      <c r="EP104" s="471"/>
      <c r="EQ104" s="471"/>
      <c r="ER104" s="472"/>
      <c r="ES104" s="470"/>
      <c r="ET104" s="471"/>
      <c r="EU104" s="471"/>
      <c r="EV104" s="471"/>
      <c r="EW104" s="471"/>
      <c r="EX104" s="472"/>
      <c r="EY104" s="470"/>
      <c r="EZ104" s="471"/>
      <c r="FA104" s="471"/>
      <c r="FB104" s="471"/>
      <c r="FC104" s="471"/>
      <c r="FD104" s="472"/>
      <c r="FE104" s="359"/>
      <c r="FF104" s="360"/>
      <c r="FG104" s="360"/>
      <c r="FH104" s="360"/>
      <c r="FI104" s="360"/>
      <c r="FJ104" s="361"/>
      <c r="FK104" s="359"/>
      <c r="FL104" s="360"/>
      <c r="FM104" s="360"/>
      <c r="FN104" s="360"/>
      <c r="FO104" s="360"/>
      <c r="FP104" s="361"/>
      <c r="FQ104" s="470" t="s">
        <v>44</v>
      </c>
      <c r="FR104" s="471"/>
      <c r="FS104" s="471"/>
      <c r="FT104" s="471"/>
      <c r="FU104" s="471"/>
      <c r="FV104" s="472"/>
      <c r="FW104" s="470" t="s">
        <v>44</v>
      </c>
      <c r="FX104" s="471"/>
      <c r="FY104" s="471"/>
      <c r="FZ104" s="471"/>
      <c r="GA104" s="471"/>
      <c r="GB104" s="472"/>
      <c r="GC104" s="470"/>
      <c r="GD104" s="471"/>
      <c r="GE104" s="471"/>
      <c r="GF104" s="471"/>
      <c r="GG104" s="471"/>
      <c r="GH104" s="472"/>
      <c r="GI104" s="470"/>
      <c r="GJ104" s="471"/>
      <c r="GK104" s="471"/>
      <c r="GL104" s="471"/>
      <c r="GM104" s="471"/>
      <c r="GN104" s="472"/>
      <c r="GO104" s="470"/>
      <c r="GP104" s="471"/>
      <c r="GQ104" s="471"/>
      <c r="GR104" s="471"/>
      <c r="GS104" s="471"/>
      <c r="GT104" s="472"/>
      <c r="GU104" s="359"/>
      <c r="GV104" s="360"/>
      <c r="GW104" s="360"/>
      <c r="GX104" s="360"/>
      <c r="GY104" s="360"/>
      <c r="GZ104" s="361"/>
      <c r="HA104" s="359"/>
      <c r="HB104" s="360"/>
      <c r="HC104" s="360"/>
      <c r="HD104" s="360"/>
      <c r="HE104" s="360"/>
      <c r="HF104" s="361"/>
      <c r="HG104" s="113"/>
      <c r="HH104" s="106"/>
      <c r="HI104" s="106"/>
      <c r="HJ104" s="106"/>
      <c r="HK104" s="106"/>
      <c r="HL104" s="106"/>
      <c r="HM104" s="106"/>
      <c r="HN104" s="106"/>
      <c r="HO104" s="106"/>
      <c r="HP104" s="106"/>
      <c r="HQ104" s="106"/>
      <c r="HR104" s="106"/>
      <c r="HS104" s="106"/>
      <c r="HT104" s="106"/>
      <c r="HU104" s="106"/>
      <c r="HV104" s="15"/>
      <c r="HW104" s="15"/>
      <c r="HX104" s="15"/>
      <c r="HY104" s="114"/>
      <c r="HZ104" s="114"/>
      <c r="IA104" s="33"/>
      <c r="IB104" s="68"/>
    </row>
    <row r="105" spans="1:239" ht="19.5" hidden="1" customHeight="1" thickBot="1" x14ac:dyDescent="0.3">
      <c r="A105" s="104"/>
      <c r="B105" s="337"/>
      <c r="C105" s="338"/>
      <c r="D105" s="338"/>
      <c r="E105" s="716"/>
      <c r="F105" s="718"/>
      <c r="G105" s="718"/>
      <c r="H105" s="718"/>
      <c r="I105" s="718"/>
      <c r="J105" s="718"/>
      <c r="K105" s="718"/>
      <c r="L105" s="718"/>
      <c r="M105" s="718"/>
      <c r="N105" s="718"/>
      <c r="O105" s="718"/>
      <c r="P105" s="718"/>
      <c r="Q105" s="718"/>
      <c r="R105" s="718"/>
      <c r="S105" s="718"/>
      <c r="T105" s="718"/>
      <c r="U105" s="718"/>
      <c r="V105" s="719"/>
      <c r="W105" s="737" t="s">
        <v>39</v>
      </c>
      <c r="X105" s="738"/>
      <c r="Y105" s="738"/>
      <c r="Z105" s="738"/>
      <c r="AA105" s="738"/>
      <c r="AB105" s="739"/>
      <c r="AC105" s="736">
        <f>(AC103-AC102-AC104)</f>
        <v>0</v>
      </c>
      <c r="AD105" s="382"/>
      <c r="AE105" s="382"/>
      <c r="AF105" s="382"/>
      <c r="AG105" s="382"/>
      <c r="AH105" s="383"/>
      <c r="AI105" s="736">
        <f>(AI103-AI102-AI104)</f>
        <v>0</v>
      </c>
      <c r="AJ105" s="382"/>
      <c r="AK105" s="382"/>
      <c r="AL105" s="382"/>
      <c r="AM105" s="382"/>
      <c r="AN105" s="383"/>
      <c r="AO105" s="736">
        <f>(AO103-AO102-AO104)</f>
        <v>0</v>
      </c>
      <c r="AP105" s="382"/>
      <c r="AQ105" s="382"/>
      <c r="AR105" s="382"/>
      <c r="AS105" s="382"/>
      <c r="AT105" s="383"/>
      <c r="AU105" s="736" t="e">
        <f>(AU103-AU102-AU104)</f>
        <v>#VALUE!</v>
      </c>
      <c r="AV105" s="382"/>
      <c r="AW105" s="382"/>
      <c r="AX105" s="382"/>
      <c r="AY105" s="382"/>
      <c r="AZ105" s="383"/>
      <c r="BA105" s="736" t="e">
        <f>(BA103-BA102-BA104)</f>
        <v>#VALUE!</v>
      </c>
      <c r="BB105" s="382"/>
      <c r="BC105" s="382"/>
      <c r="BD105" s="382"/>
      <c r="BE105" s="382"/>
      <c r="BF105" s="383"/>
      <c r="BG105" s="736">
        <f>(BG103-BG102-BG104)</f>
        <v>0</v>
      </c>
      <c r="BH105" s="382"/>
      <c r="BI105" s="382"/>
      <c r="BJ105" s="382"/>
      <c r="BK105" s="382"/>
      <c r="BL105" s="383"/>
      <c r="BM105" s="736">
        <f>(BM103-BM102-BM104)</f>
        <v>0</v>
      </c>
      <c r="BN105" s="382"/>
      <c r="BO105" s="382"/>
      <c r="BP105" s="382"/>
      <c r="BQ105" s="382"/>
      <c r="BR105" s="383"/>
      <c r="BS105" s="736">
        <f>(BS103-BS102-BS104)</f>
        <v>0</v>
      </c>
      <c r="BT105" s="382"/>
      <c r="BU105" s="382"/>
      <c r="BV105" s="382"/>
      <c r="BW105" s="382"/>
      <c r="BX105" s="383"/>
      <c r="BY105" s="736">
        <f>(BY103-BY102-BY104)</f>
        <v>0</v>
      </c>
      <c r="BZ105" s="382"/>
      <c r="CA105" s="382"/>
      <c r="CB105" s="382"/>
      <c r="CC105" s="382"/>
      <c r="CD105" s="383"/>
      <c r="CE105" s="736">
        <f>(CE103-CE102-CE104)</f>
        <v>0</v>
      </c>
      <c r="CF105" s="382"/>
      <c r="CG105" s="382"/>
      <c r="CH105" s="382"/>
      <c r="CI105" s="382"/>
      <c r="CJ105" s="383"/>
      <c r="CK105" s="736" t="e">
        <f>(CK103-CK102-CK104)</f>
        <v>#VALUE!</v>
      </c>
      <c r="CL105" s="382"/>
      <c r="CM105" s="382"/>
      <c r="CN105" s="382"/>
      <c r="CO105" s="382"/>
      <c r="CP105" s="383"/>
      <c r="CQ105" s="736" t="e">
        <f>(CQ103-CQ102-CQ104)</f>
        <v>#VALUE!</v>
      </c>
      <c r="CR105" s="382"/>
      <c r="CS105" s="382"/>
      <c r="CT105" s="382"/>
      <c r="CU105" s="382"/>
      <c r="CV105" s="383"/>
      <c r="CW105" s="736">
        <f>(CW103-CW102-CW104)</f>
        <v>0</v>
      </c>
      <c r="CX105" s="382"/>
      <c r="CY105" s="382"/>
      <c r="CZ105" s="382"/>
      <c r="DA105" s="382"/>
      <c r="DB105" s="383"/>
      <c r="DC105" s="736">
        <f>(DC103-DC102-DC104)</f>
        <v>0</v>
      </c>
      <c r="DD105" s="382"/>
      <c r="DE105" s="382"/>
      <c r="DF105" s="382"/>
      <c r="DG105" s="382"/>
      <c r="DH105" s="383"/>
      <c r="DI105" s="736">
        <f>(DI103-DI102-DI104)</f>
        <v>0</v>
      </c>
      <c r="DJ105" s="382"/>
      <c r="DK105" s="382"/>
      <c r="DL105" s="382"/>
      <c r="DM105" s="382"/>
      <c r="DN105" s="383"/>
      <c r="DO105" s="736">
        <f>(DO103-DO102-DO104)</f>
        <v>0</v>
      </c>
      <c r="DP105" s="382"/>
      <c r="DQ105" s="382"/>
      <c r="DR105" s="382"/>
      <c r="DS105" s="382"/>
      <c r="DT105" s="383"/>
      <c r="DU105" s="736">
        <f>(DU103-DU102-DU104)</f>
        <v>0</v>
      </c>
      <c r="DV105" s="382"/>
      <c r="DW105" s="382"/>
      <c r="DX105" s="382"/>
      <c r="DY105" s="382"/>
      <c r="DZ105" s="383"/>
      <c r="EA105" s="736" t="e">
        <f>(EA103-EA102-EA104)</f>
        <v>#VALUE!</v>
      </c>
      <c r="EB105" s="382"/>
      <c r="EC105" s="382"/>
      <c r="ED105" s="382"/>
      <c r="EE105" s="382"/>
      <c r="EF105" s="383"/>
      <c r="EG105" s="736" t="e">
        <f>(EG103-EG102-EG104)</f>
        <v>#VALUE!</v>
      </c>
      <c r="EH105" s="382"/>
      <c r="EI105" s="382"/>
      <c r="EJ105" s="382"/>
      <c r="EK105" s="382"/>
      <c r="EL105" s="383"/>
      <c r="EM105" s="736">
        <f>(EM103-EM102-EM104)</f>
        <v>0</v>
      </c>
      <c r="EN105" s="382"/>
      <c r="EO105" s="382"/>
      <c r="EP105" s="382"/>
      <c r="EQ105" s="382"/>
      <c r="ER105" s="383"/>
      <c r="ES105" s="736">
        <f>(ES103-ES102-ES104)</f>
        <v>0</v>
      </c>
      <c r="ET105" s="382"/>
      <c r="EU105" s="382"/>
      <c r="EV105" s="382"/>
      <c r="EW105" s="382"/>
      <c r="EX105" s="383"/>
      <c r="EY105" s="736">
        <f>(EY103-EY102-EY104)</f>
        <v>0</v>
      </c>
      <c r="EZ105" s="382"/>
      <c r="FA105" s="382"/>
      <c r="FB105" s="382"/>
      <c r="FC105" s="382"/>
      <c r="FD105" s="383"/>
      <c r="FE105" s="736">
        <f>(FE103-FE102-FE104)</f>
        <v>0</v>
      </c>
      <c r="FF105" s="382"/>
      <c r="FG105" s="382"/>
      <c r="FH105" s="382"/>
      <c r="FI105" s="382"/>
      <c r="FJ105" s="383"/>
      <c r="FK105" s="736">
        <f>(FK103-FK102-FK104)</f>
        <v>0</v>
      </c>
      <c r="FL105" s="382"/>
      <c r="FM105" s="382"/>
      <c r="FN105" s="382"/>
      <c r="FO105" s="382"/>
      <c r="FP105" s="383"/>
      <c r="FQ105" s="736" t="e">
        <f>(FQ103-FQ102-FQ104)</f>
        <v>#VALUE!</v>
      </c>
      <c r="FR105" s="382"/>
      <c r="FS105" s="382"/>
      <c r="FT105" s="382"/>
      <c r="FU105" s="382"/>
      <c r="FV105" s="383"/>
      <c r="FW105" s="736" t="e">
        <f>(FW103-FW102-FW104)</f>
        <v>#VALUE!</v>
      </c>
      <c r="FX105" s="382"/>
      <c r="FY105" s="382"/>
      <c r="FZ105" s="382"/>
      <c r="GA105" s="382"/>
      <c r="GB105" s="383"/>
      <c r="GC105" s="736">
        <f>(GC103-GC102-GC104)</f>
        <v>0</v>
      </c>
      <c r="GD105" s="382"/>
      <c r="GE105" s="382"/>
      <c r="GF105" s="382"/>
      <c r="GG105" s="382"/>
      <c r="GH105" s="383"/>
      <c r="GI105" s="736">
        <f>(GI103-GI102-GI104)</f>
        <v>0</v>
      </c>
      <c r="GJ105" s="382"/>
      <c r="GK105" s="382"/>
      <c r="GL105" s="382"/>
      <c r="GM105" s="382"/>
      <c r="GN105" s="383"/>
      <c r="GO105" s="736">
        <f>(GO103-GO102-GO104)</f>
        <v>0</v>
      </c>
      <c r="GP105" s="382"/>
      <c r="GQ105" s="382"/>
      <c r="GR105" s="382"/>
      <c r="GS105" s="382"/>
      <c r="GT105" s="383"/>
      <c r="GU105" s="736">
        <f>(GU103-GU102-GU104)</f>
        <v>0</v>
      </c>
      <c r="GV105" s="382"/>
      <c r="GW105" s="382"/>
      <c r="GX105" s="382"/>
      <c r="GY105" s="382"/>
      <c r="GZ105" s="383"/>
      <c r="HA105" s="736">
        <f>(HA103-HA102-HA104)</f>
        <v>0</v>
      </c>
      <c r="HB105" s="382"/>
      <c r="HC105" s="382"/>
      <c r="HD105" s="382"/>
      <c r="HE105" s="382"/>
      <c r="HF105" s="383"/>
      <c r="HG105" s="743"/>
      <c r="HH105" s="694"/>
      <c r="HI105" s="694"/>
      <c r="HJ105" s="694"/>
      <c r="HK105" s="694"/>
      <c r="HL105" s="694"/>
      <c r="HM105" s="695"/>
      <c r="HN105" s="106"/>
      <c r="HO105" s="106"/>
      <c r="HP105" s="106"/>
      <c r="HQ105" s="106"/>
      <c r="HR105" s="106"/>
      <c r="HS105" s="106"/>
      <c r="HT105" s="106"/>
      <c r="HU105" s="106"/>
      <c r="HV105" s="15"/>
      <c r="HW105" s="15"/>
      <c r="HX105" s="15"/>
      <c r="HY105" s="50" t="e">
        <f>SUM(AC105:HE105)</f>
        <v>#VALUE!</v>
      </c>
      <c r="HZ105" s="41"/>
      <c r="IA105" s="33"/>
      <c r="IB105" s="68"/>
    </row>
    <row r="106" spans="1:239" ht="15.75" hidden="1" thickBot="1" x14ac:dyDescent="0.3">
      <c r="A106" s="104"/>
      <c r="B106" s="337"/>
      <c r="C106" s="338"/>
      <c r="D106" s="338"/>
      <c r="E106" s="716"/>
      <c r="F106" s="718"/>
      <c r="G106" s="718"/>
      <c r="H106" s="718"/>
      <c r="I106" s="718"/>
      <c r="J106" s="718"/>
      <c r="K106" s="718"/>
      <c r="L106" s="718"/>
      <c r="M106" s="718"/>
      <c r="N106" s="718"/>
      <c r="O106" s="718"/>
      <c r="P106" s="718"/>
      <c r="Q106" s="718"/>
      <c r="R106" s="718"/>
      <c r="S106" s="718"/>
      <c r="T106" s="718"/>
      <c r="U106" s="718"/>
      <c r="V106" s="719"/>
      <c r="W106" s="115"/>
      <c r="X106" s="744" t="s">
        <v>41</v>
      </c>
      <c r="Y106" s="744"/>
      <c r="Z106" s="744"/>
      <c r="AA106" s="744"/>
      <c r="AB106" s="745"/>
      <c r="AC106" s="740"/>
      <c r="AD106" s="741"/>
      <c r="AE106" s="741"/>
      <c r="AF106" s="741"/>
      <c r="AG106" s="741"/>
      <c r="AH106" s="742"/>
      <c r="AI106" s="359"/>
      <c r="AJ106" s="360"/>
      <c r="AK106" s="360"/>
      <c r="AL106" s="360"/>
      <c r="AM106" s="360"/>
      <c r="AN106" s="361"/>
      <c r="AO106" s="359"/>
      <c r="AP106" s="360"/>
      <c r="AQ106" s="360"/>
      <c r="AR106" s="360"/>
      <c r="AS106" s="360"/>
      <c r="AT106" s="361"/>
      <c r="AU106" s="470"/>
      <c r="AV106" s="471"/>
      <c r="AW106" s="471"/>
      <c r="AX106" s="471"/>
      <c r="AY106" s="471"/>
      <c r="AZ106" s="472"/>
      <c r="BA106" s="470"/>
      <c r="BB106" s="471"/>
      <c r="BC106" s="471"/>
      <c r="BD106" s="471"/>
      <c r="BE106" s="471"/>
      <c r="BF106" s="472"/>
      <c r="BG106" s="470"/>
      <c r="BH106" s="471"/>
      <c r="BI106" s="471"/>
      <c r="BJ106" s="471"/>
      <c r="BK106" s="471"/>
      <c r="BL106" s="472"/>
      <c r="BM106" s="470"/>
      <c r="BN106" s="471"/>
      <c r="BO106" s="471"/>
      <c r="BP106" s="471"/>
      <c r="BQ106" s="471"/>
      <c r="BR106" s="472"/>
      <c r="BS106" s="359"/>
      <c r="BT106" s="360"/>
      <c r="BU106" s="360"/>
      <c r="BV106" s="360"/>
      <c r="BW106" s="360"/>
      <c r="BX106" s="361"/>
      <c r="BY106" s="359"/>
      <c r="BZ106" s="360"/>
      <c r="CA106" s="360"/>
      <c r="CB106" s="360"/>
      <c r="CC106" s="360"/>
      <c r="CD106" s="361"/>
      <c r="CE106" s="359"/>
      <c r="CF106" s="360"/>
      <c r="CG106" s="360"/>
      <c r="CH106" s="360"/>
      <c r="CI106" s="360"/>
      <c r="CJ106" s="112"/>
      <c r="CK106" s="470"/>
      <c r="CL106" s="471"/>
      <c r="CM106" s="471"/>
      <c r="CN106" s="471"/>
      <c r="CO106" s="471"/>
      <c r="CP106" s="472"/>
      <c r="CQ106" s="470"/>
      <c r="CR106" s="471"/>
      <c r="CS106" s="471"/>
      <c r="CT106" s="471"/>
      <c r="CU106" s="471"/>
      <c r="CV106" s="472"/>
      <c r="CW106" s="470"/>
      <c r="CX106" s="471"/>
      <c r="CY106" s="471"/>
      <c r="CZ106" s="471"/>
      <c r="DA106" s="471"/>
      <c r="DB106" s="472"/>
      <c r="DC106" s="470"/>
      <c r="DD106" s="471"/>
      <c r="DE106" s="471"/>
      <c r="DF106" s="471"/>
      <c r="DG106" s="471"/>
      <c r="DH106" s="472"/>
      <c r="DI106" s="470"/>
      <c r="DJ106" s="471"/>
      <c r="DK106" s="471"/>
      <c r="DL106" s="471"/>
      <c r="DM106" s="471"/>
      <c r="DN106" s="472"/>
      <c r="DO106" s="740"/>
      <c r="DP106" s="741"/>
      <c r="DQ106" s="741"/>
      <c r="DR106" s="741"/>
      <c r="DS106" s="741"/>
      <c r="DT106" s="742"/>
      <c r="DU106" s="740"/>
      <c r="DV106" s="741"/>
      <c r="DW106" s="741"/>
      <c r="DX106" s="741"/>
      <c r="DY106" s="741"/>
      <c r="DZ106" s="742"/>
      <c r="EA106" s="470"/>
      <c r="EB106" s="471"/>
      <c r="EC106" s="471"/>
      <c r="ED106" s="471"/>
      <c r="EE106" s="471"/>
      <c r="EF106" s="472"/>
      <c r="EG106" s="470"/>
      <c r="EH106" s="471"/>
      <c r="EI106" s="471"/>
      <c r="EJ106" s="471"/>
      <c r="EK106" s="471"/>
      <c r="EL106" s="472"/>
      <c r="EM106" s="470"/>
      <c r="EN106" s="471"/>
      <c r="EO106" s="471"/>
      <c r="EP106" s="471"/>
      <c r="EQ106" s="471"/>
      <c r="ER106" s="472"/>
      <c r="ES106" s="470"/>
      <c r="ET106" s="471"/>
      <c r="EU106" s="471"/>
      <c r="EV106" s="471"/>
      <c r="EW106" s="471"/>
      <c r="EX106" s="472"/>
      <c r="EY106" s="470"/>
      <c r="EZ106" s="471"/>
      <c r="FA106" s="471"/>
      <c r="FB106" s="471"/>
      <c r="FC106" s="471"/>
      <c r="FD106" s="472"/>
      <c r="FE106" s="359"/>
      <c r="FF106" s="360"/>
      <c r="FG106" s="360"/>
      <c r="FH106" s="360"/>
      <c r="FI106" s="360"/>
      <c r="FJ106" s="361"/>
      <c r="FK106" s="359"/>
      <c r="FL106" s="360"/>
      <c r="FM106" s="360"/>
      <c r="FN106" s="360"/>
      <c r="FO106" s="360"/>
      <c r="FP106" s="361"/>
      <c r="FQ106" s="470"/>
      <c r="FR106" s="471"/>
      <c r="FS106" s="471"/>
      <c r="FT106" s="471"/>
      <c r="FU106" s="471"/>
      <c r="FV106" s="472"/>
      <c r="FW106" s="470"/>
      <c r="FX106" s="471"/>
      <c r="FY106" s="471"/>
      <c r="FZ106" s="471"/>
      <c r="GA106" s="471"/>
      <c r="GB106" s="472"/>
      <c r="GC106" s="470"/>
      <c r="GD106" s="471"/>
      <c r="GE106" s="471"/>
      <c r="GF106" s="471"/>
      <c r="GG106" s="471"/>
      <c r="GH106" s="472"/>
      <c r="GI106" s="470"/>
      <c r="GJ106" s="471"/>
      <c r="GK106" s="471"/>
      <c r="GL106" s="471"/>
      <c r="GM106" s="471"/>
      <c r="GN106" s="472"/>
      <c r="GO106" s="470"/>
      <c r="GP106" s="471"/>
      <c r="GQ106" s="471"/>
      <c r="GR106" s="471"/>
      <c r="GS106" s="471"/>
      <c r="GT106" s="472"/>
      <c r="GU106" s="359"/>
      <c r="GV106" s="360"/>
      <c r="GW106" s="360"/>
      <c r="GX106" s="360"/>
      <c r="GY106" s="360"/>
      <c r="GZ106" s="361"/>
      <c r="HA106" s="359"/>
      <c r="HB106" s="360"/>
      <c r="HC106" s="360"/>
      <c r="HD106" s="360"/>
      <c r="HE106" s="360"/>
      <c r="HF106" s="361"/>
      <c r="HG106" s="113"/>
      <c r="HH106" s="106"/>
      <c r="HI106" s="106"/>
      <c r="HJ106" s="106"/>
      <c r="HK106" s="106"/>
      <c r="HL106" s="106"/>
      <c r="HM106" s="106"/>
      <c r="HN106" s="106"/>
      <c r="HO106" s="106"/>
      <c r="HP106" s="106"/>
      <c r="HQ106" s="106"/>
      <c r="HR106" s="106"/>
      <c r="HS106" s="106"/>
      <c r="HT106" s="106"/>
      <c r="HU106" s="106"/>
      <c r="HV106" s="15"/>
      <c r="HW106" s="15"/>
      <c r="HX106" s="15"/>
      <c r="HY106" s="114"/>
      <c r="HZ106" s="114"/>
      <c r="IA106" s="33"/>
      <c r="IB106" s="68"/>
    </row>
    <row r="107" spans="1:239" ht="15.75" hidden="1" thickBot="1" x14ac:dyDescent="0.3">
      <c r="A107" s="104"/>
      <c r="B107" s="339"/>
      <c r="C107" s="340"/>
      <c r="D107" s="340"/>
      <c r="E107" s="717"/>
      <c r="F107" s="720"/>
      <c r="G107" s="720"/>
      <c r="H107" s="720"/>
      <c r="I107" s="720"/>
      <c r="J107" s="720"/>
      <c r="K107" s="720"/>
      <c r="L107" s="720"/>
      <c r="M107" s="720"/>
      <c r="N107" s="720"/>
      <c r="O107" s="720"/>
      <c r="P107" s="720"/>
      <c r="Q107" s="720"/>
      <c r="R107" s="720"/>
      <c r="S107" s="720"/>
      <c r="T107" s="720"/>
      <c r="U107" s="720"/>
      <c r="V107" s="721"/>
      <c r="W107" s="116"/>
      <c r="X107" s="746"/>
      <c r="Y107" s="746"/>
      <c r="Z107" s="746"/>
      <c r="AA107" s="746"/>
      <c r="AB107" s="747"/>
      <c r="AC107" s="730"/>
      <c r="AD107" s="731"/>
      <c r="AE107" s="731"/>
      <c r="AF107" s="731"/>
      <c r="AG107" s="731"/>
      <c r="AH107" s="732"/>
      <c r="AI107" s="370"/>
      <c r="AJ107" s="371"/>
      <c r="AK107" s="371"/>
      <c r="AL107" s="371"/>
      <c r="AM107" s="371"/>
      <c r="AN107" s="372"/>
      <c r="AO107" s="370"/>
      <c r="AP107" s="371"/>
      <c r="AQ107" s="371"/>
      <c r="AR107" s="371"/>
      <c r="AS107" s="371"/>
      <c r="AT107" s="372"/>
      <c r="AU107" s="730"/>
      <c r="AV107" s="731"/>
      <c r="AW107" s="731"/>
      <c r="AX107" s="731"/>
      <c r="AY107" s="731"/>
      <c r="AZ107" s="732"/>
      <c r="BA107" s="730"/>
      <c r="BB107" s="731"/>
      <c r="BC107" s="731"/>
      <c r="BD107" s="731"/>
      <c r="BE107" s="731"/>
      <c r="BF107" s="732"/>
      <c r="BG107" s="730"/>
      <c r="BH107" s="731"/>
      <c r="BI107" s="731"/>
      <c r="BJ107" s="731"/>
      <c r="BK107" s="731"/>
      <c r="BL107" s="732"/>
      <c r="BM107" s="730"/>
      <c r="BN107" s="731"/>
      <c r="BO107" s="731"/>
      <c r="BP107" s="731"/>
      <c r="BQ107" s="731"/>
      <c r="BR107" s="732"/>
      <c r="BS107" s="359"/>
      <c r="BT107" s="360"/>
      <c r="BU107" s="360"/>
      <c r="BV107" s="360"/>
      <c r="BW107" s="360"/>
      <c r="BX107" s="361"/>
      <c r="BY107" s="370"/>
      <c r="BZ107" s="371"/>
      <c r="CA107" s="371"/>
      <c r="CB107" s="371"/>
      <c r="CC107" s="371"/>
      <c r="CD107" s="372"/>
      <c r="CE107" s="370"/>
      <c r="CF107" s="371"/>
      <c r="CG107" s="371"/>
      <c r="CH107" s="371"/>
      <c r="CI107" s="371"/>
      <c r="CJ107" s="105"/>
      <c r="CK107" s="470"/>
      <c r="CL107" s="471"/>
      <c r="CM107" s="471"/>
      <c r="CN107" s="471"/>
      <c r="CO107" s="471"/>
      <c r="CP107" s="472"/>
      <c r="CQ107" s="470"/>
      <c r="CR107" s="471"/>
      <c r="CS107" s="471"/>
      <c r="CT107" s="471"/>
      <c r="CU107" s="471"/>
      <c r="CV107" s="472"/>
      <c r="CW107" s="470"/>
      <c r="CX107" s="471"/>
      <c r="CY107" s="471"/>
      <c r="CZ107" s="471"/>
      <c r="DA107" s="471"/>
      <c r="DB107" s="472"/>
      <c r="DC107" s="470"/>
      <c r="DD107" s="471"/>
      <c r="DE107" s="471"/>
      <c r="DF107" s="471"/>
      <c r="DG107" s="471"/>
      <c r="DH107" s="472"/>
      <c r="DI107" s="470"/>
      <c r="DJ107" s="471"/>
      <c r="DK107" s="471"/>
      <c r="DL107" s="471"/>
      <c r="DM107" s="471"/>
      <c r="DN107" s="472"/>
      <c r="DO107" s="730"/>
      <c r="DP107" s="731"/>
      <c r="DQ107" s="731"/>
      <c r="DR107" s="731"/>
      <c r="DS107" s="731"/>
      <c r="DT107" s="732"/>
      <c r="DU107" s="730"/>
      <c r="DV107" s="731"/>
      <c r="DW107" s="731"/>
      <c r="DX107" s="731"/>
      <c r="DY107" s="731"/>
      <c r="DZ107" s="732"/>
      <c r="EA107" s="470"/>
      <c r="EB107" s="471"/>
      <c r="EC107" s="471"/>
      <c r="ED107" s="471"/>
      <c r="EE107" s="471"/>
      <c r="EF107" s="472"/>
      <c r="EG107" s="470"/>
      <c r="EH107" s="471"/>
      <c r="EI107" s="471"/>
      <c r="EJ107" s="471"/>
      <c r="EK107" s="471"/>
      <c r="EL107" s="472"/>
      <c r="EM107" s="470"/>
      <c r="EN107" s="471"/>
      <c r="EO107" s="471"/>
      <c r="EP107" s="471"/>
      <c r="EQ107" s="471"/>
      <c r="ER107" s="472"/>
      <c r="ES107" s="470"/>
      <c r="ET107" s="471"/>
      <c r="EU107" s="471"/>
      <c r="EV107" s="471"/>
      <c r="EW107" s="471"/>
      <c r="EX107" s="472"/>
      <c r="EY107" s="470"/>
      <c r="EZ107" s="471"/>
      <c r="FA107" s="471"/>
      <c r="FB107" s="471"/>
      <c r="FC107" s="471"/>
      <c r="FD107" s="472"/>
      <c r="FE107" s="370"/>
      <c r="FF107" s="371"/>
      <c r="FG107" s="371"/>
      <c r="FH107" s="371"/>
      <c r="FI107" s="371"/>
      <c r="FJ107" s="372"/>
      <c r="FK107" s="359"/>
      <c r="FL107" s="360"/>
      <c r="FM107" s="360"/>
      <c r="FN107" s="360"/>
      <c r="FO107" s="360"/>
      <c r="FP107" s="361"/>
      <c r="FQ107" s="470"/>
      <c r="FR107" s="471"/>
      <c r="FS107" s="471"/>
      <c r="FT107" s="471"/>
      <c r="FU107" s="471"/>
      <c r="FV107" s="472"/>
      <c r="FW107" s="470"/>
      <c r="FX107" s="471"/>
      <c r="FY107" s="471"/>
      <c r="FZ107" s="471"/>
      <c r="GA107" s="471"/>
      <c r="GB107" s="472"/>
      <c r="GC107" s="470"/>
      <c r="GD107" s="471"/>
      <c r="GE107" s="471"/>
      <c r="GF107" s="471"/>
      <c r="GG107" s="471"/>
      <c r="GH107" s="472"/>
      <c r="GI107" s="470"/>
      <c r="GJ107" s="471"/>
      <c r="GK107" s="471"/>
      <c r="GL107" s="471"/>
      <c r="GM107" s="471"/>
      <c r="GN107" s="472"/>
      <c r="GO107" s="470"/>
      <c r="GP107" s="471"/>
      <c r="GQ107" s="471"/>
      <c r="GR107" s="471"/>
      <c r="GS107" s="471"/>
      <c r="GT107" s="472"/>
      <c r="GU107" s="370"/>
      <c r="GV107" s="371"/>
      <c r="GW107" s="371"/>
      <c r="GX107" s="371"/>
      <c r="GY107" s="371"/>
      <c r="GZ107" s="372"/>
      <c r="HA107" s="370"/>
      <c r="HB107" s="371"/>
      <c r="HC107" s="371"/>
      <c r="HD107" s="371"/>
      <c r="HE107" s="371"/>
      <c r="HF107" s="372"/>
      <c r="HG107" s="117"/>
      <c r="HH107" s="118"/>
      <c r="HI107" s="118"/>
      <c r="HJ107" s="118"/>
      <c r="HK107" s="118"/>
      <c r="HL107" s="118"/>
      <c r="HM107" s="118"/>
      <c r="HN107" s="118"/>
      <c r="HO107" s="118"/>
      <c r="HP107" s="118"/>
      <c r="HQ107" s="118"/>
      <c r="HR107" s="118"/>
      <c r="HS107" s="118"/>
      <c r="HT107" s="118"/>
      <c r="HU107" s="118"/>
      <c r="HV107" s="83"/>
      <c r="HW107" s="83"/>
      <c r="HX107" s="83"/>
      <c r="HY107" s="119"/>
      <c r="HZ107" s="119"/>
      <c r="IA107" s="62"/>
      <c r="IB107" s="120"/>
    </row>
    <row r="108" spans="1:239" ht="15.75" hidden="1" thickBot="1" x14ac:dyDescent="0.3">
      <c r="A108" s="104"/>
      <c r="B108" s="335">
        <v>4</v>
      </c>
      <c r="C108" s="336"/>
      <c r="D108" s="336"/>
      <c r="E108" s="715"/>
      <c r="F108" s="748" t="s">
        <v>25</v>
      </c>
      <c r="G108" s="748"/>
      <c r="H108" s="748"/>
      <c r="I108" s="748"/>
      <c r="J108" s="748"/>
      <c r="K108" s="748"/>
      <c r="L108" s="748"/>
      <c r="M108" s="748"/>
      <c r="N108" s="748"/>
      <c r="O108" s="748"/>
      <c r="P108" s="748"/>
      <c r="Q108" s="748"/>
      <c r="R108" s="748"/>
      <c r="S108" s="748"/>
      <c r="T108" s="748"/>
      <c r="U108" s="748"/>
      <c r="V108" s="749"/>
      <c r="W108" s="750">
        <v>1</v>
      </c>
      <c r="X108" s="751"/>
      <c r="Y108" s="751"/>
      <c r="Z108" s="751"/>
      <c r="AA108" s="751"/>
      <c r="AB108" s="752"/>
      <c r="AC108" s="359"/>
      <c r="AD108" s="360"/>
      <c r="AE108" s="360"/>
      <c r="AF108" s="360"/>
      <c r="AG108" s="360"/>
      <c r="AH108" s="361"/>
      <c r="AI108" s="359"/>
      <c r="AJ108" s="360"/>
      <c r="AK108" s="360"/>
      <c r="AL108" s="360"/>
      <c r="AM108" s="360"/>
      <c r="AN108" s="361"/>
      <c r="AO108" s="359"/>
      <c r="AP108" s="360"/>
      <c r="AQ108" s="360"/>
      <c r="AR108" s="360"/>
      <c r="AS108" s="360"/>
      <c r="AT108" s="361"/>
      <c r="AU108" s="359"/>
      <c r="AV108" s="360"/>
      <c r="AW108" s="360"/>
      <c r="AX108" s="360"/>
      <c r="AY108" s="360"/>
      <c r="AZ108" s="361"/>
      <c r="BA108" s="359"/>
      <c r="BB108" s="360"/>
      <c r="BC108" s="360"/>
      <c r="BD108" s="360"/>
      <c r="BE108" s="360"/>
      <c r="BF108" s="361"/>
      <c r="BG108" s="359"/>
      <c r="BH108" s="360"/>
      <c r="BI108" s="360"/>
      <c r="BJ108" s="360"/>
      <c r="BK108" s="360"/>
      <c r="BL108" s="361"/>
      <c r="BM108" s="359"/>
      <c r="BN108" s="360"/>
      <c r="BO108" s="360"/>
      <c r="BP108" s="360"/>
      <c r="BQ108" s="360"/>
      <c r="BR108" s="361"/>
      <c r="BS108" s="359"/>
      <c r="BT108" s="360"/>
      <c r="BU108" s="360"/>
      <c r="BV108" s="360"/>
      <c r="BW108" s="360"/>
      <c r="BX108" s="361"/>
      <c r="BY108" s="359"/>
      <c r="BZ108" s="360"/>
      <c r="CA108" s="360"/>
      <c r="CB108" s="360"/>
      <c r="CC108" s="360"/>
      <c r="CD108" s="361"/>
      <c r="CE108" s="359"/>
      <c r="CF108" s="360"/>
      <c r="CG108" s="360"/>
      <c r="CH108" s="360"/>
      <c r="CI108" s="360"/>
      <c r="CJ108" s="112"/>
      <c r="CK108" s="470"/>
      <c r="CL108" s="471"/>
      <c r="CM108" s="471"/>
      <c r="CN108" s="471"/>
      <c r="CO108" s="471"/>
      <c r="CP108" s="472"/>
      <c r="CQ108" s="470"/>
      <c r="CR108" s="471"/>
      <c r="CS108" s="471"/>
      <c r="CT108" s="471"/>
      <c r="CU108" s="471"/>
      <c r="CV108" s="472"/>
      <c r="CW108" s="470"/>
      <c r="CX108" s="471"/>
      <c r="CY108" s="471"/>
      <c r="CZ108" s="471"/>
      <c r="DA108" s="471"/>
      <c r="DB108" s="472"/>
      <c r="DC108" s="470"/>
      <c r="DD108" s="471"/>
      <c r="DE108" s="471"/>
      <c r="DF108" s="471"/>
      <c r="DG108" s="471"/>
      <c r="DH108" s="472"/>
      <c r="DI108" s="470"/>
      <c r="DJ108" s="471"/>
      <c r="DK108" s="471"/>
      <c r="DL108" s="471"/>
      <c r="DM108" s="471"/>
      <c r="DN108" s="472"/>
      <c r="DO108" s="740"/>
      <c r="DP108" s="741"/>
      <c r="DQ108" s="741"/>
      <c r="DR108" s="741"/>
      <c r="DS108" s="741"/>
      <c r="DT108" s="742"/>
      <c r="DU108" s="740"/>
      <c r="DV108" s="741"/>
      <c r="DW108" s="741"/>
      <c r="DX108" s="741"/>
      <c r="DY108" s="741"/>
      <c r="DZ108" s="742"/>
      <c r="EA108" s="470"/>
      <c r="EB108" s="471"/>
      <c r="EC108" s="471"/>
      <c r="ED108" s="471"/>
      <c r="EE108" s="471"/>
      <c r="EF108" s="472"/>
      <c r="EG108" s="470"/>
      <c r="EH108" s="471"/>
      <c r="EI108" s="471"/>
      <c r="EJ108" s="471"/>
      <c r="EK108" s="471"/>
      <c r="EL108" s="472"/>
      <c r="EM108" s="470"/>
      <c r="EN108" s="471"/>
      <c r="EO108" s="471"/>
      <c r="EP108" s="471"/>
      <c r="EQ108" s="471"/>
      <c r="ER108" s="472"/>
      <c r="ES108" s="470"/>
      <c r="ET108" s="471"/>
      <c r="EU108" s="471"/>
      <c r="EV108" s="471"/>
      <c r="EW108" s="471"/>
      <c r="EX108" s="472"/>
      <c r="EY108" s="470"/>
      <c r="EZ108" s="471"/>
      <c r="FA108" s="471"/>
      <c r="FB108" s="471"/>
      <c r="FC108" s="471"/>
      <c r="FD108" s="472"/>
      <c r="FE108" s="359"/>
      <c r="FF108" s="360"/>
      <c r="FG108" s="360"/>
      <c r="FH108" s="360"/>
      <c r="FI108" s="360"/>
      <c r="FJ108" s="361"/>
      <c r="FK108" s="359"/>
      <c r="FL108" s="360"/>
      <c r="FM108" s="360"/>
      <c r="FN108" s="360"/>
      <c r="FO108" s="360"/>
      <c r="FP108" s="361"/>
      <c r="FQ108" s="470"/>
      <c r="FR108" s="471"/>
      <c r="FS108" s="471"/>
      <c r="FT108" s="471"/>
      <c r="FU108" s="471"/>
      <c r="FV108" s="472"/>
      <c r="FW108" s="470"/>
      <c r="FX108" s="471"/>
      <c r="FY108" s="471"/>
      <c r="FZ108" s="471"/>
      <c r="GA108" s="471"/>
      <c r="GB108" s="472"/>
      <c r="GC108" s="470"/>
      <c r="GD108" s="471"/>
      <c r="GE108" s="471"/>
      <c r="GF108" s="471"/>
      <c r="GG108" s="471"/>
      <c r="GH108" s="472"/>
      <c r="GI108" s="470"/>
      <c r="GJ108" s="471"/>
      <c r="GK108" s="471"/>
      <c r="GL108" s="471"/>
      <c r="GM108" s="471"/>
      <c r="GN108" s="472"/>
      <c r="GO108" s="470"/>
      <c r="GP108" s="471"/>
      <c r="GQ108" s="471"/>
      <c r="GR108" s="471"/>
      <c r="GS108" s="471"/>
      <c r="GT108" s="472"/>
      <c r="GU108" s="359"/>
      <c r="GV108" s="360"/>
      <c r="GW108" s="360"/>
      <c r="GX108" s="360"/>
      <c r="GY108" s="360"/>
      <c r="GZ108" s="361"/>
      <c r="HA108" s="359"/>
      <c r="HB108" s="360"/>
      <c r="HC108" s="360"/>
      <c r="HD108" s="360"/>
      <c r="HE108" s="360"/>
      <c r="HF108" s="361"/>
      <c r="HG108" s="753">
        <f>COUNT(AC108:HF108)</f>
        <v>0</v>
      </c>
      <c r="HH108" s="579"/>
      <c r="HI108" s="579"/>
      <c r="HJ108" s="579"/>
      <c r="HK108" s="579"/>
      <c r="HL108" s="579"/>
      <c r="HM108" s="579"/>
      <c r="HN108" s="121"/>
      <c r="HO108" s="121"/>
      <c r="HP108" s="121"/>
      <c r="HQ108" s="121"/>
      <c r="HR108" s="121"/>
      <c r="HS108" s="121"/>
      <c r="HT108" s="121"/>
      <c r="HU108" s="121"/>
      <c r="HV108" s="122"/>
      <c r="HW108" s="122"/>
      <c r="HX108" s="122"/>
      <c r="HY108" s="50">
        <f t="array" ref="HY108">SUM(IFERROR(AC109:HF109-AC108:HF108-AC110:HF110,0))</f>
        <v>0</v>
      </c>
      <c r="HZ108" s="50"/>
      <c r="IA108" s="51">
        <f>VLOOKUP($HY$17,'[1]производственный календарь '!$B$2:$D$13,3,0)</f>
        <v>19</v>
      </c>
      <c r="IB108" s="65">
        <f>VLOOKUP($HY$17,'[6]производственный календарь '!$B$2:$D$13,2,0)</f>
        <v>152</v>
      </c>
    </row>
    <row r="109" spans="1:239" ht="15.75" hidden="1" thickBot="1" x14ac:dyDescent="0.3">
      <c r="A109" s="123"/>
      <c r="B109" s="337"/>
      <c r="C109" s="338"/>
      <c r="D109" s="338"/>
      <c r="E109" s="716"/>
      <c r="F109" s="718"/>
      <c r="G109" s="718"/>
      <c r="H109" s="718"/>
      <c r="I109" s="718"/>
      <c r="J109" s="718"/>
      <c r="K109" s="718"/>
      <c r="L109" s="718"/>
      <c r="M109" s="718"/>
      <c r="N109" s="718"/>
      <c r="O109" s="718"/>
      <c r="P109" s="718"/>
      <c r="Q109" s="718"/>
      <c r="R109" s="718"/>
      <c r="S109" s="718"/>
      <c r="T109" s="718"/>
      <c r="U109" s="718"/>
      <c r="V109" s="719"/>
      <c r="W109" s="725"/>
      <c r="X109" s="726"/>
      <c r="Y109" s="726"/>
      <c r="Z109" s="726"/>
      <c r="AA109" s="726"/>
      <c r="AB109" s="727"/>
      <c r="AC109" s="370"/>
      <c r="AD109" s="371"/>
      <c r="AE109" s="371"/>
      <c r="AF109" s="371"/>
      <c r="AG109" s="371"/>
      <c r="AH109" s="372"/>
      <c r="AI109" s="370"/>
      <c r="AJ109" s="371"/>
      <c r="AK109" s="371"/>
      <c r="AL109" s="371"/>
      <c r="AM109" s="371"/>
      <c r="AN109" s="372"/>
      <c r="AO109" s="370"/>
      <c r="AP109" s="371"/>
      <c r="AQ109" s="371"/>
      <c r="AR109" s="371"/>
      <c r="AS109" s="371"/>
      <c r="AT109" s="372"/>
      <c r="AU109" s="370"/>
      <c r="AV109" s="371"/>
      <c r="AW109" s="371"/>
      <c r="AX109" s="371"/>
      <c r="AY109" s="371"/>
      <c r="AZ109" s="372"/>
      <c r="BA109" s="370"/>
      <c r="BB109" s="371"/>
      <c r="BC109" s="371"/>
      <c r="BD109" s="371"/>
      <c r="BE109" s="371"/>
      <c r="BF109" s="372"/>
      <c r="BG109" s="370"/>
      <c r="BH109" s="371"/>
      <c r="BI109" s="371"/>
      <c r="BJ109" s="371"/>
      <c r="BK109" s="371"/>
      <c r="BL109" s="372"/>
      <c r="BM109" s="370"/>
      <c r="BN109" s="371"/>
      <c r="BO109" s="371"/>
      <c r="BP109" s="371"/>
      <c r="BQ109" s="371"/>
      <c r="BR109" s="372"/>
      <c r="BS109" s="359"/>
      <c r="BT109" s="360"/>
      <c r="BU109" s="360"/>
      <c r="BV109" s="360"/>
      <c r="BW109" s="360"/>
      <c r="BX109" s="361"/>
      <c r="BY109" s="370"/>
      <c r="BZ109" s="371"/>
      <c r="CA109" s="371"/>
      <c r="CB109" s="371"/>
      <c r="CC109" s="371"/>
      <c r="CD109" s="372"/>
      <c r="CE109" s="370"/>
      <c r="CF109" s="371"/>
      <c r="CG109" s="371"/>
      <c r="CH109" s="371"/>
      <c r="CI109" s="371"/>
      <c r="CJ109" s="105"/>
      <c r="CK109" s="470"/>
      <c r="CL109" s="471"/>
      <c r="CM109" s="471"/>
      <c r="CN109" s="471"/>
      <c r="CO109" s="471"/>
      <c r="CP109" s="472"/>
      <c r="CQ109" s="470"/>
      <c r="CR109" s="471"/>
      <c r="CS109" s="471"/>
      <c r="CT109" s="471"/>
      <c r="CU109" s="471"/>
      <c r="CV109" s="472"/>
      <c r="CW109" s="470"/>
      <c r="CX109" s="471"/>
      <c r="CY109" s="471"/>
      <c r="CZ109" s="471"/>
      <c r="DA109" s="471"/>
      <c r="DB109" s="472"/>
      <c r="DC109" s="470"/>
      <c r="DD109" s="471"/>
      <c r="DE109" s="471"/>
      <c r="DF109" s="471"/>
      <c r="DG109" s="471"/>
      <c r="DH109" s="472"/>
      <c r="DI109" s="470"/>
      <c r="DJ109" s="471"/>
      <c r="DK109" s="471"/>
      <c r="DL109" s="471"/>
      <c r="DM109" s="471"/>
      <c r="DN109" s="472"/>
      <c r="DO109" s="730"/>
      <c r="DP109" s="731"/>
      <c r="DQ109" s="731"/>
      <c r="DR109" s="731"/>
      <c r="DS109" s="731"/>
      <c r="DT109" s="732"/>
      <c r="DU109" s="730"/>
      <c r="DV109" s="731"/>
      <c r="DW109" s="731"/>
      <c r="DX109" s="731"/>
      <c r="DY109" s="731"/>
      <c r="DZ109" s="732"/>
      <c r="EA109" s="470"/>
      <c r="EB109" s="471"/>
      <c r="EC109" s="471"/>
      <c r="ED109" s="471"/>
      <c r="EE109" s="471"/>
      <c r="EF109" s="472"/>
      <c r="EG109" s="470"/>
      <c r="EH109" s="471"/>
      <c r="EI109" s="471"/>
      <c r="EJ109" s="471"/>
      <c r="EK109" s="471"/>
      <c r="EL109" s="472"/>
      <c r="EM109" s="470"/>
      <c r="EN109" s="471"/>
      <c r="EO109" s="471"/>
      <c r="EP109" s="471"/>
      <c r="EQ109" s="471"/>
      <c r="ER109" s="472"/>
      <c r="ES109" s="470"/>
      <c r="ET109" s="471"/>
      <c r="EU109" s="471"/>
      <c r="EV109" s="471"/>
      <c r="EW109" s="471"/>
      <c r="EX109" s="472"/>
      <c r="EY109" s="470"/>
      <c r="EZ109" s="471"/>
      <c r="FA109" s="471"/>
      <c r="FB109" s="471"/>
      <c r="FC109" s="471"/>
      <c r="FD109" s="472"/>
      <c r="FE109" s="370"/>
      <c r="FF109" s="371"/>
      <c r="FG109" s="371"/>
      <c r="FH109" s="371"/>
      <c r="FI109" s="371"/>
      <c r="FJ109" s="372"/>
      <c r="FK109" s="359"/>
      <c r="FL109" s="360"/>
      <c r="FM109" s="360"/>
      <c r="FN109" s="360"/>
      <c r="FO109" s="360"/>
      <c r="FP109" s="361"/>
      <c r="FQ109" s="470"/>
      <c r="FR109" s="471"/>
      <c r="FS109" s="471"/>
      <c r="FT109" s="471"/>
      <c r="FU109" s="471"/>
      <c r="FV109" s="472"/>
      <c r="FW109" s="470"/>
      <c r="FX109" s="471"/>
      <c r="FY109" s="471"/>
      <c r="FZ109" s="471"/>
      <c r="GA109" s="471"/>
      <c r="GB109" s="472"/>
      <c r="GC109" s="470"/>
      <c r="GD109" s="471"/>
      <c r="GE109" s="471"/>
      <c r="GF109" s="471"/>
      <c r="GG109" s="471"/>
      <c r="GH109" s="472"/>
      <c r="GI109" s="470"/>
      <c r="GJ109" s="471"/>
      <c r="GK109" s="471"/>
      <c r="GL109" s="471"/>
      <c r="GM109" s="471"/>
      <c r="GN109" s="472"/>
      <c r="GO109" s="470"/>
      <c r="GP109" s="471"/>
      <c r="GQ109" s="471"/>
      <c r="GR109" s="471"/>
      <c r="GS109" s="471"/>
      <c r="GT109" s="472"/>
      <c r="GU109" s="370"/>
      <c r="GV109" s="371"/>
      <c r="GW109" s="371"/>
      <c r="GX109" s="371"/>
      <c r="GY109" s="371"/>
      <c r="GZ109" s="372"/>
      <c r="HA109" s="370"/>
      <c r="HB109" s="371"/>
      <c r="HC109" s="371"/>
      <c r="HD109" s="371"/>
      <c r="HE109" s="371"/>
      <c r="HF109" s="372"/>
      <c r="HG109" s="729"/>
      <c r="HH109" s="365"/>
      <c r="HI109" s="365"/>
      <c r="HJ109" s="365"/>
      <c r="HK109" s="365"/>
      <c r="HL109" s="365"/>
      <c r="HM109" s="365"/>
      <c r="HN109" s="106"/>
      <c r="HO109" s="106"/>
      <c r="HP109" s="106"/>
      <c r="HQ109" s="106"/>
      <c r="HR109" s="106"/>
      <c r="HS109" s="106"/>
      <c r="HT109" s="106"/>
      <c r="HU109" s="106"/>
      <c r="HV109" s="15"/>
      <c r="HW109" s="15"/>
      <c r="HX109" s="15"/>
      <c r="HY109" s="110"/>
      <c r="HZ109" s="110"/>
      <c r="IA109" s="85"/>
      <c r="IB109" s="111"/>
      <c r="IC109" s="10"/>
      <c r="ID109" s="10"/>
      <c r="IE109" s="10"/>
    </row>
    <row r="110" spans="1:239" ht="23.25" hidden="1" customHeight="1" thickBot="1" x14ac:dyDescent="0.3">
      <c r="A110" s="123"/>
      <c r="B110" s="337"/>
      <c r="C110" s="338"/>
      <c r="D110" s="338"/>
      <c r="E110" s="716"/>
      <c r="F110" s="718"/>
      <c r="G110" s="718"/>
      <c r="H110" s="718"/>
      <c r="I110" s="718"/>
      <c r="J110" s="718"/>
      <c r="K110" s="718"/>
      <c r="L110" s="718"/>
      <c r="M110" s="718"/>
      <c r="N110" s="718"/>
      <c r="O110" s="718"/>
      <c r="P110" s="718"/>
      <c r="Q110" s="718"/>
      <c r="R110" s="718"/>
      <c r="S110" s="718"/>
      <c r="T110" s="718"/>
      <c r="U110" s="718"/>
      <c r="V110" s="719"/>
      <c r="W110" s="733" t="s">
        <v>37</v>
      </c>
      <c r="X110" s="734"/>
      <c r="Y110" s="734"/>
      <c r="Z110" s="734"/>
      <c r="AA110" s="734"/>
      <c r="AB110" s="735"/>
      <c r="AC110" s="376"/>
      <c r="AD110" s="377"/>
      <c r="AE110" s="377"/>
      <c r="AF110" s="377"/>
      <c r="AG110" s="377"/>
      <c r="AH110" s="378"/>
      <c r="AI110" s="359"/>
      <c r="AJ110" s="360"/>
      <c r="AK110" s="360"/>
      <c r="AL110" s="360"/>
      <c r="AM110" s="360"/>
      <c r="AN110" s="361"/>
      <c r="AO110" s="359"/>
      <c r="AP110" s="360"/>
      <c r="AQ110" s="360"/>
      <c r="AR110" s="360"/>
      <c r="AS110" s="360"/>
      <c r="AT110" s="361"/>
      <c r="AU110" s="376"/>
      <c r="AV110" s="377"/>
      <c r="AW110" s="377"/>
      <c r="AX110" s="377"/>
      <c r="AY110" s="377"/>
      <c r="AZ110" s="378"/>
      <c r="BA110" s="376"/>
      <c r="BB110" s="377"/>
      <c r="BC110" s="377"/>
      <c r="BD110" s="377"/>
      <c r="BE110" s="377"/>
      <c r="BF110" s="378"/>
      <c r="BG110" s="376"/>
      <c r="BH110" s="377"/>
      <c r="BI110" s="377"/>
      <c r="BJ110" s="377"/>
      <c r="BK110" s="377"/>
      <c r="BL110" s="378"/>
      <c r="BM110" s="376"/>
      <c r="BN110" s="377"/>
      <c r="BO110" s="377"/>
      <c r="BP110" s="377"/>
      <c r="BQ110" s="377"/>
      <c r="BR110" s="378"/>
      <c r="BS110" s="359"/>
      <c r="BT110" s="360"/>
      <c r="BU110" s="360"/>
      <c r="BV110" s="360"/>
      <c r="BW110" s="360"/>
      <c r="BX110" s="361"/>
      <c r="BY110" s="359"/>
      <c r="BZ110" s="360"/>
      <c r="CA110" s="360"/>
      <c r="CB110" s="360"/>
      <c r="CC110" s="360"/>
      <c r="CD110" s="361"/>
      <c r="CE110" s="359"/>
      <c r="CF110" s="360"/>
      <c r="CG110" s="360"/>
      <c r="CH110" s="360"/>
      <c r="CI110" s="360"/>
      <c r="CJ110" s="112"/>
      <c r="CK110" s="470"/>
      <c r="CL110" s="471"/>
      <c r="CM110" s="471"/>
      <c r="CN110" s="471"/>
      <c r="CO110" s="471"/>
      <c r="CP110" s="472"/>
      <c r="CQ110" s="470"/>
      <c r="CR110" s="471"/>
      <c r="CS110" s="471"/>
      <c r="CT110" s="471"/>
      <c r="CU110" s="471"/>
      <c r="CV110" s="472"/>
      <c r="CW110" s="470"/>
      <c r="CX110" s="471"/>
      <c r="CY110" s="471"/>
      <c r="CZ110" s="471"/>
      <c r="DA110" s="471"/>
      <c r="DB110" s="472"/>
      <c r="DC110" s="470"/>
      <c r="DD110" s="471"/>
      <c r="DE110" s="471"/>
      <c r="DF110" s="471"/>
      <c r="DG110" s="471"/>
      <c r="DH110" s="472"/>
      <c r="DI110" s="470"/>
      <c r="DJ110" s="471"/>
      <c r="DK110" s="471"/>
      <c r="DL110" s="471"/>
      <c r="DM110" s="471"/>
      <c r="DN110" s="472"/>
      <c r="DO110" s="740"/>
      <c r="DP110" s="741"/>
      <c r="DQ110" s="741"/>
      <c r="DR110" s="741"/>
      <c r="DS110" s="741"/>
      <c r="DT110" s="742"/>
      <c r="DU110" s="740"/>
      <c r="DV110" s="741"/>
      <c r="DW110" s="741"/>
      <c r="DX110" s="741"/>
      <c r="DY110" s="741"/>
      <c r="DZ110" s="742"/>
      <c r="EA110" s="470"/>
      <c r="EB110" s="471"/>
      <c r="EC110" s="471"/>
      <c r="ED110" s="471"/>
      <c r="EE110" s="471"/>
      <c r="EF110" s="472"/>
      <c r="EG110" s="470"/>
      <c r="EH110" s="471"/>
      <c r="EI110" s="471"/>
      <c r="EJ110" s="471"/>
      <c r="EK110" s="471"/>
      <c r="EL110" s="472"/>
      <c r="EM110" s="470"/>
      <c r="EN110" s="471"/>
      <c r="EO110" s="471"/>
      <c r="EP110" s="471"/>
      <c r="EQ110" s="471"/>
      <c r="ER110" s="472"/>
      <c r="ES110" s="470"/>
      <c r="ET110" s="471"/>
      <c r="EU110" s="471"/>
      <c r="EV110" s="471"/>
      <c r="EW110" s="471"/>
      <c r="EX110" s="472"/>
      <c r="EY110" s="470"/>
      <c r="EZ110" s="471"/>
      <c r="FA110" s="471"/>
      <c r="FB110" s="471"/>
      <c r="FC110" s="471"/>
      <c r="FD110" s="472"/>
      <c r="FE110" s="359"/>
      <c r="FF110" s="360"/>
      <c r="FG110" s="360"/>
      <c r="FH110" s="360"/>
      <c r="FI110" s="360"/>
      <c r="FJ110" s="361"/>
      <c r="FK110" s="359"/>
      <c r="FL110" s="360"/>
      <c r="FM110" s="360"/>
      <c r="FN110" s="360"/>
      <c r="FO110" s="360"/>
      <c r="FP110" s="361"/>
      <c r="FQ110" s="470"/>
      <c r="FR110" s="471"/>
      <c r="FS110" s="471"/>
      <c r="FT110" s="471"/>
      <c r="FU110" s="471"/>
      <c r="FV110" s="472"/>
      <c r="FW110" s="470"/>
      <c r="FX110" s="471"/>
      <c r="FY110" s="471"/>
      <c r="FZ110" s="471"/>
      <c r="GA110" s="471"/>
      <c r="GB110" s="472"/>
      <c r="GC110" s="470"/>
      <c r="GD110" s="471"/>
      <c r="GE110" s="471"/>
      <c r="GF110" s="471"/>
      <c r="GG110" s="471"/>
      <c r="GH110" s="472"/>
      <c r="GI110" s="470"/>
      <c r="GJ110" s="471"/>
      <c r="GK110" s="471"/>
      <c r="GL110" s="471"/>
      <c r="GM110" s="471"/>
      <c r="GN110" s="472"/>
      <c r="GO110" s="470"/>
      <c r="GP110" s="471"/>
      <c r="GQ110" s="471"/>
      <c r="GR110" s="471"/>
      <c r="GS110" s="471"/>
      <c r="GT110" s="472"/>
      <c r="GU110" s="359"/>
      <c r="GV110" s="360"/>
      <c r="GW110" s="360"/>
      <c r="GX110" s="360"/>
      <c r="GY110" s="360"/>
      <c r="GZ110" s="361"/>
      <c r="HA110" s="359"/>
      <c r="HB110" s="360"/>
      <c r="HC110" s="360"/>
      <c r="HD110" s="360"/>
      <c r="HE110" s="360"/>
      <c r="HF110" s="361"/>
      <c r="HG110" s="113"/>
      <c r="HH110" s="106"/>
      <c r="HI110" s="106"/>
      <c r="HJ110" s="106"/>
      <c r="HK110" s="106"/>
      <c r="HL110" s="106"/>
      <c r="HM110" s="106"/>
      <c r="HN110" s="106"/>
      <c r="HO110" s="106"/>
      <c r="HP110" s="106"/>
      <c r="HQ110" s="106"/>
      <c r="HR110" s="106"/>
      <c r="HS110" s="106"/>
      <c r="HT110" s="106"/>
      <c r="HU110" s="106"/>
      <c r="HV110" s="15"/>
      <c r="HW110" s="15"/>
      <c r="HX110" s="15"/>
      <c r="HY110" s="114"/>
      <c r="HZ110" s="114"/>
      <c r="IA110" s="33"/>
      <c r="IB110" s="68"/>
      <c r="IC110" s="10"/>
      <c r="ID110" s="10"/>
      <c r="IE110" s="10"/>
    </row>
    <row r="111" spans="1:239" ht="18.75" hidden="1" customHeight="1" thickBot="1" x14ac:dyDescent="0.3">
      <c r="A111" s="123"/>
      <c r="B111" s="337"/>
      <c r="C111" s="338"/>
      <c r="D111" s="338"/>
      <c r="E111" s="716"/>
      <c r="F111" s="718"/>
      <c r="G111" s="718"/>
      <c r="H111" s="718"/>
      <c r="I111" s="718"/>
      <c r="J111" s="718"/>
      <c r="K111" s="718"/>
      <c r="L111" s="718"/>
      <c r="M111" s="718"/>
      <c r="N111" s="718"/>
      <c r="O111" s="718"/>
      <c r="P111" s="718"/>
      <c r="Q111" s="718"/>
      <c r="R111" s="718"/>
      <c r="S111" s="718"/>
      <c r="T111" s="718"/>
      <c r="U111" s="718"/>
      <c r="V111" s="719"/>
      <c r="W111" s="737" t="s">
        <v>39</v>
      </c>
      <c r="X111" s="738"/>
      <c r="Y111" s="738"/>
      <c r="Z111" s="738"/>
      <c r="AA111" s="738"/>
      <c r="AB111" s="739"/>
      <c r="AC111" s="736">
        <f>(AC109-AC108-AC110)</f>
        <v>0</v>
      </c>
      <c r="AD111" s="382"/>
      <c r="AE111" s="382"/>
      <c r="AF111" s="382"/>
      <c r="AG111" s="382"/>
      <c r="AH111" s="383"/>
      <c r="AI111" s="736">
        <f>(AI109-AI108-AI110)</f>
        <v>0</v>
      </c>
      <c r="AJ111" s="382"/>
      <c r="AK111" s="382"/>
      <c r="AL111" s="382"/>
      <c r="AM111" s="382"/>
      <c r="AN111" s="383"/>
      <c r="AO111" s="736">
        <f>(AO109-AO108-AO110)</f>
        <v>0</v>
      </c>
      <c r="AP111" s="382"/>
      <c r="AQ111" s="382"/>
      <c r="AR111" s="382"/>
      <c r="AS111" s="382"/>
      <c r="AT111" s="383"/>
      <c r="AU111" s="736">
        <f>(AU109-AU108-AU110)</f>
        <v>0</v>
      </c>
      <c r="AV111" s="382"/>
      <c r="AW111" s="382"/>
      <c r="AX111" s="382"/>
      <c r="AY111" s="382"/>
      <c r="AZ111" s="383"/>
      <c r="BA111" s="736">
        <f>(BA109-BA108-BA110)</f>
        <v>0</v>
      </c>
      <c r="BB111" s="382"/>
      <c r="BC111" s="382"/>
      <c r="BD111" s="382"/>
      <c r="BE111" s="382"/>
      <c r="BF111" s="383"/>
      <c r="BG111" s="736">
        <f>(BG109-BG108-BG110)</f>
        <v>0</v>
      </c>
      <c r="BH111" s="382"/>
      <c r="BI111" s="382"/>
      <c r="BJ111" s="382"/>
      <c r="BK111" s="382"/>
      <c r="BL111" s="383"/>
      <c r="BM111" s="736">
        <f>(BM109-BM108-BM110)</f>
        <v>0</v>
      </c>
      <c r="BN111" s="382"/>
      <c r="BO111" s="382"/>
      <c r="BP111" s="382"/>
      <c r="BQ111" s="382"/>
      <c r="BR111" s="383"/>
      <c r="BS111" s="736">
        <f>(BS109-BS108-BS110)</f>
        <v>0</v>
      </c>
      <c r="BT111" s="382"/>
      <c r="BU111" s="382"/>
      <c r="BV111" s="382"/>
      <c r="BW111" s="382"/>
      <c r="BX111" s="383"/>
      <c r="BY111" s="736">
        <f>(BY109-BY108-BY110)</f>
        <v>0</v>
      </c>
      <c r="BZ111" s="382"/>
      <c r="CA111" s="382"/>
      <c r="CB111" s="382"/>
      <c r="CC111" s="382"/>
      <c r="CD111" s="383"/>
      <c r="CE111" s="736">
        <f>(CE109-CE108-CE110)</f>
        <v>0</v>
      </c>
      <c r="CF111" s="382"/>
      <c r="CG111" s="382"/>
      <c r="CH111" s="382"/>
      <c r="CI111" s="382"/>
      <c r="CJ111" s="383"/>
      <c r="CK111" s="736">
        <f>(CK109-CK108-CK110)</f>
        <v>0</v>
      </c>
      <c r="CL111" s="382"/>
      <c r="CM111" s="382"/>
      <c r="CN111" s="382"/>
      <c r="CO111" s="382"/>
      <c r="CP111" s="383"/>
      <c r="CQ111" s="736">
        <f>(CQ109-CQ108-CQ110)</f>
        <v>0</v>
      </c>
      <c r="CR111" s="382"/>
      <c r="CS111" s="382"/>
      <c r="CT111" s="382"/>
      <c r="CU111" s="382"/>
      <c r="CV111" s="383"/>
      <c r="CW111" s="736">
        <f>(CW109-CW108-CW110)</f>
        <v>0</v>
      </c>
      <c r="CX111" s="382"/>
      <c r="CY111" s="382"/>
      <c r="CZ111" s="382"/>
      <c r="DA111" s="382"/>
      <c r="DB111" s="383"/>
      <c r="DC111" s="736">
        <f>(DC109-DC108-DC110)</f>
        <v>0</v>
      </c>
      <c r="DD111" s="382"/>
      <c r="DE111" s="382"/>
      <c r="DF111" s="382"/>
      <c r="DG111" s="382"/>
      <c r="DH111" s="383"/>
      <c r="DI111" s="736">
        <f>(DI109-DI108-DI110)</f>
        <v>0</v>
      </c>
      <c r="DJ111" s="382"/>
      <c r="DK111" s="382"/>
      <c r="DL111" s="382"/>
      <c r="DM111" s="382"/>
      <c r="DN111" s="383"/>
      <c r="DO111" s="736">
        <f>(DO109-DO108-DO110)</f>
        <v>0</v>
      </c>
      <c r="DP111" s="382"/>
      <c r="DQ111" s="382"/>
      <c r="DR111" s="382"/>
      <c r="DS111" s="382"/>
      <c r="DT111" s="383"/>
      <c r="DU111" s="736">
        <f>(DU109-DU108-DU110)</f>
        <v>0</v>
      </c>
      <c r="DV111" s="382"/>
      <c r="DW111" s="382"/>
      <c r="DX111" s="382"/>
      <c r="DY111" s="382"/>
      <c r="DZ111" s="383"/>
      <c r="EA111" s="736">
        <f>(EA109-EA108-EA110)</f>
        <v>0</v>
      </c>
      <c r="EB111" s="382"/>
      <c r="EC111" s="382"/>
      <c r="ED111" s="382"/>
      <c r="EE111" s="382"/>
      <c r="EF111" s="383"/>
      <c r="EG111" s="736">
        <f>(EG109-EG108-EG110)</f>
        <v>0</v>
      </c>
      <c r="EH111" s="382"/>
      <c r="EI111" s="382"/>
      <c r="EJ111" s="382"/>
      <c r="EK111" s="382"/>
      <c r="EL111" s="383"/>
      <c r="EM111" s="736">
        <f>(EM109-EM108-EM110)</f>
        <v>0</v>
      </c>
      <c r="EN111" s="382"/>
      <c r="EO111" s="382"/>
      <c r="EP111" s="382"/>
      <c r="EQ111" s="382"/>
      <c r="ER111" s="383"/>
      <c r="ES111" s="736">
        <f>(ES109-ES108-ES110)</f>
        <v>0</v>
      </c>
      <c r="ET111" s="382"/>
      <c r="EU111" s="382"/>
      <c r="EV111" s="382"/>
      <c r="EW111" s="382"/>
      <c r="EX111" s="383"/>
      <c r="EY111" s="736">
        <f>(EY109-EY108-EY110)</f>
        <v>0</v>
      </c>
      <c r="EZ111" s="382"/>
      <c r="FA111" s="382"/>
      <c r="FB111" s="382"/>
      <c r="FC111" s="382"/>
      <c r="FD111" s="383"/>
      <c r="FE111" s="736">
        <f>(FE109-FE108-FE110)</f>
        <v>0</v>
      </c>
      <c r="FF111" s="382"/>
      <c r="FG111" s="382"/>
      <c r="FH111" s="382"/>
      <c r="FI111" s="382"/>
      <c r="FJ111" s="383"/>
      <c r="FK111" s="736">
        <f>(FK109-FK108-FK110)</f>
        <v>0</v>
      </c>
      <c r="FL111" s="382"/>
      <c r="FM111" s="382"/>
      <c r="FN111" s="382"/>
      <c r="FO111" s="382"/>
      <c r="FP111" s="383"/>
      <c r="FQ111" s="736">
        <f>(FQ109-FQ108-FQ110)</f>
        <v>0</v>
      </c>
      <c r="FR111" s="382"/>
      <c r="FS111" s="382"/>
      <c r="FT111" s="382"/>
      <c r="FU111" s="382"/>
      <c r="FV111" s="383"/>
      <c r="FW111" s="736">
        <f>(FW109-FW108-FW110)</f>
        <v>0</v>
      </c>
      <c r="FX111" s="382"/>
      <c r="FY111" s="382"/>
      <c r="FZ111" s="382"/>
      <c r="GA111" s="382"/>
      <c r="GB111" s="383"/>
      <c r="GC111" s="736">
        <f>(GC109-GC108-GC110)</f>
        <v>0</v>
      </c>
      <c r="GD111" s="382"/>
      <c r="GE111" s="382"/>
      <c r="GF111" s="382"/>
      <c r="GG111" s="382"/>
      <c r="GH111" s="383"/>
      <c r="GI111" s="736">
        <f>(GI109-GI108-GI110)</f>
        <v>0</v>
      </c>
      <c r="GJ111" s="382"/>
      <c r="GK111" s="382"/>
      <c r="GL111" s="382"/>
      <c r="GM111" s="382"/>
      <c r="GN111" s="383"/>
      <c r="GO111" s="736">
        <f>(GO109-GO108-GO110)</f>
        <v>0</v>
      </c>
      <c r="GP111" s="382"/>
      <c r="GQ111" s="382"/>
      <c r="GR111" s="382"/>
      <c r="GS111" s="382"/>
      <c r="GT111" s="383"/>
      <c r="GU111" s="736">
        <f>(GU109-GU108-GU110)</f>
        <v>0</v>
      </c>
      <c r="GV111" s="382"/>
      <c r="GW111" s="382"/>
      <c r="GX111" s="382"/>
      <c r="GY111" s="382"/>
      <c r="GZ111" s="383"/>
      <c r="HA111" s="736">
        <f>(HA109-HA108-HA110)</f>
        <v>0</v>
      </c>
      <c r="HB111" s="382"/>
      <c r="HC111" s="382"/>
      <c r="HD111" s="382"/>
      <c r="HE111" s="382"/>
      <c r="HF111" s="383"/>
      <c r="HG111" s="743"/>
      <c r="HH111" s="694"/>
      <c r="HI111" s="694"/>
      <c r="HJ111" s="694"/>
      <c r="HK111" s="694"/>
      <c r="HL111" s="694"/>
      <c r="HM111" s="695"/>
      <c r="HN111" s="106"/>
      <c r="HO111" s="106"/>
      <c r="HP111" s="106"/>
      <c r="HQ111" s="106"/>
      <c r="HR111" s="106"/>
      <c r="HS111" s="106"/>
      <c r="HT111" s="106"/>
      <c r="HU111" s="106"/>
      <c r="HV111" s="15"/>
      <c r="HW111" s="15"/>
      <c r="HX111" s="15"/>
      <c r="HY111" s="50">
        <f>SUM(AC111:HE111)</f>
        <v>0</v>
      </c>
      <c r="HZ111" s="41"/>
      <c r="IA111" s="33"/>
      <c r="IB111" s="68"/>
      <c r="IC111" s="10"/>
      <c r="ID111" s="10"/>
      <c r="IE111" s="10"/>
    </row>
    <row r="112" spans="1:239" ht="15.75" hidden="1" thickBot="1" x14ac:dyDescent="0.3">
      <c r="A112" s="123"/>
      <c r="B112" s="337"/>
      <c r="C112" s="338"/>
      <c r="D112" s="338"/>
      <c r="E112" s="716"/>
      <c r="F112" s="718"/>
      <c r="G112" s="718"/>
      <c r="H112" s="718"/>
      <c r="I112" s="718"/>
      <c r="J112" s="718"/>
      <c r="K112" s="718"/>
      <c r="L112" s="718"/>
      <c r="M112" s="718"/>
      <c r="N112" s="718"/>
      <c r="O112" s="718"/>
      <c r="P112" s="718"/>
      <c r="Q112" s="718"/>
      <c r="R112" s="718"/>
      <c r="S112" s="718"/>
      <c r="T112" s="718"/>
      <c r="U112" s="718"/>
      <c r="V112" s="719"/>
      <c r="W112" s="115"/>
      <c r="X112" s="744" t="s">
        <v>41</v>
      </c>
      <c r="Y112" s="744"/>
      <c r="Z112" s="744"/>
      <c r="AA112" s="744"/>
      <c r="AB112" s="745"/>
      <c r="AC112" s="740"/>
      <c r="AD112" s="741"/>
      <c r="AE112" s="741"/>
      <c r="AF112" s="741"/>
      <c r="AG112" s="741"/>
      <c r="AH112" s="742"/>
      <c r="AI112" s="359"/>
      <c r="AJ112" s="360"/>
      <c r="AK112" s="360"/>
      <c r="AL112" s="360"/>
      <c r="AM112" s="360"/>
      <c r="AN112" s="361"/>
      <c r="AO112" s="359"/>
      <c r="AP112" s="360"/>
      <c r="AQ112" s="360"/>
      <c r="AR112" s="360"/>
      <c r="AS112" s="360"/>
      <c r="AT112" s="361"/>
      <c r="AU112" s="470"/>
      <c r="AV112" s="471"/>
      <c r="AW112" s="471"/>
      <c r="AX112" s="471"/>
      <c r="AY112" s="471"/>
      <c r="AZ112" s="472"/>
      <c r="BA112" s="470"/>
      <c r="BB112" s="471"/>
      <c r="BC112" s="471"/>
      <c r="BD112" s="471"/>
      <c r="BE112" s="471"/>
      <c r="BF112" s="472"/>
      <c r="BG112" s="470"/>
      <c r="BH112" s="471"/>
      <c r="BI112" s="471"/>
      <c r="BJ112" s="471"/>
      <c r="BK112" s="471"/>
      <c r="BL112" s="472"/>
      <c r="BM112" s="470"/>
      <c r="BN112" s="471"/>
      <c r="BO112" s="471"/>
      <c r="BP112" s="471"/>
      <c r="BQ112" s="471"/>
      <c r="BR112" s="472"/>
      <c r="BS112" s="359"/>
      <c r="BT112" s="360"/>
      <c r="BU112" s="360"/>
      <c r="BV112" s="360"/>
      <c r="BW112" s="360"/>
      <c r="BX112" s="361"/>
      <c r="BY112" s="359"/>
      <c r="BZ112" s="360"/>
      <c r="CA112" s="360"/>
      <c r="CB112" s="360"/>
      <c r="CC112" s="360"/>
      <c r="CD112" s="361"/>
      <c r="CE112" s="359"/>
      <c r="CF112" s="360"/>
      <c r="CG112" s="360"/>
      <c r="CH112" s="360"/>
      <c r="CI112" s="360"/>
      <c r="CJ112" s="112"/>
      <c r="CK112" s="470"/>
      <c r="CL112" s="471"/>
      <c r="CM112" s="471"/>
      <c r="CN112" s="471"/>
      <c r="CO112" s="471"/>
      <c r="CP112" s="472"/>
      <c r="CQ112" s="470"/>
      <c r="CR112" s="471"/>
      <c r="CS112" s="471"/>
      <c r="CT112" s="471"/>
      <c r="CU112" s="471"/>
      <c r="CV112" s="472"/>
      <c r="CW112" s="470"/>
      <c r="CX112" s="471"/>
      <c r="CY112" s="471"/>
      <c r="CZ112" s="471"/>
      <c r="DA112" s="471"/>
      <c r="DB112" s="472"/>
      <c r="DC112" s="470"/>
      <c r="DD112" s="471"/>
      <c r="DE112" s="471"/>
      <c r="DF112" s="471"/>
      <c r="DG112" s="471"/>
      <c r="DH112" s="472"/>
      <c r="DI112" s="470"/>
      <c r="DJ112" s="471"/>
      <c r="DK112" s="471"/>
      <c r="DL112" s="471"/>
      <c r="DM112" s="471"/>
      <c r="DN112" s="472"/>
      <c r="DO112" s="740"/>
      <c r="DP112" s="741"/>
      <c r="DQ112" s="741"/>
      <c r="DR112" s="741"/>
      <c r="DS112" s="741"/>
      <c r="DT112" s="742"/>
      <c r="DU112" s="740"/>
      <c r="DV112" s="741"/>
      <c r="DW112" s="741"/>
      <c r="DX112" s="741"/>
      <c r="DY112" s="741"/>
      <c r="DZ112" s="742"/>
      <c r="EA112" s="470"/>
      <c r="EB112" s="471"/>
      <c r="EC112" s="471"/>
      <c r="ED112" s="471"/>
      <c r="EE112" s="471"/>
      <c r="EF112" s="472"/>
      <c r="EG112" s="470"/>
      <c r="EH112" s="471"/>
      <c r="EI112" s="471"/>
      <c r="EJ112" s="471"/>
      <c r="EK112" s="471"/>
      <c r="EL112" s="472"/>
      <c r="EM112" s="470"/>
      <c r="EN112" s="471"/>
      <c r="EO112" s="471"/>
      <c r="EP112" s="471"/>
      <c r="EQ112" s="471"/>
      <c r="ER112" s="472"/>
      <c r="ES112" s="470"/>
      <c r="ET112" s="471"/>
      <c r="EU112" s="471"/>
      <c r="EV112" s="471"/>
      <c r="EW112" s="471"/>
      <c r="EX112" s="472"/>
      <c r="EY112" s="470"/>
      <c r="EZ112" s="471"/>
      <c r="FA112" s="471"/>
      <c r="FB112" s="471"/>
      <c r="FC112" s="471"/>
      <c r="FD112" s="472"/>
      <c r="FE112" s="359"/>
      <c r="FF112" s="360"/>
      <c r="FG112" s="360"/>
      <c r="FH112" s="360"/>
      <c r="FI112" s="360"/>
      <c r="FJ112" s="361"/>
      <c r="FK112" s="359"/>
      <c r="FL112" s="360"/>
      <c r="FM112" s="360"/>
      <c r="FN112" s="360"/>
      <c r="FO112" s="360"/>
      <c r="FP112" s="361"/>
      <c r="FQ112" s="470"/>
      <c r="FR112" s="471"/>
      <c r="FS112" s="471"/>
      <c r="FT112" s="471"/>
      <c r="FU112" s="471"/>
      <c r="FV112" s="472"/>
      <c r="FW112" s="470"/>
      <c r="FX112" s="471"/>
      <c r="FY112" s="471"/>
      <c r="FZ112" s="471"/>
      <c r="GA112" s="471"/>
      <c r="GB112" s="472"/>
      <c r="GC112" s="470"/>
      <c r="GD112" s="471"/>
      <c r="GE112" s="471"/>
      <c r="GF112" s="471"/>
      <c r="GG112" s="471"/>
      <c r="GH112" s="472"/>
      <c r="GI112" s="470"/>
      <c r="GJ112" s="471"/>
      <c r="GK112" s="471"/>
      <c r="GL112" s="471"/>
      <c r="GM112" s="471"/>
      <c r="GN112" s="472"/>
      <c r="GO112" s="470"/>
      <c r="GP112" s="471"/>
      <c r="GQ112" s="471"/>
      <c r="GR112" s="471"/>
      <c r="GS112" s="471"/>
      <c r="GT112" s="472"/>
      <c r="GU112" s="359"/>
      <c r="GV112" s="360"/>
      <c r="GW112" s="360"/>
      <c r="GX112" s="360"/>
      <c r="GY112" s="360"/>
      <c r="GZ112" s="361"/>
      <c r="HA112" s="359"/>
      <c r="HB112" s="360"/>
      <c r="HC112" s="360"/>
      <c r="HD112" s="360"/>
      <c r="HE112" s="360"/>
      <c r="HF112" s="361"/>
      <c r="HG112" s="113"/>
      <c r="HH112" s="106"/>
      <c r="HI112" s="106"/>
      <c r="HJ112" s="106"/>
      <c r="HK112" s="106"/>
      <c r="HL112" s="106"/>
      <c r="HM112" s="106"/>
      <c r="HN112" s="106"/>
      <c r="HO112" s="106"/>
      <c r="HP112" s="106"/>
      <c r="HQ112" s="106"/>
      <c r="HR112" s="106"/>
      <c r="HS112" s="106"/>
      <c r="HT112" s="106"/>
      <c r="HU112" s="106"/>
      <c r="HV112" s="15"/>
      <c r="HW112" s="15"/>
      <c r="HX112" s="15"/>
      <c r="HY112" s="114"/>
      <c r="HZ112" s="114"/>
      <c r="IA112" s="33"/>
      <c r="IB112" s="68"/>
    </row>
    <row r="113" spans="1:239" ht="15.75" hidden="1" thickBot="1" x14ac:dyDescent="0.3">
      <c r="A113" s="124"/>
      <c r="B113" s="339"/>
      <c r="C113" s="340"/>
      <c r="D113" s="340"/>
      <c r="E113" s="717"/>
      <c r="F113" s="720"/>
      <c r="G113" s="720"/>
      <c r="H113" s="720"/>
      <c r="I113" s="720"/>
      <c r="J113" s="720"/>
      <c r="K113" s="720"/>
      <c r="L113" s="720"/>
      <c r="M113" s="720"/>
      <c r="N113" s="720"/>
      <c r="O113" s="720"/>
      <c r="P113" s="720"/>
      <c r="Q113" s="720"/>
      <c r="R113" s="720"/>
      <c r="S113" s="720"/>
      <c r="T113" s="720"/>
      <c r="U113" s="720"/>
      <c r="V113" s="721"/>
      <c r="W113" s="116"/>
      <c r="X113" s="746"/>
      <c r="Y113" s="746"/>
      <c r="Z113" s="746"/>
      <c r="AA113" s="746"/>
      <c r="AB113" s="747"/>
      <c r="AC113" s="730"/>
      <c r="AD113" s="731"/>
      <c r="AE113" s="731"/>
      <c r="AF113" s="731"/>
      <c r="AG113" s="731"/>
      <c r="AH113" s="732"/>
      <c r="AI113" s="370"/>
      <c r="AJ113" s="371"/>
      <c r="AK113" s="371"/>
      <c r="AL113" s="371"/>
      <c r="AM113" s="371"/>
      <c r="AN113" s="372"/>
      <c r="AO113" s="370"/>
      <c r="AP113" s="371"/>
      <c r="AQ113" s="371"/>
      <c r="AR113" s="371"/>
      <c r="AS113" s="371"/>
      <c r="AT113" s="372"/>
      <c r="AU113" s="730"/>
      <c r="AV113" s="731"/>
      <c r="AW113" s="731"/>
      <c r="AX113" s="731"/>
      <c r="AY113" s="731"/>
      <c r="AZ113" s="732"/>
      <c r="BA113" s="730"/>
      <c r="BB113" s="731"/>
      <c r="BC113" s="731"/>
      <c r="BD113" s="731"/>
      <c r="BE113" s="731"/>
      <c r="BF113" s="732"/>
      <c r="BG113" s="730"/>
      <c r="BH113" s="731"/>
      <c r="BI113" s="731"/>
      <c r="BJ113" s="731"/>
      <c r="BK113" s="731"/>
      <c r="BL113" s="732"/>
      <c r="BM113" s="730"/>
      <c r="BN113" s="731"/>
      <c r="BO113" s="731"/>
      <c r="BP113" s="731"/>
      <c r="BQ113" s="731"/>
      <c r="BR113" s="732"/>
      <c r="BS113" s="359"/>
      <c r="BT113" s="360"/>
      <c r="BU113" s="360"/>
      <c r="BV113" s="360"/>
      <c r="BW113" s="360"/>
      <c r="BX113" s="361"/>
      <c r="BY113" s="370"/>
      <c r="BZ113" s="371"/>
      <c r="CA113" s="371"/>
      <c r="CB113" s="371"/>
      <c r="CC113" s="371"/>
      <c r="CD113" s="372"/>
      <c r="CE113" s="370"/>
      <c r="CF113" s="371"/>
      <c r="CG113" s="371"/>
      <c r="CH113" s="371"/>
      <c r="CI113" s="371"/>
      <c r="CJ113" s="105"/>
      <c r="CK113" s="470"/>
      <c r="CL113" s="471"/>
      <c r="CM113" s="471"/>
      <c r="CN113" s="471"/>
      <c r="CO113" s="471"/>
      <c r="CP113" s="472"/>
      <c r="CQ113" s="470"/>
      <c r="CR113" s="471"/>
      <c r="CS113" s="471"/>
      <c r="CT113" s="471"/>
      <c r="CU113" s="471"/>
      <c r="CV113" s="472"/>
      <c r="CW113" s="470"/>
      <c r="CX113" s="471"/>
      <c r="CY113" s="471"/>
      <c r="CZ113" s="471"/>
      <c r="DA113" s="471"/>
      <c r="DB113" s="472"/>
      <c r="DC113" s="470"/>
      <c r="DD113" s="471"/>
      <c r="DE113" s="471"/>
      <c r="DF113" s="471"/>
      <c r="DG113" s="471"/>
      <c r="DH113" s="472"/>
      <c r="DI113" s="470"/>
      <c r="DJ113" s="471"/>
      <c r="DK113" s="471"/>
      <c r="DL113" s="471"/>
      <c r="DM113" s="471"/>
      <c r="DN113" s="472"/>
      <c r="DO113" s="730"/>
      <c r="DP113" s="731"/>
      <c r="DQ113" s="731"/>
      <c r="DR113" s="731"/>
      <c r="DS113" s="731"/>
      <c r="DT113" s="732"/>
      <c r="DU113" s="730"/>
      <c r="DV113" s="731"/>
      <c r="DW113" s="731"/>
      <c r="DX113" s="731"/>
      <c r="DY113" s="731"/>
      <c r="DZ113" s="732"/>
      <c r="EA113" s="470"/>
      <c r="EB113" s="471"/>
      <c r="EC113" s="471"/>
      <c r="ED113" s="471"/>
      <c r="EE113" s="471"/>
      <c r="EF113" s="472"/>
      <c r="EG113" s="470"/>
      <c r="EH113" s="471"/>
      <c r="EI113" s="471"/>
      <c r="EJ113" s="471"/>
      <c r="EK113" s="471"/>
      <c r="EL113" s="472"/>
      <c r="EM113" s="470"/>
      <c r="EN113" s="471"/>
      <c r="EO113" s="471"/>
      <c r="EP113" s="471"/>
      <c r="EQ113" s="471"/>
      <c r="ER113" s="472"/>
      <c r="ES113" s="470"/>
      <c r="ET113" s="471"/>
      <c r="EU113" s="471"/>
      <c r="EV113" s="471"/>
      <c r="EW113" s="471"/>
      <c r="EX113" s="472"/>
      <c r="EY113" s="470"/>
      <c r="EZ113" s="471"/>
      <c r="FA113" s="471"/>
      <c r="FB113" s="471"/>
      <c r="FC113" s="471"/>
      <c r="FD113" s="472"/>
      <c r="FE113" s="370"/>
      <c r="FF113" s="371"/>
      <c r="FG113" s="371"/>
      <c r="FH113" s="371"/>
      <c r="FI113" s="371"/>
      <c r="FJ113" s="372"/>
      <c r="FK113" s="359"/>
      <c r="FL113" s="360"/>
      <c r="FM113" s="360"/>
      <c r="FN113" s="360"/>
      <c r="FO113" s="360"/>
      <c r="FP113" s="361"/>
      <c r="FQ113" s="470"/>
      <c r="FR113" s="471"/>
      <c r="FS113" s="471"/>
      <c r="FT113" s="471"/>
      <c r="FU113" s="471"/>
      <c r="FV113" s="472"/>
      <c r="FW113" s="470"/>
      <c r="FX113" s="471"/>
      <c r="FY113" s="471"/>
      <c r="FZ113" s="471"/>
      <c r="GA113" s="471"/>
      <c r="GB113" s="472"/>
      <c r="GC113" s="470"/>
      <c r="GD113" s="471"/>
      <c r="GE113" s="471"/>
      <c r="GF113" s="471"/>
      <c r="GG113" s="471"/>
      <c r="GH113" s="472"/>
      <c r="GI113" s="470"/>
      <c r="GJ113" s="471"/>
      <c r="GK113" s="471"/>
      <c r="GL113" s="471"/>
      <c r="GM113" s="471"/>
      <c r="GN113" s="472"/>
      <c r="GO113" s="470"/>
      <c r="GP113" s="471"/>
      <c r="GQ113" s="471"/>
      <c r="GR113" s="471"/>
      <c r="GS113" s="471"/>
      <c r="GT113" s="472"/>
      <c r="GU113" s="370"/>
      <c r="GV113" s="371"/>
      <c r="GW113" s="371"/>
      <c r="GX113" s="371"/>
      <c r="GY113" s="371"/>
      <c r="GZ113" s="372"/>
      <c r="HA113" s="370"/>
      <c r="HB113" s="371"/>
      <c r="HC113" s="371"/>
      <c r="HD113" s="371"/>
      <c r="HE113" s="371"/>
      <c r="HF113" s="372"/>
      <c r="HG113" s="117"/>
      <c r="HH113" s="118"/>
      <c r="HI113" s="118"/>
      <c r="HJ113" s="118"/>
      <c r="HK113" s="118"/>
      <c r="HL113" s="118"/>
      <c r="HM113" s="118"/>
      <c r="HN113" s="118"/>
      <c r="HO113" s="118"/>
      <c r="HP113" s="118"/>
      <c r="HQ113" s="118"/>
      <c r="HR113" s="118"/>
      <c r="HS113" s="118"/>
      <c r="HT113" s="118"/>
      <c r="HU113" s="118"/>
      <c r="HV113" s="83"/>
      <c r="HW113" s="83"/>
      <c r="HX113" s="83"/>
      <c r="HY113" s="119"/>
      <c r="HZ113" s="119"/>
      <c r="IA113" s="62"/>
      <c r="IB113" s="120"/>
    </row>
    <row r="114" spans="1:239" ht="15.75" hidden="1" thickBot="1" x14ac:dyDescent="0.3">
      <c r="B114" s="335">
        <v>5</v>
      </c>
      <c r="C114" s="336"/>
      <c r="D114" s="336"/>
      <c r="E114" s="715"/>
      <c r="F114" s="748" t="s">
        <v>30</v>
      </c>
      <c r="G114" s="748"/>
      <c r="H114" s="748"/>
      <c r="I114" s="748"/>
      <c r="J114" s="748"/>
      <c r="K114" s="748"/>
      <c r="L114" s="748"/>
      <c r="M114" s="748"/>
      <c r="N114" s="748"/>
      <c r="O114" s="748"/>
      <c r="P114" s="748"/>
      <c r="Q114" s="748"/>
      <c r="R114" s="748"/>
      <c r="S114" s="748"/>
      <c r="T114" s="748"/>
      <c r="U114" s="748"/>
      <c r="V114" s="749"/>
      <c r="W114" s="750">
        <v>1</v>
      </c>
      <c r="X114" s="751"/>
      <c r="Y114" s="751"/>
      <c r="Z114" s="751"/>
      <c r="AA114" s="751"/>
      <c r="AB114" s="752"/>
      <c r="AC114" s="359"/>
      <c r="AD114" s="360"/>
      <c r="AE114" s="360"/>
      <c r="AF114" s="360"/>
      <c r="AG114" s="360"/>
      <c r="AH114" s="361"/>
      <c r="AI114" s="359"/>
      <c r="AJ114" s="360"/>
      <c r="AK114" s="360"/>
      <c r="AL114" s="360"/>
      <c r="AM114" s="360"/>
      <c r="AN114" s="361"/>
      <c r="AO114" s="359"/>
      <c r="AP114" s="360"/>
      <c r="AQ114" s="360"/>
      <c r="AR114" s="360"/>
      <c r="AS114" s="360"/>
      <c r="AT114" s="361"/>
      <c r="AU114" s="359"/>
      <c r="AV114" s="360"/>
      <c r="AW114" s="360"/>
      <c r="AX114" s="360"/>
      <c r="AY114" s="360"/>
      <c r="AZ114" s="361"/>
      <c r="BA114" s="359"/>
      <c r="BB114" s="360"/>
      <c r="BC114" s="360"/>
      <c r="BD114" s="360"/>
      <c r="BE114" s="360"/>
      <c r="BF114" s="361"/>
      <c r="BG114" s="359"/>
      <c r="BH114" s="360"/>
      <c r="BI114" s="360"/>
      <c r="BJ114" s="360"/>
      <c r="BK114" s="360"/>
      <c r="BL114" s="361"/>
      <c r="BM114" s="359"/>
      <c r="BN114" s="360"/>
      <c r="BO114" s="360"/>
      <c r="BP114" s="360"/>
      <c r="BQ114" s="360"/>
      <c r="BR114" s="361"/>
      <c r="BS114" s="359"/>
      <c r="BT114" s="360"/>
      <c r="BU114" s="360"/>
      <c r="BV114" s="360"/>
      <c r="BW114" s="360"/>
      <c r="BX114" s="361"/>
      <c r="BY114" s="359"/>
      <c r="BZ114" s="360"/>
      <c r="CA114" s="360"/>
      <c r="CB114" s="360"/>
      <c r="CC114" s="360"/>
      <c r="CD114" s="361"/>
      <c r="CE114" s="359"/>
      <c r="CF114" s="360"/>
      <c r="CG114" s="360"/>
      <c r="CH114" s="360"/>
      <c r="CI114" s="360"/>
      <c r="CJ114" s="112"/>
      <c r="CK114" s="470"/>
      <c r="CL114" s="471"/>
      <c r="CM114" s="471"/>
      <c r="CN114" s="471"/>
      <c r="CO114" s="471"/>
      <c r="CP114" s="472"/>
      <c r="CQ114" s="470"/>
      <c r="CR114" s="471"/>
      <c r="CS114" s="471"/>
      <c r="CT114" s="471"/>
      <c r="CU114" s="471"/>
      <c r="CV114" s="472"/>
      <c r="CW114" s="470"/>
      <c r="CX114" s="471"/>
      <c r="CY114" s="471"/>
      <c r="CZ114" s="471"/>
      <c r="DA114" s="471"/>
      <c r="DB114" s="472"/>
      <c r="DC114" s="470"/>
      <c r="DD114" s="471"/>
      <c r="DE114" s="471"/>
      <c r="DF114" s="471"/>
      <c r="DG114" s="471"/>
      <c r="DH114" s="472"/>
      <c r="DI114" s="470"/>
      <c r="DJ114" s="471"/>
      <c r="DK114" s="471"/>
      <c r="DL114" s="471"/>
      <c r="DM114" s="471"/>
      <c r="DN114" s="472"/>
      <c r="DO114" s="740"/>
      <c r="DP114" s="741"/>
      <c r="DQ114" s="741"/>
      <c r="DR114" s="741"/>
      <c r="DS114" s="741"/>
      <c r="DT114" s="742"/>
      <c r="DU114" s="740"/>
      <c r="DV114" s="741"/>
      <c r="DW114" s="741"/>
      <c r="DX114" s="741"/>
      <c r="DY114" s="741"/>
      <c r="DZ114" s="742"/>
      <c r="EA114" s="470"/>
      <c r="EB114" s="471"/>
      <c r="EC114" s="471"/>
      <c r="ED114" s="471"/>
      <c r="EE114" s="471"/>
      <c r="EF114" s="472"/>
      <c r="EG114" s="470"/>
      <c r="EH114" s="471"/>
      <c r="EI114" s="471"/>
      <c r="EJ114" s="471"/>
      <c r="EK114" s="471"/>
      <c r="EL114" s="472"/>
      <c r="EM114" s="470"/>
      <c r="EN114" s="471"/>
      <c r="EO114" s="471"/>
      <c r="EP114" s="471"/>
      <c r="EQ114" s="471"/>
      <c r="ER114" s="472"/>
      <c r="ES114" s="470"/>
      <c r="ET114" s="471"/>
      <c r="EU114" s="471"/>
      <c r="EV114" s="471"/>
      <c r="EW114" s="471"/>
      <c r="EX114" s="472"/>
      <c r="EY114" s="470"/>
      <c r="EZ114" s="471"/>
      <c r="FA114" s="471"/>
      <c r="FB114" s="471"/>
      <c r="FC114" s="471"/>
      <c r="FD114" s="472"/>
      <c r="FE114" s="359"/>
      <c r="FF114" s="360"/>
      <c r="FG114" s="360"/>
      <c r="FH114" s="360"/>
      <c r="FI114" s="360"/>
      <c r="FJ114" s="361"/>
      <c r="FK114" s="359"/>
      <c r="FL114" s="360"/>
      <c r="FM114" s="360"/>
      <c r="FN114" s="360"/>
      <c r="FO114" s="360"/>
      <c r="FP114" s="361"/>
      <c r="FQ114" s="470"/>
      <c r="FR114" s="471"/>
      <c r="FS114" s="471"/>
      <c r="FT114" s="471"/>
      <c r="FU114" s="471"/>
      <c r="FV114" s="472"/>
      <c r="FW114" s="470"/>
      <c r="FX114" s="471"/>
      <c r="FY114" s="471"/>
      <c r="FZ114" s="471"/>
      <c r="GA114" s="471"/>
      <c r="GB114" s="472"/>
      <c r="GC114" s="470"/>
      <c r="GD114" s="471"/>
      <c r="GE114" s="471"/>
      <c r="GF114" s="471"/>
      <c r="GG114" s="471"/>
      <c r="GH114" s="472"/>
      <c r="GI114" s="470"/>
      <c r="GJ114" s="471"/>
      <c r="GK114" s="471"/>
      <c r="GL114" s="471"/>
      <c r="GM114" s="471"/>
      <c r="GN114" s="472"/>
      <c r="GO114" s="470"/>
      <c r="GP114" s="471"/>
      <c r="GQ114" s="471"/>
      <c r="GR114" s="471"/>
      <c r="GS114" s="471"/>
      <c r="GT114" s="472"/>
      <c r="GU114" s="359"/>
      <c r="GV114" s="360"/>
      <c r="GW114" s="360"/>
      <c r="GX114" s="360"/>
      <c r="GY114" s="360"/>
      <c r="GZ114" s="361"/>
      <c r="HA114" s="359"/>
      <c r="HB114" s="360"/>
      <c r="HC114" s="360"/>
      <c r="HD114" s="360"/>
      <c r="HE114" s="360"/>
      <c r="HF114" s="361"/>
      <c r="HG114" s="753">
        <f>COUNT(AC114:HF114)</f>
        <v>0</v>
      </c>
      <c r="HH114" s="579"/>
      <c r="HI114" s="579"/>
      <c r="HJ114" s="579"/>
      <c r="HK114" s="579"/>
      <c r="HL114" s="579"/>
      <c r="HM114" s="579"/>
      <c r="HN114" s="121"/>
      <c r="HO114" s="121"/>
      <c r="HP114" s="121"/>
      <c r="HQ114" s="121"/>
      <c r="HR114" s="121"/>
      <c r="HS114" s="121"/>
      <c r="HT114" s="121"/>
      <c r="HU114" s="121"/>
      <c r="HV114" s="122"/>
      <c r="HW114" s="122"/>
      <c r="HX114" s="122"/>
      <c r="HY114" s="50">
        <f t="array" ref="HY114">SUM(IFERROR(AC115:HF115-AC114:HF114-AC116:HF116,0))</f>
        <v>0</v>
      </c>
      <c r="HZ114" s="50"/>
      <c r="IA114" s="51">
        <f>VLOOKUP($HY$17,'[1]производственный календарь '!$B$2:$D$13,3,0)</f>
        <v>19</v>
      </c>
      <c r="IB114" s="65">
        <f>VLOOKUP($HY$17,'[6]производственный календарь '!$B$2:$D$13,2,0)</f>
        <v>152</v>
      </c>
      <c r="IC114" s="10"/>
      <c r="ID114" s="10"/>
      <c r="IE114" s="10"/>
    </row>
    <row r="115" spans="1:239" ht="15.75" hidden="1" thickBot="1" x14ac:dyDescent="0.3">
      <c r="B115" s="337"/>
      <c r="C115" s="338"/>
      <c r="D115" s="338"/>
      <c r="E115" s="716"/>
      <c r="F115" s="718"/>
      <c r="G115" s="718"/>
      <c r="H115" s="718"/>
      <c r="I115" s="718"/>
      <c r="J115" s="718"/>
      <c r="K115" s="718"/>
      <c r="L115" s="718"/>
      <c r="M115" s="718"/>
      <c r="N115" s="718"/>
      <c r="O115" s="718"/>
      <c r="P115" s="718"/>
      <c r="Q115" s="718"/>
      <c r="R115" s="718"/>
      <c r="S115" s="718"/>
      <c r="T115" s="718"/>
      <c r="U115" s="718"/>
      <c r="V115" s="719"/>
      <c r="W115" s="725"/>
      <c r="X115" s="726"/>
      <c r="Y115" s="726"/>
      <c r="Z115" s="726"/>
      <c r="AA115" s="726"/>
      <c r="AB115" s="727"/>
      <c r="AC115" s="370"/>
      <c r="AD115" s="371"/>
      <c r="AE115" s="371"/>
      <c r="AF115" s="371"/>
      <c r="AG115" s="371"/>
      <c r="AH115" s="372"/>
      <c r="AI115" s="370"/>
      <c r="AJ115" s="371"/>
      <c r="AK115" s="371"/>
      <c r="AL115" s="371"/>
      <c r="AM115" s="371"/>
      <c r="AN115" s="372"/>
      <c r="AO115" s="370"/>
      <c r="AP115" s="371"/>
      <c r="AQ115" s="371"/>
      <c r="AR115" s="371"/>
      <c r="AS115" s="371"/>
      <c r="AT115" s="372"/>
      <c r="AU115" s="370"/>
      <c r="AV115" s="371"/>
      <c r="AW115" s="371"/>
      <c r="AX115" s="371"/>
      <c r="AY115" s="371"/>
      <c r="AZ115" s="372"/>
      <c r="BA115" s="370"/>
      <c r="BB115" s="371"/>
      <c r="BC115" s="371"/>
      <c r="BD115" s="371"/>
      <c r="BE115" s="371"/>
      <c r="BF115" s="372"/>
      <c r="BG115" s="370"/>
      <c r="BH115" s="371"/>
      <c r="BI115" s="371"/>
      <c r="BJ115" s="371"/>
      <c r="BK115" s="371"/>
      <c r="BL115" s="372"/>
      <c r="BM115" s="370"/>
      <c r="BN115" s="371"/>
      <c r="BO115" s="371"/>
      <c r="BP115" s="371"/>
      <c r="BQ115" s="371"/>
      <c r="BR115" s="372"/>
      <c r="BS115" s="359"/>
      <c r="BT115" s="360"/>
      <c r="BU115" s="360"/>
      <c r="BV115" s="360"/>
      <c r="BW115" s="360"/>
      <c r="BX115" s="361"/>
      <c r="BY115" s="370"/>
      <c r="BZ115" s="371"/>
      <c r="CA115" s="371"/>
      <c r="CB115" s="371"/>
      <c r="CC115" s="371"/>
      <c r="CD115" s="372"/>
      <c r="CE115" s="370"/>
      <c r="CF115" s="371"/>
      <c r="CG115" s="371"/>
      <c r="CH115" s="371"/>
      <c r="CI115" s="371"/>
      <c r="CJ115" s="105"/>
      <c r="CK115" s="470"/>
      <c r="CL115" s="471"/>
      <c r="CM115" s="471"/>
      <c r="CN115" s="471"/>
      <c r="CO115" s="471"/>
      <c r="CP115" s="472"/>
      <c r="CQ115" s="470"/>
      <c r="CR115" s="471"/>
      <c r="CS115" s="471"/>
      <c r="CT115" s="471"/>
      <c r="CU115" s="471"/>
      <c r="CV115" s="472"/>
      <c r="CW115" s="470"/>
      <c r="CX115" s="471"/>
      <c r="CY115" s="471"/>
      <c r="CZ115" s="471"/>
      <c r="DA115" s="471"/>
      <c r="DB115" s="472"/>
      <c r="DC115" s="470"/>
      <c r="DD115" s="471"/>
      <c r="DE115" s="471"/>
      <c r="DF115" s="471"/>
      <c r="DG115" s="471"/>
      <c r="DH115" s="472"/>
      <c r="DI115" s="470"/>
      <c r="DJ115" s="471"/>
      <c r="DK115" s="471"/>
      <c r="DL115" s="471"/>
      <c r="DM115" s="471"/>
      <c r="DN115" s="472"/>
      <c r="DO115" s="730"/>
      <c r="DP115" s="731"/>
      <c r="DQ115" s="731"/>
      <c r="DR115" s="731"/>
      <c r="DS115" s="731"/>
      <c r="DT115" s="732"/>
      <c r="DU115" s="730"/>
      <c r="DV115" s="731"/>
      <c r="DW115" s="731"/>
      <c r="DX115" s="731"/>
      <c r="DY115" s="731"/>
      <c r="DZ115" s="732"/>
      <c r="EA115" s="470"/>
      <c r="EB115" s="471"/>
      <c r="EC115" s="471"/>
      <c r="ED115" s="471"/>
      <c r="EE115" s="471"/>
      <c r="EF115" s="472"/>
      <c r="EG115" s="470"/>
      <c r="EH115" s="471"/>
      <c r="EI115" s="471"/>
      <c r="EJ115" s="471"/>
      <c r="EK115" s="471"/>
      <c r="EL115" s="472"/>
      <c r="EM115" s="470"/>
      <c r="EN115" s="471"/>
      <c r="EO115" s="471"/>
      <c r="EP115" s="471"/>
      <c r="EQ115" s="471"/>
      <c r="ER115" s="472"/>
      <c r="ES115" s="470"/>
      <c r="ET115" s="471"/>
      <c r="EU115" s="471"/>
      <c r="EV115" s="471"/>
      <c r="EW115" s="471"/>
      <c r="EX115" s="472"/>
      <c r="EY115" s="470"/>
      <c r="EZ115" s="471"/>
      <c r="FA115" s="471"/>
      <c r="FB115" s="471"/>
      <c r="FC115" s="471"/>
      <c r="FD115" s="472"/>
      <c r="FE115" s="370"/>
      <c r="FF115" s="371"/>
      <c r="FG115" s="371"/>
      <c r="FH115" s="371"/>
      <c r="FI115" s="371"/>
      <c r="FJ115" s="372"/>
      <c r="FK115" s="359"/>
      <c r="FL115" s="360"/>
      <c r="FM115" s="360"/>
      <c r="FN115" s="360"/>
      <c r="FO115" s="360"/>
      <c r="FP115" s="361"/>
      <c r="FQ115" s="470"/>
      <c r="FR115" s="471"/>
      <c r="FS115" s="471"/>
      <c r="FT115" s="471"/>
      <c r="FU115" s="471"/>
      <c r="FV115" s="472"/>
      <c r="FW115" s="470"/>
      <c r="FX115" s="471"/>
      <c r="FY115" s="471"/>
      <c r="FZ115" s="471"/>
      <c r="GA115" s="471"/>
      <c r="GB115" s="472"/>
      <c r="GC115" s="470"/>
      <c r="GD115" s="471"/>
      <c r="GE115" s="471"/>
      <c r="GF115" s="471"/>
      <c r="GG115" s="471"/>
      <c r="GH115" s="472"/>
      <c r="GI115" s="470"/>
      <c r="GJ115" s="471"/>
      <c r="GK115" s="471"/>
      <c r="GL115" s="471"/>
      <c r="GM115" s="471"/>
      <c r="GN115" s="472"/>
      <c r="GO115" s="470"/>
      <c r="GP115" s="471"/>
      <c r="GQ115" s="471"/>
      <c r="GR115" s="471"/>
      <c r="GS115" s="471"/>
      <c r="GT115" s="472"/>
      <c r="GU115" s="370"/>
      <c r="GV115" s="371"/>
      <c r="GW115" s="371"/>
      <c r="GX115" s="371"/>
      <c r="GY115" s="371"/>
      <c r="GZ115" s="372"/>
      <c r="HA115" s="370"/>
      <c r="HB115" s="371"/>
      <c r="HC115" s="371"/>
      <c r="HD115" s="371"/>
      <c r="HE115" s="371"/>
      <c r="HF115" s="372"/>
      <c r="HG115" s="729"/>
      <c r="HH115" s="365"/>
      <c r="HI115" s="365"/>
      <c r="HJ115" s="365"/>
      <c r="HK115" s="365"/>
      <c r="HL115" s="365"/>
      <c r="HM115" s="365"/>
      <c r="HN115" s="106"/>
      <c r="HO115" s="106"/>
      <c r="HP115" s="106"/>
      <c r="HQ115" s="106"/>
      <c r="HR115" s="106"/>
      <c r="HS115" s="106"/>
      <c r="HT115" s="106"/>
      <c r="HU115" s="106"/>
      <c r="HV115" s="15"/>
      <c r="HW115" s="15"/>
      <c r="HX115" s="15"/>
      <c r="HY115" s="110"/>
      <c r="HZ115" s="110"/>
      <c r="IA115" s="85"/>
      <c r="IB115" s="111"/>
      <c r="IC115" s="10"/>
      <c r="ID115" s="10"/>
      <c r="IE115" s="10"/>
    </row>
    <row r="116" spans="1:239" ht="21" hidden="1" customHeight="1" thickBot="1" x14ac:dyDescent="0.3">
      <c r="B116" s="337"/>
      <c r="C116" s="338"/>
      <c r="D116" s="338"/>
      <c r="E116" s="716"/>
      <c r="F116" s="718"/>
      <c r="G116" s="718"/>
      <c r="H116" s="718"/>
      <c r="I116" s="718"/>
      <c r="J116" s="718"/>
      <c r="K116" s="718"/>
      <c r="L116" s="718"/>
      <c r="M116" s="718"/>
      <c r="N116" s="718"/>
      <c r="O116" s="718"/>
      <c r="P116" s="718"/>
      <c r="Q116" s="718"/>
      <c r="R116" s="718"/>
      <c r="S116" s="718"/>
      <c r="T116" s="718"/>
      <c r="U116" s="718"/>
      <c r="V116" s="719"/>
      <c r="W116" s="733" t="s">
        <v>37</v>
      </c>
      <c r="X116" s="734"/>
      <c r="Y116" s="734"/>
      <c r="Z116" s="734"/>
      <c r="AA116" s="734"/>
      <c r="AB116" s="735"/>
      <c r="AC116" s="376"/>
      <c r="AD116" s="377"/>
      <c r="AE116" s="377"/>
      <c r="AF116" s="377"/>
      <c r="AG116" s="377"/>
      <c r="AH116" s="378"/>
      <c r="AI116" s="359"/>
      <c r="AJ116" s="360"/>
      <c r="AK116" s="360"/>
      <c r="AL116" s="360"/>
      <c r="AM116" s="360"/>
      <c r="AN116" s="361"/>
      <c r="AO116" s="359"/>
      <c r="AP116" s="360"/>
      <c r="AQ116" s="360"/>
      <c r="AR116" s="360"/>
      <c r="AS116" s="360"/>
      <c r="AT116" s="361"/>
      <c r="AU116" s="376"/>
      <c r="AV116" s="377"/>
      <c r="AW116" s="377"/>
      <c r="AX116" s="377"/>
      <c r="AY116" s="377"/>
      <c r="AZ116" s="378"/>
      <c r="BA116" s="376"/>
      <c r="BB116" s="377"/>
      <c r="BC116" s="377"/>
      <c r="BD116" s="377"/>
      <c r="BE116" s="377"/>
      <c r="BF116" s="378"/>
      <c r="BG116" s="376"/>
      <c r="BH116" s="377"/>
      <c r="BI116" s="377"/>
      <c r="BJ116" s="377"/>
      <c r="BK116" s="377"/>
      <c r="BL116" s="378"/>
      <c r="BM116" s="376"/>
      <c r="BN116" s="377"/>
      <c r="BO116" s="377"/>
      <c r="BP116" s="377"/>
      <c r="BQ116" s="377"/>
      <c r="BR116" s="378"/>
      <c r="BS116" s="359"/>
      <c r="BT116" s="360"/>
      <c r="BU116" s="360"/>
      <c r="BV116" s="360"/>
      <c r="BW116" s="360"/>
      <c r="BX116" s="361"/>
      <c r="BY116" s="359"/>
      <c r="BZ116" s="360"/>
      <c r="CA116" s="360"/>
      <c r="CB116" s="360"/>
      <c r="CC116" s="360"/>
      <c r="CD116" s="361"/>
      <c r="CE116" s="359"/>
      <c r="CF116" s="360"/>
      <c r="CG116" s="360"/>
      <c r="CH116" s="360"/>
      <c r="CI116" s="360"/>
      <c r="CJ116" s="112"/>
      <c r="CK116" s="470"/>
      <c r="CL116" s="471"/>
      <c r="CM116" s="471"/>
      <c r="CN116" s="471"/>
      <c r="CO116" s="471"/>
      <c r="CP116" s="472"/>
      <c r="CQ116" s="470"/>
      <c r="CR116" s="471"/>
      <c r="CS116" s="471"/>
      <c r="CT116" s="471"/>
      <c r="CU116" s="471"/>
      <c r="CV116" s="472"/>
      <c r="CW116" s="470"/>
      <c r="CX116" s="471"/>
      <c r="CY116" s="471"/>
      <c r="CZ116" s="471"/>
      <c r="DA116" s="471"/>
      <c r="DB116" s="472"/>
      <c r="DC116" s="470"/>
      <c r="DD116" s="471"/>
      <c r="DE116" s="471"/>
      <c r="DF116" s="471"/>
      <c r="DG116" s="471"/>
      <c r="DH116" s="472"/>
      <c r="DI116" s="470"/>
      <c r="DJ116" s="471"/>
      <c r="DK116" s="471"/>
      <c r="DL116" s="471"/>
      <c r="DM116" s="471"/>
      <c r="DN116" s="472"/>
      <c r="DO116" s="740"/>
      <c r="DP116" s="741"/>
      <c r="DQ116" s="741"/>
      <c r="DR116" s="741"/>
      <c r="DS116" s="741"/>
      <c r="DT116" s="742"/>
      <c r="DU116" s="740"/>
      <c r="DV116" s="741"/>
      <c r="DW116" s="741"/>
      <c r="DX116" s="741"/>
      <c r="DY116" s="741"/>
      <c r="DZ116" s="742"/>
      <c r="EA116" s="470"/>
      <c r="EB116" s="471"/>
      <c r="EC116" s="471"/>
      <c r="ED116" s="471"/>
      <c r="EE116" s="471"/>
      <c r="EF116" s="472"/>
      <c r="EG116" s="470"/>
      <c r="EH116" s="471"/>
      <c r="EI116" s="471"/>
      <c r="EJ116" s="471"/>
      <c r="EK116" s="471"/>
      <c r="EL116" s="472"/>
      <c r="EM116" s="470"/>
      <c r="EN116" s="471"/>
      <c r="EO116" s="471"/>
      <c r="EP116" s="471"/>
      <c r="EQ116" s="471"/>
      <c r="ER116" s="472"/>
      <c r="ES116" s="470"/>
      <c r="ET116" s="471"/>
      <c r="EU116" s="471"/>
      <c r="EV116" s="471"/>
      <c r="EW116" s="471"/>
      <c r="EX116" s="472"/>
      <c r="EY116" s="470"/>
      <c r="EZ116" s="471"/>
      <c r="FA116" s="471"/>
      <c r="FB116" s="471"/>
      <c r="FC116" s="471"/>
      <c r="FD116" s="472"/>
      <c r="FE116" s="359"/>
      <c r="FF116" s="360"/>
      <c r="FG116" s="360"/>
      <c r="FH116" s="360"/>
      <c r="FI116" s="360"/>
      <c r="FJ116" s="361"/>
      <c r="FK116" s="359"/>
      <c r="FL116" s="360"/>
      <c r="FM116" s="360"/>
      <c r="FN116" s="360"/>
      <c r="FO116" s="360"/>
      <c r="FP116" s="361"/>
      <c r="FQ116" s="470"/>
      <c r="FR116" s="471"/>
      <c r="FS116" s="471"/>
      <c r="FT116" s="471"/>
      <c r="FU116" s="471"/>
      <c r="FV116" s="472"/>
      <c r="FW116" s="470"/>
      <c r="FX116" s="471"/>
      <c r="FY116" s="471"/>
      <c r="FZ116" s="471"/>
      <c r="GA116" s="471"/>
      <c r="GB116" s="472"/>
      <c r="GC116" s="470"/>
      <c r="GD116" s="471"/>
      <c r="GE116" s="471"/>
      <c r="GF116" s="471"/>
      <c r="GG116" s="471"/>
      <c r="GH116" s="472"/>
      <c r="GI116" s="470"/>
      <c r="GJ116" s="471"/>
      <c r="GK116" s="471"/>
      <c r="GL116" s="471"/>
      <c r="GM116" s="471"/>
      <c r="GN116" s="472"/>
      <c r="GO116" s="470"/>
      <c r="GP116" s="471"/>
      <c r="GQ116" s="471"/>
      <c r="GR116" s="471"/>
      <c r="GS116" s="471"/>
      <c r="GT116" s="472"/>
      <c r="GU116" s="359"/>
      <c r="GV116" s="360"/>
      <c r="GW116" s="360"/>
      <c r="GX116" s="360"/>
      <c r="GY116" s="360"/>
      <c r="GZ116" s="361"/>
      <c r="HA116" s="359"/>
      <c r="HB116" s="360"/>
      <c r="HC116" s="360"/>
      <c r="HD116" s="360"/>
      <c r="HE116" s="360"/>
      <c r="HF116" s="361"/>
      <c r="HG116" s="113"/>
      <c r="HH116" s="106"/>
      <c r="HI116" s="106"/>
      <c r="HJ116" s="106"/>
      <c r="HK116" s="106"/>
      <c r="HL116" s="106"/>
      <c r="HM116" s="106"/>
      <c r="HN116" s="106"/>
      <c r="HO116" s="106"/>
      <c r="HP116" s="106"/>
      <c r="HQ116" s="106"/>
      <c r="HR116" s="106"/>
      <c r="HS116" s="106"/>
      <c r="HT116" s="106"/>
      <c r="HU116" s="106"/>
      <c r="HV116" s="15"/>
      <c r="HW116" s="15"/>
      <c r="HX116" s="15"/>
      <c r="HY116" s="114"/>
      <c r="HZ116" s="114"/>
      <c r="IA116" s="33"/>
      <c r="IB116" s="68"/>
      <c r="IC116" s="10"/>
      <c r="ID116" s="10"/>
      <c r="IE116" s="10"/>
    </row>
    <row r="117" spans="1:239" ht="20.25" hidden="1" customHeight="1" thickBot="1" x14ac:dyDescent="0.3">
      <c r="B117" s="337"/>
      <c r="C117" s="338"/>
      <c r="D117" s="338"/>
      <c r="E117" s="716"/>
      <c r="F117" s="718"/>
      <c r="G117" s="718"/>
      <c r="H117" s="718"/>
      <c r="I117" s="718"/>
      <c r="J117" s="718"/>
      <c r="K117" s="718"/>
      <c r="L117" s="718"/>
      <c r="M117" s="718"/>
      <c r="N117" s="718"/>
      <c r="O117" s="718"/>
      <c r="P117" s="718"/>
      <c r="Q117" s="718"/>
      <c r="R117" s="718"/>
      <c r="S117" s="718"/>
      <c r="T117" s="718"/>
      <c r="U117" s="718"/>
      <c r="V117" s="719"/>
      <c r="W117" s="737" t="s">
        <v>39</v>
      </c>
      <c r="X117" s="738"/>
      <c r="Y117" s="738"/>
      <c r="Z117" s="738"/>
      <c r="AA117" s="738"/>
      <c r="AB117" s="739"/>
      <c r="AC117" s="736">
        <f>(AC115-AC114-AC116)</f>
        <v>0</v>
      </c>
      <c r="AD117" s="382"/>
      <c r="AE117" s="382"/>
      <c r="AF117" s="382"/>
      <c r="AG117" s="382"/>
      <c r="AH117" s="383"/>
      <c r="AI117" s="736">
        <f>(AI115-AI114-AI116)</f>
        <v>0</v>
      </c>
      <c r="AJ117" s="382"/>
      <c r="AK117" s="382"/>
      <c r="AL117" s="382"/>
      <c r="AM117" s="382"/>
      <c r="AN117" s="383"/>
      <c r="AO117" s="736">
        <f>(AO115-AO114-AO116)</f>
        <v>0</v>
      </c>
      <c r="AP117" s="382"/>
      <c r="AQ117" s="382"/>
      <c r="AR117" s="382"/>
      <c r="AS117" s="382"/>
      <c r="AT117" s="383"/>
      <c r="AU117" s="736">
        <f>(AU115-AU114-AU116)</f>
        <v>0</v>
      </c>
      <c r="AV117" s="382"/>
      <c r="AW117" s="382"/>
      <c r="AX117" s="382"/>
      <c r="AY117" s="382"/>
      <c r="AZ117" s="383"/>
      <c r="BA117" s="736">
        <f>(BA115-BA114-BA116)</f>
        <v>0</v>
      </c>
      <c r="BB117" s="382"/>
      <c r="BC117" s="382"/>
      <c r="BD117" s="382"/>
      <c r="BE117" s="382"/>
      <c r="BF117" s="383"/>
      <c r="BG117" s="736">
        <f>(BG115-BG114-BG116)</f>
        <v>0</v>
      </c>
      <c r="BH117" s="382"/>
      <c r="BI117" s="382"/>
      <c r="BJ117" s="382"/>
      <c r="BK117" s="382"/>
      <c r="BL117" s="383"/>
      <c r="BM117" s="736">
        <f>(BM115-BM114-BM116)</f>
        <v>0</v>
      </c>
      <c r="BN117" s="382"/>
      <c r="BO117" s="382"/>
      <c r="BP117" s="382"/>
      <c r="BQ117" s="382"/>
      <c r="BR117" s="383"/>
      <c r="BS117" s="736">
        <f>(BS115-BS114-BS116)</f>
        <v>0</v>
      </c>
      <c r="BT117" s="382"/>
      <c r="BU117" s="382"/>
      <c r="BV117" s="382"/>
      <c r="BW117" s="382"/>
      <c r="BX117" s="383"/>
      <c r="BY117" s="736">
        <f>(BY115-BY114-BY116)</f>
        <v>0</v>
      </c>
      <c r="BZ117" s="382"/>
      <c r="CA117" s="382"/>
      <c r="CB117" s="382"/>
      <c r="CC117" s="382"/>
      <c r="CD117" s="383"/>
      <c r="CE117" s="736">
        <f>(CE115-CE114-CE116)</f>
        <v>0</v>
      </c>
      <c r="CF117" s="382"/>
      <c r="CG117" s="382"/>
      <c r="CH117" s="382"/>
      <c r="CI117" s="382"/>
      <c r="CJ117" s="383"/>
      <c r="CK117" s="736">
        <f>(CK115-CK114-CK116)</f>
        <v>0</v>
      </c>
      <c r="CL117" s="382"/>
      <c r="CM117" s="382"/>
      <c r="CN117" s="382"/>
      <c r="CO117" s="382"/>
      <c r="CP117" s="383"/>
      <c r="CQ117" s="736">
        <f>(CQ115-CQ114-CQ116)</f>
        <v>0</v>
      </c>
      <c r="CR117" s="382"/>
      <c r="CS117" s="382"/>
      <c r="CT117" s="382"/>
      <c r="CU117" s="382"/>
      <c r="CV117" s="383"/>
      <c r="CW117" s="736">
        <f>(CW115-CW114-CW116)</f>
        <v>0</v>
      </c>
      <c r="CX117" s="382"/>
      <c r="CY117" s="382"/>
      <c r="CZ117" s="382"/>
      <c r="DA117" s="382"/>
      <c r="DB117" s="383"/>
      <c r="DC117" s="736">
        <f>(DC115-DC114-DC116)</f>
        <v>0</v>
      </c>
      <c r="DD117" s="382"/>
      <c r="DE117" s="382"/>
      <c r="DF117" s="382"/>
      <c r="DG117" s="382"/>
      <c r="DH117" s="383"/>
      <c r="DI117" s="736">
        <f>(DI115-DI114-DI116)</f>
        <v>0</v>
      </c>
      <c r="DJ117" s="382"/>
      <c r="DK117" s="382"/>
      <c r="DL117" s="382"/>
      <c r="DM117" s="382"/>
      <c r="DN117" s="383"/>
      <c r="DO117" s="736">
        <f>(DO115-DO114-DO116)</f>
        <v>0</v>
      </c>
      <c r="DP117" s="382"/>
      <c r="DQ117" s="382"/>
      <c r="DR117" s="382"/>
      <c r="DS117" s="382"/>
      <c r="DT117" s="383"/>
      <c r="DU117" s="736">
        <f>(DU115-DU114-DU116)</f>
        <v>0</v>
      </c>
      <c r="DV117" s="382"/>
      <c r="DW117" s="382"/>
      <c r="DX117" s="382"/>
      <c r="DY117" s="382"/>
      <c r="DZ117" s="383"/>
      <c r="EA117" s="736">
        <f>(EA115-EA114-EA116)</f>
        <v>0</v>
      </c>
      <c r="EB117" s="382"/>
      <c r="EC117" s="382"/>
      <c r="ED117" s="382"/>
      <c r="EE117" s="382"/>
      <c r="EF117" s="383"/>
      <c r="EG117" s="736">
        <f>(EG115-EG114-EG116)</f>
        <v>0</v>
      </c>
      <c r="EH117" s="382"/>
      <c r="EI117" s="382"/>
      <c r="EJ117" s="382"/>
      <c r="EK117" s="382"/>
      <c r="EL117" s="383"/>
      <c r="EM117" s="736">
        <f>(EM115-EM114-EM116)</f>
        <v>0</v>
      </c>
      <c r="EN117" s="382"/>
      <c r="EO117" s="382"/>
      <c r="EP117" s="382"/>
      <c r="EQ117" s="382"/>
      <c r="ER117" s="383"/>
      <c r="ES117" s="736">
        <f>(ES115-ES114-ES116)</f>
        <v>0</v>
      </c>
      <c r="ET117" s="382"/>
      <c r="EU117" s="382"/>
      <c r="EV117" s="382"/>
      <c r="EW117" s="382"/>
      <c r="EX117" s="383"/>
      <c r="EY117" s="736">
        <f>(EY115-EY114-EY116)</f>
        <v>0</v>
      </c>
      <c r="EZ117" s="382"/>
      <c r="FA117" s="382"/>
      <c r="FB117" s="382"/>
      <c r="FC117" s="382"/>
      <c r="FD117" s="383"/>
      <c r="FE117" s="736">
        <f>(FE115-FE114-FE116)</f>
        <v>0</v>
      </c>
      <c r="FF117" s="382"/>
      <c r="FG117" s="382"/>
      <c r="FH117" s="382"/>
      <c r="FI117" s="382"/>
      <c r="FJ117" s="383"/>
      <c r="FK117" s="736">
        <f>(FK115-FK114-FK116)</f>
        <v>0</v>
      </c>
      <c r="FL117" s="382"/>
      <c r="FM117" s="382"/>
      <c r="FN117" s="382"/>
      <c r="FO117" s="382"/>
      <c r="FP117" s="383"/>
      <c r="FQ117" s="736">
        <f>(FQ115-FQ114-FQ116)</f>
        <v>0</v>
      </c>
      <c r="FR117" s="382"/>
      <c r="FS117" s="382"/>
      <c r="FT117" s="382"/>
      <c r="FU117" s="382"/>
      <c r="FV117" s="383"/>
      <c r="FW117" s="736">
        <f>(FW115-FW114-FW116)</f>
        <v>0</v>
      </c>
      <c r="FX117" s="382"/>
      <c r="FY117" s="382"/>
      <c r="FZ117" s="382"/>
      <c r="GA117" s="382"/>
      <c r="GB117" s="383"/>
      <c r="GC117" s="736">
        <f>(GC115-GC114-GC116)</f>
        <v>0</v>
      </c>
      <c r="GD117" s="382"/>
      <c r="GE117" s="382"/>
      <c r="GF117" s="382"/>
      <c r="GG117" s="382"/>
      <c r="GH117" s="383"/>
      <c r="GI117" s="736">
        <f>(GI115-GI114-GI116)</f>
        <v>0</v>
      </c>
      <c r="GJ117" s="382"/>
      <c r="GK117" s="382"/>
      <c r="GL117" s="382"/>
      <c r="GM117" s="382"/>
      <c r="GN117" s="383"/>
      <c r="GO117" s="736">
        <f>(GO115-GO114-GO116)</f>
        <v>0</v>
      </c>
      <c r="GP117" s="382"/>
      <c r="GQ117" s="382"/>
      <c r="GR117" s="382"/>
      <c r="GS117" s="382"/>
      <c r="GT117" s="383"/>
      <c r="GU117" s="736">
        <f>(GU115-GU114-GU116)</f>
        <v>0</v>
      </c>
      <c r="GV117" s="382"/>
      <c r="GW117" s="382"/>
      <c r="GX117" s="382"/>
      <c r="GY117" s="382"/>
      <c r="GZ117" s="383"/>
      <c r="HA117" s="736">
        <f>(HA115-HA114-HA116)</f>
        <v>0</v>
      </c>
      <c r="HB117" s="382"/>
      <c r="HC117" s="382"/>
      <c r="HD117" s="382"/>
      <c r="HE117" s="382"/>
      <c r="HF117" s="383"/>
      <c r="HG117" s="743"/>
      <c r="HH117" s="694"/>
      <c r="HI117" s="694"/>
      <c r="HJ117" s="694"/>
      <c r="HK117" s="694"/>
      <c r="HL117" s="694"/>
      <c r="HM117" s="695"/>
      <c r="HN117" s="106"/>
      <c r="HO117" s="106"/>
      <c r="HP117" s="106"/>
      <c r="HQ117" s="106"/>
      <c r="HR117" s="106"/>
      <c r="HS117" s="106"/>
      <c r="HT117" s="106"/>
      <c r="HU117" s="106"/>
      <c r="HV117" s="15"/>
      <c r="HW117" s="15"/>
      <c r="HX117" s="15"/>
      <c r="HY117" s="50">
        <f>SUM(AC117:HE117)</f>
        <v>0</v>
      </c>
      <c r="HZ117" s="41"/>
      <c r="IA117" s="33"/>
      <c r="IB117" s="68"/>
      <c r="IC117" s="10"/>
      <c r="ID117" s="10"/>
      <c r="IE117" s="10"/>
    </row>
    <row r="118" spans="1:239" ht="15.75" hidden="1" thickBot="1" x14ac:dyDescent="0.3">
      <c r="B118" s="337"/>
      <c r="C118" s="338"/>
      <c r="D118" s="338"/>
      <c r="E118" s="716"/>
      <c r="F118" s="718"/>
      <c r="G118" s="718"/>
      <c r="H118" s="718"/>
      <c r="I118" s="718"/>
      <c r="J118" s="718"/>
      <c r="K118" s="718"/>
      <c r="L118" s="718"/>
      <c r="M118" s="718"/>
      <c r="N118" s="718"/>
      <c r="O118" s="718"/>
      <c r="P118" s="718"/>
      <c r="Q118" s="718"/>
      <c r="R118" s="718"/>
      <c r="S118" s="718"/>
      <c r="T118" s="718"/>
      <c r="U118" s="718"/>
      <c r="V118" s="719"/>
      <c r="W118" s="115"/>
      <c r="X118" s="744" t="s">
        <v>41</v>
      </c>
      <c r="Y118" s="744"/>
      <c r="Z118" s="744"/>
      <c r="AA118" s="744"/>
      <c r="AB118" s="745"/>
      <c r="AC118" s="740"/>
      <c r="AD118" s="741"/>
      <c r="AE118" s="741"/>
      <c r="AF118" s="741"/>
      <c r="AG118" s="741"/>
      <c r="AH118" s="742"/>
      <c r="AI118" s="359"/>
      <c r="AJ118" s="360"/>
      <c r="AK118" s="360"/>
      <c r="AL118" s="360"/>
      <c r="AM118" s="360"/>
      <c r="AN118" s="361"/>
      <c r="AO118" s="359"/>
      <c r="AP118" s="360"/>
      <c r="AQ118" s="360"/>
      <c r="AR118" s="360"/>
      <c r="AS118" s="360"/>
      <c r="AT118" s="361"/>
      <c r="AU118" s="470"/>
      <c r="AV118" s="471"/>
      <c r="AW118" s="471"/>
      <c r="AX118" s="471"/>
      <c r="AY118" s="471"/>
      <c r="AZ118" s="472"/>
      <c r="BA118" s="470"/>
      <c r="BB118" s="471"/>
      <c r="BC118" s="471"/>
      <c r="BD118" s="471"/>
      <c r="BE118" s="471"/>
      <c r="BF118" s="472"/>
      <c r="BG118" s="470"/>
      <c r="BH118" s="471"/>
      <c r="BI118" s="471"/>
      <c r="BJ118" s="471"/>
      <c r="BK118" s="471"/>
      <c r="BL118" s="472"/>
      <c r="BM118" s="470"/>
      <c r="BN118" s="471"/>
      <c r="BO118" s="471"/>
      <c r="BP118" s="471"/>
      <c r="BQ118" s="471"/>
      <c r="BR118" s="472"/>
      <c r="BS118" s="359"/>
      <c r="BT118" s="360"/>
      <c r="BU118" s="360"/>
      <c r="BV118" s="360"/>
      <c r="BW118" s="360"/>
      <c r="BX118" s="361"/>
      <c r="BY118" s="359"/>
      <c r="BZ118" s="360"/>
      <c r="CA118" s="360"/>
      <c r="CB118" s="360"/>
      <c r="CC118" s="360"/>
      <c r="CD118" s="361"/>
      <c r="CE118" s="359"/>
      <c r="CF118" s="360"/>
      <c r="CG118" s="360"/>
      <c r="CH118" s="360"/>
      <c r="CI118" s="360"/>
      <c r="CJ118" s="112"/>
      <c r="CK118" s="470"/>
      <c r="CL118" s="471"/>
      <c r="CM118" s="471"/>
      <c r="CN118" s="471"/>
      <c r="CO118" s="471"/>
      <c r="CP118" s="472"/>
      <c r="CQ118" s="470"/>
      <c r="CR118" s="471"/>
      <c r="CS118" s="471"/>
      <c r="CT118" s="471"/>
      <c r="CU118" s="471"/>
      <c r="CV118" s="472"/>
      <c r="CW118" s="470"/>
      <c r="CX118" s="471"/>
      <c r="CY118" s="471"/>
      <c r="CZ118" s="471"/>
      <c r="DA118" s="471"/>
      <c r="DB118" s="472"/>
      <c r="DC118" s="470"/>
      <c r="DD118" s="471"/>
      <c r="DE118" s="471"/>
      <c r="DF118" s="471"/>
      <c r="DG118" s="471"/>
      <c r="DH118" s="472"/>
      <c r="DI118" s="470"/>
      <c r="DJ118" s="471"/>
      <c r="DK118" s="471"/>
      <c r="DL118" s="471"/>
      <c r="DM118" s="471"/>
      <c r="DN118" s="472"/>
      <c r="DO118" s="740"/>
      <c r="DP118" s="741"/>
      <c r="DQ118" s="741"/>
      <c r="DR118" s="741"/>
      <c r="DS118" s="741"/>
      <c r="DT118" s="742"/>
      <c r="DU118" s="740"/>
      <c r="DV118" s="741"/>
      <c r="DW118" s="741"/>
      <c r="DX118" s="741"/>
      <c r="DY118" s="741"/>
      <c r="DZ118" s="742"/>
      <c r="EA118" s="470"/>
      <c r="EB118" s="471"/>
      <c r="EC118" s="471"/>
      <c r="ED118" s="471"/>
      <c r="EE118" s="471"/>
      <c r="EF118" s="472"/>
      <c r="EG118" s="470"/>
      <c r="EH118" s="471"/>
      <c r="EI118" s="471"/>
      <c r="EJ118" s="471"/>
      <c r="EK118" s="471"/>
      <c r="EL118" s="472"/>
      <c r="EM118" s="470"/>
      <c r="EN118" s="471"/>
      <c r="EO118" s="471"/>
      <c r="EP118" s="471"/>
      <c r="EQ118" s="471"/>
      <c r="ER118" s="472"/>
      <c r="ES118" s="470"/>
      <c r="ET118" s="471"/>
      <c r="EU118" s="471"/>
      <c r="EV118" s="471"/>
      <c r="EW118" s="471"/>
      <c r="EX118" s="472"/>
      <c r="EY118" s="470"/>
      <c r="EZ118" s="471"/>
      <c r="FA118" s="471"/>
      <c r="FB118" s="471"/>
      <c r="FC118" s="471"/>
      <c r="FD118" s="472"/>
      <c r="FE118" s="359"/>
      <c r="FF118" s="360"/>
      <c r="FG118" s="360"/>
      <c r="FH118" s="360"/>
      <c r="FI118" s="360"/>
      <c r="FJ118" s="361"/>
      <c r="FK118" s="359"/>
      <c r="FL118" s="360"/>
      <c r="FM118" s="360"/>
      <c r="FN118" s="360"/>
      <c r="FO118" s="360"/>
      <c r="FP118" s="361"/>
      <c r="FQ118" s="470"/>
      <c r="FR118" s="471"/>
      <c r="FS118" s="471"/>
      <c r="FT118" s="471"/>
      <c r="FU118" s="471"/>
      <c r="FV118" s="472"/>
      <c r="FW118" s="470"/>
      <c r="FX118" s="471"/>
      <c r="FY118" s="471"/>
      <c r="FZ118" s="471"/>
      <c r="GA118" s="471"/>
      <c r="GB118" s="472"/>
      <c r="GC118" s="470"/>
      <c r="GD118" s="471"/>
      <c r="GE118" s="471"/>
      <c r="GF118" s="471"/>
      <c r="GG118" s="471"/>
      <c r="GH118" s="472"/>
      <c r="GI118" s="470"/>
      <c r="GJ118" s="471"/>
      <c r="GK118" s="471"/>
      <c r="GL118" s="471"/>
      <c r="GM118" s="471"/>
      <c r="GN118" s="472"/>
      <c r="GO118" s="470"/>
      <c r="GP118" s="471"/>
      <c r="GQ118" s="471"/>
      <c r="GR118" s="471"/>
      <c r="GS118" s="471"/>
      <c r="GT118" s="472"/>
      <c r="GU118" s="359"/>
      <c r="GV118" s="360"/>
      <c r="GW118" s="360"/>
      <c r="GX118" s="360"/>
      <c r="GY118" s="360"/>
      <c r="GZ118" s="361"/>
      <c r="HA118" s="359"/>
      <c r="HB118" s="360"/>
      <c r="HC118" s="360"/>
      <c r="HD118" s="360"/>
      <c r="HE118" s="360"/>
      <c r="HF118" s="361"/>
      <c r="HG118" s="113"/>
      <c r="HH118" s="106"/>
      <c r="HI118" s="106"/>
      <c r="HJ118" s="106"/>
      <c r="HK118" s="106"/>
      <c r="HL118" s="106"/>
      <c r="HM118" s="106"/>
      <c r="HN118" s="106"/>
      <c r="HO118" s="106"/>
      <c r="HP118" s="106"/>
      <c r="HQ118" s="106"/>
      <c r="HR118" s="106"/>
      <c r="HS118" s="106"/>
      <c r="HT118" s="106"/>
      <c r="HU118" s="106"/>
      <c r="HV118" s="15"/>
      <c r="HW118" s="15"/>
      <c r="HX118" s="15"/>
      <c r="HY118" s="114"/>
      <c r="HZ118" s="114"/>
      <c r="IA118" s="33"/>
      <c r="IB118" s="68"/>
      <c r="IC118" s="10"/>
      <c r="ID118" s="10"/>
      <c r="IE118" s="10"/>
    </row>
    <row r="119" spans="1:239" ht="15.75" hidden="1" thickBot="1" x14ac:dyDescent="0.3">
      <c r="B119" s="339"/>
      <c r="C119" s="340"/>
      <c r="D119" s="340"/>
      <c r="E119" s="717"/>
      <c r="F119" s="720"/>
      <c r="G119" s="720"/>
      <c r="H119" s="720"/>
      <c r="I119" s="720"/>
      <c r="J119" s="720"/>
      <c r="K119" s="720"/>
      <c r="L119" s="720"/>
      <c r="M119" s="720"/>
      <c r="N119" s="720"/>
      <c r="O119" s="720"/>
      <c r="P119" s="720"/>
      <c r="Q119" s="720"/>
      <c r="R119" s="720"/>
      <c r="S119" s="720"/>
      <c r="T119" s="720"/>
      <c r="U119" s="720"/>
      <c r="V119" s="721"/>
      <c r="W119" s="116"/>
      <c r="X119" s="746"/>
      <c r="Y119" s="746"/>
      <c r="Z119" s="746"/>
      <c r="AA119" s="746"/>
      <c r="AB119" s="747"/>
      <c r="AC119" s="730"/>
      <c r="AD119" s="731"/>
      <c r="AE119" s="731"/>
      <c r="AF119" s="731"/>
      <c r="AG119" s="731"/>
      <c r="AH119" s="732"/>
      <c r="AI119" s="370"/>
      <c r="AJ119" s="371"/>
      <c r="AK119" s="371"/>
      <c r="AL119" s="371"/>
      <c r="AM119" s="371"/>
      <c r="AN119" s="372"/>
      <c r="AO119" s="370"/>
      <c r="AP119" s="371"/>
      <c r="AQ119" s="371"/>
      <c r="AR119" s="371"/>
      <c r="AS119" s="371"/>
      <c r="AT119" s="372"/>
      <c r="AU119" s="730"/>
      <c r="AV119" s="731"/>
      <c r="AW119" s="731"/>
      <c r="AX119" s="731"/>
      <c r="AY119" s="731"/>
      <c r="AZ119" s="732"/>
      <c r="BA119" s="730"/>
      <c r="BB119" s="731"/>
      <c r="BC119" s="731"/>
      <c r="BD119" s="731"/>
      <c r="BE119" s="731"/>
      <c r="BF119" s="732"/>
      <c r="BG119" s="730"/>
      <c r="BH119" s="731"/>
      <c r="BI119" s="731"/>
      <c r="BJ119" s="731"/>
      <c r="BK119" s="731"/>
      <c r="BL119" s="732"/>
      <c r="BM119" s="730"/>
      <c r="BN119" s="731"/>
      <c r="BO119" s="731"/>
      <c r="BP119" s="731"/>
      <c r="BQ119" s="731"/>
      <c r="BR119" s="732"/>
      <c r="BS119" s="359"/>
      <c r="BT119" s="360"/>
      <c r="BU119" s="360"/>
      <c r="BV119" s="360"/>
      <c r="BW119" s="360"/>
      <c r="BX119" s="361"/>
      <c r="BY119" s="370"/>
      <c r="BZ119" s="371"/>
      <c r="CA119" s="371"/>
      <c r="CB119" s="371"/>
      <c r="CC119" s="371"/>
      <c r="CD119" s="372"/>
      <c r="CE119" s="370"/>
      <c r="CF119" s="371"/>
      <c r="CG119" s="371"/>
      <c r="CH119" s="371"/>
      <c r="CI119" s="371"/>
      <c r="CJ119" s="105"/>
      <c r="CK119" s="470"/>
      <c r="CL119" s="471"/>
      <c r="CM119" s="471"/>
      <c r="CN119" s="471"/>
      <c r="CO119" s="471"/>
      <c r="CP119" s="472"/>
      <c r="CQ119" s="470"/>
      <c r="CR119" s="471"/>
      <c r="CS119" s="471"/>
      <c r="CT119" s="471"/>
      <c r="CU119" s="471"/>
      <c r="CV119" s="472"/>
      <c r="CW119" s="470"/>
      <c r="CX119" s="471"/>
      <c r="CY119" s="471"/>
      <c r="CZ119" s="471"/>
      <c r="DA119" s="471"/>
      <c r="DB119" s="472"/>
      <c r="DC119" s="470"/>
      <c r="DD119" s="471"/>
      <c r="DE119" s="471"/>
      <c r="DF119" s="471"/>
      <c r="DG119" s="471"/>
      <c r="DH119" s="472"/>
      <c r="DI119" s="470"/>
      <c r="DJ119" s="471"/>
      <c r="DK119" s="471"/>
      <c r="DL119" s="471"/>
      <c r="DM119" s="471"/>
      <c r="DN119" s="472"/>
      <c r="DO119" s="730"/>
      <c r="DP119" s="731"/>
      <c r="DQ119" s="731"/>
      <c r="DR119" s="731"/>
      <c r="DS119" s="731"/>
      <c r="DT119" s="732"/>
      <c r="DU119" s="730"/>
      <c r="DV119" s="731"/>
      <c r="DW119" s="731"/>
      <c r="DX119" s="731"/>
      <c r="DY119" s="731"/>
      <c r="DZ119" s="732"/>
      <c r="EA119" s="470"/>
      <c r="EB119" s="471"/>
      <c r="EC119" s="471"/>
      <c r="ED119" s="471"/>
      <c r="EE119" s="471"/>
      <c r="EF119" s="472"/>
      <c r="EG119" s="470"/>
      <c r="EH119" s="471"/>
      <c r="EI119" s="471"/>
      <c r="EJ119" s="471"/>
      <c r="EK119" s="471"/>
      <c r="EL119" s="472"/>
      <c r="EM119" s="470"/>
      <c r="EN119" s="471"/>
      <c r="EO119" s="471"/>
      <c r="EP119" s="471"/>
      <c r="EQ119" s="471"/>
      <c r="ER119" s="472"/>
      <c r="ES119" s="470"/>
      <c r="ET119" s="471"/>
      <c r="EU119" s="471"/>
      <c r="EV119" s="471"/>
      <c r="EW119" s="471"/>
      <c r="EX119" s="472"/>
      <c r="EY119" s="470"/>
      <c r="EZ119" s="471"/>
      <c r="FA119" s="471"/>
      <c r="FB119" s="471"/>
      <c r="FC119" s="471"/>
      <c r="FD119" s="472"/>
      <c r="FE119" s="370"/>
      <c r="FF119" s="371"/>
      <c r="FG119" s="371"/>
      <c r="FH119" s="371"/>
      <c r="FI119" s="371"/>
      <c r="FJ119" s="372"/>
      <c r="FK119" s="359"/>
      <c r="FL119" s="360"/>
      <c r="FM119" s="360"/>
      <c r="FN119" s="360"/>
      <c r="FO119" s="360"/>
      <c r="FP119" s="361"/>
      <c r="FQ119" s="470"/>
      <c r="FR119" s="471"/>
      <c r="FS119" s="471"/>
      <c r="FT119" s="471"/>
      <c r="FU119" s="471"/>
      <c r="FV119" s="472"/>
      <c r="FW119" s="470"/>
      <c r="FX119" s="471"/>
      <c r="FY119" s="471"/>
      <c r="FZ119" s="471"/>
      <c r="GA119" s="471"/>
      <c r="GB119" s="472"/>
      <c r="GC119" s="470"/>
      <c r="GD119" s="471"/>
      <c r="GE119" s="471"/>
      <c r="GF119" s="471"/>
      <c r="GG119" s="471"/>
      <c r="GH119" s="472"/>
      <c r="GI119" s="470"/>
      <c r="GJ119" s="471"/>
      <c r="GK119" s="471"/>
      <c r="GL119" s="471"/>
      <c r="GM119" s="471"/>
      <c r="GN119" s="472"/>
      <c r="GO119" s="470"/>
      <c r="GP119" s="471"/>
      <c r="GQ119" s="471"/>
      <c r="GR119" s="471"/>
      <c r="GS119" s="471"/>
      <c r="GT119" s="472"/>
      <c r="GU119" s="370"/>
      <c r="GV119" s="371"/>
      <c r="GW119" s="371"/>
      <c r="GX119" s="371"/>
      <c r="GY119" s="371"/>
      <c r="GZ119" s="372"/>
      <c r="HA119" s="370"/>
      <c r="HB119" s="371"/>
      <c r="HC119" s="371"/>
      <c r="HD119" s="371"/>
      <c r="HE119" s="371"/>
      <c r="HF119" s="372"/>
      <c r="HG119" s="117"/>
      <c r="HH119" s="118"/>
      <c r="HI119" s="118"/>
      <c r="HJ119" s="118"/>
      <c r="HK119" s="118"/>
      <c r="HL119" s="118"/>
      <c r="HM119" s="118"/>
      <c r="HN119" s="118"/>
      <c r="HO119" s="118"/>
      <c r="HP119" s="118"/>
      <c r="HQ119" s="118"/>
      <c r="HR119" s="118"/>
      <c r="HS119" s="118"/>
      <c r="HT119" s="118"/>
      <c r="HU119" s="118"/>
      <c r="HV119" s="83"/>
      <c r="HW119" s="83"/>
      <c r="HX119" s="83"/>
      <c r="HY119" s="119"/>
      <c r="HZ119" s="119"/>
      <c r="IA119" s="62"/>
      <c r="IB119" s="120"/>
    </row>
    <row r="120" spans="1:239" ht="15.75" hidden="1" thickBot="1" x14ac:dyDescent="0.3">
      <c r="B120" s="335">
        <v>6</v>
      </c>
      <c r="C120" s="336"/>
      <c r="D120" s="336"/>
      <c r="E120" s="715"/>
      <c r="F120" s="748" t="s">
        <v>33</v>
      </c>
      <c r="G120" s="748"/>
      <c r="H120" s="748"/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  <c r="T120" s="748"/>
      <c r="U120" s="748"/>
      <c r="V120" s="749"/>
      <c r="W120" s="750">
        <v>1</v>
      </c>
      <c r="X120" s="751"/>
      <c r="Y120" s="751"/>
      <c r="Z120" s="751"/>
      <c r="AA120" s="751"/>
      <c r="AB120" s="752"/>
      <c r="AC120" s="359"/>
      <c r="AD120" s="360"/>
      <c r="AE120" s="360"/>
      <c r="AF120" s="360"/>
      <c r="AG120" s="360"/>
      <c r="AH120" s="361"/>
      <c r="AI120" s="359"/>
      <c r="AJ120" s="360"/>
      <c r="AK120" s="360"/>
      <c r="AL120" s="360"/>
      <c r="AM120" s="360"/>
      <c r="AN120" s="361"/>
      <c r="AO120" s="359"/>
      <c r="AP120" s="360"/>
      <c r="AQ120" s="360"/>
      <c r="AR120" s="360"/>
      <c r="AS120" s="360"/>
      <c r="AT120" s="361"/>
      <c r="AU120" s="359"/>
      <c r="AV120" s="360"/>
      <c r="AW120" s="360"/>
      <c r="AX120" s="360"/>
      <c r="AY120" s="360"/>
      <c r="AZ120" s="361"/>
      <c r="BA120" s="359"/>
      <c r="BB120" s="360"/>
      <c r="BC120" s="360"/>
      <c r="BD120" s="360"/>
      <c r="BE120" s="360"/>
      <c r="BF120" s="361"/>
      <c r="BG120" s="359"/>
      <c r="BH120" s="360"/>
      <c r="BI120" s="360"/>
      <c r="BJ120" s="360"/>
      <c r="BK120" s="360"/>
      <c r="BL120" s="361"/>
      <c r="BM120" s="359"/>
      <c r="BN120" s="360"/>
      <c r="BO120" s="360"/>
      <c r="BP120" s="360"/>
      <c r="BQ120" s="360"/>
      <c r="BR120" s="361"/>
      <c r="BS120" s="359"/>
      <c r="BT120" s="360"/>
      <c r="BU120" s="360"/>
      <c r="BV120" s="360"/>
      <c r="BW120" s="360"/>
      <c r="BX120" s="361"/>
      <c r="BY120" s="359"/>
      <c r="BZ120" s="360"/>
      <c r="CA120" s="360"/>
      <c r="CB120" s="360"/>
      <c r="CC120" s="360"/>
      <c r="CD120" s="361"/>
      <c r="CE120" s="359"/>
      <c r="CF120" s="360"/>
      <c r="CG120" s="360"/>
      <c r="CH120" s="360"/>
      <c r="CI120" s="360"/>
      <c r="CJ120" s="112"/>
      <c r="CK120" s="470"/>
      <c r="CL120" s="471"/>
      <c r="CM120" s="471"/>
      <c r="CN120" s="471"/>
      <c r="CO120" s="471"/>
      <c r="CP120" s="472"/>
      <c r="CQ120" s="470"/>
      <c r="CR120" s="471"/>
      <c r="CS120" s="471"/>
      <c r="CT120" s="471"/>
      <c r="CU120" s="471"/>
      <c r="CV120" s="472"/>
      <c r="CW120" s="470"/>
      <c r="CX120" s="471"/>
      <c r="CY120" s="471"/>
      <c r="CZ120" s="471"/>
      <c r="DA120" s="471"/>
      <c r="DB120" s="472"/>
      <c r="DC120" s="470"/>
      <c r="DD120" s="471"/>
      <c r="DE120" s="471"/>
      <c r="DF120" s="471"/>
      <c r="DG120" s="471"/>
      <c r="DH120" s="472"/>
      <c r="DI120" s="470"/>
      <c r="DJ120" s="471"/>
      <c r="DK120" s="471"/>
      <c r="DL120" s="471"/>
      <c r="DM120" s="471"/>
      <c r="DN120" s="472"/>
      <c r="DO120" s="740"/>
      <c r="DP120" s="741"/>
      <c r="DQ120" s="741"/>
      <c r="DR120" s="741"/>
      <c r="DS120" s="741"/>
      <c r="DT120" s="742"/>
      <c r="DU120" s="740"/>
      <c r="DV120" s="741"/>
      <c r="DW120" s="741"/>
      <c r="DX120" s="741"/>
      <c r="DY120" s="741"/>
      <c r="DZ120" s="742"/>
      <c r="EA120" s="470"/>
      <c r="EB120" s="471"/>
      <c r="EC120" s="471"/>
      <c r="ED120" s="471"/>
      <c r="EE120" s="471"/>
      <c r="EF120" s="472"/>
      <c r="EG120" s="470"/>
      <c r="EH120" s="471"/>
      <c r="EI120" s="471"/>
      <c r="EJ120" s="471"/>
      <c r="EK120" s="471"/>
      <c r="EL120" s="472"/>
      <c r="EM120" s="470"/>
      <c r="EN120" s="471"/>
      <c r="EO120" s="471"/>
      <c r="EP120" s="471"/>
      <c r="EQ120" s="471"/>
      <c r="ER120" s="472"/>
      <c r="ES120" s="470"/>
      <c r="ET120" s="471"/>
      <c r="EU120" s="471"/>
      <c r="EV120" s="471"/>
      <c r="EW120" s="471"/>
      <c r="EX120" s="472"/>
      <c r="EY120" s="470"/>
      <c r="EZ120" s="471"/>
      <c r="FA120" s="471"/>
      <c r="FB120" s="471"/>
      <c r="FC120" s="471"/>
      <c r="FD120" s="472"/>
      <c r="FE120" s="359"/>
      <c r="FF120" s="360"/>
      <c r="FG120" s="360"/>
      <c r="FH120" s="360"/>
      <c r="FI120" s="360"/>
      <c r="FJ120" s="361"/>
      <c r="FK120" s="359"/>
      <c r="FL120" s="360"/>
      <c r="FM120" s="360"/>
      <c r="FN120" s="360"/>
      <c r="FO120" s="360"/>
      <c r="FP120" s="361"/>
      <c r="FQ120" s="470"/>
      <c r="FR120" s="471"/>
      <c r="FS120" s="471"/>
      <c r="FT120" s="471"/>
      <c r="FU120" s="471"/>
      <c r="FV120" s="472"/>
      <c r="FW120" s="470"/>
      <c r="FX120" s="471"/>
      <c r="FY120" s="471"/>
      <c r="FZ120" s="471"/>
      <c r="GA120" s="471"/>
      <c r="GB120" s="472"/>
      <c r="GC120" s="470"/>
      <c r="GD120" s="471"/>
      <c r="GE120" s="471"/>
      <c r="GF120" s="471"/>
      <c r="GG120" s="471"/>
      <c r="GH120" s="472"/>
      <c r="GI120" s="470"/>
      <c r="GJ120" s="471"/>
      <c r="GK120" s="471"/>
      <c r="GL120" s="471"/>
      <c r="GM120" s="471"/>
      <c r="GN120" s="472"/>
      <c r="GO120" s="470"/>
      <c r="GP120" s="471"/>
      <c r="GQ120" s="471"/>
      <c r="GR120" s="471"/>
      <c r="GS120" s="471"/>
      <c r="GT120" s="472"/>
      <c r="GU120" s="359"/>
      <c r="GV120" s="360"/>
      <c r="GW120" s="360"/>
      <c r="GX120" s="360"/>
      <c r="GY120" s="360"/>
      <c r="GZ120" s="361"/>
      <c r="HA120" s="359"/>
      <c r="HB120" s="360"/>
      <c r="HC120" s="360"/>
      <c r="HD120" s="360"/>
      <c r="HE120" s="360"/>
      <c r="HF120" s="361"/>
      <c r="HG120" s="753">
        <f>COUNT(AC120:HF120)</f>
        <v>0</v>
      </c>
      <c r="HH120" s="579"/>
      <c r="HI120" s="579"/>
      <c r="HJ120" s="579"/>
      <c r="HK120" s="579"/>
      <c r="HL120" s="579"/>
      <c r="HM120" s="579"/>
      <c r="HN120" s="121"/>
      <c r="HO120" s="121"/>
      <c r="HP120" s="121"/>
      <c r="HQ120" s="121"/>
      <c r="HR120" s="121"/>
      <c r="HS120" s="121"/>
      <c r="HT120" s="121"/>
      <c r="HU120" s="121"/>
      <c r="HV120" s="122"/>
      <c r="HW120" s="122"/>
      <c r="HX120" s="122"/>
      <c r="HY120" s="50">
        <f t="array" ref="HY120">SUM(IFERROR(AC121:HF121-AC120:HF120-AC122:HF122,0))</f>
        <v>0</v>
      </c>
      <c r="HZ120" s="50"/>
      <c r="IA120" s="51">
        <f>VLOOKUP($HY$17,'[1]производственный календарь '!$B$2:$D$13,3,0)</f>
        <v>19</v>
      </c>
      <c r="IB120" s="65">
        <f>VLOOKUP($HY$17,'[6]производственный календарь '!$B$2:$D$13,2,0)</f>
        <v>152</v>
      </c>
    </row>
    <row r="121" spans="1:239" ht="15.75" hidden="1" thickBot="1" x14ac:dyDescent="0.3">
      <c r="B121" s="337"/>
      <c r="C121" s="338"/>
      <c r="D121" s="338"/>
      <c r="E121" s="716"/>
      <c r="F121" s="718"/>
      <c r="G121" s="718"/>
      <c r="H121" s="718"/>
      <c r="I121" s="718"/>
      <c r="J121" s="718"/>
      <c r="K121" s="718"/>
      <c r="L121" s="718"/>
      <c r="M121" s="718"/>
      <c r="N121" s="718"/>
      <c r="O121" s="718"/>
      <c r="P121" s="718"/>
      <c r="Q121" s="718"/>
      <c r="R121" s="718"/>
      <c r="S121" s="718"/>
      <c r="T121" s="718"/>
      <c r="U121" s="718"/>
      <c r="V121" s="719"/>
      <c r="W121" s="725"/>
      <c r="X121" s="726"/>
      <c r="Y121" s="726"/>
      <c r="Z121" s="726"/>
      <c r="AA121" s="726"/>
      <c r="AB121" s="727"/>
      <c r="AC121" s="370"/>
      <c r="AD121" s="371"/>
      <c r="AE121" s="371"/>
      <c r="AF121" s="371"/>
      <c r="AG121" s="371"/>
      <c r="AH121" s="372"/>
      <c r="AI121" s="370"/>
      <c r="AJ121" s="371"/>
      <c r="AK121" s="371"/>
      <c r="AL121" s="371"/>
      <c r="AM121" s="371"/>
      <c r="AN121" s="372"/>
      <c r="AO121" s="370"/>
      <c r="AP121" s="371"/>
      <c r="AQ121" s="371"/>
      <c r="AR121" s="371"/>
      <c r="AS121" s="371"/>
      <c r="AT121" s="372"/>
      <c r="AU121" s="370"/>
      <c r="AV121" s="371"/>
      <c r="AW121" s="371"/>
      <c r="AX121" s="371"/>
      <c r="AY121" s="371"/>
      <c r="AZ121" s="372"/>
      <c r="BA121" s="370"/>
      <c r="BB121" s="371"/>
      <c r="BC121" s="371"/>
      <c r="BD121" s="371"/>
      <c r="BE121" s="371"/>
      <c r="BF121" s="372"/>
      <c r="BG121" s="370"/>
      <c r="BH121" s="371"/>
      <c r="BI121" s="371"/>
      <c r="BJ121" s="371"/>
      <c r="BK121" s="371"/>
      <c r="BL121" s="372"/>
      <c r="BM121" s="370"/>
      <c r="BN121" s="371"/>
      <c r="BO121" s="371"/>
      <c r="BP121" s="371"/>
      <c r="BQ121" s="371"/>
      <c r="BR121" s="372"/>
      <c r="BS121" s="359"/>
      <c r="BT121" s="360"/>
      <c r="BU121" s="360"/>
      <c r="BV121" s="360"/>
      <c r="BW121" s="360"/>
      <c r="BX121" s="361"/>
      <c r="BY121" s="370"/>
      <c r="BZ121" s="371"/>
      <c r="CA121" s="371"/>
      <c r="CB121" s="371"/>
      <c r="CC121" s="371"/>
      <c r="CD121" s="372"/>
      <c r="CE121" s="370"/>
      <c r="CF121" s="371"/>
      <c r="CG121" s="371"/>
      <c r="CH121" s="371"/>
      <c r="CI121" s="371"/>
      <c r="CJ121" s="105"/>
      <c r="CK121" s="470"/>
      <c r="CL121" s="471"/>
      <c r="CM121" s="471"/>
      <c r="CN121" s="471"/>
      <c r="CO121" s="471"/>
      <c r="CP121" s="472"/>
      <c r="CQ121" s="470"/>
      <c r="CR121" s="471"/>
      <c r="CS121" s="471"/>
      <c r="CT121" s="471"/>
      <c r="CU121" s="471"/>
      <c r="CV121" s="472"/>
      <c r="CW121" s="470"/>
      <c r="CX121" s="471"/>
      <c r="CY121" s="471"/>
      <c r="CZ121" s="471"/>
      <c r="DA121" s="471"/>
      <c r="DB121" s="472"/>
      <c r="DC121" s="470"/>
      <c r="DD121" s="471"/>
      <c r="DE121" s="471"/>
      <c r="DF121" s="471"/>
      <c r="DG121" s="471"/>
      <c r="DH121" s="472"/>
      <c r="DI121" s="470"/>
      <c r="DJ121" s="471"/>
      <c r="DK121" s="471"/>
      <c r="DL121" s="471"/>
      <c r="DM121" s="471"/>
      <c r="DN121" s="472"/>
      <c r="DO121" s="730"/>
      <c r="DP121" s="731"/>
      <c r="DQ121" s="731"/>
      <c r="DR121" s="731"/>
      <c r="DS121" s="731"/>
      <c r="DT121" s="732"/>
      <c r="DU121" s="730"/>
      <c r="DV121" s="731"/>
      <c r="DW121" s="731"/>
      <c r="DX121" s="731"/>
      <c r="DY121" s="731"/>
      <c r="DZ121" s="732"/>
      <c r="EA121" s="470"/>
      <c r="EB121" s="471"/>
      <c r="EC121" s="471"/>
      <c r="ED121" s="471"/>
      <c r="EE121" s="471"/>
      <c r="EF121" s="472"/>
      <c r="EG121" s="470"/>
      <c r="EH121" s="471"/>
      <c r="EI121" s="471"/>
      <c r="EJ121" s="471"/>
      <c r="EK121" s="471"/>
      <c r="EL121" s="472"/>
      <c r="EM121" s="470"/>
      <c r="EN121" s="471"/>
      <c r="EO121" s="471"/>
      <c r="EP121" s="471"/>
      <c r="EQ121" s="471"/>
      <c r="ER121" s="472"/>
      <c r="ES121" s="470"/>
      <c r="ET121" s="471"/>
      <c r="EU121" s="471"/>
      <c r="EV121" s="471"/>
      <c r="EW121" s="471"/>
      <c r="EX121" s="472"/>
      <c r="EY121" s="470"/>
      <c r="EZ121" s="471"/>
      <c r="FA121" s="471"/>
      <c r="FB121" s="471"/>
      <c r="FC121" s="471"/>
      <c r="FD121" s="472"/>
      <c r="FE121" s="370"/>
      <c r="FF121" s="371"/>
      <c r="FG121" s="371"/>
      <c r="FH121" s="371"/>
      <c r="FI121" s="371"/>
      <c r="FJ121" s="372"/>
      <c r="FK121" s="359"/>
      <c r="FL121" s="360"/>
      <c r="FM121" s="360"/>
      <c r="FN121" s="360"/>
      <c r="FO121" s="360"/>
      <c r="FP121" s="361"/>
      <c r="FQ121" s="470"/>
      <c r="FR121" s="471"/>
      <c r="FS121" s="471"/>
      <c r="FT121" s="471"/>
      <c r="FU121" s="471"/>
      <c r="FV121" s="472"/>
      <c r="FW121" s="470"/>
      <c r="FX121" s="471"/>
      <c r="FY121" s="471"/>
      <c r="FZ121" s="471"/>
      <c r="GA121" s="471"/>
      <c r="GB121" s="472"/>
      <c r="GC121" s="470"/>
      <c r="GD121" s="471"/>
      <c r="GE121" s="471"/>
      <c r="GF121" s="471"/>
      <c r="GG121" s="471"/>
      <c r="GH121" s="472"/>
      <c r="GI121" s="470"/>
      <c r="GJ121" s="471"/>
      <c r="GK121" s="471"/>
      <c r="GL121" s="471"/>
      <c r="GM121" s="471"/>
      <c r="GN121" s="472"/>
      <c r="GO121" s="470"/>
      <c r="GP121" s="471"/>
      <c r="GQ121" s="471"/>
      <c r="GR121" s="471"/>
      <c r="GS121" s="471"/>
      <c r="GT121" s="472"/>
      <c r="GU121" s="370"/>
      <c r="GV121" s="371"/>
      <c r="GW121" s="371"/>
      <c r="GX121" s="371"/>
      <c r="GY121" s="371"/>
      <c r="GZ121" s="372"/>
      <c r="HA121" s="370"/>
      <c r="HB121" s="371"/>
      <c r="HC121" s="371"/>
      <c r="HD121" s="371"/>
      <c r="HE121" s="371"/>
      <c r="HF121" s="372"/>
      <c r="HG121" s="729"/>
      <c r="HH121" s="365"/>
      <c r="HI121" s="365"/>
      <c r="HJ121" s="365"/>
      <c r="HK121" s="365"/>
      <c r="HL121" s="365"/>
      <c r="HM121" s="365"/>
      <c r="HN121" s="106"/>
      <c r="HO121" s="106"/>
      <c r="HP121" s="106"/>
      <c r="HQ121" s="106"/>
      <c r="HR121" s="106"/>
      <c r="HS121" s="106"/>
      <c r="HT121" s="106"/>
      <c r="HU121" s="106"/>
      <c r="HV121" s="15"/>
      <c r="HW121" s="15"/>
      <c r="HX121" s="15"/>
      <c r="HY121" s="110"/>
      <c r="HZ121" s="110"/>
      <c r="IA121" s="85"/>
      <c r="IB121" s="111"/>
    </row>
    <row r="122" spans="1:239" ht="20.25" hidden="1" customHeight="1" thickBot="1" x14ac:dyDescent="0.3">
      <c r="B122" s="337"/>
      <c r="C122" s="338"/>
      <c r="D122" s="338"/>
      <c r="E122" s="716"/>
      <c r="F122" s="718"/>
      <c r="G122" s="718"/>
      <c r="H122" s="718"/>
      <c r="I122" s="718"/>
      <c r="J122" s="718"/>
      <c r="K122" s="718"/>
      <c r="L122" s="718"/>
      <c r="M122" s="718"/>
      <c r="N122" s="718"/>
      <c r="O122" s="718"/>
      <c r="P122" s="718"/>
      <c r="Q122" s="718"/>
      <c r="R122" s="718"/>
      <c r="S122" s="718"/>
      <c r="T122" s="718"/>
      <c r="U122" s="718"/>
      <c r="V122" s="719"/>
      <c r="W122" s="733" t="s">
        <v>37</v>
      </c>
      <c r="X122" s="734"/>
      <c r="Y122" s="734"/>
      <c r="Z122" s="734"/>
      <c r="AA122" s="734"/>
      <c r="AB122" s="735"/>
      <c r="AC122" s="376"/>
      <c r="AD122" s="377"/>
      <c r="AE122" s="377"/>
      <c r="AF122" s="377"/>
      <c r="AG122" s="377"/>
      <c r="AH122" s="378"/>
      <c r="AI122" s="359"/>
      <c r="AJ122" s="360"/>
      <c r="AK122" s="360"/>
      <c r="AL122" s="360"/>
      <c r="AM122" s="360"/>
      <c r="AN122" s="361"/>
      <c r="AO122" s="359"/>
      <c r="AP122" s="360"/>
      <c r="AQ122" s="360"/>
      <c r="AR122" s="360"/>
      <c r="AS122" s="360"/>
      <c r="AT122" s="361"/>
      <c r="AU122" s="376"/>
      <c r="AV122" s="377"/>
      <c r="AW122" s="377"/>
      <c r="AX122" s="377"/>
      <c r="AY122" s="377"/>
      <c r="AZ122" s="378"/>
      <c r="BA122" s="376"/>
      <c r="BB122" s="377"/>
      <c r="BC122" s="377"/>
      <c r="BD122" s="377"/>
      <c r="BE122" s="377"/>
      <c r="BF122" s="378"/>
      <c r="BG122" s="376"/>
      <c r="BH122" s="377"/>
      <c r="BI122" s="377"/>
      <c r="BJ122" s="377"/>
      <c r="BK122" s="377"/>
      <c r="BL122" s="378"/>
      <c r="BM122" s="376"/>
      <c r="BN122" s="377"/>
      <c r="BO122" s="377"/>
      <c r="BP122" s="377"/>
      <c r="BQ122" s="377"/>
      <c r="BR122" s="378"/>
      <c r="BS122" s="359"/>
      <c r="BT122" s="360"/>
      <c r="BU122" s="360"/>
      <c r="BV122" s="360"/>
      <c r="BW122" s="360"/>
      <c r="BX122" s="361"/>
      <c r="BY122" s="359"/>
      <c r="BZ122" s="360"/>
      <c r="CA122" s="360"/>
      <c r="CB122" s="360"/>
      <c r="CC122" s="360"/>
      <c r="CD122" s="361"/>
      <c r="CE122" s="359"/>
      <c r="CF122" s="360"/>
      <c r="CG122" s="360"/>
      <c r="CH122" s="360"/>
      <c r="CI122" s="360"/>
      <c r="CJ122" s="112"/>
      <c r="CK122" s="470"/>
      <c r="CL122" s="471"/>
      <c r="CM122" s="471"/>
      <c r="CN122" s="471"/>
      <c r="CO122" s="471"/>
      <c r="CP122" s="472"/>
      <c r="CQ122" s="470"/>
      <c r="CR122" s="471"/>
      <c r="CS122" s="471"/>
      <c r="CT122" s="471"/>
      <c r="CU122" s="471"/>
      <c r="CV122" s="472"/>
      <c r="CW122" s="470"/>
      <c r="CX122" s="471"/>
      <c r="CY122" s="471"/>
      <c r="CZ122" s="471"/>
      <c r="DA122" s="471"/>
      <c r="DB122" s="472"/>
      <c r="DC122" s="470"/>
      <c r="DD122" s="471"/>
      <c r="DE122" s="471"/>
      <c r="DF122" s="471"/>
      <c r="DG122" s="471"/>
      <c r="DH122" s="472"/>
      <c r="DI122" s="470"/>
      <c r="DJ122" s="471"/>
      <c r="DK122" s="471"/>
      <c r="DL122" s="471"/>
      <c r="DM122" s="471"/>
      <c r="DN122" s="472"/>
      <c r="DO122" s="740"/>
      <c r="DP122" s="741"/>
      <c r="DQ122" s="741"/>
      <c r="DR122" s="741"/>
      <c r="DS122" s="741"/>
      <c r="DT122" s="742"/>
      <c r="DU122" s="740"/>
      <c r="DV122" s="741"/>
      <c r="DW122" s="741"/>
      <c r="DX122" s="741"/>
      <c r="DY122" s="741"/>
      <c r="DZ122" s="742"/>
      <c r="EA122" s="470"/>
      <c r="EB122" s="471"/>
      <c r="EC122" s="471"/>
      <c r="ED122" s="471"/>
      <c r="EE122" s="471"/>
      <c r="EF122" s="472"/>
      <c r="EG122" s="470"/>
      <c r="EH122" s="471"/>
      <c r="EI122" s="471"/>
      <c r="EJ122" s="471"/>
      <c r="EK122" s="471"/>
      <c r="EL122" s="472"/>
      <c r="EM122" s="470"/>
      <c r="EN122" s="471"/>
      <c r="EO122" s="471"/>
      <c r="EP122" s="471"/>
      <c r="EQ122" s="471"/>
      <c r="ER122" s="472"/>
      <c r="ES122" s="470"/>
      <c r="ET122" s="471"/>
      <c r="EU122" s="471"/>
      <c r="EV122" s="471"/>
      <c r="EW122" s="471"/>
      <c r="EX122" s="472"/>
      <c r="EY122" s="470"/>
      <c r="EZ122" s="471"/>
      <c r="FA122" s="471"/>
      <c r="FB122" s="471"/>
      <c r="FC122" s="471"/>
      <c r="FD122" s="472"/>
      <c r="FE122" s="359"/>
      <c r="FF122" s="360"/>
      <c r="FG122" s="360"/>
      <c r="FH122" s="360"/>
      <c r="FI122" s="360"/>
      <c r="FJ122" s="361"/>
      <c r="FK122" s="359"/>
      <c r="FL122" s="360"/>
      <c r="FM122" s="360"/>
      <c r="FN122" s="360"/>
      <c r="FO122" s="360"/>
      <c r="FP122" s="361"/>
      <c r="FQ122" s="470"/>
      <c r="FR122" s="471"/>
      <c r="FS122" s="471"/>
      <c r="FT122" s="471"/>
      <c r="FU122" s="471"/>
      <c r="FV122" s="472"/>
      <c r="FW122" s="470"/>
      <c r="FX122" s="471"/>
      <c r="FY122" s="471"/>
      <c r="FZ122" s="471"/>
      <c r="GA122" s="471"/>
      <c r="GB122" s="472"/>
      <c r="GC122" s="470"/>
      <c r="GD122" s="471"/>
      <c r="GE122" s="471"/>
      <c r="GF122" s="471"/>
      <c r="GG122" s="471"/>
      <c r="GH122" s="472"/>
      <c r="GI122" s="470"/>
      <c r="GJ122" s="471"/>
      <c r="GK122" s="471"/>
      <c r="GL122" s="471"/>
      <c r="GM122" s="471"/>
      <c r="GN122" s="472"/>
      <c r="GO122" s="470"/>
      <c r="GP122" s="471"/>
      <c r="GQ122" s="471"/>
      <c r="GR122" s="471"/>
      <c r="GS122" s="471"/>
      <c r="GT122" s="472"/>
      <c r="GU122" s="359"/>
      <c r="GV122" s="360"/>
      <c r="GW122" s="360"/>
      <c r="GX122" s="360"/>
      <c r="GY122" s="360"/>
      <c r="GZ122" s="361"/>
      <c r="HA122" s="359"/>
      <c r="HB122" s="360"/>
      <c r="HC122" s="360"/>
      <c r="HD122" s="360"/>
      <c r="HE122" s="360"/>
      <c r="HF122" s="361"/>
      <c r="HG122" s="113"/>
      <c r="HH122" s="106"/>
      <c r="HI122" s="106"/>
      <c r="HJ122" s="106"/>
      <c r="HK122" s="106"/>
      <c r="HL122" s="106"/>
      <c r="HM122" s="106"/>
      <c r="HN122" s="106"/>
      <c r="HO122" s="106"/>
      <c r="HP122" s="106"/>
      <c r="HQ122" s="106"/>
      <c r="HR122" s="106"/>
      <c r="HS122" s="106"/>
      <c r="HT122" s="106"/>
      <c r="HU122" s="106"/>
      <c r="HV122" s="15"/>
      <c r="HW122" s="15"/>
      <c r="HX122" s="15"/>
      <c r="HY122" s="114"/>
      <c r="HZ122" s="114"/>
      <c r="IA122" s="33"/>
      <c r="IB122" s="68"/>
    </row>
    <row r="123" spans="1:239" ht="19.5" hidden="1" customHeight="1" thickBot="1" x14ac:dyDescent="0.3">
      <c r="B123" s="337"/>
      <c r="C123" s="338"/>
      <c r="D123" s="338"/>
      <c r="E123" s="716"/>
      <c r="F123" s="718"/>
      <c r="G123" s="718"/>
      <c r="H123" s="718"/>
      <c r="I123" s="718"/>
      <c r="J123" s="718"/>
      <c r="K123" s="718"/>
      <c r="L123" s="718"/>
      <c r="M123" s="718"/>
      <c r="N123" s="718"/>
      <c r="O123" s="718"/>
      <c r="P123" s="718"/>
      <c r="Q123" s="718"/>
      <c r="R123" s="718"/>
      <c r="S123" s="718"/>
      <c r="T123" s="718"/>
      <c r="U123" s="718"/>
      <c r="V123" s="719"/>
      <c r="W123" s="737" t="s">
        <v>39</v>
      </c>
      <c r="X123" s="738"/>
      <c r="Y123" s="738"/>
      <c r="Z123" s="738"/>
      <c r="AA123" s="738"/>
      <c r="AB123" s="739"/>
      <c r="AC123" s="736">
        <f>(AC121-AC120-AC122)</f>
        <v>0</v>
      </c>
      <c r="AD123" s="382"/>
      <c r="AE123" s="382"/>
      <c r="AF123" s="382"/>
      <c r="AG123" s="382"/>
      <c r="AH123" s="383"/>
      <c r="AI123" s="736">
        <f>(AI121-AI120-AI122)</f>
        <v>0</v>
      </c>
      <c r="AJ123" s="382"/>
      <c r="AK123" s="382"/>
      <c r="AL123" s="382"/>
      <c r="AM123" s="382"/>
      <c r="AN123" s="383"/>
      <c r="AO123" s="736">
        <f>(AO121-AO120-AO122)</f>
        <v>0</v>
      </c>
      <c r="AP123" s="382"/>
      <c r="AQ123" s="382"/>
      <c r="AR123" s="382"/>
      <c r="AS123" s="382"/>
      <c r="AT123" s="383"/>
      <c r="AU123" s="736">
        <f>(AU121-AU120-AU122)</f>
        <v>0</v>
      </c>
      <c r="AV123" s="382"/>
      <c r="AW123" s="382"/>
      <c r="AX123" s="382"/>
      <c r="AY123" s="382"/>
      <c r="AZ123" s="383"/>
      <c r="BA123" s="736">
        <f>(BA121-BA120-BA122)</f>
        <v>0</v>
      </c>
      <c r="BB123" s="382"/>
      <c r="BC123" s="382"/>
      <c r="BD123" s="382"/>
      <c r="BE123" s="382"/>
      <c r="BF123" s="383"/>
      <c r="BG123" s="736">
        <f>(BG121-BG120-BG122)</f>
        <v>0</v>
      </c>
      <c r="BH123" s="382"/>
      <c r="BI123" s="382"/>
      <c r="BJ123" s="382"/>
      <c r="BK123" s="382"/>
      <c r="BL123" s="383"/>
      <c r="BM123" s="736">
        <f>(BM121-BM120-BM122)</f>
        <v>0</v>
      </c>
      <c r="BN123" s="382"/>
      <c r="BO123" s="382"/>
      <c r="BP123" s="382"/>
      <c r="BQ123" s="382"/>
      <c r="BR123" s="383"/>
      <c r="BS123" s="736">
        <f>(BS121-BS120-BS122)</f>
        <v>0</v>
      </c>
      <c r="BT123" s="382"/>
      <c r="BU123" s="382"/>
      <c r="BV123" s="382"/>
      <c r="BW123" s="382"/>
      <c r="BX123" s="383"/>
      <c r="BY123" s="736">
        <f>(BY121-BY120-BY122)</f>
        <v>0</v>
      </c>
      <c r="BZ123" s="382"/>
      <c r="CA123" s="382"/>
      <c r="CB123" s="382"/>
      <c r="CC123" s="382"/>
      <c r="CD123" s="383"/>
      <c r="CE123" s="736">
        <f>(CE121-CE120-CE122)</f>
        <v>0</v>
      </c>
      <c r="CF123" s="382"/>
      <c r="CG123" s="382"/>
      <c r="CH123" s="382"/>
      <c r="CI123" s="382"/>
      <c r="CJ123" s="383"/>
      <c r="CK123" s="736">
        <f>(CK121-CK120-CK122)</f>
        <v>0</v>
      </c>
      <c r="CL123" s="382"/>
      <c r="CM123" s="382"/>
      <c r="CN123" s="382"/>
      <c r="CO123" s="382"/>
      <c r="CP123" s="383"/>
      <c r="CQ123" s="736">
        <f>(CQ121-CQ120-CQ122)</f>
        <v>0</v>
      </c>
      <c r="CR123" s="382"/>
      <c r="CS123" s="382"/>
      <c r="CT123" s="382"/>
      <c r="CU123" s="382"/>
      <c r="CV123" s="383"/>
      <c r="CW123" s="736">
        <f>(CW121-CW120-CW122)</f>
        <v>0</v>
      </c>
      <c r="CX123" s="382"/>
      <c r="CY123" s="382"/>
      <c r="CZ123" s="382"/>
      <c r="DA123" s="382"/>
      <c r="DB123" s="383"/>
      <c r="DC123" s="736">
        <f>(DC121-DC120-DC122)</f>
        <v>0</v>
      </c>
      <c r="DD123" s="382"/>
      <c r="DE123" s="382"/>
      <c r="DF123" s="382"/>
      <c r="DG123" s="382"/>
      <c r="DH123" s="383"/>
      <c r="DI123" s="736">
        <f>(DI121-DI120-DI122)</f>
        <v>0</v>
      </c>
      <c r="DJ123" s="382"/>
      <c r="DK123" s="382"/>
      <c r="DL123" s="382"/>
      <c r="DM123" s="382"/>
      <c r="DN123" s="383"/>
      <c r="DO123" s="736">
        <f>(DO121-DO120-DO122)</f>
        <v>0</v>
      </c>
      <c r="DP123" s="382"/>
      <c r="DQ123" s="382"/>
      <c r="DR123" s="382"/>
      <c r="DS123" s="382"/>
      <c r="DT123" s="383"/>
      <c r="DU123" s="736">
        <f>(DU121-DU120-DU122)</f>
        <v>0</v>
      </c>
      <c r="DV123" s="382"/>
      <c r="DW123" s="382"/>
      <c r="DX123" s="382"/>
      <c r="DY123" s="382"/>
      <c r="DZ123" s="383"/>
      <c r="EA123" s="736">
        <f>(EA121-EA120-EA122)</f>
        <v>0</v>
      </c>
      <c r="EB123" s="382"/>
      <c r="EC123" s="382"/>
      <c r="ED123" s="382"/>
      <c r="EE123" s="382"/>
      <c r="EF123" s="383"/>
      <c r="EG123" s="736">
        <f>(EG121-EG120-EG122)</f>
        <v>0</v>
      </c>
      <c r="EH123" s="382"/>
      <c r="EI123" s="382"/>
      <c r="EJ123" s="382"/>
      <c r="EK123" s="382"/>
      <c r="EL123" s="383"/>
      <c r="EM123" s="736">
        <f>(EM121-EM120-EM122)</f>
        <v>0</v>
      </c>
      <c r="EN123" s="382"/>
      <c r="EO123" s="382"/>
      <c r="EP123" s="382"/>
      <c r="EQ123" s="382"/>
      <c r="ER123" s="383"/>
      <c r="ES123" s="736">
        <f>(ES121-ES120-ES122)</f>
        <v>0</v>
      </c>
      <c r="ET123" s="382"/>
      <c r="EU123" s="382"/>
      <c r="EV123" s="382"/>
      <c r="EW123" s="382"/>
      <c r="EX123" s="383"/>
      <c r="EY123" s="736">
        <f>(EY121-EY120-EY122)</f>
        <v>0</v>
      </c>
      <c r="EZ123" s="382"/>
      <c r="FA123" s="382"/>
      <c r="FB123" s="382"/>
      <c r="FC123" s="382"/>
      <c r="FD123" s="383"/>
      <c r="FE123" s="736">
        <f>(FE121-FE120-FE122)</f>
        <v>0</v>
      </c>
      <c r="FF123" s="382"/>
      <c r="FG123" s="382"/>
      <c r="FH123" s="382"/>
      <c r="FI123" s="382"/>
      <c r="FJ123" s="383"/>
      <c r="FK123" s="736">
        <f>(FK121-FK120-FK122)</f>
        <v>0</v>
      </c>
      <c r="FL123" s="382"/>
      <c r="FM123" s="382"/>
      <c r="FN123" s="382"/>
      <c r="FO123" s="382"/>
      <c r="FP123" s="383"/>
      <c r="FQ123" s="736">
        <f>(FQ121-FQ120-FQ122)</f>
        <v>0</v>
      </c>
      <c r="FR123" s="382"/>
      <c r="FS123" s="382"/>
      <c r="FT123" s="382"/>
      <c r="FU123" s="382"/>
      <c r="FV123" s="383"/>
      <c r="FW123" s="736">
        <f>(FW121-FW120-FW122)</f>
        <v>0</v>
      </c>
      <c r="FX123" s="382"/>
      <c r="FY123" s="382"/>
      <c r="FZ123" s="382"/>
      <c r="GA123" s="382"/>
      <c r="GB123" s="383"/>
      <c r="GC123" s="736">
        <f>(GC121-GC120-GC122)</f>
        <v>0</v>
      </c>
      <c r="GD123" s="382"/>
      <c r="GE123" s="382"/>
      <c r="GF123" s="382"/>
      <c r="GG123" s="382"/>
      <c r="GH123" s="383"/>
      <c r="GI123" s="736">
        <f>(GI121-GI120-GI122)</f>
        <v>0</v>
      </c>
      <c r="GJ123" s="382"/>
      <c r="GK123" s="382"/>
      <c r="GL123" s="382"/>
      <c r="GM123" s="382"/>
      <c r="GN123" s="383"/>
      <c r="GO123" s="736">
        <f>(GO121-GO120-GO122)</f>
        <v>0</v>
      </c>
      <c r="GP123" s="382"/>
      <c r="GQ123" s="382"/>
      <c r="GR123" s="382"/>
      <c r="GS123" s="382"/>
      <c r="GT123" s="383"/>
      <c r="GU123" s="736">
        <f>(GU121-GU120-GU122)</f>
        <v>0</v>
      </c>
      <c r="GV123" s="382"/>
      <c r="GW123" s="382"/>
      <c r="GX123" s="382"/>
      <c r="GY123" s="382"/>
      <c r="GZ123" s="383"/>
      <c r="HA123" s="736">
        <f>(HA121-HA120-HA122)</f>
        <v>0</v>
      </c>
      <c r="HB123" s="382"/>
      <c r="HC123" s="382"/>
      <c r="HD123" s="382"/>
      <c r="HE123" s="382"/>
      <c r="HF123" s="383"/>
      <c r="HG123" s="743"/>
      <c r="HH123" s="694"/>
      <c r="HI123" s="694"/>
      <c r="HJ123" s="694"/>
      <c r="HK123" s="694"/>
      <c r="HL123" s="694"/>
      <c r="HM123" s="695"/>
      <c r="HN123" s="106"/>
      <c r="HO123" s="106"/>
      <c r="HP123" s="106"/>
      <c r="HQ123" s="106"/>
      <c r="HR123" s="106"/>
      <c r="HS123" s="106"/>
      <c r="HT123" s="106"/>
      <c r="HU123" s="106"/>
      <c r="HV123" s="15"/>
      <c r="HW123" s="15"/>
      <c r="HX123" s="15"/>
      <c r="HY123" s="50">
        <f>SUM(AC123:HE123)</f>
        <v>0</v>
      </c>
      <c r="HZ123" s="41"/>
      <c r="IA123" s="33"/>
      <c r="IB123" s="68"/>
    </row>
    <row r="124" spans="1:239" ht="15.75" hidden="1" thickBot="1" x14ac:dyDescent="0.3">
      <c r="B124" s="337"/>
      <c r="C124" s="338"/>
      <c r="D124" s="338"/>
      <c r="E124" s="716"/>
      <c r="F124" s="718"/>
      <c r="G124" s="718"/>
      <c r="H124" s="718"/>
      <c r="I124" s="718"/>
      <c r="J124" s="718"/>
      <c r="K124" s="718"/>
      <c r="L124" s="718"/>
      <c r="M124" s="718"/>
      <c r="N124" s="718"/>
      <c r="O124" s="718"/>
      <c r="P124" s="718"/>
      <c r="Q124" s="718"/>
      <c r="R124" s="718"/>
      <c r="S124" s="718"/>
      <c r="T124" s="718"/>
      <c r="U124" s="718"/>
      <c r="V124" s="719"/>
      <c r="W124" s="115"/>
      <c r="X124" s="744" t="s">
        <v>41</v>
      </c>
      <c r="Y124" s="744"/>
      <c r="Z124" s="744"/>
      <c r="AA124" s="744"/>
      <c r="AB124" s="745"/>
      <c r="AC124" s="740"/>
      <c r="AD124" s="741"/>
      <c r="AE124" s="741"/>
      <c r="AF124" s="741"/>
      <c r="AG124" s="741"/>
      <c r="AH124" s="742"/>
      <c r="AI124" s="359"/>
      <c r="AJ124" s="360"/>
      <c r="AK124" s="360"/>
      <c r="AL124" s="360"/>
      <c r="AM124" s="360"/>
      <c r="AN124" s="361"/>
      <c r="AO124" s="359"/>
      <c r="AP124" s="360"/>
      <c r="AQ124" s="360"/>
      <c r="AR124" s="360"/>
      <c r="AS124" s="360"/>
      <c r="AT124" s="361"/>
      <c r="AU124" s="470"/>
      <c r="AV124" s="471"/>
      <c r="AW124" s="471"/>
      <c r="AX124" s="471"/>
      <c r="AY124" s="471"/>
      <c r="AZ124" s="472"/>
      <c r="BA124" s="470"/>
      <c r="BB124" s="471"/>
      <c r="BC124" s="471"/>
      <c r="BD124" s="471"/>
      <c r="BE124" s="471"/>
      <c r="BF124" s="472"/>
      <c r="BG124" s="470"/>
      <c r="BH124" s="471"/>
      <c r="BI124" s="471"/>
      <c r="BJ124" s="471"/>
      <c r="BK124" s="471"/>
      <c r="BL124" s="472"/>
      <c r="BM124" s="470"/>
      <c r="BN124" s="471"/>
      <c r="BO124" s="471"/>
      <c r="BP124" s="471"/>
      <c r="BQ124" s="471"/>
      <c r="BR124" s="472"/>
      <c r="BS124" s="359"/>
      <c r="BT124" s="360"/>
      <c r="BU124" s="360"/>
      <c r="BV124" s="360"/>
      <c r="BW124" s="360"/>
      <c r="BX124" s="361"/>
      <c r="BY124" s="359"/>
      <c r="BZ124" s="360"/>
      <c r="CA124" s="360"/>
      <c r="CB124" s="360"/>
      <c r="CC124" s="360"/>
      <c r="CD124" s="361"/>
      <c r="CE124" s="359"/>
      <c r="CF124" s="360"/>
      <c r="CG124" s="360"/>
      <c r="CH124" s="360"/>
      <c r="CI124" s="360"/>
      <c r="CJ124" s="112"/>
      <c r="CK124" s="470"/>
      <c r="CL124" s="471"/>
      <c r="CM124" s="471"/>
      <c r="CN124" s="471"/>
      <c r="CO124" s="471"/>
      <c r="CP124" s="472"/>
      <c r="CQ124" s="470"/>
      <c r="CR124" s="471"/>
      <c r="CS124" s="471"/>
      <c r="CT124" s="471"/>
      <c r="CU124" s="471"/>
      <c r="CV124" s="472"/>
      <c r="CW124" s="470"/>
      <c r="CX124" s="471"/>
      <c r="CY124" s="471"/>
      <c r="CZ124" s="471"/>
      <c r="DA124" s="471"/>
      <c r="DB124" s="472"/>
      <c r="DC124" s="470"/>
      <c r="DD124" s="471"/>
      <c r="DE124" s="471"/>
      <c r="DF124" s="471"/>
      <c r="DG124" s="471"/>
      <c r="DH124" s="472"/>
      <c r="DI124" s="470"/>
      <c r="DJ124" s="471"/>
      <c r="DK124" s="471"/>
      <c r="DL124" s="471"/>
      <c r="DM124" s="471"/>
      <c r="DN124" s="472"/>
      <c r="DO124" s="740"/>
      <c r="DP124" s="741"/>
      <c r="DQ124" s="741"/>
      <c r="DR124" s="741"/>
      <c r="DS124" s="741"/>
      <c r="DT124" s="742"/>
      <c r="DU124" s="740"/>
      <c r="DV124" s="741"/>
      <c r="DW124" s="741"/>
      <c r="DX124" s="741"/>
      <c r="DY124" s="741"/>
      <c r="DZ124" s="742"/>
      <c r="EA124" s="470"/>
      <c r="EB124" s="471"/>
      <c r="EC124" s="471"/>
      <c r="ED124" s="471"/>
      <c r="EE124" s="471"/>
      <c r="EF124" s="472"/>
      <c r="EG124" s="470"/>
      <c r="EH124" s="471"/>
      <c r="EI124" s="471"/>
      <c r="EJ124" s="471"/>
      <c r="EK124" s="471"/>
      <c r="EL124" s="472"/>
      <c r="EM124" s="470"/>
      <c r="EN124" s="471"/>
      <c r="EO124" s="471"/>
      <c r="EP124" s="471"/>
      <c r="EQ124" s="471"/>
      <c r="ER124" s="472"/>
      <c r="ES124" s="470"/>
      <c r="ET124" s="471"/>
      <c r="EU124" s="471"/>
      <c r="EV124" s="471"/>
      <c r="EW124" s="471"/>
      <c r="EX124" s="472"/>
      <c r="EY124" s="470"/>
      <c r="EZ124" s="471"/>
      <c r="FA124" s="471"/>
      <c r="FB124" s="471"/>
      <c r="FC124" s="471"/>
      <c r="FD124" s="472"/>
      <c r="FE124" s="359"/>
      <c r="FF124" s="360"/>
      <c r="FG124" s="360"/>
      <c r="FH124" s="360"/>
      <c r="FI124" s="360"/>
      <c r="FJ124" s="361"/>
      <c r="FK124" s="359"/>
      <c r="FL124" s="360"/>
      <c r="FM124" s="360"/>
      <c r="FN124" s="360"/>
      <c r="FO124" s="360"/>
      <c r="FP124" s="361"/>
      <c r="FQ124" s="470"/>
      <c r="FR124" s="471"/>
      <c r="FS124" s="471"/>
      <c r="FT124" s="471"/>
      <c r="FU124" s="471"/>
      <c r="FV124" s="472"/>
      <c r="FW124" s="470"/>
      <c r="FX124" s="471"/>
      <c r="FY124" s="471"/>
      <c r="FZ124" s="471"/>
      <c r="GA124" s="471"/>
      <c r="GB124" s="472"/>
      <c r="GC124" s="470"/>
      <c r="GD124" s="471"/>
      <c r="GE124" s="471"/>
      <c r="GF124" s="471"/>
      <c r="GG124" s="471"/>
      <c r="GH124" s="472"/>
      <c r="GI124" s="470"/>
      <c r="GJ124" s="471"/>
      <c r="GK124" s="471"/>
      <c r="GL124" s="471"/>
      <c r="GM124" s="471"/>
      <c r="GN124" s="472"/>
      <c r="GO124" s="470"/>
      <c r="GP124" s="471"/>
      <c r="GQ124" s="471"/>
      <c r="GR124" s="471"/>
      <c r="GS124" s="471"/>
      <c r="GT124" s="472"/>
      <c r="GU124" s="359"/>
      <c r="GV124" s="360"/>
      <c r="GW124" s="360"/>
      <c r="GX124" s="360"/>
      <c r="GY124" s="360"/>
      <c r="GZ124" s="361"/>
      <c r="HA124" s="359"/>
      <c r="HB124" s="360"/>
      <c r="HC124" s="360"/>
      <c r="HD124" s="360"/>
      <c r="HE124" s="360"/>
      <c r="HF124" s="361"/>
      <c r="HG124" s="113"/>
      <c r="HH124" s="106"/>
      <c r="HI124" s="106"/>
      <c r="HJ124" s="106"/>
      <c r="HK124" s="106"/>
      <c r="HL124" s="106"/>
      <c r="HM124" s="106"/>
      <c r="HN124" s="106"/>
      <c r="HO124" s="106"/>
      <c r="HP124" s="106"/>
      <c r="HQ124" s="106"/>
      <c r="HR124" s="106"/>
      <c r="HS124" s="106"/>
      <c r="HT124" s="106"/>
      <c r="HU124" s="106"/>
      <c r="HV124" s="15"/>
      <c r="HW124" s="15"/>
      <c r="HX124" s="15"/>
      <c r="HY124" s="114"/>
      <c r="HZ124" s="114"/>
      <c r="IA124" s="33"/>
      <c r="IB124" s="68"/>
    </row>
    <row r="125" spans="1:239" ht="15.75" hidden="1" thickBot="1" x14ac:dyDescent="0.3">
      <c r="B125" s="339"/>
      <c r="C125" s="340"/>
      <c r="D125" s="340"/>
      <c r="E125" s="717"/>
      <c r="F125" s="720"/>
      <c r="G125" s="720"/>
      <c r="H125" s="720"/>
      <c r="I125" s="720"/>
      <c r="J125" s="720"/>
      <c r="K125" s="720"/>
      <c r="L125" s="720"/>
      <c r="M125" s="720"/>
      <c r="N125" s="720"/>
      <c r="O125" s="720"/>
      <c r="P125" s="720"/>
      <c r="Q125" s="720"/>
      <c r="R125" s="720"/>
      <c r="S125" s="720"/>
      <c r="T125" s="720"/>
      <c r="U125" s="720"/>
      <c r="V125" s="721"/>
      <c r="W125" s="116"/>
      <c r="X125" s="746"/>
      <c r="Y125" s="746"/>
      <c r="Z125" s="746"/>
      <c r="AA125" s="746"/>
      <c r="AB125" s="747"/>
      <c r="AC125" s="730"/>
      <c r="AD125" s="731"/>
      <c r="AE125" s="731"/>
      <c r="AF125" s="731"/>
      <c r="AG125" s="731"/>
      <c r="AH125" s="732"/>
      <c r="AI125" s="370"/>
      <c r="AJ125" s="371"/>
      <c r="AK125" s="371"/>
      <c r="AL125" s="371"/>
      <c r="AM125" s="371"/>
      <c r="AN125" s="372"/>
      <c r="AO125" s="370"/>
      <c r="AP125" s="371"/>
      <c r="AQ125" s="371"/>
      <c r="AR125" s="371"/>
      <c r="AS125" s="371"/>
      <c r="AT125" s="372"/>
      <c r="AU125" s="730"/>
      <c r="AV125" s="731"/>
      <c r="AW125" s="731"/>
      <c r="AX125" s="731"/>
      <c r="AY125" s="731"/>
      <c r="AZ125" s="732"/>
      <c r="BA125" s="730"/>
      <c r="BB125" s="731"/>
      <c r="BC125" s="731"/>
      <c r="BD125" s="731"/>
      <c r="BE125" s="731"/>
      <c r="BF125" s="732"/>
      <c r="BG125" s="730"/>
      <c r="BH125" s="731"/>
      <c r="BI125" s="731"/>
      <c r="BJ125" s="731"/>
      <c r="BK125" s="731"/>
      <c r="BL125" s="732"/>
      <c r="BM125" s="730"/>
      <c r="BN125" s="731"/>
      <c r="BO125" s="731"/>
      <c r="BP125" s="731"/>
      <c r="BQ125" s="731"/>
      <c r="BR125" s="732"/>
      <c r="BS125" s="359"/>
      <c r="BT125" s="360"/>
      <c r="BU125" s="360"/>
      <c r="BV125" s="360"/>
      <c r="BW125" s="360"/>
      <c r="BX125" s="361"/>
      <c r="BY125" s="370"/>
      <c r="BZ125" s="371"/>
      <c r="CA125" s="371"/>
      <c r="CB125" s="371"/>
      <c r="CC125" s="371"/>
      <c r="CD125" s="372"/>
      <c r="CE125" s="370"/>
      <c r="CF125" s="371"/>
      <c r="CG125" s="371"/>
      <c r="CH125" s="371"/>
      <c r="CI125" s="371"/>
      <c r="CJ125" s="105"/>
      <c r="CK125" s="470"/>
      <c r="CL125" s="471"/>
      <c r="CM125" s="471"/>
      <c r="CN125" s="471"/>
      <c r="CO125" s="471"/>
      <c r="CP125" s="472"/>
      <c r="CQ125" s="470"/>
      <c r="CR125" s="471"/>
      <c r="CS125" s="471"/>
      <c r="CT125" s="471"/>
      <c r="CU125" s="471"/>
      <c r="CV125" s="472"/>
      <c r="CW125" s="470"/>
      <c r="CX125" s="471"/>
      <c r="CY125" s="471"/>
      <c r="CZ125" s="471"/>
      <c r="DA125" s="471"/>
      <c r="DB125" s="472"/>
      <c r="DC125" s="470"/>
      <c r="DD125" s="471"/>
      <c r="DE125" s="471"/>
      <c r="DF125" s="471"/>
      <c r="DG125" s="471"/>
      <c r="DH125" s="472"/>
      <c r="DI125" s="470"/>
      <c r="DJ125" s="471"/>
      <c r="DK125" s="471"/>
      <c r="DL125" s="471"/>
      <c r="DM125" s="471"/>
      <c r="DN125" s="472"/>
      <c r="DO125" s="730"/>
      <c r="DP125" s="731"/>
      <c r="DQ125" s="731"/>
      <c r="DR125" s="731"/>
      <c r="DS125" s="731"/>
      <c r="DT125" s="732"/>
      <c r="DU125" s="730"/>
      <c r="DV125" s="731"/>
      <c r="DW125" s="731"/>
      <c r="DX125" s="731"/>
      <c r="DY125" s="731"/>
      <c r="DZ125" s="732"/>
      <c r="EA125" s="470"/>
      <c r="EB125" s="471"/>
      <c r="EC125" s="471"/>
      <c r="ED125" s="471"/>
      <c r="EE125" s="471"/>
      <c r="EF125" s="472"/>
      <c r="EG125" s="470"/>
      <c r="EH125" s="471"/>
      <c r="EI125" s="471"/>
      <c r="EJ125" s="471"/>
      <c r="EK125" s="471"/>
      <c r="EL125" s="472"/>
      <c r="EM125" s="470"/>
      <c r="EN125" s="471"/>
      <c r="EO125" s="471"/>
      <c r="EP125" s="471"/>
      <c r="EQ125" s="471"/>
      <c r="ER125" s="472"/>
      <c r="ES125" s="470"/>
      <c r="ET125" s="471"/>
      <c r="EU125" s="471"/>
      <c r="EV125" s="471"/>
      <c r="EW125" s="471"/>
      <c r="EX125" s="472"/>
      <c r="EY125" s="470"/>
      <c r="EZ125" s="471"/>
      <c r="FA125" s="471"/>
      <c r="FB125" s="471"/>
      <c r="FC125" s="471"/>
      <c r="FD125" s="472"/>
      <c r="FE125" s="370"/>
      <c r="FF125" s="371"/>
      <c r="FG125" s="371"/>
      <c r="FH125" s="371"/>
      <c r="FI125" s="371"/>
      <c r="FJ125" s="372"/>
      <c r="FK125" s="359"/>
      <c r="FL125" s="360"/>
      <c r="FM125" s="360"/>
      <c r="FN125" s="360"/>
      <c r="FO125" s="360"/>
      <c r="FP125" s="361"/>
      <c r="FQ125" s="470"/>
      <c r="FR125" s="471"/>
      <c r="FS125" s="471"/>
      <c r="FT125" s="471"/>
      <c r="FU125" s="471"/>
      <c r="FV125" s="472"/>
      <c r="FW125" s="470"/>
      <c r="FX125" s="471"/>
      <c r="FY125" s="471"/>
      <c r="FZ125" s="471"/>
      <c r="GA125" s="471"/>
      <c r="GB125" s="472"/>
      <c r="GC125" s="470"/>
      <c r="GD125" s="471"/>
      <c r="GE125" s="471"/>
      <c r="GF125" s="471"/>
      <c r="GG125" s="471"/>
      <c r="GH125" s="472"/>
      <c r="GI125" s="470"/>
      <c r="GJ125" s="471"/>
      <c r="GK125" s="471"/>
      <c r="GL125" s="471"/>
      <c r="GM125" s="471"/>
      <c r="GN125" s="472"/>
      <c r="GO125" s="470"/>
      <c r="GP125" s="471"/>
      <c r="GQ125" s="471"/>
      <c r="GR125" s="471"/>
      <c r="GS125" s="471"/>
      <c r="GT125" s="472"/>
      <c r="GU125" s="370"/>
      <c r="GV125" s="371"/>
      <c r="GW125" s="371"/>
      <c r="GX125" s="371"/>
      <c r="GY125" s="371"/>
      <c r="GZ125" s="372"/>
      <c r="HA125" s="370"/>
      <c r="HB125" s="371"/>
      <c r="HC125" s="371"/>
      <c r="HD125" s="371"/>
      <c r="HE125" s="371"/>
      <c r="HF125" s="372"/>
      <c r="HG125" s="117"/>
      <c r="HH125" s="118"/>
      <c r="HI125" s="118"/>
      <c r="HJ125" s="118"/>
      <c r="HK125" s="118"/>
      <c r="HL125" s="118"/>
      <c r="HM125" s="118"/>
      <c r="HN125" s="118"/>
      <c r="HO125" s="118"/>
      <c r="HP125" s="118"/>
      <c r="HQ125" s="118"/>
      <c r="HR125" s="118"/>
      <c r="HS125" s="118"/>
      <c r="HT125" s="118"/>
      <c r="HU125" s="118"/>
      <c r="HV125" s="83"/>
      <c r="HW125" s="83"/>
      <c r="HX125" s="83"/>
      <c r="HY125" s="119"/>
      <c r="HZ125" s="119"/>
      <c r="IA125" s="62"/>
      <c r="IB125" s="120"/>
    </row>
    <row r="126" spans="1:239" ht="15.75" hidden="1" thickBot="1" x14ac:dyDescent="0.3">
      <c r="B126" s="335">
        <v>7</v>
      </c>
      <c r="C126" s="336"/>
      <c r="D126" s="336"/>
      <c r="E126" s="715"/>
      <c r="F126" s="748" t="s">
        <v>34</v>
      </c>
      <c r="G126" s="748"/>
      <c r="H126" s="748"/>
      <c r="I126" s="748"/>
      <c r="J126" s="748"/>
      <c r="K126" s="748"/>
      <c r="L126" s="748"/>
      <c r="M126" s="748"/>
      <c r="N126" s="748"/>
      <c r="O126" s="748"/>
      <c r="P126" s="748"/>
      <c r="Q126" s="748"/>
      <c r="R126" s="748"/>
      <c r="S126" s="748"/>
      <c r="T126" s="748"/>
      <c r="U126" s="748"/>
      <c r="V126" s="749"/>
      <c r="W126" s="125"/>
      <c r="X126" s="754">
        <v>1</v>
      </c>
      <c r="Y126" s="755"/>
      <c r="Z126" s="755"/>
      <c r="AA126" s="755"/>
      <c r="AB126" s="756"/>
      <c r="AC126" s="359"/>
      <c r="AD126" s="360"/>
      <c r="AE126" s="360"/>
      <c r="AF126" s="360"/>
      <c r="AG126" s="360"/>
      <c r="AH126" s="361"/>
      <c r="AI126" s="359"/>
      <c r="AJ126" s="360"/>
      <c r="AK126" s="360"/>
      <c r="AL126" s="360"/>
      <c r="AM126" s="360"/>
      <c r="AN126" s="361"/>
      <c r="AO126" s="359"/>
      <c r="AP126" s="360"/>
      <c r="AQ126" s="360"/>
      <c r="AR126" s="360"/>
      <c r="AS126" s="360"/>
      <c r="AT126" s="361"/>
      <c r="AU126" s="359"/>
      <c r="AV126" s="360"/>
      <c r="AW126" s="360"/>
      <c r="AX126" s="360"/>
      <c r="AY126" s="360"/>
      <c r="AZ126" s="361"/>
      <c r="BA126" s="359"/>
      <c r="BB126" s="360"/>
      <c r="BC126" s="360"/>
      <c r="BD126" s="360"/>
      <c r="BE126" s="360"/>
      <c r="BF126" s="361"/>
      <c r="BG126" s="359"/>
      <c r="BH126" s="360"/>
      <c r="BI126" s="360"/>
      <c r="BJ126" s="360"/>
      <c r="BK126" s="360"/>
      <c r="BL126" s="361"/>
      <c r="BM126" s="359"/>
      <c r="BN126" s="360"/>
      <c r="BO126" s="360"/>
      <c r="BP126" s="360"/>
      <c r="BQ126" s="360"/>
      <c r="BR126" s="361"/>
      <c r="BS126" s="359"/>
      <c r="BT126" s="360"/>
      <c r="BU126" s="360"/>
      <c r="BV126" s="360"/>
      <c r="BW126" s="360"/>
      <c r="BX126" s="361"/>
      <c r="BY126" s="359"/>
      <c r="BZ126" s="360"/>
      <c r="CA126" s="360"/>
      <c r="CB126" s="360"/>
      <c r="CC126" s="360"/>
      <c r="CD126" s="361"/>
      <c r="CE126" s="359"/>
      <c r="CF126" s="360"/>
      <c r="CG126" s="360"/>
      <c r="CH126" s="360"/>
      <c r="CI126" s="360"/>
      <c r="CJ126" s="112"/>
      <c r="CK126" s="470"/>
      <c r="CL126" s="471"/>
      <c r="CM126" s="471"/>
      <c r="CN126" s="471"/>
      <c r="CO126" s="471"/>
      <c r="CP126" s="472"/>
      <c r="CQ126" s="470"/>
      <c r="CR126" s="471"/>
      <c r="CS126" s="471"/>
      <c r="CT126" s="471"/>
      <c r="CU126" s="471"/>
      <c r="CV126" s="472"/>
      <c r="CW126" s="470"/>
      <c r="CX126" s="471"/>
      <c r="CY126" s="471"/>
      <c r="CZ126" s="471"/>
      <c r="DA126" s="471"/>
      <c r="DB126" s="472"/>
      <c r="DC126" s="470"/>
      <c r="DD126" s="471"/>
      <c r="DE126" s="471"/>
      <c r="DF126" s="471"/>
      <c r="DG126" s="471"/>
      <c r="DH126" s="472"/>
      <c r="DI126" s="470"/>
      <c r="DJ126" s="471"/>
      <c r="DK126" s="471"/>
      <c r="DL126" s="471"/>
      <c r="DM126" s="471"/>
      <c r="DN126" s="472"/>
      <c r="DO126" s="740"/>
      <c r="DP126" s="741"/>
      <c r="DQ126" s="741"/>
      <c r="DR126" s="741"/>
      <c r="DS126" s="741"/>
      <c r="DT126" s="742"/>
      <c r="DU126" s="740"/>
      <c r="DV126" s="741"/>
      <c r="DW126" s="741"/>
      <c r="DX126" s="741"/>
      <c r="DY126" s="741"/>
      <c r="DZ126" s="742"/>
      <c r="EA126" s="470"/>
      <c r="EB126" s="471"/>
      <c r="EC126" s="471"/>
      <c r="ED126" s="471"/>
      <c r="EE126" s="471"/>
      <c r="EF126" s="472"/>
      <c r="EG126" s="470"/>
      <c r="EH126" s="471"/>
      <c r="EI126" s="471"/>
      <c r="EJ126" s="471"/>
      <c r="EK126" s="471"/>
      <c r="EL126" s="472"/>
      <c r="EM126" s="470"/>
      <c r="EN126" s="471"/>
      <c r="EO126" s="471"/>
      <c r="EP126" s="471"/>
      <c r="EQ126" s="471"/>
      <c r="ER126" s="472"/>
      <c r="ES126" s="470"/>
      <c r="ET126" s="471"/>
      <c r="EU126" s="471"/>
      <c r="EV126" s="471"/>
      <c r="EW126" s="471"/>
      <c r="EX126" s="472"/>
      <c r="EY126" s="470"/>
      <c r="EZ126" s="471"/>
      <c r="FA126" s="471"/>
      <c r="FB126" s="471"/>
      <c r="FC126" s="471"/>
      <c r="FD126" s="472"/>
      <c r="FE126" s="359"/>
      <c r="FF126" s="360"/>
      <c r="FG126" s="360"/>
      <c r="FH126" s="360"/>
      <c r="FI126" s="360"/>
      <c r="FJ126" s="361"/>
      <c r="FK126" s="359"/>
      <c r="FL126" s="360"/>
      <c r="FM126" s="360"/>
      <c r="FN126" s="360"/>
      <c r="FO126" s="360"/>
      <c r="FP126" s="361"/>
      <c r="FQ126" s="470"/>
      <c r="FR126" s="471"/>
      <c r="FS126" s="471"/>
      <c r="FT126" s="471"/>
      <c r="FU126" s="471"/>
      <c r="FV126" s="472"/>
      <c r="FW126" s="470"/>
      <c r="FX126" s="471"/>
      <c r="FY126" s="471"/>
      <c r="FZ126" s="471"/>
      <c r="GA126" s="471"/>
      <c r="GB126" s="472"/>
      <c r="GC126" s="470"/>
      <c r="GD126" s="471"/>
      <c r="GE126" s="471"/>
      <c r="GF126" s="471"/>
      <c r="GG126" s="471"/>
      <c r="GH126" s="472"/>
      <c r="GI126" s="470"/>
      <c r="GJ126" s="471"/>
      <c r="GK126" s="471"/>
      <c r="GL126" s="471"/>
      <c r="GM126" s="471"/>
      <c r="GN126" s="472"/>
      <c r="GO126" s="470"/>
      <c r="GP126" s="471"/>
      <c r="GQ126" s="471"/>
      <c r="GR126" s="471"/>
      <c r="GS126" s="471"/>
      <c r="GT126" s="472"/>
      <c r="GU126" s="359"/>
      <c r="GV126" s="360"/>
      <c r="GW126" s="360"/>
      <c r="GX126" s="360"/>
      <c r="GY126" s="360"/>
      <c r="GZ126" s="361"/>
      <c r="HA126" s="359"/>
      <c r="HB126" s="360"/>
      <c r="HC126" s="360"/>
      <c r="HD126" s="360"/>
      <c r="HE126" s="360"/>
      <c r="HF126" s="361"/>
      <c r="HG126" s="753">
        <f>COUNT(AC126:HF126)</f>
        <v>0</v>
      </c>
      <c r="HH126" s="579"/>
      <c r="HI126" s="579"/>
      <c r="HJ126" s="579"/>
      <c r="HK126" s="579"/>
      <c r="HL126" s="579"/>
      <c r="HM126" s="579"/>
      <c r="HN126" s="126"/>
      <c r="HO126" s="126"/>
      <c r="HP126" s="126"/>
      <c r="HQ126" s="126"/>
      <c r="HR126" s="126"/>
      <c r="HS126" s="126"/>
      <c r="HT126" s="126"/>
      <c r="HU126" s="126"/>
      <c r="HV126" s="89"/>
      <c r="HW126" s="89"/>
      <c r="HX126" s="89"/>
      <c r="HY126" s="50">
        <f t="array" ref="HY126">SUM(IFERROR(AC127:HF127-AC126:HF126-AC128:HF128,0))</f>
        <v>0</v>
      </c>
      <c r="HZ126" s="50"/>
      <c r="IA126" s="51">
        <f>VLOOKUP($HY$17,'[1]производственный календарь '!$B$2:$D$13,3,0)</f>
        <v>19</v>
      </c>
      <c r="IB126" s="65">
        <f>VLOOKUP($HY$17,'[6]производственный календарь '!$B$2:$D$13,2,0)</f>
        <v>152</v>
      </c>
    </row>
    <row r="127" spans="1:239" ht="15.75" hidden="1" thickBot="1" x14ac:dyDescent="0.3">
      <c r="B127" s="337"/>
      <c r="C127" s="338"/>
      <c r="D127" s="338"/>
      <c r="E127" s="716"/>
      <c r="F127" s="718"/>
      <c r="G127" s="718"/>
      <c r="H127" s="718"/>
      <c r="I127" s="718"/>
      <c r="J127" s="718"/>
      <c r="K127" s="718"/>
      <c r="L127" s="718"/>
      <c r="M127" s="718"/>
      <c r="N127" s="718"/>
      <c r="O127" s="718"/>
      <c r="P127" s="718"/>
      <c r="Q127" s="718"/>
      <c r="R127" s="718"/>
      <c r="S127" s="718"/>
      <c r="T127" s="718"/>
      <c r="U127" s="718"/>
      <c r="V127" s="719"/>
      <c r="W127" s="115"/>
      <c r="X127" s="757"/>
      <c r="Y127" s="758"/>
      <c r="Z127" s="758"/>
      <c r="AA127" s="758"/>
      <c r="AB127" s="759"/>
      <c r="AC127" s="370"/>
      <c r="AD127" s="371"/>
      <c r="AE127" s="371"/>
      <c r="AF127" s="371"/>
      <c r="AG127" s="371"/>
      <c r="AH127" s="372"/>
      <c r="AI127" s="370"/>
      <c r="AJ127" s="371"/>
      <c r="AK127" s="371"/>
      <c r="AL127" s="371"/>
      <c r="AM127" s="371"/>
      <c r="AN127" s="372"/>
      <c r="AO127" s="370"/>
      <c r="AP127" s="371"/>
      <c r="AQ127" s="371"/>
      <c r="AR127" s="371"/>
      <c r="AS127" s="371"/>
      <c r="AT127" s="372"/>
      <c r="AU127" s="370"/>
      <c r="AV127" s="371"/>
      <c r="AW127" s="371"/>
      <c r="AX127" s="371"/>
      <c r="AY127" s="371"/>
      <c r="AZ127" s="372"/>
      <c r="BA127" s="370"/>
      <c r="BB127" s="371"/>
      <c r="BC127" s="371"/>
      <c r="BD127" s="371"/>
      <c r="BE127" s="371"/>
      <c r="BF127" s="372"/>
      <c r="BG127" s="370"/>
      <c r="BH127" s="371"/>
      <c r="BI127" s="371"/>
      <c r="BJ127" s="371"/>
      <c r="BK127" s="371"/>
      <c r="BL127" s="372"/>
      <c r="BM127" s="370"/>
      <c r="BN127" s="371"/>
      <c r="BO127" s="371"/>
      <c r="BP127" s="371"/>
      <c r="BQ127" s="371"/>
      <c r="BR127" s="372"/>
      <c r="BS127" s="359"/>
      <c r="BT127" s="360"/>
      <c r="BU127" s="360"/>
      <c r="BV127" s="360"/>
      <c r="BW127" s="360"/>
      <c r="BX127" s="361"/>
      <c r="BY127" s="370"/>
      <c r="BZ127" s="371"/>
      <c r="CA127" s="371"/>
      <c r="CB127" s="371"/>
      <c r="CC127" s="371"/>
      <c r="CD127" s="372"/>
      <c r="CE127" s="370"/>
      <c r="CF127" s="371"/>
      <c r="CG127" s="371"/>
      <c r="CH127" s="371"/>
      <c r="CI127" s="371"/>
      <c r="CJ127" s="105"/>
      <c r="CK127" s="470"/>
      <c r="CL127" s="471"/>
      <c r="CM127" s="471"/>
      <c r="CN127" s="471"/>
      <c r="CO127" s="471"/>
      <c r="CP127" s="472"/>
      <c r="CQ127" s="470"/>
      <c r="CR127" s="471"/>
      <c r="CS127" s="471"/>
      <c r="CT127" s="471"/>
      <c r="CU127" s="471"/>
      <c r="CV127" s="472"/>
      <c r="CW127" s="470"/>
      <c r="CX127" s="471"/>
      <c r="CY127" s="471"/>
      <c r="CZ127" s="471"/>
      <c r="DA127" s="471"/>
      <c r="DB127" s="472"/>
      <c r="DC127" s="470"/>
      <c r="DD127" s="471"/>
      <c r="DE127" s="471"/>
      <c r="DF127" s="471"/>
      <c r="DG127" s="471"/>
      <c r="DH127" s="472"/>
      <c r="DI127" s="470"/>
      <c r="DJ127" s="471"/>
      <c r="DK127" s="471"/>
      <c r="DL127" s="471"/>
      <c r="DM127" s="471"/>
      <c r="DN127" s="472"/>
      <c r="DO127" s="730"/>
      <c r="DP127" s="731"/>
      <c r="DQ127" s="731"/>
      <c r="DR127" s="731"/>
      <c r="DS127" s="731"/>
      <c r="DT127" s="732"/>
      <c r="DU127" s="730"/>
      <c r="DV127" s="731"/>
      <c r="DW127" s="731"/>
      <c r="DX127" s="731"/>
      <c r="DY127" s="731"/>
      <c r="DZ127" s="732"/>
      <c r="EA127" s="470"/>
      <c r="EB127" s="471"/>
      <c r="EC127" s="471"/>
      <c r="ED127" s="471"/>
      <c r="EE127" s="471"/>
      <c r="EF127" s="472"/>
      <c r="EG127" s="470"/>
      <c r="EH127" s="471"/>
      <c r="EI127" s="471"/>
      <c r="EJ127" s="471"/>
      <c r="EK127" s="471"/>
      <c r="EL127" s="472"/>
      <c r="EM127" s="470"/>
      <c r="EN127" s="471"/>
      <c r="EO127" s="471"/>
      <c r="EP127" s="471"/>
      <c r="EQ127" s="471"/>
      <c r="ER127" s="472"/>
      <c r="ES127" s="470"/>
      <c r="ET127" s="471"/>
      <c r="EU127" s="471"/>
      <c r="EV127" s="471"/>
      <c r="EW127" s="471"/>
      <c r="EX127" s="472"/>
      <c r="EY127" s="470"/>
      <c r="EZ127" s="471"/>
      <c r="FA127" s="471"/>
      <c r="FB127" s="471"/>
      <c r="FC127" s="471"/>
      <c r="FD127" s="472"/>
      <c r="FE127" s="370"/>
      <c r="FF127" s="371"/>
      <c r="FG127" s="371"/>
      <c r="FH127" s="371"/>
      <c r="FI127" s="371"/>
      <c r="FJ127" s="372"/>
      <c r="FK127" s="359"/>
      <c r="FL127" s="360"/>
      <c r="FM127" s="360"/>
      <c r="FN127" s="360"/>
      <c r="FO127" s="360"/>
      <c r="FP127" s="361"/>
      <c r="FQ127" s="470"/>
      <c r="FR127" s="471"/>
      <c r="FS127" s="471"/>
      <c r="FT127" s="471"/>
      <c r="FU127" s="471"/>
      <c r="FV127" s="472"/>
      <c r="FW127" s="470"/>
      <c r="FX127" s="471"/>
      <c r="FY127" s="471"/>
      <c r="FZ127" s="471"/>
      <c r="GA127" s="471"/>
      <c r="GB127" s="472"/>
      <c r="GC127" s="470"/>
      <c r="GD127" s="471"/>
      <c r="GE127" s="471"/>
      <c r="GF127" s="471"/>
      <c r="GG127" s="471"/>
      <c r="GH127" s="472"/>
      <c r="GI127" s="470"/>
      <c r="GJ127" s="471"/>
      <c r="GK127" s="471"/>
      <c r="GL127" s="471"/>
      <c r="GM127" s="471"/>
      <c r="GN127" s="472"/>
      <c r="GO127" s="470"/>
      <c r="GP127" s="471"/>
      <c r="GQ127" s="471"/>
      <c r="GR127" s="471"/>
      <c r="GS127" s="471"/>
      <c r="GT127" s="472"/>
      <c r="GU127" s="370"/>
      <c r="GV127" s="371"/>
      <c r="GW127" s="371"/>
      <c r="GX127" s="371"/>
      <c r="GY127" s="371"/>
      <c r="GZ127" s="372"/>
      <c r="HA127" s="370"/>
      <c r="HB127" s="371"/>
      <c r="HC127" s="371"/>
      <c r="HD127" s="371"/>
      <c r="HE127" s="371"/>
      <c r="HF127" s="372"/>
      <c r="HG127" s="729"/>
      <c r="HH127" s="365"/>
      <c r="HI127" s="365"/>
      <c r="HJ127" s="365"/>
      <c r="HK127" s="365"/>
      <c r="HL127" s="365"/>
      <c r="HM127" s="365"/>
      <c r="HN127" s="106"/>
      <c r="HO127" s="106"/>
      <c r="HP127" s="106"/>
      <c r="HQ127" s="106"/>
      <c r="HR127" s="106"/>
      <c r="HS127" s="106"/>
      <c r="HT127" s="106"/>
      <c r="HU127" s="106"/>
      <c r="HV127" s="15"/>
      <c r="HW127" s="15"/>
      <c r="HX127" s="15"/>
      <c r="HY127" s="114"/>
      <c r="HZ127" s="114"/>
      <c r="IA127" s="33"/>
      <c r="IB127" s="68"/>
    </row>
    <row r="128" spans="1:239" ht="24" hidden="1" customHeight="1" thickBot="1" x14ac:dyDescent="0.3">
      <c r="B128" s="337"/>
      <c r="C128" s="338"/>
      <c r="D128" s="338"/>
      <c r="E128" s="716"/>
      <c r="F128" s="718"/>
      <c r="G128" s="718"/>
      <c r="H128" s="718"/>
      <c r="I128" s="718"/>
      <c r="J128" s="718"/>
      <c r="K128" s="718"/>
      <c r="L128" s="718"/>
      <c r="M128" s="718"/>
      <c r="N128" s="718"/>
      <c r="O128" s="718"/>
      <c r="P128" s="718"/>
      <c r="Q128" s="718"/>
      <c r="R128" s="718"/>
      <c r="S128" s="718"/>
      <c r="T128" s="718"/>
      <c r="U128" s="718"/>
      <c r="V128" s="719"/>
      <c r="W128" s="115"/>
      <c r="X128" s="760" t="s">
        <v>37</v>
      </c>
      <c r="Y128" s="761"/>
      <c r="Z128" s="761"/>
      <c r="AA128" s="761"/>
      <c r="AB128" s="762"/>
      <c r="AC128" s="376"/>
      <c r="AD128" s="377"/>
      <c r="AE128" s="377"/>
      <c r="AF128" s="377"/>
      <c r="AG128" s="377"/>
      <c r="AH128" s="378"/>
      <c r="AI128" s="359"/>
      <c r="AJ128" s="360"/>
      <c r="AK128" s="360"/>
      <c r="AL128" s="360"/>
      <c r="AM128" s="360"/>
      <c r="AN128" s="361"/>
      <c r="AO128" s="359"/>
      <c r="AP128" s="360"/>
      <c r="AQ128" s="360"/>
      <c r="AR128" s="360"/>
      <c r="AS128" s="360"/>
      <c r="AT128" s="361"/>
      <c r="AU128" s="376"/>
      <c r="AV128" s="377"/>
      <c r="AW128" s="377"/>
      <c r="AX128" s="377"/>
      <c r="AY128" s="377"/>
      <c r="AZ128" s="378"/>
      <c r="BA128" s="376"/>
      <c r="BB128" s="377"/>
      <c r="BC128" s="377"/>
      <c r="BD128" s="377"/>
      <c r="BE128" s="377"/>
      <c r="BF128" s="378"/>
      <c r="BG128" s="376"/>
      <c r="BH128" s="377"/>
      <c r="BI128" s="377"/>
      <c r="BJ128" s="377"/>
      <c r="BK128" s="377"/>
      <c r="BL128" s="378"/>
      <c r="BM128" s="376"/>
      <c r="BN128" s="377"/>
      <c r="BO128" s="377"/>
      <c r="BP128" s="377"/>
      <c r="BQ128" s="377"/>
      <c r="BR128" s="378"/>
      <c r="BS128" s="359"/>
      <c r="BT128" s="360"/>
      <c r="BU128" s="360"/>
      <c r="BV128" s="360"/>
      <c r="BW128" s="360"/>
      <c r="BX128" s="361"/>
      <c r="BY128" s="359"/>
      <c r="BZ128" s="360"/>
      <c r="CA128" s="360"/>
      <c r="CB128" s="360"/>
      <c r="CC128" s="360"/>
      <c r="CD128" s="361"/>
      <c r="CE128" s="359"/>
      <c r="CF128" s="360"/>
      <c r="CG128" s="360"/>
      <c r="CH128" s="360"/>
      <c r="CI128" s="360"/>
      <c r="CJ128" s="112"/>
      <c r="CK128" s="470"/>
      <c r="CL128" s="471"/>
      <c r="CM128" s="471"/>
      <c r="CN128" s="471"/>
      <c r="CO128" s="471"/>
      <c r="CP128" s="472"/>
      <c r="CQ128" s="470"/>
      <c r="CR128" s="471"/>
      <c r="CS128" s="471"/>
      <c r="CT128" s="471"/>
      <c r="CU128" s="471"/>
      <c r="CV128" s="472"/>
      <c r="CW128" s="470"/>
      <c r="CX128" s="471"/>
      <c r="CY128" s="471"/>
      <c r="CZ128" s="471"/>
      <c r="DA128" s="471"/>
      <c r="DB128" s="472"/>
      <c r="DC128" s="470"/>
      <c r="DD128" s="471"/>
      <c r="DE128" s="471"/>
      <c r="DF128" s="471"/>
      <c r="DG128" s="471"/>
      <c r="DH128" s="472"/>
      <c r="DI128" s="470"/>
      <c r="DJ128" s="471"/>
      <c r="DK128" s="471"/>
      <c r="DL128" s="471"/>
      <c r="DM128" s="471"/>
      <c r="DN128" s="472"/>
      <c r="DO128" s="740"/>
      <c r="DP128" s="741"/>
      <c r="DQ128" s="741"/>
      <c r="DR128" s="741"/>
      <c r="DS128" s="741"/>
      <c r="DT128" s="742"/>
      <c r="DU128" s="740"/>
      <c r="DV128" s="741"/>
      <c r="DW128" s="741"/>
      <c r="DX128" s="741"/>
      <c r="DY128" s="741"/>
      <c r="DZ128" s="742"/>
      <c r="EA128" s="470"/>
      <c r="EB128" s="471"/>
      <c r="EC128" s="471"/>
      <c r="ED128" s="471"/>
      <c r="EE128" s="471"/>
      <c r="EF128" s="472"/>
      <c r="EG128" s="470"/>
      <c r="EH128" s="471"/>
      <c r="EI128" s="471"/>
      <c r="EJ128" s="471"/>
      <c r="EK128" s="471"/>
      <c r="EL128" s="472"/>
      <c r="EM128" s="470"/>
      <c r="EN128" s="471"/>
      <c r="EO128" s="471"/>
      <c r="EP128" s="471"/>
      <c r="EQ128" s="471"/>
      <c r="ER128" s="472"/>
      <c r="ES128" s="470"/>
      <c r="ET128" s="471"/>
      <c r="EU128" s="471"/>
      <c r="EV128" s="471"/>
      <c r="EW128" s="471"/>
      <c r="EX128" s="472"/>
      <c r="EY128" s="470"/>
      <c r="EZ128" s="471"/>
      <c r="FA128" s="471"/>
      <c r="FB128" s="471"/>
      <c r="FC128" s="471"/>
      <c r="FD128" s="472"/>
      <c r="FE128" s="359"/>
      <c r="FF128" s="360"/>
      <c r="FG128" s="360"/>
      <c r="FH128" s="360"/>
      <c r="FI128" s="360"/>
      <c r="FJ128" s="361"/>
      <c r="FK128" s="359"/>
      <c r="FL128" s="360"/>
      <c r="FM128" s="360"/>
      <c r="FN128" s="360"/>
      <c r="FO128" s="360"/>
      <c r="FP128" s="361"/>
      <c r="FQ128" s="470"/>
      <c r="FR128" s="471"/>
      <c r="FS128" s="471"/>
      <c r="FT128" s="471"/>
      <c r="FU128" s="471"/>
      <c r="FV128" s="472"/>
      <c r="FW128" s="470"/>
      <c r="FX128" s="471"/>
      <c r="FY128" s="471"/>
      <c r="FZ128" s="471"/>
      <c r="GA128" s="471"/>
      <c r="GB128" s="472"/>
      <c r="GC128" s="470"/>
      <c r="GD128" s="471"/>
      <c r="GE128" s="471"/>
      <c r="GF128" s="471"/>
      <c r="GG128" s="471"/>
      <c r="GH128" s="472"/>
      <c r="GI128" s="470"/>
      <c r="GJ128" s="471"/>
      <c r="GK128" s="471"/>
      <c r="GL128" s="471"/>
      <c r="GM128" s="471"/>
      <c r="GN128" s="472"/>
      <c r="GO128" s="470"/>
      <c r="GP128" s="471"/>
      <c r="GQ128" s="471"/>
      <c r="GR128" s="471"/>
      <c r="GS128" s="471"/>
      <c r="GT128" s="472"/>
      <c r="GU128" s="359"/>
      <c r="GV128" s="360"/>
      <c r="GW128" s="360"/>
      <c r="GX128" s="360"/>
      <c r="GY128" s="360"/>
      <c r="GZ128" s="361"/>
      <c r="HA128" s="359"/>
      <c r="HB128" s="360"/>
      <c r="HC128" s="360"/>
      <c r="HD128" s="360"/>
      <c r="HE128" s="360"/>
      <c r="HF128" s="361"/>
      <c r="HG128" s="113"/>
      <c r="HH128" s="106"/>
      <c r="HI128" s="106"/>
      <c r="HJ128" s="106"/>
      <c r="HK128" s="106"/>
      <c r="HL128" s="106"/>
      <c r="HM128" s="106"/>
      <c r="HN128" s="106"/>
      <c r="HO128" s="106"/>
      <c r="HP128" s="106"/>
      <c r="HQ128" s="106"/>
      <c r="HR128" s="106"/>
      <c r="HS128" s="106"/>
      <c r="HT128" s="106"/>
      <c r="HU128" s="106"/>
      <c r="HV128" s="15"/>
      <c r="HW128" s="15"/>
      <c r="HX128" s="15"/>
      <c r="HY128" s="114"/>
      <c r="HZ128" s="114"/>
      <c r="IA128" s="33"/>
      <c r="IB128" s="68"/>
    </row>
    <row r="129" spans="2:236" ht="18" hidden="1" customHeight="1" thickBot="1" x14ac:dyDescent="0.3">
      <c r="B129" s="337"/>
      <c r="C129" s="338"/>
      <c r="D129" s="338"/>
      <c r="E129" s="716"/>
      <c r="F129" s="718"/>
      <c r="G129" s="718"/>
      <c r="H129" s="718"/>
      <c r="I129" s="718"/>
      <c r="J129" s="718"/>
      <c r="K129" s="718"/>
      <c r="L129" s="718"/>
      <c r="M129" s="718"/>
      <c r="N129" s="718"/>
      <c r="O129" s="718"/>
      <c r="P129" s="718"/>
      <c r="Q129" s="718"/>
      <c r="R129" s="718"/>
      <c r="S129" s="718"/>
      <c r="T129" s="718"/>
      <c r="U129" s="718"/>
      <c r="V129" s="719"/>
      <c r="W129" s="115"/>
      <c r="X129" s="763" t="s">
        <v>39</v>
      </c>
      <c r="Y129" s="764"/>
      <c r="Z129" s="764"/>
      <c r="AA129" s="764"/>
      <c r="AB129" s="765"/>
      <c r="AC129" s="736">
        <f>(AC127-AC126-AC128)</f>
        <v>0</v>
      </c>
      <c r="AD129" s="382"/>
      <c r="AE129" s="382"/>
      <c r="AF129" s="382"/>
      <c r="AG129" s="382"/>
      <c r="AH129" s="383"/>
      <c r="AI129" s="736">
        <f>(AI127-AI126-AI128)</f>
        <v>0</v>
      </c>
      <c r="AJ129" s="382"/>
      <c r="AK129" s="382"/>
      <c r="AL129" s="382"/>
      <c r="AM129" s="382"/>
      <c r="AN129" s="383"/>
      <c r="AO129" s="736">
        <f>(AO127-AO126-AO128)</f>
        <v>0</v>
      </c>
      <c r="AP129" s="382"/>
      <c r="AQ129" s="382"/>
      <c r="AR129" s="382"/>
      <c r="AS129" s="382"/>
      <c r="AT129" s="383"/>
      <c r="AU129" s="736">
        <f>(AU127-AU126-AU128)</f>
        <v>0</v>
      </c>
      <c r="AV129" s="382"/>
      <c r="AW129" s="382"/>
      <c r="AX129" s="382"/>
      <c r="AY129" s="382"/>
      <c r="AZ129" s="383"/>
      <c r="BA129" s="736">
        <f>(BA127-BA126-BA128)</f>
        <v>0</v>
      </c>
      <c r="BB129" s="382"/>
      <c r="BC129" s="382"/>
      <c r="BD129" s="382"/>
      <c r="BE129" s="382"/>
      <c r="BF129" s="383"/>
      <c r="BG129" s="736">
        <f>(BG127-BG126-BG128)</f>
        <v>0</v>
      </c>
      <c r="BH129" s="382"/>
      <c r="BI129" s="382"/>
      <c r="BJ129" s="382"/>
      <c r="BK129" s="382"/>
      <c r="BL129" s="383"/>
      <c r="BM129" s="736">
        <f>(BM127-BM126-BM128)</f>
        <v>0</v>
      </c>
      <c r="BN129" s="382"/>
      <c r="BO129" s="382"/>
      <c r="BP129" s="382"/>
      <c r="BQ129" s="382"/>
      <c r="BR129" s="383"/>
      <c r="BS129" s="736">
        <f>(BS127-BS126-BS128)</f>
        <v>0</v>
      </c>
      <c r="BT129" s="382"/>
      <c r="BU129" s="382"/>
      <c r="BV129" s="382"/>
      <c r="BW129" s="382"/>
      <c r="BX129" s="383"/>
      <c r="BY129" s="736">
        <f>(BY127-BY126-BY128)</f>
        <v>0</v>
      </c>
      <c r="BZ129" s="382"/>
      <c r="CA129" s="382"/>
      <c r="CB129" s="382"/>
      <c r="CC129" s="382"/>
      <c r="CD129" s="383"/>
      <c r="CE129" s="736">
        <f>(CE127-CE126-CE128)</f>
        <v>0</v>
      </c>
      <c r="CF129" s="382"/>
      <c r="CG129" s="382"/>
      <c r="CH129" s="382"/>
      <c r="CI129" s="382"/>
      <c r="CJ129" s="383"/>
      <c r="CK129" s="736">
        <f>(CK127-CK126-CK128)</f>
        <v>0</v>
      </c>
      <c r="CL129" s="382"/>
      <c r="CM129" s="382"/>
      <c r="CN129" s="382"/>
      <c r="CO129" s="382"/>
      <c r="CP129" s="383"/>
      <c r="CQ129" s="736">
        <f>(CQ127-CQ126-CQ128)</f>
        <v>0</v>
      </c>
      <c r="CR129" s="382"/>
      <c r="CS129" s="382"/>
      <c r="CT129" s="382"/>
      <c r="CU129" s="382"/>
      <c r="CV129" s="383"/>
      <c r="CW129" s="736">
        <f>(CW127-CW126-CW128)</f>
        <v>0</v>
      </c>
      <c r="CX129" s="382"/>
      <c r="CY129" s="382"/>
      <c r="CZ129" s="382"/>
      <c r="DA129" s="382"/>
      <c r="DB129" s="383"/>
      <c r="DC129" s="736">
        <f>(DC127-DC126-DC128)</f>
        <v>0</v>
      </c>
      <c r="DD129" s="382"/>
      <c r="DE129" s="382"/>
      <c r="DF129" s="382"/>
      <c r="DG129" s="382"/>
      <c r="DH129" s="383"/>
      <c r="DI129" s="736">
        <f>(DI127-DI126-DI128)</f>
        <v>0</v>
      </c>
      <c r="DJ129" s="382"/>
      <c r="DK129" s="382"/>
      <c r="DL129" s="382"/>
      <c r="DM129" s="382"/>
      <c r="DN129" s="383"/>
      <c r="DO129" s="736">
        <f>(DO127-DO126-DO128)</f>
        <v>0</v>
      </c>
      <c r="DP129" s="382"/>
      <c r="DQ129" s="382"/>
      <c r="DR129" s="382"/>
      <c r="DS129" s="382"/>
      <c r="DT129" s="383"/>
      <c r="DU129" s="736">
        <f>(DU127-DU126-DU128)</f>
        <v>0</v>
      </c>
      <c r="DV129" s="382"/>
      <c r="DW129" s="382"/>
      <c r="DX129" s="382"/>
      <c r="DY129" s="382"/>
      <c r="DZ129" s="383"/>
      <c r="EA129" s="736">
        <f>(EA127-EA126-EA128)</f>
        <v>0</v>
      </c>
      <c r="EB129" s="382"/>
      <c r="EC129" s="382"/>
      <c r="ED129" s="382"/>
      <c r="EE129" s="382"/>
      <c r="EF129" s="383"/>
      <c r="EG129" s="736">
        <f>(EG127-EG126-EG128)</f>
        <v>0</v>
      </c>
      <c r="EH129" s="382"/>
      <c r="EI129" s="382"/>
      <c r="EJ129" s="382"/>
      <c r="EK129" s="382"/>
      <c r="EL129" s="383"/>
      <c r="EM129" s="736">
        <f>(EM127-EM126-EM128)</f>
        <v>0</v>
      </c>
      <c r="EN129" s="382"/>
      <c r="EO129" s="382"/>
      <c r="EP129" s="382"/>
      <c r="EQ129" s="382"/>
      <c r="ER129" s="383"/>
      <c r="ES129" s="736">
        <f>(ES127-ES126-ES128)</f>
        <v>0</v>
      </c>
      <c r="ET129" s="382"/>
      <c r="EU129" s="382"/>
      <c r="EV129" s="382"/>
      <c r="EW129" s="382"/>
      <c r="EX129" s="383"/>
      <c r="EY129" s="736">
        <f>(EY127-EY126-EY128)</f>
        <v>0</v>
      </c>
      <c r="EZ129" s="382"/>
      <c r="FA129" s="382"/>
      <c r="FB129" s="382"/>
      <c r="FC129" s="382"/>
      <c r="FD129" s="383"/>
      <c r="FE129" s="736">
        <f>(FE127-FE126-FE128)</f>
        <v>0</v>
      </c>
      <c r="FF129" s="382"/>
      <c r="FG129" s="382"/>
      <c r="FH129" s="382"/>
      <c r="FI129" s="382"/>
      <c r="FJ129" s="383"/>
      <c r="FK129" s="736">
        <f>(FK127-FK126-FK128)</f>
        <v>0</v>
      </c>
      <c r="FL129" s="382"/>
      <c r="FM129" s="382"/>
      <c r="FN129" s="382"/>
      <c r="FO129" s="382"/>
      <c r="FP129" s="383"/>
      <c r="FQ129" s="736">
        <f>(FQ127-FQ126-FQ128)</f>
        <v>0</v>
      </c>
      <c r="FR129" s="382"/>
      <c r="FS129" s="382"/>
      <c r="FT129" s="382"/>
      <c r="FU129" s="382"/>
      <c r="FV129" s="383"/>
      <c r="FW129" s="736">
        <f>(FW127-FW126-FW128)</f>
        <v>0</v>
      </c>
      <c r="FX129" s="382"/>
      <c r="FY129" s="382"/>
      <c r="FZ129" s="382"/>
      <c r="GA129" s="382"/>
      <c r="GB129" s="383"/>
      <c r="GC129" s="736">
        <f>(GC127-GC126-GC128)</f>
        <v>0</v>
      </c>
      <c r="GD129" s="382"/>
      <c r="GE129" s="382"/>
      <c r="GF129" s="382"/>
      <c r="GG129" s="382"/>
      <c r="GH129" s="383"/>
      <c r="GI129" s="736">
        <f>(GI127-GI126-GI128)</f>
        <v>0</v>
      </c>
      <c r="GJ129" s="382"/>
      <c r="GK129" s="382"/>
      <c r="GL129" s="382"/>
      <c r="GM129" s="382"/>
      <c r="GN129" s="383"/>
      <c r="GO129" s="736">
        <f>(GO127-GO126-GO128)</f>
        <v>0</v>
      </c>
      <c r="GP129" s="382"/>
      <c r="GQ129" s="382"/>
      <c r="GR129" s="382"/>
      <c r="GS129" s="382"/>
      <c r="GT129" s="383"/>
      <c r="GU129" s="736">
        <f>(GU127-GU126-GU128)</f>
        <v>0</v>
      </c>
      <c r="GV129" s="382"/>
      <c r="GW129" s="382"/>
      <c r="GX129" s="382"/>
      <c r="GY129" s="382"/>
      <c r="GZ129" s="383"/>
      <c r="HA129" s="736">
        <f>(HA127-HA126-HA128)</f>
        <v>0</v>
      </c>
      <c r="HB129" s="382"/>
      <c r="HC129" s="382"/>
      <c r="HD129" s="382"/>
      <c r="HE129" s="382"/>
      <c r="HF129" s="383"/>
      <c r="HG129" s="113"/>
      <c r="HH129" s="106"/>
      <c r="HI129" s="106"/>
      <c r="HJ129" s="106"/>
      <c r="HK129" s="106"/>
      <c r="HL129" s="106"/>
      <c r="HM129" s="106"/>
      <c r="HN129" s="106"/>
      <c r="HO129" s="106"/>
      <c r="HP129" s="106"/>
      <c r="HQ129" s="106"/>
      <c r="HR129" s="106"/>
      <c r="HS129" s="106"/>
      <c r="HT129" s="106"/>
      <c r="HU129" s="106"/>
      <c r="HV129" s="15"/>
      <c r="HW129" s="15"/>
      <c r="HX129" s="15"/>
      <c r="HY129" s="50">
        <f>SUM(AC129:GZ129)</f>
        <v>0</v>
      </c>
      <c r="HZ129" s="41"/>
      <c r="IA129" s="33"/>
      <c r="IB129" s="68"/>
    </row>
    <row r="130" spans="2:236" ht="15.75" hidden="1" thickBot="1" x14ac:dyDescent="0.3">
      <c r="B130" s="337"/>
      <c r="C130" s="338"/>
      <c r="D130" s="338"/>
      <c r="E130" s="716"/>
      <c r="F130" s="718"/>
      <c r="G130" s="718"/>
      <c r="H130" s="718"/>
      <c r="I130" s="718"/>
      <c r="J130" s="718"/>
      <c r="K130" s="718"/>
      <c r="L130" s="718"/>
      <c r="M130" s="718"/>
      <c r="N130" s="718"/>
      <c r="O130" s="718"/>
      <c r="P130" s="718"/>
      <c r="Q130" s="718"/>
      <c r="R130" s="718"/>
      <c r="S130" s="718"/>
      <c r="T130" s="718"/>
      <c r="U130" s="718"/>
      <c r="V130" s="719"/>
      <c r="W130" s="115"/>
      <c r="X130" s="766" t="s">
        <v>41</v>
      </c>
      <c r="Y130" s="766"/>
      <c r="Z130" s="766"/>
      <c r="AA130" s="766"/>
      <c r="AB130" s="767"/>
      <c r="AC130" s="740"/>
      <c r="AD130" s="741"/>
      <c r="AE130" s="741"/>
      <c r="AF130" s="741"/>
      <c r="AG130" s="741"/>
      <c r="AH130" s="742"/>
      <c r="AI130" s="359"/>
      <c r="AJ130" s="360"/>
      <c r="AK130" s="360"/>
      <c r="AL130" s="360"/>
      <c r="AM130" s="360"/>
      <c r="AN130" s="361"/>
      <c r="AO130" s="359"/>
      <c r="AP130" s="360"/>
      <c r="AQ130" s="360"/>
      <c r="AR130" s="360"/>
      <c r="AS130" s="360"/>
      <c r="AT130" s="361"/>
      <c r="AU130" s="470"/>
      <c r="AV130" s="471"/>
      <c r="AW130" s="471"/>
      <c r="AX130" s="471"/>
      <c r="AY130" s="471"/>
      <c r="AZ130" s="472"/>
      <c r="BA130" s="470"/>
      <c r="BB130" s="471"/>
      <c r="BC130" s="471"/>
      <c r="BD130" s="471"/>
      <c r="BE130" s="471"/>
      <c r="BF130" s="472"/>
      <c r="BG130" s="470"/>
      <c r="BH130" s="471"/>
      <c r="BI130" s="471"/>
      <c r="BJ130" s="471"/>
      <c r="BK130" s="471"/>
      <c r="BL130" s="472"/>
      <c r="BM130" s="470"/>
      <c r="BN130" s="471"/>
      <c r="BO130" s="471"/>
      <c r="BP130" s="471"/>
      <c r="BQ130" s="471"/>
      <c r="BR130" s="472"/>
      <c r="BS130" s="359"/>
      <c r="BT130" s="360"/>
      <c r="BU130" s="360"/>
      <c r="BV130" s="360"/>
      <c r="BW130" s="360"/>
      <c r="BX130" s="361"/>
      <c r="BY130" s="359"/>
      <c r="BZ130" s="360"/>
      <c r="CA130" s="360"/>
      <c r="CB130" s="360"/>
      <c r="CC130" s="360"/>
      <c r="CD130" s="361"/>
      <c r="CE130" s="359"/>
      <c r="CF130" s="360"/>
      <c r="CG130" s="360"/>
      <c r="CH130" s="360"/>
      <c r="CI130" s="360"/>
      <c r="CJ130" s="112"/>
      <c r="CK130" s="470"/>
      <c r="CL130" s="471"/>
      <c r="CM130" s="471"/>
      <c r="CN130" s="471"/>
      <c r="CO130" s="471"/>
      <c r="CP130" s="472"/>
      <c r="CQ130" s="470"/>
      <c r="CR130" s="471"/>
      <c r="CS130" s="471"/>
      <c r="CT130" s="471"/>
      <c r="CU130" s="471"/>
      <c r="CV130" s="472"/>
      <c r="CW130" s="470"/>
      <c r="CX130" s="471"/>
      <c r="CY130" s="471"/>
      <c r="CZ130" s="471"/>
      <c r="DA130" s="471"/>
      <c r="DB130" s="472"/>
      <c r="DC130" s="470"/>
      <c r="DD130" s="471"/>
      <c r="DE130" s="471"/>
      <c r="DF130" s="471"/>
      <c r="DG130" s="471"/>
      <c r="DH130" s="472"/>
      <c r="DI130" s="470"/>
      <c r="DJ130" s="471"/>
      <c r="DK130" s="471"/>
      <c r="DL130" s="471"/>
      <c r="DM130" s="471"/>
      <c r="DN130" s="472"/>
      <c r="DO130" s="740"/>
      <c r="DP130" s="741"/>
      <c r="DQ130" s="741"/>
      <c r="DR130" s="741"/>
      <c r="DS130" s="741"/>
      <c r="DT130" s="742"/>
      <c r="DU130" s="740"/>
      <c r="DV130" s="741"/>
      <c r="DW130" s="741"/>
      <c r="DX130" s="741"/>
      <c r="DY130" s="741"/>
      <c r="DZ130" s="742"/>
      <c r="EA130" s="470"/>
      <c r="EB130" s="471"/>
      <c r="EC130" s="471"/>
      <c r="ED130" s="471"/>
      <c r="EE130" s="471"/>
      <c r="EF130" s="472"/>
      <c r="EG130" s="470"/>
      <c r="EH130" s="471"/>
      <c r="EI130" s="471"/>
      <c r="EJ130" s="471"/>
      <c r="EK130" s="471"/>
      <c r="EL130" s="472"/>
      <c r="EM130" s="470"/>
      <c r="EN130" s="471"/>
      <c r="EO130" s="471"/>
      <c r="EP130" s="471"/>
      <c r="EQ130" s="471"/>
      <c r="ER130" s="472"/>
      <c r="ES130" s="470"/>
      <c r="ET130" s="471"/>
      <c r="EU130" s="471"/>
      <c r="EV130" s="471"/>
      <c r="EW130" s="471"/>
      <c r="EX130" s="472"/>
      <c r="EY130" s="470"/>
      <c r="EZ130" s="471"/>
      <c r="FA130" s="471"/>
      <c r="FB130" s="471"/>
      <c r="FC130" s="471"/>
      <c r="FD130" s="472"/>
      <c r="FE130" s="359"/>
      <c r="FF130" s="360"/>
      <c r="FG130" s="360"/>
      <c r="FH130" s="360"/>
      <c r="FI130" s="360"/>
      <c r="FJ130" s="361"/>
      <c r="FK130" s="359"/>
      <c r="FL130" s="360"/>
      <c r="FM130" s="360"/>
      <c r="FN130" s="360"/>
      <c r="FO130" s="360"/>
      <c r="FP130" s="361"/>
      <c r="FQ130" s="470"/>
      <c r="FR130" s="471"/>
      <c r="FS130" s="471"/>
      <c r="FT130" s="471"/>
      <c r="FU130" s="471"/>
      <c r="FV130" s="472"/>
      <c r="FW130" s="470"/>
      <c r="FX130" s="471"/>
      <c r="FY130" s="471"/>
      <c r="FZ130" s="471"/>
      <c r="GA130" s="471"/>
      <c r="GB130" s="472"/>
      <c r="GC130" s="470"/>
      <c r="GD130" s="471"/>
      <c r="GE130" s="471"/>
      <c r="GF130" s="471"/>
      <c r="GG130" s="471"/>
      <c r="GH130" s="472"/>
      <c r="GI130" s="470"/>
      <c r="GJ130" s="471"/>
      <c r="GK130" s="471"/>
      <c r="GL130" s="471"/>
      <c r="GM130" s="471"/>
      <c r="GN130" s="472"/>
      <c r="GO130" s="470"/>
      <c r="GP130" s="471"/>
      <c r="GQ130" s="471"/>
      <c r="GR130" s="471"/>
      <c r="GS130" s="471"/>
      <c r="GT130" s="472"/>
      <c r="GU130" s="359"/>
      <c r="GV130" s="360"/>
      <c r="GW130" s="360"/>
      <c r="GX130" s="360"/>
      <c r="GY130" s="360"/>
      <c r="GZ130" s="361"/>
      <c r="HA130" s="359"/>
      <c r="HB130" s="360"/>
      <c r="HC130" s="360"/>
      <c r="HD130" s="360"/>
      <c r="HE130" s="360"/>
      <c r="HF130" s="361"/>
      <c r="HG130" s="113"/>
      <c r="HH130" s="106"/>
      <c r="HI130" s="106"/>
      <c r="HJ130" s="106"/>
      <c r="HK130" s="106"/>
      <c r="HL130" s="106"/>
      <c r="HM130" s="106"/>
      <c r="HN130" s="106"/>
      <c r="HO130" s="106"/>
      <c r="HP130" s="106"/>
      <c r="HQ130" s="106"/>
      <c r="HR130" s="106"/>
      <c r="HS130" s="106"/>
      <c r="HT130" s="106"/>
      <c r="HU130" s="106"/>
      <c r="HV130" s="15"/>
      <c r="HW130" s="15"/>
      <c r="HX130" s="15"/>
      <c r="HY130" s="114"/>
      <c r="HZ130" s="114"/>
      <c r="IA130" s="33"/>
      <c r="IB130" s="68"/>
    </row>
    <row r="131" spans="2:236" ht="15.75" hidden="1" thickBot="1" x14ac:dyDescent="0.3">
      <c r="B131" s="337"/>
      <c r="C131" s="338"/>
      <c r="D131" s="338"/>
      <c r="E131" s="716"/>
      <c r="F131" s="718"/>
      <c r="G131" s="718"/>
      <c r="H131" s="718"/>
      <c r="I131" s="718"/>
      <c r="J131" s="718"/>
      <c r="K131" s="718"/>
      <c r="L131" s="718"/>
      <c r="M131" s="718"/>
      <c r="N131" s="718"/>
      <c r="O131" s="718"/>
      <c r="P131" s="718"/>
      <c r="Q131" s="718"/>
      <c r="R131" s="718"/>
      <c r="S131" s="718"/>
      <c r="T131" s="718"/>
      <c r="U131" s="718"/>
      <c r="V131" s="719"/>
      <c r="W131" s="116"/>
      <c r="X131" s="746"/>
      <c r="Y131" s="746"/>
      <c r="Z131" s="746"/>
      <c r="AA131" s="746"/>
      <c r="AB131" s="747"/>
      <c r="AC131" s="771"/>
      <c r="AD131" s="772"/>
      <c r="AE131" s="772"/>
      <c r="AF131" s="772"/>
      <c r="AG131" s="772"/>
      <c r="AH131" s="773"/>
      <c r="AI131" s="443"/>
      <c r="AJ131" s="444"/>
      <c r="AK131" s="444"/>
      <c r="AL131" s="444"/>
      <c r="AM131" s="444"/>
      <c r="AN131" s="445"/>
      <c r="AO131" s="443"/>
      <c r="AP131" s="444"/>
      <c r="AQ131" s="444"/>
      <c r="AR131" s="444"/>
      <c r="AS131" s="444"/>
      <c r="AT131" s="445"/>
      <c r="AU131" s="771"/>
      <c r="AV131" s="772"/>
      <c r="AW131" s="772"/>
      <c r="AX131" s="772"/>
      <c r="AY131" s="772"/>
      <c r="AZ131" s="773"/>
      <c r="BA131" s="771"/>
      <c r="BB131" s="772"/>
      <c r="BC131" s="772"/>
      <c r="BD131" s="772"/>
      <c r="BE131" s="772"/>
      <c r="BF131" s="773"/>
      <c r="BG131" s="771"/>
      <c r="BH131" s="772"/>
      <c r="BI131" s="772"/>
      <c r="BJ131" s="772"/>
      <c r="BK131" s="772"/>
      <c r="BL131" s="773"/>
      <c r="BM131" s="771"/>
      <c r="BN131" s="772"/>
      <c r="BO131" s="772"/>
      <c r="BP131" s="772"/>
      <c r="BQ131" s="772"/>
      <c r="BR131" s="773"/>
      <c r="BS131" s="433"/>
      <c r="BT131" s="434"/>
      <c r="BU131" s="434"/>
      <c r="BV131" s="434"/>
      <c r="BW131" s="434"/>
      <c r="BX131" s="435"/>
      <c r="BY131" s="443"/>
      <c r="BZ131" s="444"/>
      <c r="CA131" s="444"/>
      <c r="CB131" s="444"/>
      <c r="CC131" s="444"/>
      <c r="CD131" s="445"/>
      <c r="CE131" s="443"/>
      <c r="CF131" s="444"/>
      <c r="CG131" s="444"/>
      <c r="CH131" s="444"/>
      <c r="CI131" s="444"/>
      <c r="CJ131" s="127"/>
      <c r="CK131" s="768"/>
      <c r="CL131" s="769"/>
      <c r="CM131" s="769"/>
      <c r="CN131" s="769"/>
      <c r="CO131" s="769"/>
      <c r="CP131" s="770"/>
      <c r="CQ131" s="768"/>
      <c r="CR131" s="769"/>
      <c r="CS131" s="769"/>
      <c r="CT131" s="769"/>
      <c r="CU131" s="769"/>
      <c r="CV131" s="770"/>
      <c r="CW131" s="768"/>
      <c r="CX131" s="769"/>
      <c r="CY131" s="769"/>
      <c r="CZ131" s="769"/>
      <c r="DA131" s="769"/>
      <c r="DB131" s="770"/>
      <c r="DC131" s="768"/>
      <c r="DD131" s="769"/>
      <c r="DE131" s="769"/>
      <c r="DF131" s="769"/>
      <c r="DG131" s="769"/>
      <c r="DH131" s="770"/>
      <c r="DI131" s="768"/>
      <c r="DJ131" s="769"/>
      <c r="DK131" s="769"/>
      <c r="DL131" s="769"/>
      <c r="DM131" s="769"/>
      <c r="DN131" s="770"/>
      <c r="DO131" s="771"/>
      <c r="DP131" s="772"/>
      <c r="DQ131" s="772"/>
      <c r="DR131" s="772"/>
      <c r="DS131" s="772"/>
      <c r="DT131" s="773"/>
      <c r="DU131" s="771"/>
      <c r="DV131" s="772"/>
      <c r="DW131" s="772"/>
      <c r="DX131" s="772"/>
      <c r="DY131" s="772"/>
      <c r="DZ131" s="773"/>
      <c r="EA131" s="768"/>
      <c r="EB131" s="769"/>
      <c r="EC131" s="769"/>
      <c r="ED131" s="769"/>
      <c r="EE131" s="769"/>
      <c r="EF131" s="770"/>
      <c r="EG131" s="768"/>
      <c r="EH131" s="769"/>
      <c r="EI131" s="769"/>
      <c r="EJ131" s="769"/>
      <c r="EK131" s="769"/>
      <c r="EL131" s="770"/>
      <c r="EM131" s="768"/>
      <c r="EN131" s="769"/>
      <c r="EO131" s="769"/>
      <c r="EP131" s="769"/>
      <c r="EQ131" s="769"/>
      <c r="ER131" s="770"/>
      <c r="ES131" s="768"/>
      <c r="ET131" s="769"/>
      <c r="EU131" s="769"/>
      <c r="EV131" s="769"/>
      <c r="EW131" s="769"/>
      <c r="EX131" s="770"/>
      <c r="EY131" s="768"/>
      <c r="EZ131" s="769"/>
      <c r="FA131" s="769"/>
      <c r="FB131" s="769"/>
      <c r="FC131" s="769"/>
      <c r="FD131" s="770"/>
      <c r="FE131" s="443"/>
      <c r="FF131" s="444"/>
      <c r="FG131" s="444"/>
      <c r="FH131" s="444"/>
      <c r="FI131" s="444"/>
      <c r="FJ131" s="445"/>
      <c r="FK131" s="433"/>
      <c r="FL131" s="434"/>
      <c r="FM131" s="434"/>
      <c r="FN131" s="434"/>
      <c r="FO131" s="434"/>
      <c r="FP131" s="435"/>
      <c r="FQ131" s="768"/>
      <c r="FR131" s="769"/>
      <c r="FS131" s="769"/>
      <c r="FT131" s="769"/>
      <c r="FU131" s="769"/>
      <c r="FV131" s="770"/>
      <c r="FW131" s="768"/>
      <c r="FX131" s="769"/>
      <c r="FY131" s="769"/>
      <c r="FZ131" s="769"/>
      <c r="GA131" s="769"/>
      <c r="GB131" s="770"/>
      <c r="GC131" s="768"/>
      <c r="GD131" s="769"/>
      <c r="GE131" s="769"/>
      <c r="GF131" s="769"/>
      <c r="GG131" s="769"/>
      <c r="GH131" s="770"/>
      <c r="GI131" s="768"/>
      <c r="GJ131" s="769"/>
      <c r="GK131" s="769"/>
      <c r="GL131" s="769"/>
      <c r="GM131" s="769"/>
      <c r="GN131" s="770"/>
      <c r="GO131" s="768"/>
      <c r="GP131" s="769"/>
      <c r="GQ131" s="769"/>
      <c r="GR131" s="769"/>
      <c r="GS131" s="769"/>
      <c r="GT131" s="770"/>
      <c r="GU131" s="443"/>
      <c r="GV131" s="444"/>
      <c r="GW131" s="444"/>
      <c r="GX131" s="444"/>
      <c r="GY131" s="444"/>
      <c r="GZ131" s="445"/>
      <c r="HA131" s="443"/>
      <c r="HB131" s="444"/>
      <c r="HC131" s="444"/>
      <c r="HD131" s="444"/>
      <c r="HE131" s="444"/>
      <c r="HF131" s="445"/>
      <c r="HG131" s="117"/>
      <c r="HH131" s="118"/>
      <c r="HI131" s="118"/>
      <c r="HJ131" s="118"/>
      <c r="HK131" s="118"/>
      <c r="HL131" s="118"/>
      <c r="HM131" s="118"/>
      <c r="HN131" s="118"/>
      <c r="HO131" s="118"/>
      <c r="HP131" s="118"/>
      <c r="HQ131" s="118"/>
      <c r="HR131" s="118"/>
      <c r="HS131" s="118"/>
      <c r="HT131" s="118"/>
      <c r="HU131" s="118"/>
      <c r="HV131" s="83"/>
      <c r="HW131" s="83"/>
      <c r="HX131" s="83"/>
      <c r="HY131" s="119"/>
      <c r="HZ131" s="119"/>
      <c r="IA131" s="62"/>
      <c r="IB131" s="120"/>
    </row>
    <row r="132" spans="2:236" ht="15.75" hidden="1" thickBot="1" x14ac:dyDescent="0.3">
      <c r="B132" s="335">
        <v>8</v>
      </c>
      <c r="C132" s="336"/>
      <c r="D132" s="336"/>
      <c r="E132" s="715"/>
      <c r="F132" s="748" t="s">
        <v>35</v>
      </c>
      <c r="G132" s="748"/>
      <c r="H132" s="748"/>
      <c r="I132" s="748"/>
      <c r="J132" s="748"/>
      <c r="K132" s="748"/>
      <c r="L132" s="748"/>
      <c r="M132" s="748"/>
      <c r="N132" s="748"/>
      <c r="O132" s="748"/>
      <c r="P132" s="748"/>
      <c r="Q132" s="748"/>
      <c r="R132" s="748"/>
      <c r="S132" s="748"/>
      <c r="T132" s="748"/>
      <c r="U132" s="748"/>
      <c r="V132" s="749"/>
      <c r="W132" s="115"/>
      <c r="X132" s="754">
        <v>1</v>
      </c>
      <c r="Y132" s="755"/>
      <c r="Z132" s="755"/>
      <c r="AA132" s="755"/>
      <c r="AB132" s="756"/>
      <c r="AC132" s="359"/>
      <c r="AD132" s="360"/>
      <c r="AE132" s="360"/>
      <c r="AF132" s="360"/>
      <c r="AG132" s="360"/>
      <c r="AH132" s="361"/>
      <c r="AI132" s="359"/>
      <c r="AJ132" s="360"/>
      <c r="AK132" s="360"/>
      <c r="AL132" s="360"/>
      <c r="AM132" s="360"/>
      <c r="AN132" s="361"/>
      <c r="AO132" s="359"/>
      <c r="AP132" s="360"/>
      <c r="AQ132" s="360"/>
      <c r="AR132" s="360"/>
      <c r="AS132" s="360"/>
      <c r="AT132" s="361"/>
      <c r="AU132" s="359"/>
      <c r="AV132" s="360"/>
      <c r="AW132" s="360"/>
      <c r="AX132" s="360"/>
      <c r="AY132" s="360"/>
      <c r="AZ132" s="361"/>
      <c r="BA132" s="359"/>
      <c r="BB132" s="360"/>
      <c r="BC132" s="360"/>
      <c r="BD132" s="360"/>
      <c r="BE132" s="360"/>
      <c r="BF132" s="361"/>
      <c r="BG132" s="359"/>
      <c r="BH132" s="360"/>
      <c r="BI132" s="360"/>
      <c r="BJ132" s="360"/>
      <c r="BK132" s="360"/>
      <c r="BL132" s="361"/>
      <c r="BM132" s="359"/>
      <c r="BN132" s="360"/>
      <c r="BO132" s="360"/>
      <c r="BP132" s="360"/>
      <c r="BQ132" s="360"/>
      <c r="BR132" s="361"/>
      <c r="BS132" s="359"/>
      <c r="BT132" s="360"/>
      <c r="BU132" s="360"/>
      <c r="BV132" s="360"/>
      <c r="BW132" s="360"/>
      <c r="BX132" s="361"/>
      <c r="BY132" s="359"/>
      <c r="BZ132" s="360"/>
      <c r="CA132" s="360"/>
      <c r="CB132" s="360"/>
      <c r="CC132" s="360"/>
      <c r="CD132" s="361"/>
      <c r="CE132" s="359"/>
      <c r="CF132" s="360"/>
      <c r="CG132" s="360"/>
      <c r="CH132" s="360"/>
      <c r="CI132" s="360"/>
      <c r="CJ132" s="112"/>
      <c r="CK132" s="470"/>
      <c r="CL132" s="471"/>
      <c r="CM132" s="471"/>
      <c r="CN132" s="471"/>
      <c r="CO132" s="471"/>
      <c r="CP132" s="472"/>
      <c r="CQ132" s="470"/>
      <c r="CR132" s="471"/>
      <c r="CS132" s="471"/>
      <c r="CT132" s="471"/>
      <c r="CU132" s="471"/>
      <c r="CV132" s="472"/>
      <c r="CW132" s="470"/>
      <c r="CX132" s="471"/>
      <c r="CY132" s="471"/>
      <c r="CZ132" s="471"/>
      <c r="DA132" s="471"/>
      <c r="DB132" s="472"/>
      <c r="DC132" s="470"/>
      <c r="DD132" s="471"/>
      <c r="DE132" s="471"/>
      <c r="DF132" s="471"/>
      <c r="DG132" s="471"/>
      <c r="DH132" s="472"/>
      <c r="DI132" s="470"/>
      <c r="DJ132" s="471"/>
      <c r="DK132" s="471"/>
      <c r="DL132" s="471"/>
      <c r="DM132" s="471"/>
      <c r="DN132" s="472"/>
      <c r="DO132" s="740"/>
      <c r="DP132" s="741"/>
      <c r="DQ132" s="741"/>
      <c r="DR132" s="741"/>
      <c r="DS132" s="741"/>
      <c r="DT132" s="742"/>
      <c r="DU132" s="740"/>
      <c r="DV132" s="741"/>
      <c r="DW132" s="741"/>
      <c r="DX132" s="741"/>
      <c r="DY132" s="741"/>
      <c r="DZ132" s="742"/>
      <c r="EA132" s="470"/>
      <c r="EB132" s="471"/>
      <c r="EC132" s="471"/>
      <c r="ED132" s="471"/>
      <c r="EE132" s="471"/>
      <c r="EF132" s="472"/>
      <c r="EG132" s="470"/>
      <c r="EH132" s="471"/>
      <c r="EI132" s="471"/>
      <c r="EJ132" s="471"/>
      <c r="EK132" s="471"/>
      <c r="EL132" s="472"/>
      <c r="EM132" s="470"/>
      <c r="EN132" s="471"/>
      <c r="EO132" s="471"/>
      <c r="EP132" s="471"/>
      <c r="EQ132" s="471"/>
      <c r="ER132" s="472"/>
      <c r="ES132" s="470"/>
      <c r="ET132" s="471"/>
      <c r="EU132" s="471"/>
      <c r="EV132" s="471"/>
      <c r="EW132" s="471"/>
      <c r="EX132" s="472"/>
      <c r="EY132" s="470"/>
      <c r="EZ132" s="471"/>
      <c r="FA132" s="471"/>
      <c r="FB132" s="471"/>
      <c r="FC132" s="471"/>
      <c r="FD132" s="472"/>
      <c r="FE132" s="359"/>
      <c r="FF132" s="360"/>
      <c r="FG132" s="360"/>
      <c r="FH132" s="360"/>
      <c r="FI132" s="360"/>
      <c r="FJ132" s="361"/>
      <c r="FK132" s="359"/>
      <c r="FL132" s="360"/>
      <c r="FM132" s="360"/>
      <c r="FN132" s="360"/>
      <c r="FO132" s="360"/>
      <c r="FP132" s="361"/>
      <c r="FQ132" s="470"/>
      <c r="FR132" s="471"/>
      <c r="FS132" s="471"/>
      <c r="FT132" s="471"/>
      <c r="FU132" s="471"/>
      <c r="FV132" s="472"/>
      <c r="FW132" s="470"/>
      <c r="FX132" s="471"/>
      <c r="FY132" s="471"/>
      <c r="FZ132" s="471"/>
      <c r="GA132" s="471"/>
      <c r="GB132" s="472"/>
      <c r="GC132" s="470"/>
      <c r="GD132" s="471"/>
      <c r="GE132" s="471"/>
      <c r="GF132" s="471"/>
      <c r="GG132" s="471"/>
      <c r="GH132" s="472"/>
      <c r="GI132" s="470"/>
      <c r="GJ132" s="471"/>
      <c r="GK132" s="471"/>
      <c r="GL132" s="471"/>
      <c r="GM132" s="471"/>
      <c r="GN132" s="472"/>
      <c r="GO132" s="470"/>
      <c r="GP132" s="471"/>
      <c r="GQ132" s="471"/>
      <c r="GR132" s="471"/>
      <c r="GS132" s="471"/>
      <c r="GT132" s="472"/>
      <c r="GU132" s="359"/>
      <c r="GV132" s="360"/>
      <c r="GW132" s="360"/>
      <c r="GX132" s="360"/>
      <c r="GY132" s="360"/>
      <c r="GZ132" s="361"/>
      <c r="HA132" s="359"/>
      <c r="HB132" s="360"/>
      <c r="HC132" s="360"/>
      <c r="HD132" s="360"/>
      <c r="HE132" s="360"/>
      <c r="HF132" s="361"/>
      <c r="HG132" s="753">
        <f>COUNT(AC132:HF132)</f>
        <v>0</v>
      </c>
      <c r="HH132" s="579"/>
      <c r="HI132" s="579"/>
      <c r="HJ132" s="579"/>
      <c r="HK132" s="579"/>
      <c r="HL132" s="579"/>
      <c r="HM132" s="579"/>
      <c r="HN132" s="106"/>
      <c r="HO132" s="106"/>
      <c r="HP132" s="106"/>
      <c r="HQ132" s="106"/>
      <c r="HR132" s="106"/>
      <c r="HS132" s="106"/>
      <c r="HT132" s="106"/>
      <c r="HU132" s="106"/>
      <c r="HV132" s="15"/>
      <c r="HW132" s="15"/>
      <c r="HX132" s="15"/>
      <c r="HY132" s="50">
        <f t="array" ref="HY132">SUM(IFERROR(AC133:HF133-AC132:HF132-AC134:HF134,0))</f>
        <v>0</v>
      </c>
      <c r="HZ132" s="50"/>
      <c r="IA132" s="51">
        <f>VLOOKUP($HY$17,'[1]производственный календарь '!$B$2:$D$13,3,0)</f>
        <v>19</v>
      </c>
      <c r="IB132" s="65">
        <f>VLOOKUP($HY$17,'[6]производственный календарь '!$B$2:$D$13,2,0)</f>
        <v>152</v>
      </c>
    </row>
    <row r="133" spans="2:236" ht="15.75" hidden="1" thickBot="1" x14ac:dyDescent="0.3">
      <c r="B133" s="337"/>
      <c r="C133" s="338"/>
      <c r="D133" s="338"/>
      <c r="E133" s="716"/>
      <c r="F133" s="718"/>
      <c r="G133" s="718"/>
      <c r="H133" s="718"/>
      <c r="I133" s="718"/>
      <c r="J133" s="718"/>
      <c r="K133" s="718"/>
      <c r="L133" s="718"/>
      <c r="M133" s="718"/>
      <c r="N133" s="718"/>
      <c r="O133" s="718"/>
      <c r="P133" s="718"/>
      <c r="Q133" s="718"/>
      <c r="R133" s="718"/>
      <c r="S133" s="718"/>
      <c r="T133" s="718"/>
      <c r="U133" s="718"/>
      <c r="V133" s="719"/>
      <c r="W133" s="115"/>
      <c r="X133" s="757"/>
      <c r="Y133" s="758"/>
      <c r="Z133" s="758"/>
      <c r="AA133" s="758"/>
      <c r="AB133" s="759"/>
      <c r="AC133" s="370"/>
      <c r="AD133" s="371"/>
      <c r="AE133" s="371"/>
      <c r="AF133" s="371"/>
      <c r="AG133" s="371"/>
      <c r="AH133" s="372"/>
      <c r="AI133" s="370"/>
      <c r="AJ133" s="371"/>
      <c r="AK133" s="371"/>
      <c r="AL133" s="371"/>
      <c r="AM133" s="371"/>
      <c r="AN133" s="372"/>
      <c r="AO133" s="370"/>
      <c r="AP133" s="371"/>
      <c r="AQ133" s="371"/>
      <c r="AR133" s="371"/>
      <c r="AS133" s="371"/>
      <c r="AT133" s="372"/>
      <c r="AU133" s="370"/>
      <c r="AV133" s="371"/>
      <c r="AW133" s="371"/>
      <c r="AX133" s="371"/>
      <c r="AY133" s="371"/>
      <c r="AZ133" s="372"/>
      <c r="BA133" s="370"/>
      <c r="BB133" s="371"/>
      <c r="BC133" s="371"/>
      <c r="BD133" s="371"/>
      <c r="BE133" s="371"/>
      <c r="BF133" s="372"/>
      <c r="BG133" s="370"/>
      <c r="BH133" s="371"/>
      <c r="BI133" s="371"/>
      <c r="BJ133" s="371"/>
      <c r="BK133" s="371"/>
      <c r="BL133" s="372"/>
      <c r="BM133" s="370"/>
      <c r="BN133" s="371"/>
      <c r="BO133" s="371"/>
      <c r="BP133" s="371"/>
      <c r="BQ133" s="371"/>
      <c r="BR133" s="372"/>
      <c r="BS133" s="359"/>
      <c r="BT133" s="360"/>
      <c r="BU133" s="360"/>
      <c r="BV133" s="360"/>
      <c r="BW133" s="360"/>
      <c r="BX133" s="361"/>
      <c r="BY133" s="370"/>
      <c r="BZ133" s="371"/>
      <c r="CA133" s="371"/>
      <c r="CB133" s="371"/>
      <c r="CC133" s="371"/>
      <c r="CD133" s="372"/>
      <c r="CE133" s="370"/>
      <c r="CF133" s="371"/>
      <c r="CG133" s="371"/>
      <c r="CH133" s="371"/>
      <c r="CI133" s="371"/>
      <c r="CJ133" s="105"/>
      <c r="CK133" s="470"/>
      <c r="CL133" s="471"/>
      <c r="CM133" s="471"/>
      <c r="CN133" s="471"/>
      <c r="CO133" s="471"/>
      <c r="CP133" s="472"/>
      <c r="CQ133" s="470"/>
      <c r="CR133" s="471"/>
      <c r="CS133" s="471"/>
      <c r="CT133" s="471"/>
      <c r="CU133" s="471"/>
      <c r="CV133" s="472"/>
      <c r="CW133" s="470"/>
      <c r="CX133" s="471"/>
      <c r="CY133" s="471"/>
      <c r="CZ133" s="471"/>
      <c r="DA133" s="471"/>
      <c r="DB133" s="472"/>
      <c r="DC133" s="470"/>
      <c r="DD133" s="471"/>
      <c r="DE133" s="471"/>
      <c r="DF133" s="471"/>
      <c r="DG133" s="471"/>
      <c r="DH133" s="472"/>
      <c r="DI133" s="470"/>
      <c r="DJ133" s="471"/>
      <c r="DK133" s="471"/>
      <c r="DL133" s="471"/>
      <c r="DM133" s="471"/>
      <c r="DN133" s="472"/>
      <c r="DO133" s="730"/>
      <c r="DP133" s="731"/>
      <c r="DQ133" s="731"/>
      <c r="DR133" s="731"/>
      <c r="DS133" s="731"/>
      <c r="DT133" s="732"/>
      <c r="DU133" s="730"/>
      <c r="DV133" s="731"/>
      <c r="DW133" s="731"/>
      <c r="DX133" s="731"/>
      <c r="DY133" s="731"/>
      <c r="DZ133" s="732"/>
      <c r="EA133" s="470"/>
      <c r="EB133" s="471"/>
      <c r="EC133" s="471"/>
      <c r="ED133" s="471"/>
      <c r="EE133" s="471"/>
      <c r="EF133" s="472"/>
      <c r="EG133" s="470"/>
      <c r="EH133" s="471"/>
      <c r="EI133" s="471"/>
      <c r="EJ133" s="471"/>
      <c r="EK133" s="471"/>
      <c r="EL133" s="472"/>
      <c r="EM133" s="470"/>
      <c r="EN133" s="471"/>
      <c r="EO133" s="471"/>
      <c r="EP133" s="471"/>
      <c r="EQ133" s="471"/>
      <c r="ER133" s="472"/>
      <c r="ES133" s="470"/>
      <c r="ET133" s="471"/>
      <c r="EU133" s="471"/>
      <c r="EV133" s="471"/>
      <c r="EW133" s="471"/>
      <c r="EX133" s="472"/>
      <c r="EY133" s="470"/>
      <c r="EZ133" s="471"/>
      <c r="FA133" s="471"/>
      <c r="FB133" s="471"/>
      <c r="FC133" s="471"/>
      <c r="FD133" s="472"/>
      <c r="FE133" s="370"/>
      <c r="FF133" s="371"/>
      <c r="FG133" s="371"/>
      <c r="FH133" s="371"/>
      <c r="FI133" s="371"/>
      <c r="FJ133" s="372"/>
      <c r="FK133" s="359"/>
      <c r="FL133" s="360"/>
      <c r="FM133" s="360"/>
      <c r="FN133" s="360"/>
      <c r="FO133" s="360"/>
      <c r="FP133" s="361"/>
      <c r="FQ133" s="470"/>
      <c r="FR133" s="471"/>
      <c r="FS133" s="471"/>
      <c r="FT133" s="471"/>
      <c r="FU133" s="471"/>
      <c r="FV133" s="472"/>
      <c r="FW133" s="470"/>
      <c r="FX133" s="471"/>
      <c r="FY133" s="471"/>
      <c r="FZ133" s="471"/>
      <c r="GA133" s="471"/>
      <c r="GB133" s="472"/>
      <c r="GC133" s="470"/>
      <c r="GD133" s="471"/>
      <c r="GE133" s="471"/>
      <c r="GF133" s="471"/>
      <c r="GG133" s="471"/>
      <c r="GH133" s="472"/>
      <c r="GI133" s="470"/>
      <c r="GJ133" s="471"/>
      <c r="GK133" s="471"/>
      <c r="GL133" s="471"/>
      <c r="GM133" s="471"/>
      <c r="GN133" s="472"/>
      <c r="GO133" s="470"/>
      <c r="GP133" s="471"/>
      <c r="GQ133" s="471"/>
      <c r="GR133" s="471"/>
      <c r="GS133" s="471"/>
      <c r="GT133" s="472"/>
      <c r="GU133" s="370"/>
      <c r="GV133" s="371"/>
      <c r="GW133" s="371"/>
      <c r="GX133" s="371"/>
      <c r="GY133" s="371"/>
      <c r="GZ133" s="372"/>
      <c r="HA133" s="370"/>
      <c r="HB133" s="371"/>
      <c r="HC133" s="371"/>
      <c r="HD133" s="371"/>
      <c r="HE133" s="371"/>
      <c r="HF133" s="372"/>
      <c r="HG133" s="729"/>
      <c r="HH133" s="365"/>
      <c r="HI133" s="365"/>
      <c r="HJ133" s="365"/>
      <c r="HK133" s="365"/>
      <c r="HL133" s="365"/>
      <c r="HM133" s="365"/>
      <c r="HN133" s="106"/>
      <c r="HO133" s="106"/>
      <c r="HP133" s="106"/>
      <c r="HQ133" s="106"/>
      <c r="HR133" s="106"/>
      <c r="HS133" s="106"/>
      <c r="HT133" s="106"/>
      <c r="HU133" s="106"/>
      <c r="HV133" s="15"/>
      <c r="HW133" s="15"/>
      <c r="HX133" s="15"/>
      <c r="HY133" s="114"/>
      <c r="HZ133" s="114"/>
      <c r="IA133" s="33"/>
      <c r="IB133" s="68"/>
    </row>
    <row r="134" spans="2:236" ht="15.75" hidden="1" thickBot="1" x14ac:dyDescent="0.3">
      <c r="B134" s="337"/>
      <c r="C134" s="338"/>
      <c r="D134" s="338"/>
      <c r="E134" s="716"/>
      <c r="F134" s="718"/>
      <c r="G134" s="718"/>
      <c r="H134" s="718"/>
      <c r="I134" s="718"/>
      <c r="J134" s="718"/>
      <c r="K134" s="718"/>
      <c r="L134" s="718"/>
      <c r="M134" s="718"/>
      <c r="N134" s="718"/>
      <c r="O134" s="718"/>
      <c r="P134" s="718"/>
      <c r="Q134" s="718"/>
      <c r="R134" s="718"/>
      <c r="S134" s="718"/>
      <c r="T134" s="718"/>
      <c r="U134" s="718"/>
      <c r="V134" s="719"/>
      <c r="W134" s="115"/>
      <c r="X134" s="774" t="s">
        <v>37</v>
      </c>
      <c r="Y134" s="775"/>
      <c r="Z134" s="775"/>
      <c r="AA134" s="775"/>
      <c r="AB134" s="776"/>
      <c r="AC134" s="376"/>
      <c r="AD134" s="377"/>
      <c r="AE134" s="377"/>
      <c r="AF134" s="377"/>
      <c r="AG134" s="377"/>
      <c r="AH134" s="378"/>
      <c r="AI134" s="359"/>
      <c r="AJ134" s="360"/>
      <c r="AK134" s="360"/>
      <c r="AL134" s="360"/>
      <c r="AM134" s="360"/>
      <c r="AN134" s="361"/>
      <c r="AO134" s="359"/>
      <c r="AP134" s="360"/>
      <c r="AQ134" s="360"/>
      <c r="AR134" s="360"/>
      <c r="AS134" s="360"/>
      <c r="AT134" s="361"/>
      <c r="AU134" s="376"/>
      <c r="AV134" s="377"/>
      <c r="AW134" s="377"/>
      <c r="AX134" s="377"/>
      <c r="AY134" s="377"/>
      <c r="AZ134" s="378"/>
      <c r="BA134" s="376"/>
      <c r="BB134" s="377"/>
      <c r="BC134" s="377"/>
      <c r="BD134" s="377"/>
      <c r="BE134" s="377"/>
      <c r="BF134" s="378"/>
      <c r="BG134" s="376"/>
      <c r="BH134" s="377"/>
      <c r="BI134" s="377"/>
      <c r="BJ134" s="377"/>
      <c r="BK134" s="377"/>
      <c r="BL134" s="378"/>
      <c r="BM134" s="376"/>
      <c r="BN134" s="377"/>
      <c r="BO134" s="377"/>
      <c r="BP134" s="377"/>
      <c r="BQ134" s="377"/>
      <c r="BR134" s="378"/>
      <c r="BS134" s="359"/>
      <c r="BT134" s="360"/>
      <c r="BU134" s="360"/>
      <c r="BV134" s="360"/>
      <c r="BW134" s="360"/>
      <c r="BX134" s="361"/>
      <c r="BY134" s="359"/>
      <c r="BZ134" s="360"/>
      <c r="CA134" s="360"/>
      <c r="CB134" s="360"/>
      <c r="CC134" s="360"/>
      <c r="CD134" s="361"/>
      <c r="CE134" s="359"/>
      <c r="CF134" s="360"/>
      <c r="CG134" s="360"/>
      <c r="CH134" s="360"/>
      <c r="CI134" s="360"/>
      <c r="CJ134" s="112"/>
      <c r="CK134" s="470"/>
      <c r="CL134" s="471"/>
      <c r="CM134" s="471"/>
      <c r="CN134" s="471"/>
      <c r="CO134" s="471"/>
      <c r="CP134" s="472"/>
      <c r="CQ134" s="470"/>
      <c r="CR134" s="471"/>
      <c r="CS134" s="471"/>
      <c r="CT134" s="471"/>
      <c r="CU134" s="471"/>
      <c r="CV134" s="472"/>
      <c r="CW134" s="470"/>
      <c r="CX134" s="471"/>
      <c r="CY134" s="471"/>
      <c r="CZ134" s="471"/>
      <c r="DA134" s="471"/>
      <c r="DB134" s="472"/>
      <c r="DC134" s="470"/>
      <c r="DD134" s="471"/>
      <c r="DE134" s="471"/>
      <c r="DF134" s="471"/>
      <c r="DG134" s="471"/>
      <c r="DH134" s="472"/>
      <c r="DI134" s="470"/>
      <c r="DJ134" s="471"/>
      <c r="DK134" s="471"/>
      <c r="DL134" s="471"/>
      <c r="DM134" s="471"/>
      <c r="DN134" s="472"/>
      <c r="DO134" s="740"/>
      <c r="DP134" s="741"/>
      <c r="DQ134" s="741"/>
      <c r="DR134" s="741"/>
      <c r="DS134" s="741"/>
      <c r="DT134" s="742"/>
      <c r="DU134" s="740"/>
      <c r="DV134" s="741"/>
      <c r="DW134" s="741"/>
      <c r="DX134" s="741"/>
      <c r="DY134" s="741"/>
      <c r="DZ134" s="742"/>
      <c r="EA134" s="470"/>
      <c r="EB134" s="471"/>
      <c r="EC134" s="471"/>
      <c r="ED134" s="471"/>
      <c r="EE134" s="471"/>
      <c r="EF134" s="472"/>
      <c r="EG134" s="470"/>
      <c r="EH134" s="471"/>
      <c r="EI134" s="471"/>
      <c r="EJ134" s="471"/>
      <c r="EK134" s="471"/>
      <c r="EL134" s="472"/>
      <c r="EM134" s="470"/>
      <c r="EN134" s="471"/>
      <c r="EO134" s="471"/>
      <c r="EP134" s="471"/>
      <c r="EQ134" s="471"/>
      <c r="ER134" s="472"/>
      <c r="ES134" s="470"/>
      <c r="ET134" s="471"/>
      <c r="EU134" s="471"/>
      <c r="EV134" s="471"/>
      <c r="EW134" s="471"/>
      <c r="EX134" s="472"/>
      <c r="EY134" s="470"/>
      <c r="EZ134" s="471"/>
      <c r="FA134" s="471"/>
      <c r="FB134" s="471"/>
      <c r="FC134" s="471"/>
      <c r="FD134" s="472"/>
      <c r="FE134" s="359"/>
      <c r="FF134" s="360"/>
      <c r="FG134" s="360"/>
      <c r="FH134" s="360"/>
      <c r="FI134" s="360"/>
      <c r="FJ134" s="361"/>
      <c r="FK134" s="359"/>
      <c r="FL134" s="360"/>
      <c r="FM134" s="360"/>
      <c r="FN134" s="360"/>
      <c r="FO134" s="360"/>
      <c r="FP134" s="361"/>
      <c r="FQ134" s="470"/>
      <c r="FR134" s="471"/>
      <c r="FS134" s="471"/>
      <c r="FT134" s="471"/>
      <c r="FU134" s="471"/>
      <c r="FV134" s="472"/>
      <c r="FW134" s="470"/>
      <c r="FX134" s="471"/>
      <c r="FY134" s="471"/>
      <c r="FZ134" s="471"/>
      <c r="GA134" s="471"/>
      <c r="GB134" s="472"/>
      <c r="GC134" s="470"/>
      <c r="GD134" s="471"/>
      <c r="GE134" s="471"/>
      <c r="GF134" s="471"/>
      <c r="GG134" s="471"/>
      <c r="GH134" s="472"/>
      <c r="GI134" s="470"/>
      <c r="GJ134" s="471"/>
      <c r="GK134" s="471"/>
      <c r="GL134" s="471"/>
      <c r="GM134" s="471"/>
      <c r="GN134" s="472"/>
      <c r="GO134" s="470"/>
      <c r="GP134" s="471"/>
      <c r="GQ134" s="471"/>
      <c r="GR134" s="471"/>
      <c r="GS134" s="471"/>
      <c r="GT134" s="472"/>
      <c r="GU134" s="359"/>
      <c r="GV134" s="360"/>
      <c r="GW134" s="360"/>
      <c r="GX134" s="360"/>
      <c r="GY134" s="360"/>
      <c r="GZ134" s="361"/>
      <c r="HA134" s="359"/>
      <c r="HB134" s="360"/>
      <c r="HC134" s="360"/>
      <c r="HD134" s="360"/>
      <c r="HE134" s="360"/>
      <c r="HF134" s="361"/>
      <c r="HG134" s="113"/>
      <c r="HH134" s="106"/>
      <c r="HI134" s="106"/>
      <c r="HJ134" s="106"/>
      <c r="HK134" s="106"/>
      <c r="HL134" s="106"/>
      <c r="HM134" s="106"/>
      <c r="HN134" s="106"/>
      <c r="HO134" s="106"/>
      <c r="HP134" s="106"/>
      <c r="HQ134" s="106"/>
      <c r="HR134" s="106"/>
      <c r="HS134" s="106"/>
      <c r="HT134" s="106"/>
      <c r="HU134" s="106"/>
      <c r="HV134" s="15"/>
      <c r="HW134" s="15"/>
      <c r="HX134" s="15"/>
      <c r="HY134" s="114"/>
      <c r="HZ134" s="114"/>
      <c r="IA134" s="33"/>
      <c r="IB134" s="68"/>
    </row>
    <row r="135" spans="2:236" ht="15.75" hidden="1" thickBot="1" x14ac:dyDescent="0.3">
      <c r="B135" s="337"/>
      <c r="C135" s="338"/>
      <c r="D135" s="338"/>
      <c r="E135" s="716"/>
      <c r="F135" s="718"/>
      <c r="G135" s="718"/>
      <c r="H135" s="718"/>
      <c r="I135" s="718"/>
      <c r="J135" s="718"/>
      <c r="K135" s="718"/>
      <c r="L135" s="718"/>
      <c r="M135" s="718"/>
      <c r="N135" s="718"/>
      <c r="O135" s="718"/>
      <c r="P135" s="718"/>
      <c r="Q135" s="718"/>
      <c r="R135" s="718"/>
      <c r="S135" s="718"/>
      <c r="T135" s="718"/>
      <c r="U135" s="718"/>
      <c r="V135" s="719"/>
      <c r="W135" s="115"/>
      <c r="X135" s="763" t="s">
        <v>39</v>
      </c>
      <c r="Y135" s="764"/>
      <c r="Z135" s="764"/>
      <c r="AA135" s="764"/>
      <c r="AB135" s="765"/>
      <c r="AC135" s="736">
        <f>(AC133-AC132-AC134)</f>
        <v>0</v>
      </c>
      <c r="AD135" s="382"/>
      <c r="AE135" s="382"/>
      <c r="AF135" s="382"/>
      <c r="AG135" s="382"/>
      <c r="AH135" s="383"/>
      <c r="AI135" s="736">
        <f>(AI133-AI132-AI134)</f>
        <v>0</v>
      </c>
      <c r="AJ135" s="382"/>
      <c r="AK135" s="382"/>
      <c r="AL135" s="382"/>
      <c r="AM135" s="382"/>
      <c r="AN135" s="383"/>
      <c r="AO135" s="736">
        <f>(AO133-AO132-AO134)</f>
        <v>0</v>
      </c>
      <c r="AP135" s="382"/>
      <c r="AQ135" s="382"/>
      <c r="AR135" s="382"/>
      <c r="AS135" s="382"/>
      <c r="AT135" s="383"/>
      <c r="AU135" s="736">
        <f>(AU133-AU132-AU134)</f>
        <v>0</v>
      </c>
      <c r="AV135" s="382"/>
      <c r="AW135" s="382"/>
      <c r="AX135" s="382"/>
      <c r="AY135" s="382"/>
      <c r="AZ135" s="383"/>
      <c r="BA135" s="736">
        <f>(BA133-BA132-BA134)</f>
        <v>0</v>
      </c>
      <c r="BB135" s="382"/>
      <c r="BC135" s="382"/>
      <c r="BD135" s="382"/>
      <c r="BE135" s="382"/>
      <c r="BF135" s="383"/>
      <c r="BG135" s="736">
        <f>(BG133-BG132-BG134)</f>
        <v>0</v>
      </c>
      <c r="BH135" s="382"/>
      <c r="BI135" s="382"/>
      <c r="BJ135" s="382"/>
      <c r="BK135" s="382"/>
      <c r="BL135" s="383"/>
      <c r="BM135" s="736">
        <f>(BM133-BM132-BM134)</f>
        <v>0</v>
      </c>
      <c r="BN135" s="382"/>
      <c r="BO135" s="382"/>
      <c r="BP135" s="382"/>
      <c r="BQ135" s="382"/>
      <c r="BR135" s="383"/>
      <c r="BS135" s="736">
        <f>(BS133-BS132-BS134)</f>
        <v>0</v>
      </c>
      <c r="BT135" s="382"/>
      <c r="BU135" s="382"/>
      <c r="BV135" s="382"/>
      <c r="BW135" s="382"/>
      <c r="BX135" s="383"/>
      <c r="BY135" s="736">
        <f>(BY133-BY132-BY134)</f>
        <v>0</v>
      </c>
      <c r="BZ135" s="382"/>
      <c r="CA135" s="382"/>
      <c r="CB135" s="382"/>
      <c r="CC135" s="382"/>
      <c r="CD135" s="383"/>
      <c r="CE135" s="736">
        <f>(CE133-CE132-CE134)</f>
        <v>0</v>
      </c>
      <c r="CF135" s="382"/>
      <c r="CG135" s="382"/>
      <c r="CH135" s="382"/>
      <c r="CI135" s="382"/>
      <c r="CJ135" s="383"/>
      <c r="CK135" s="736">
        <f>(CK133-CK132-CK134)</f>
        <v>0</v>
      </c>
      <c r="CL135" s="382"/>
      <c r="CM135" s="382"/>
      <c r="CN135" s="382"/>
      <c r="CO135" s="382"/>
      <c r="CP135" s="383"/>
      <c r="CQ135" s="736">
        <f>(CQ133-CQ132-CQ134)</f>
        <v>0</v>
      </c>
      <c r="CR135" s="382"/>
      <c r="CS135" s="382"/>
      <c r="CT135" s="382"/>
      <c r="CU135" s="382"/>
      <c r="CV135" s="383"/>
      <c r="CW135" s="736">
        <f>(CW133-CW132-CW134)</f>
        <v>0</v>
      </c>
      <c r="CX135" s="382"/>
      <c r="CY135" s="382"/>
      <c r="CZ135" s="382"/>
      <c r="DA135" s="382"/>
      <c r="DB135" s="383"/>
      <c r="DC135" s="736">
        <f>(DC133-DC132-DC134)</f>
        <v>0</v>
      </c>
      <c r="DD135" s="382"/>
      <c r="DE135" s="382"/>
      <c r="DF135" s="382"/>
      <c r="DG135" s="382"/>
      <c r="DH135" s="383"/>
      <c r="DI135" s="736">
        <f>(DI133-DI132-DI134)</f>
        <v>0</v>
      </c>
      <c r="DJ135" s="382"/>
      <c r="DK135" s="382"/>
      <c r="DL135" s="382"/>
      <c r="DM135" s="382"/>
      <c r="DN135" s="383"/>
      <c r="DO135" s="736">
        <f>(DO133-DO132-DO134)</f>
        <v>0</v>
      </c>
      <c r="DP135" s="382"/>
      <c r="DQ135" s="382"/>
      <c r="DR135" s="382"/>
      <c r="DS135" s="382"/>
      <c r="DT135" s="383"/>
      <c r="DU135" s="736">
        <f>(DU133-DU132-DU134)</f>
        <v>0</v>
      </c>
      <c r="DV135" s="382"/>
      <c r="DW135" s="382"/>
      <c r="DX135" s="382"/>
      <c r="DY135" s="382"/>
      <c r="DZ135" s="383"/>
      <c r="EA135" s="736">
        <f>(EA133-EA132-EA134)</f>
        <v>0</v>
      </c>
      <c r="EB135" s="382"/>
      <c r="EC135" s="382"/>
      <c r="ED135" s="382"/>
      <c r="EE135" s="382"/>
      <c r="EF135" s="383"/>
      <c r="EG135" s="736">
        <f>(EG133-EG132-EG134)</f>
        <v>0</v>
      </c>
      <c r="EH135" s="382"/>
      <c r="EI135" s="382"/>
      <c r="EJ135" s="382"/>
      <c r="EK135" s="382"/>
      <c r="EL135" s="383"/>
      <c r="EM135" s="736">
        <f>(EM133-EM132-EM134)</f>
        <v>0</v>
      </c>
      <c r="EN135" s="382"/>
      <c r="EO135" s="382"/>
      <c r="EP135" s="382"/>
      <c r="EQ135" s="382"/>
      <c r="ER135" s="383"/>
      <c r="ES135" s="736">
        <f>(ES133-ES132-ES134)</f>
        <v>0</v>
      </c>
      <c r="ET135" s="382"/>
      <c r="EU135" s="382"/>
      <c r="EV135" s="382"/>
      <c r="EW135" s="382"/>
      <c r="EX135" s="383"/>
      <c r="EY135" s="736">
        <f>(EY133-EY132-EY134)</f>
        <v>0</v>
      </c>
      <c r="EZ135" s="382"/>
      <c r="FA135" s="382"/>
      <c r="FB135" s="382"/>
      <c r="FC135" s="382"/>
      <c r="FD135" s="383"/>
      <c r="FE135" s="736">
        <f>(FE133-FE132-FE134)</f>
        <v>0</v>
      </c>
      <c r="FF135" s="382"/>
      <c r="FG135" s="382"/>
      <c r="FH135" s="382"/>
      <c r="FI135" s="382"/>
      <c r="FJ135" s="383"/>
      <c r="FK135" s="736">
        <f>(FK133-FK132-FK134)</f>
        <v>0</v>
      </c>
      <c r="FL135" s="382"/>
      <c r="FM135" s="382"/>
      <c r="FN135" s="382"/>
      <c r="FO135" s="382"/>
      <c r="FP135" s="383"/>
      <c r="FQ135" s="736">
        <f>(FQ133-FQ132-FQ134)</f>
        <v>0</v>
      </c>
      <c r="FR135" s="382"/>
      <c r="FS135" s="382"/>
      <c r="FT135" s="382"/>
      <c r="FU135" s="382"/>
      <c r="FV135" s="383"/>
      <c r="FW135" s="736">
        <f>(FW133-FW132-FW134)</f>
        <v>0</v>
      </c>
      <c r="FX135" s="382"/>
      <c r="FY135" s="382"/>
      <c r="FZ135" s="382"/>
      <c r="GA135" s="382"/>
      <c r="GB135" s="383"/>
      <c r="GC135" s="736">
        <f>(GC133-GC132-GC134)</f>
        <v>0</v>
      </c>
      <c r="GD135" s="382"/>
      <c r="GE135" s="382"/>
      <c r="GF135" s="382"/>
      <c r="GG135" s="382"/>
      <c r="GH135" s="383"/>
      <c r="GI135" s="736">
        <f>(GI133-GI132-GI134)</f>
        <v>0</v>
      </c>
      <c r="GJ135" s="382"/>
      <c r="GK135" s="382"/>
      <c r="GL135" s="382"/>
      <c r="GM135" s="382"/>
      <c r="GN135" s="383"/>
      <c r="GO135" s="736">
        <f>(GO133-GO132-GO134)</f>
        <v>0</v>
      </c>
      <c r="GP135" s="382"/>
      <c r="GQ135" s="382"/>
      <c r="GR135" s="382"/>
      <c r="GS135" s="382"/>
      <c r="GT135" s="383"/>
      <c r="GU135" s="736">
        <f>(GU133-GU132-GU134)</f>
        <v>0</v>
      </c>
      <c r="GV135" s="382"/>
      <c r="GW135" s="382"/>
      <c r="GX135" s="382"/>
      <c r="GY135" s="382"/>
      <c r="GZ135" s="383"/>
      <c r="HA135" s="736">
        <f>(HA133-HA132-HA134)</f>
        <v>0</v>
      </c>
      <c r="HB135" s="382"/>
      <c r="HC135" s="382"/>
      <c r="HD135" s="382"/>
      <c r="HE135" s="382"/>
      <c r="HF135" s="383"/>
      <c r="HG135" s="113"/>
      <c r="HH135" s="106"/>
      <c r="HI135" s="106"/>
      <c r="HJ135" s="106"/>
      <c r="HK135" s="106"/>
      <c r="HL135" s="106"/>
      <c r="HM135" s="106"/>
      <c r="HN135" s="106"/>
      <c r="HO135" s="106"/>
      <c r="HP135" s="106"/>
      <c r="HQ135" s="106"/>
      <c r="HR135" s="106"/>
      <c r="HS135" s="106"/>
      <c r="HT135" s="106"/>
      <c r="HU135" s="106"/>
      <c r="HV135" s="15"/>
      <c r="HW135" s="15"/>
      <c r="HX135" s="15"/>
      <c r="HY135" s="50">
        <f>SUM(AC135:GZ135)</f>
        <v>0</v>
      </c>
      <c r="HZ135" s="41"/>
      <c r="IA135" s="33"/>
      <c r="IB135" s="68"/>
    </row>
    <row r="136" spans="2:236" ht="15.75" hidden="1" thickBot="1" x14ac:dyDescent="0.3">
      <c r="B136" s="337"/>
      <c r="C136" s="338"/>
      <c r="D136" s="338"/>
      <c r="E136" s="716"/>
      <c r="F136" s="718"/>
      <c r="G136" s="718"/>
      <c r="H136" s="718"/>
      <c r="I136" s="718"/>
      <c r="J136" s="718"/>
      <c r="K136" s="718"/>
      <c r="L136" s="718"/>
      <c r="M136" s="718"/>
      <c r="N136" s="718"/>
      <c r="O136" s="718"/>
      <c r="P136" s="718"/>
      <c r="Q136" s="718"/>
      <c r="R136" s="718"/>
      <c r="S136" s="718"/>
      <c r="T136" s="718"/>
      <c r="U136" s="718"/>
      <c r="V136" s="719"/>
      <c r="W136" s="115"/>
      <c r="X136" s="777" t="s">
        <v>41</v>
      </c>
      <c r="Y136" s="766"/>
      <c r="Z136" s="766"/>
      <c r="AA136" s="766"/>
      <c r="AB136" s="767"/>
      <c r="AC136" s="740"/>
      <c r="AD136" s="741"/>
      <c r="AE136" s="741"/>
      <c r="AF136" s="741"/>
      <c r="AG136" s="741"/>
      <c r="AH136" s="742"/>
      <c r="AI136" s="359"/>
      <c r="AJ136" s="360"/>
      <c r="AK136" s="360"/>
      <c r="AL136" s="360"/>
      <c r="AM136" s="360"/>
      <c r="AN136" s="361"/>
      <c r="AO136" s="359"/>
      <c r="AP136" s="360"/>
      <c r="AQ136" s="360"/>
      <c r="AR136" s="360"/>
      <c r="AS136" s="360"/>
      <c r="AT136" s="361"/>
      <c r="AU136" s="470"/>
      <c r="AV136" s="471"/>
      <c r="AW136" s="471"/>
      <c r="AX136" s="471"/>
      <c r="AY136" s="471"/>
      <c r="AZ136" s="472"/>
      <c r="BA136" s="470"/>
      <c r="BB136" s="471"/>
      <c r="BC136" s="471"/>
      <c r="BD136" s="471"/>
      <c r="BE136" s="471"/>
      <c r="BF136" s="472"/>
      <c r="BG136" s="470"/>
      <c r="BH136" s="471"/>
      <c r="BI136" s="471"/>
      <c r="BJ136" s="471"/>
      <c r="BK136" s="471"/>
      <c r="BL136" s="472"/>
      <c r="BM136" s="470"/>
      <c r="BN136" s="471"/>
      <c r="BO136" s="471"/>
      <c r="BP136" s="471"/>
      <c r="BQ136" s="471"/>
      <c r="BR136" s="472"/>
      <c r="BS136" s="359"/>
      <c r="BT136" s="360"/>
      <c r="BU136" s="360"/>
      <c r="BV136" s="360"/>
      <c r="BW136" s="360"/>
      <c r="BX136" s="361"/>
      <c r="BY136" s="359"/>
      <c r="BZ136" s="360"/>
      <c r="CA136" s="360"/>
      <c r="CB136" s="360"/>
      <c r="CC136" s="360"/>
      <c r="CD136" s="361"/>
      <c r="CE136" s="359"/>
      <c r="CF136" s="360"/>
      <c r="CG136" s="360"/>
      <c r="CH136" s="360"/>
      <c r="CI136" s="360"/>
      <c r="CJ136" s="112"/>
      <c r="CK136" s="470"/>
      <c r="CL136" s="471"/>
      <c r="CM136" s="471"/>
      <c r="CN136" s="471"/>
      <c r="CO136" s="471"/>
      <c r="CP136" s="472"/>
      <c r="CQ136" s="470"/>
      <c r="CR136" s="471"/>
      <c r="CS136" s="471"/>
      <c r="CT136" s="471"/>
      <c r="CU136" s="471"/>
      <c r="CV136" s="472"/>
      <c r="CW136" s="470"/>
      <c r="CX136" s="471"/>
      <c r="CY136" s="471"/>
      <c r="CZ136" s="471"/>
      <c r="DA136" s="471"/>
      <c r="DB136" s="472"/>
      <c r="DC136" s="470"/>
      <c r="DD136" s="471"/>
      <c r="DE136" s="471"/>
      <c r="DF136" s="471"/>
      <c r="DG136" s="471"/>
      <c r="DH136" s="472"/>
      <c r="DI136" s="470"/>
      <c r="DJ136" s="471"/>
      <c r="DK136" s="471"/>
      <c r="DL136" s="471"/>
      <c r="DM136" s="471"/>
      <c r="DN136" s="472"/>
      <c r="DO136" s="740"/>
      <c r="DP136" s="741"/>
      <c r="DQ136" s="741"/>
      <c r="DR136" s="741"/>
      <c r="DS136" s="741"/>
      <c r="DT136" s="742"/>
      <c r="DU136" s="740"/>
      <c r="DV136" s="741"/>
      <c r="DW136" s="741"/>
      <c r="DX136" s="741"/>
      <c r="DY136" s="741"/>
      <c r="DZ136" s="742"/>
      <c r="EA136" s="470"/>
      <c r="EB136" s="471"/>
      <c r="EC136" s="471"/>
      <c r="ED136" s="471"/>
      <c r="EE136" s="471"/>
      <c r="EF136" s="472"/>
      <c r="EG136" s="470"/>
      <c r="EH136" s="471"/>
      <c r="EI136" s="471"/>
      <c r="EJ136" s="471"/>
      <c r="EK136" s="471"/>
      <c r="EL136" s="472"/>
      <c r="EM136" s="470"/>
      <c r="EN136" s="471"/>
      <c r="EO136" s="471"/>
      <c r="EP136" s="471"/>
      <c r="EQ136" s="471"/>
      <c r="ER136" s="472"/>
      <c r="ES136" s="470"/>
      <c r="ET136" s="471"/>
      <c r="EU136" s="471"/>
      <c r="EV136" s="471"/>
      <c r="EW136" s="471"/>
      <c r="EX136" s="472"/>
      <c r="EY136" s="470"/>
      <c r="EZ136" s="471"/>
      <c r="FA136" s="471"/>
      <c r="FB136" s="471"/>
      <c r="FC136" s="471"/>
      <c r="FD136" s="472"/>
      <c r="FE136" s="359"/>
      <c r="FF136" s="360"/>
      <c r="FG136" s="360"/>
      <c r="FH136" s="360"/>
      <c r="FI136" s="360"/>
      <c r="FJ136" s="361"/>
      <c r="FK136" s="359"/>
      <c r="FL136" s="360"/>
      <c r="FM136" s="360"/>
      <c r="FN136" s="360"/>
      <c r="FO136" s="360"/>
      <c r="FP136" s="361"/>
      <c r="FQ136" s="470"/>
      <c r="FR136" s="471"/>
      <c r="FS136" s="471"/>
      <c r="FT136" s="471"/>
      <c r="FU136" s="471"/>
      <c r="FV136" s="472"/>
      <c r="FW136" s="470"/>
      <c r="FX136" s="471"/>
      <c r="FY136" s="471"/>
      <c r="FZ136" s="471"/>
      <c r="GA136" s="471"/>
      <c r="GB136" s="472"/>
      <c r="GC136" s="470"/>
      <c r="GD136" s="471"/>
      <c r="GE136" s="471"/>
      <c r="GF136" s="471"/>
      <c r="GG136" s="471"/>
      <c r="GH136" s="472"/>
      <c r="GI136" s="470"/>
      <c r="GJ136" s="471"/>
      <c r="GK136" s="471"/>
      <c r="GL136" s="471"/>
      <c r="GM136" s="471"/>
      <c r="GN136" s="472"/>
      <c r="GO136" s="470"/>
      <c r="GP136" s="471"/>
      <c r="GQ136" s="471"/>
      <c r="GR136" s="471"/>
      <c r="GS136" s="471"/>
      <c r="GT136" s="472"/>
      <c r="GU136" s="359"/>
      <c r="GV136" s="360"/>
      <c r="GW136" s="360"/>
      <c r="GX136" s="360"/>
      <c r="GY136" s="360"/>
      <c r="GZ136" s="361"/>
      <c r="HA136" s="359"/>
      <c r="HB136" s="360"/>
      <c r="HC136" s="360"/>
      <c r="HD136" s="360"/>
      <c r="HE136" s="360"/>
      <c r="HF136" s="361"/>
      <c r="HG136" s="113"/>
      <c r="HH136" s="106"/>
      <c r="HI136" s="106"/>
      <c r="HJ136" s="106"/>
      <c r="HK136" s="106"/>
      <c r="HL136" s="106"/>
      <c r="HM136" s="106"/>
      <c r="HN136" s="106"/>
      <c r="HO136" s="106"/>
      <c r="HP136" s="106"/>
      <c r="HQ136" s="106"/>
      <c r="HR136" s="106"/>
      <c r="HS136" s="106"/>
      <c r="HT136" s="106"/>
      <c r="HU136" s="106"/>
      <c r="HV136" s="15"/>
      <c r="HW136" s="15"/>
      <c r="HX136" s="15"/>
      <c r="HY136" s="114"/>
      <c r="HZ136" s="114"/>
      <c r="IA136" s="33"/>
      <c r="IB136" s="68"/>
    </row>
    <row r="137" spans="2:236" ht="15.75" hidden="1" thickBot="1" x14ac:dyDescent="0.3">
      <c r="B137" s="337"/>
      <c r="C137" s="338"/>
      <c r="D137" s="338"/>
      <c r="E137" s="716"/>
      <c r="F137" s="718"/>
      <c r="G137" s="718"/>
      <c r="H137" s="718"/>
      <c r="I137" s="718"/>
      <c r="J137" s="718"/>
      <c r="K137" s="718"/>
      <c r="L137" s="718"/>
      <c r="M137" s="718"/>
      <c r="N137" s="718"/>
      <c r="O137" s="718"/>
      <c r="P137" s="718"/>
      <c r="Q137" s="718"/>
      <c r="R137" s="718"/>
      <c r="S137" s="718"/>
      <c r="T137" s="718"/>
      <c r="U137" s="718"/>
      <c r="V137" s="719"/>
      <c r="W137" s="115"/>
      <c r="X137" s="778"/>
      <c r="Y137" s="746"/>
      <c r="Z137" s="746"/>
      <c r="AA137" s="746"/>
      <c r="AB137" s="747"/>
      <c r="AC137" s="771"/>
      <c r="AD137" s="772"/>
      <c r="AE137" s="772"/>
      <c r="AF137" s="772"/>
      <c r="AG137" s="772"/>
      <c r="AH137" s="773"/>
      <c r="AI137" s="443"/>
      <c r="AJ137" s="444"/>
      <c r="AK137" s="444"/>
      <c r="AL137" s="444"/>
      <c r="AM137" s="444"/>
      <c r="AN137" s="445"/>
      <c r="AO137" s="443"/>
      <c r="AP137" s="444"/>
      <c r="AQ137" s="444"/>
      <c r="AR137" s="444"/>
      <c r="AS137" s="444"/>
      <c r="AT137" s="445"/>
      <c r="AU137" s="771"/>
      <c r="AV137" s="772"/>
      <c r="AW137" s="772"/>
      <c r="AX137" s="772"/>
      <c r="AY137" s="772"/>
      <c r="AZ137" s="773"/>
      <c r="BA137" s="771"/>
      <c r="BB137" s="772"/>
      <c r="BC137" s="772"/>
      <c r="BD137" s="772"/>
      <c r="BE137" s="772"/>
      <c r="BF137" s="773"/>
      <c r="BG137" s="771"/>
      <c r="BH137" s="772"/>
      <c r="BI137" s="772"/>
      <c r="BJ137" s="772"/>
      <c r="BK137" s="772"/>
      <c r="BL137" s="773"/>
      <c r="BM137" s="771"/>
      <c r="BN137" s="772"/>
      <c r="BO137" s="772"/>
      <c r="BP137" s="772"/>
      <c r="BQ137" s="772"/>
      <c r="BR137" s="773"/>
      <c r="BS137" s="433"/>
      <c r="BT137" s="434"/>
      <c r="BU137" s="434"/>
      <c r="BV137" s="434"/>
      <c r="BW137" s="434"/>
      <c r="BX137" s="435"/>
      <c r="BY137" s="443"/>
      <c r="BZ137" s="444"/>
      <c r="CA137" s="444"/>
      <c r="CB137" s="444"/>
      <c r="CC137" s="444"/>
      <c r="CD137" s="445"/>
      <c r="CE137" s="443"/>
      <c r="CF137" s="444"/>
      <c r="CG137" s="444"/>
      <c r="CH137" s="444"/>
      <c r="CI137" s="444"/>
      <c r="CJ137" s="127"/>
      <c r="CK137" s="768"/>
      <c r="CL137" s="769"/>
      <c r="CM137" s="769"/>
      <c r="CN137" s="769"/>
      <c r="CO137" s="769"/>
      <c r="CP137" s="770"/>
      <c r="CQ137" s="768"/>
      <c r="CR137" s="769"/>
      <c r="CS137" s="769"/>
      <c r="CT137" s="769"/>
      <c r="CU137" s="769"/>
      <c r="CV137" s="770"/>
      <c r="CW137" s="768"/>
      <c r="CX137" s="769"/>
      <c r="CY137" s="769"/>
      <c r="CZ137" s="769"/>
      <c r="DA137" s="769"/>
      <c r="DB137" s="770"/>
      <c r="DC137" s="768"/>
      <c r="DD137" s="769"/>
      <c r="DE137" s="769"/>
      <c r="DF137" s="769"/>
      <c r="DG137" s="769"/>
      <c r="DH137" s="770"/>
      <c r="DI137" s="768"/>
      <c r="DJ137" s="769"/>
      <c r="DK137" s="769"/>
      <c r="DL137" s="769"/>
      <c r="DM137" s="769"/>
      <c r="DN137" s="770"/>
      <c r="DO137" s="771"/>
      <c r="DP137" s="772"/>
      <c r="DQ137" s="772"/>
      <c r="DR137" s="772"/>
      <c r="DS137" s="772"/>
      <c r="DT137" s="773"/>
      <c r="DU137" s="771"/>
      <c r="DV137" s="772"/>
      <c r="DW137" s="772"/>
      <c r="DX137" s="772"/>
      <c r="DY137" s="772"/>
      <c r="DZ137" s="773"/>
      <c r="EA137" s="768"/>
      <c r="EB137" s="769"/>
      <c r="EC137" s="769"/>
      <c r="ED137" s="769"/>
      <c r="EE137" s="769"/>
      <c r="EF137" s="770"/>
      <c r="EG137" s="768"/>
      <c r="EH137" s="769"/>
      <c r="EI137" s="769"/>
      <c r="EJ137" s="769"/>
      <c r="EK137" s="769"/>
      <c r="EL137" s="770"/>
      <c r="EM137" s="768"/>
      <c r="EN137" s="769"/>
      <c r="EO137" s="769"/>
      <c r="EP137" s="769"/>
      <c r="EQ137" s="769"/>
      <c r="ER137" s="770"/>
      <c r="ES137" s="768"/>
      <c r="ET137" s="769"/>
      <c r="EU137" s="769"/>
      <c r="EV137" s="769"/>
      <c r="EW137" s="769"/>
      <c r="EX137" s="770"/>
      <c r="EY137" s="768"/>
      <c r="EZ137" s="769"/>
      <c r="FA137" s="769"/>
      <c r="FB137" s="769"/>
      <c r="FC137" s="769"/>
      <c r="FD137" s="770"/>
      <c r="FE137" s="443"/>
      <c r="FF137" s="444"/>
      <c r="FG137" s="444"/>
      <c r="FH137" s="444"/>
      <c r="FI137" s="444"/>
      <c r="FJ137" s="445"/>
      <c r="FK137" s="433"/>
      <c r="FL137" s="434"/>
      <c r="FM137" s="434"/>
      <c r="FN137" s="434"/>
      <c r="FO137" s="434"/>
      <c r="FP137" s="435"/>
      <c r="FQ137" s="768"/>
      <c r="FR137" s="769"/>
      <c r="FS137" s="769"/>
      <c r="FT137" s="769"/>
      <c r="FU137" s="769"/>
      <c r="FV137" s="770"/>
      <c r="FW137" s="768"/>
      <c r="FX137" s="769"/>
      <c r="FY137" s="769"/>
      <c r="FZ137" s="769"/>
      <c r="GA137" s="769"/>
      <c r="GB137" s="770"/>
      <c r="GC137" s="768"/>
      <c r="GD137" s="769"/>
      <c r="GE137" s="769"/>
      <c r="GF137" s="769"/>
      <c r="GG137" s="769"/>
      <c r="GH137" s="770"/>
      <c r="GI137" s="768"/>
      <c r="GJ137" s="769"/>
      <c r="GK137" s="769"/>
      <c r="GL137" s="769"/>
      <c r="GM137" s="769"/>
      <c r="GN137" s="770"/>
      <c r="GO137" s="768"/>
      <c r="GP137" s="769"/>
      <c r="GQ137" s="769"/>
      <c r="GR137" s="769"/>
      <c r="GS137" s="769"/>
      <c r="GT137" s="770"/>
      <c r="GU137" s="443"/>
      <c r="GV137" s="444"/>
      <c r="GW137" s="444"/>
      <c r="GX137" s="444"/>
      <c r="GY137" s="444"/>
      <c r="GZ137" s="445"/>
      <c r="HA137" s="443"/>
      <c r="HB137" s="444"/>
      <c r="HC137" s="444"/>
      <c r="HD137" s="444"/>
      <c r="HE137" s="444"/>
      <c r="HF137" s="445"/>
      <c r="HG137" s="113"/>
      <c r="HH137" s="106"/>
      <c r="HI137" s="106"/>
      <c r="HJ137" s="106"/>
      <c r="HK137" s="106"/>
      <c r="HL137" s="106"/>
      <c r="HM137" s="106"/>
      <c r="HN137" s="106"/>
      <c r="HO137" s="106"/>
      <c r="HP137" s="106"/>
      <c r="HQ137" s="106"/>
      <c r="HR137" s="106"/>
      <c r="HS137" s="106"/>
      <c r="HT137" s="106"/>
      <c r="HU137" s="106"/>
      <c r="HV137" s="15"/>
      <c r="HW137" s="15"/>
      <c r="HX137" s="15"/>
      <c r="HY137" s="114"/>
      <c r="HZ137" s="114"/>
      <c r="IA137" s="33"/>
      <c r="IB137" s="68"/>
    </row>
    <row r="138" spans="2:236" ht="15.75" hidden="1" thickBot="1" x14ac:dyDescent="0.3">
      <c r="B138" s="335">
        <v>9</v>
      </c>
      <c r="C138" s="336"/>
      <c r="D138" s="336"/>
      <c r="E138" s="715"/>
      <c r="F138" s="748" t="s">
        <v>36</v>
      </c>
      <c r="G138" s="748"/>
      <c r="H138" s="748"/>
      <c r="I138" s="748"/>
      <c r="J138" s="748"/>
      <c r="K138" s="748"/>
      <c r="L138" s="748"/>
      <c r="M138" s="748"/>
      <c r="N138" s="748"/>
      <c r="O138" s="748"/>
      <c r="P138" s="748"/>
      <c r="Q138" s="748"/>
      <c r="R138" s="748"/>
      <c r="S138" s="748"/>
      <c r="T138" s="748"/>
      <c r="U138" s="748"/>
      <c r="V138" s="749"/>
      <c r="W138" s="750">
        <v>1</v>
      </c>
      <c r="X138" s="751"/>
      <c r="Y138" s="751"/>
      <c r="Z138" s="751"/>
      <c r="AA138" s="751"/>
      <c r="AB138" s="752"/>
      <c r="AC138" s="740"/>
      <c r="AD138" s="741"/>
      <c r="AE138" s="741"/>
      <c r="AF138" s="741"/>
      <c r="AG138" s="741"/>
      <c r="AH138" s="742"/>
      <c r="AI138" s="359"/>
      <c r="AJ138" s="360"/>
      <c r="AK138" s="360"/>
      <c r="AL138" s="360"/>
      <c r="AM138" s="360"/>
      <c r="AN138" s="361"/>
      <c r="AO138" s="359"/>
      <c r="AP138" s="360"/>
      <c r="AQ138" s="360"/>
      <c r="AR138" s="360"/>
      <c r="AS138" s="360"/>
      <c r="AT138" s="361"/>
      <c r="AU138" s="736"/>
      <c r="AV138" s="382"/>
      <c r="AW138" s="382"/>
      <c r="AX138" s="382"/>
      <c r="AY138" s="382"/>
      <c r="AZ138" s="383"/>
      <c r="BA138" s="736"/>
      <c r="BB138" s="382"/>
      <c r="BC138" s="382"/>
      <c r="BD138" s="382"/>
      <c r="BE138" s="382"/>
      <c r="BF138" s="383"/>
      <c r="BG138" s="736"/>
      <c r="BH138" s="382"/>
      <c r="BI138" s="382"/>
      <c r="BJ138" s="382"/>
      <c r="BK138" s="382"/>
      <c r="BL138" s="383"/>
      <c r="BM138" s="736"/>
      <c r="BN138" s="382"/>
      <c r="BO138" s="382"/>
      <c r="BP138" s="382"/>
      <c r="BQ138" s="382"/>
      <c r="BR138" s="383"/>
      <c r="BS138" s="359"/>
      <c r="BT138" s="360"/>
      <c r="BU138" s="360"/>
      <c r="BV138" s="360"/>
      <c r="BW138" s="360"/>
      <c r="BX138" s="361"/>
      <c r="BY138" s="359"/>
      <c r="BZ138" s="360"/>
      <c r="CA138" s="360"/>
      <c r="CB138" s="360"/>
      <c r="CC138" s="360"/>
      <c r="CD138" s="361"/>
      <c r="CE138" s="359"/>
      <c r="CF138" s="360"/>
      <c r="CG138" s="360"/>
      <c r="CH138" s="360"/>
      <c r="CI138" s="360"/>
      <c r="CJ138" s="112"/>
      <c r="CK138" s="470"/>
      <c r="CL138" s="471"/>
      <c r="CM138" s="471"/>
      <c r="CN138" s="471"/>
      <c r="CO138" s="471"/>
      <c r="CP138" s="472"/>
      <c r="CQ138" s="470"/>
      <c r="CR138" s="471"/>
      <c r="CS138" s="471"/>
      <c r="CT138" s="471"/>
      <c r="CU138" s="471"/>
      <c r="CV138" s="472"/>
      <c r="CW138" s="470"/>
      <c r="CX138" s="471"/>
      <c r="CY138" s="471"/>
      <c r="CZ138" s="471"/>
      <c r="DA138" s="471"/>
      <c r="DB138" s="472"/>
      <c r="DC138" s="470"/>
      <c r="DD138" s="471"/>
      <c r="DE138" s="471"/>
      <c r="DF138" s="471"/>
      <c r="DG138" s="471"/>
      <c r="DH138" s="472"/>
      <c r="DI138" s="470"/>
      <c r="DJ138" s="471"/>
      <c r="DK138" s="471"/>
      <c r="DL138" s="471"/>
      <c r="DM138" s="471"/>
      <c r="DN138" s="472"/>
      <c r="DO138" s="359"/>
      <c r="DP138" s="360"/>
      <c r="DQ138" s="360"/>
      <c r="DR138" s="360"/>
      <c r="DS138" s="360"/>
      <c r="DT138" s="361"/>
      <c r="DU138" s="359"/>
      <c r="DV138" s="360"/>
      <c r="DW138" s="360"/>
      <c r="DX138" s="360"/>
      <c r="DY138" s="360"/>
      <c r="DZ138" s="361"/>
      <c r="EA138" s="470"/>
      <c r="EB138" s="471"/>
      <c r="EC138" s="471"/>
      <c r="ED138" s="471"/>
      <c r="EE138" s="471"/>
      <c r="EF138" s="472"/>
      <c r="EG138" s="470"/>
      <c r="EH138" s="471"/>
      <c r="EI138" s="471"/>
      <c r="EJ138" s="471"/>
      <c r="EK138" s="471"/>
      <c r="EL138" s="472"/>
      <c r="EM138" s="470"/>
      <c r="EN138" s="471"/>
      <c r="EO138" s="471"/>
      <c r="EP138" s="471"/>
      <c r="EQ138" s="471"/>
      <c r="ER138" s="472"/>
      <c r="ES138" s="470"/>
      <c r="ET138" s="471"/>
      <c r="EU138" s="471"/>
      <c r="EV138" s="471"/>
      <c r="EW138" s="471"/>
      <c r="EX138" s="472"/>
      <c r="EY138" s="470"/>
      <c r="EZ138" s="471"/>
      <c r="FA138" s="471"/>
      <c r="FB138" s="471"/>
      <c r="FC138" s="471"/>
      <c r="FD138" s="472"/>
      <c r="FE138" s="359"/>
      <c r="FF138" s="360"/>
      <c r="FG138" s="360"/>
      <c r="FH138" s="360"/>
      <c r="FI138" s="360"/>
      <c r="FJ138" s="361"/>
      <c r="FK138" s="359"/>
      <c r="FL138" s="360"/>
      <c r="FM138" s="360"/>
      <c r="FN138" s="360"/>
      <c r="FO138" s="360"/>
      <c r="FP138" s="361"/>
      <c r="FQ138" s="470"/>
      <c r="FR138" s="471"/>
      <c r="FS138" s="471"/>
      <c r="FT138" s="471"/>
      <c r="FU138" s="471"/>
      <c r="FV138" s="472"/>
      <c r="FW138" s="470"/>
      <c r="FX138" s="471"/>
      <c r="FY138" s="471"/>
      <c r="FZ138" s="471"/>
      <c r="GA138" s="471"/>
      <c r="GB138" s="472"/>
      <c r="GC138" s="470"/>
      <c r="GD138" s="471"/>
      <c r="GE138" s="471"/>
      <c r="GF138" s="471"/>
      <c r="GG138" s="471"/>
      <c r="GH138" s="472"/>
      <c r="GI138" s="470"/>
      <c r="GJ138" s="471"/>
      <c r="GK138" s="471"/>
      <c r="GL138" s="471"/>
      <c r="GM138" s="471"/>
      <c r="GN138" s="472"/>
      <c r="GO138" s="470"/>
      <c r="GP138" s="471"/>
      <c r="GQ138" s="471"/>
      <c r="GR138" s="471"/>
      <c r="GS138" s="471"/>
      <c r="GT138" s="472"/>
      <c r="GU138" s="359"/>
      <c r="GV138" s="360"/>
      <c r="GW138" s="360"/>
      <c r="GX138" s="360"/>
      <c r="GY138" s="360"/>
      <c r="GZ138" s="361"/>
      <c r="HA138" s="359"/>
      <c r="HB138" s="360"/>
      <c r="HC138" s="360"/>
      <c r="HD138" s="360"/>
      <c r="HE138" s="360"/>
      <c r="HF138" s="361"/>
      <c r="HG138" s="753">
        <f>COUNT(AC138:HF138)</f>
        <v>0</v>
      </c>
      <c r="HH138" s="579"/>
      <c r="HI138" s="579"/>
      <c r="HJ138" s="579"/>
      <c r="HK138" s="579"/>
      <c r="HL138" s="579"/>
      <c r="HM138" s="579"/>
      <c r="HN138" s="106"/>
      <c r="HO138" s="106"/>
      <c r="HP138" s="106"/>
      <c r="HQ138" s="106"/>
      <c r="HR138" s="106"/>
      <c r="HS138" s="106"/>
      <c r="HT138" s="106"/>
      <c r="HU138" s="106"/>
      <c r="HV138" s="15"/>
      <c r="HW138" s="15"/>
      <c r="HX138" s="15"/>
      <c r="HY138" s="50">
        <f t="array" ref="HY138">SUM(IFERROR(AC139:HF139-AC138:HF138-AC140:HF140,0))</f>
        <v>0</v>
      </c>
      <c r="HZ138" s="50"/>
      <c r="IA138" s="51">
        <f>VLOOKUP($HY$17,'[1]производственный календарь '!$B$2:$D$13,3,0)</f>
        <v>19</v>
      </c>
      <c r="IB138" s="65">
        <f>VLOOKUP($HY$17,'[6]производственный календарь '!$B$2:$D$13,2,0)</f>
        <v>152</v>
      </c>
    </row>
    <row r="139" spans="2:236" ht="15.75" hidden="1" thickBot="1" x14ac:dyDescent="0.3">
      <c r="B139" s="337"/>
      <c r="C139" s="338"/>
      <c r="D139" s="338"/>
      <c r="E139" s="716"/>
      <c r="F139" s="718"/>
      <c r="G139" s="718"/>
      <c r="H139" s="718"/>
      <c r="I139" s="718"/>
      <c r="J139" s="718"/>
      <c r="K139" s="718"/>
      <c r="L139" s="718"/>
      <c r="M139" s="718"/>
      <c r="N139" s="718"/>
      <c r="O139" s="718"/>
      <c r="P139" s="718"/>
      <c r="Q139" s="718"/>
      <c r="R139" s="718"/>
      <c r="S139" s="718"/>
      <c r="T139" s="718"/>
      <c r="U139" s="718"/>
      <c r="V139" s="719"/>
      <c r="W139" s="725"/>
      <c r="X139" s="726"/>
      <c r="Y139" s="726"/>
      <c r="Z139" s="726"/>
      <c r="AA139" s="726"/>
      <c r="AB139" s="727"/>
      <c r="AC139" s="740"/>
      <c r="AD139" s="741"/>
      <c r="AE139" s="741"/>
      <c r="AF139" s="741"/>
      <c r="AG139" s="741"/>
      <c r="AH139" s="742"/>
      <c r="AI139" s="370"/>
      <c r="AJ139" s="371"/>
      <c r="AK139" s="371"/>
      <c r="AL139" s="371"/>
      <c r="AM139" s="371"/>
      <c r="AN139" s="372"/>
      <c r="AO139" s="370"/>
      <c r="AP139" s="371"/>
      <c r="AQ139" s="371"/>
      <c r="AR139" s="371"/>
      <c r="AS139" s="371"/>
      <c r="AT139" s="372"/>
      <c r="AU139" s="470"/>
      <c r="AV139" s="471"/>
      <c r="AW139" s="471"/>
      <c r="AX139" s="471"/>
      <c r="AY139" s="471"/>
      <c r="AZ139" s="472"/>
      <c r="BA139" s="470"/>
      <c r="BB139" s="471"/>
      <c r="BC139" s="471"/>
      <c r="BD139" s="471"/>
      <c r="BE139" s="471"/>
      <c r="BF139" s="472"/>
      <c r="BG139" s="470"/>
      <c r="BH139" s="471"/>
      <c r="BI139" s="471"/>
      <c r="BJ139" s="471"/>
      <c r="BK139" s="471"/>
      <c r="BL139" s="472"/>
      <c r="BM139" s="470"/>
      <c r="BN139" s="471"/>
      <c r="BO139" s="471"/>
      <c r="BP139" s="471"/>
      <c r="BQ139" s="471"/>
      <c r="BR139" s="472"/>
      <c r="BS139" s="359"/>
      <c r="BT139" s="360"/>
      <c r="BU139" s="360"/>
      <c r="BV139" s="360"/>
      <c r="BW139" s="360"/>
      <c r="BX139" s="361"/>
      <c r="BY139" s="370"/>
      <c r="BZ139" s="371"/>
      <c r="CA139" s="371"/>
      <c r="CB139" s="371"/>
      <c r="CC139" s="371"/>
      <c r="CD139" s="372"/>
      <c r="CE139" s="370"/>
      <c r="CF139" s="371"/>
      <c r="CG139" s="371"/>
      <c r="CH139" s="371"/>
      <c r="CI139" s="371"/>
      <c r="CJ139" s="105"/>
      <c r="CK139" s="470"/>
      <c r="CL139" s="471"/>
      <c r="CM139" s="471"/>
      <c r="CN139" s="471"/>
      <c r="CO139" s="471"/>
      <c r="CP139" s="472"/>
      <c r="CQ139" s="470"/>
      <c r="CR139" s="471"/>
      <c r="CS139" s="471"/>
      <c r="CT139" s="471"/>
      <c r="CU139" s="471"/>
      <c r="CV139" s="472"/>
      <c r="CW139" s="470"/>
      <c r="CX139" s="471"/>
      <c r="CY139" s="471"/>
      <c r="CZ139" s="471"/>
      <c r="DA139" s="471"/>
      <c r="DB139" s="472"/>
      <c r="DC139" s="470"/>
      <c r="DD139" s="471"/>
      <c r="DE139" s="471"/>
      <c r="DF139" s="471"/>
      <c r="DG139" s="471"/>
      <c r="DH139" s="472"/>
      <c r="DI139" s="470"/>
      <c r="DJ139" s="471"/>
      <c r="DK139" s="471"/>
      <c r="DL139" s="471"/>
      <c r="DM139" s="471"/>
      <c r="DN139" s="472"/>
      <c r="DO139" s="370"/>
      <c r="DP139" s="371"/>
      <c r="DQ139" s="371"/>
      <c r="DR139" s="371"/>
      <c r="DS139" s="371"/>
      <c r="DT139" s="372"/>
      <c r="DU139" s="359"/>
      <c r="DV139" s="360"/>
      <c r="DW139" s="360"/>
      <c r="DX139" s="360"/>
      <c r="DY139" s="360"/>
      <c r="DZ139" s="361"/>
      <c r="EA139" s="470"/>
      <c r="EB139" s="471"/>
      <c r="EC139" s="471"/>
      <c r="ED139" s="471"/>
      <c r="EE139" s="471"/>
      <c r="EF139" s="472"/>
      <c r="EG139" s="470"/>
      <c r="EH139" s="471"/>
      <c r="EI139" s="471"/>
      <c r="EJ139" s="471"/>
      <c r="EK139" s="471"/>
      <c r="EL139" s="472"/>
      <c r="EM139" s="470"/>
      <c r="EN139" s="471"/>
      <c r="EO139" s="471"/>
      <c r="EP139" s="471"/>
      <c r="EQ139" s="471"/>
      <c r="ER139" s="472"/>
      <c r="ES139" s="470"/>
      <c r="ET139" s="471"/>
      <c r="EU139" s="471"/>
      <c r="EV139" s="471"/>
      <c r="EW139" s="471"/>
      <c r="EX139" s="472"/>
      <c r="EY139" s="470"/>
      <c r="EZ139" s="471"/>
      <c r="FA139" s="471"/>
      <c r="FB139" s="471"/>
      <c r="FC139" s="471"/>
      <c r="FD139" s="472"/>
      <c r="FE139" s="370"/>
      <c r="FF139" s="371"/>
      <c r="FG139" s="371"/>
      <c r="FH139" s="371"/>
      <c r="FI139" s="371"/>
      <c r="FJ139" s="372"/>
      <c r="FK139" s="359"/>
      <c r="FL139" s="360"/>
      <c r="FM139" s="360"/>
      <c r="FN139" s="360"/>
      <c r="FO139" s="360"/>
      <c r="FP139" s="361"/>
      <c r="FQ139" s="470"/>
      <c r="FR139" s="471"/>
      <c r="FS139" s="471"/>
      <c r="FT139" s="471"/>
      <c r="FU139" s="471"/>
      <c r="FV139" s="472"/>
      <c r="FW139" s="470"/>
      <c r="FX139" s="471"/>
      <c r="FY139" s="471"/>
      <c r="FZ139" s="471"/>
      <c r="GA139" s="471"/>
      <c r="GB139" s="472"/>
      <c r="GC139" s="470"/>
      <c r="GD139" s="471"/>
      <c r="GE139" s="471"/>
      <c r="GF139" s="471"/>
      <c r="GG139" s="471"/>
      <c r="GH139" s="472"/>
      <c r="GI139" s="470"/>
      <c r="GJ139" s="471"/>
      <c r="GK139" s="471"/>
      <c r="GL139" s="471"/>
      <c r="GM139" s="471"/>
      <c r="GN139" s="472"/>
      <c r="GO139" s="470"/>
      <c r="GP139" s="471"/>
      <c r="GQ139" s="471"/>
      <c r="GR139" s="471"/>
      <c r="GS139" s="471"/>
      <c r="GT139" s="472"/>
      <c r="GU139" s="370"/>
      <c r="GV139" s="371"/>
      <c r="GW139" s="371"/>
      <c r="GX139" s="371"/>
      <c r="GY139" s="371"/>
      <c r="GZ139" s="372"/>
      <c r="HA139" s="359"/>
      <c r="HB139" s="360"/>
      <c r="HC139" s="360"/>
      <c r="HD139" s="360"/>
      <c r="HE139" s="360"/>
      <c r="HF139" s="361"/>
      <c r="HG139" s="729"/>
      <c r="HH139" s="365"/>
      <c r="HI139" s="365"/>
      <c r="HJ139" s="365"/>
      <c r="HK139" s="365"/>
      <c r="HL139" s="365"/>
      <c r="HM139" s="365"/>
      <c r="HN139" s="106"/>
      <c r="HO139" s="106"/>
      <c r="HP139" s="106"/>
      <c r="HQ139" s="106"/>
      <c r="HR139" s="106"/>
      <c r="HS139" s="106"/>
      <c r="HT139" s="106"/>
      <c r="HU139" s="106"/>
      <c r="HV139" s="15"/>
      <c r="HW139" s="15"/>
      <c r="HX139" s="15"/>
      <c r="HY139" s="114"/>
      <c r="HZ139" s="114"/>
      <c r="IA139" s="33"/>
      <c r="IB139" s="68"/>
    </row>
    <row r="140" spans="2:236" ht="21.75" hidden="1" customHeight="1" thickBot="1" x14ac:dyDescent="0.3">
      <c r="B140" s="337"/>
      <c r="C140" s="338"/>
      <c r="D140" s="338"/>
      <c r="E140" s="716"/>
      <c r="F140" s="718"/>
      <c r="G140" s="718"/>
      <c r="H140" s="718"/>
      <c r="I140" s="718"/>
      <c r="J140" s="718"/>
      <c r="K140" s="718"/>
      <c r="L140" s="718"/>
      <c r="M140" s="718"/>
      <c r="N140" s="718"/>
      <c r="O140" s="718"/>
      <c r="P140" s="718"/>
      <c r="Q140" s="718"/>
      <c r="R140" s="718"/>
      <c r="S140" s="718"/>
      <c r="T140" s="718"/>
      <c r="U140" s="718"/>
      <c r="V140" s="719"/>
      <c r="W140" s="115"/>
      <c r="X140" s="774" t="s">
        <v>37</v>
      </c>
      <c r="Y140" s="775"/>
      <c r="Z140" s="775"/>
      <c r="AA140" s="775"/>
      <c r="AB140" s="776"/>
      <c r="AC140" s="740"/>
      <c r="AD140" s="741"/>
      <c r="AE140" s="741"/>
      <c r="AF140" s="741"/>
      <c r="AG140" s="741"/>
      <c r="AH140" s="742"/>
      <c r="AI140" s="359"/>
      <c r="AJ140" s="360"/>
      <c r="AK140" s="360"/>
      <c r="AL140" s="360"/>
      <c r="AM140" s="360"/>
      <c r="AN140" s="361"/>
      <c r="AO140" s="359"/>
      <c r="AP140" s="360"/>
      <c r="AQ140" s="360"/>
      <c r="AR140" s="360"/>
      <c r="AS140" s="360"/>
      <c r="AT140" s="361"/>
      <c r="AU140" s="771"/>
      <c r="AV140" s="772"/>
      <c r="AW140" s="772"/>
      <c r="AX140" s="772"/>
      <c r="AY140" s="772"/>
      <c r="AZ140" s="773"/>
      <c r="BA140" s="771"/>
      <c r="BB140" s="772"/>
      <c r="BC140" s="772"/>
      <c r="BD140" s="772"/>
      <c r="BE140" s="772"/>
      <c r="BF140" s="773"/>
      <c r="BG140" s="771"/>
      <c r="BH140" s="772"/>
      <c r="BI140" s="772"/>
      <c r="BJ140" s="772"/>
      <c r="BK140" s="772"/>
      <c r="BL140" s="773"/>
      <c r="BM140" s="771"/>
      <c r="BN140" s="772"/>
      <c r="BO140" s="772"/>
      <c r="BP140" s="772"/>
      <c r="BQ140" s="772"/>
      <c r="BR140" s="773"/>
      <c r="BS140" s="359"/>
      <c r="BT140" s="360"/>
      <c r="BU140" s="360"/>
      <c r="BV140" s="360"/>
      <c r="BW140" s="360"/>
      <c r="BX140" s="361"/>
      <c r="BY140" s="359"/>
      <c r="BZ140" s="360"/>
      <c r="CA140" s="360"/>
      <c r="CB140" s="360"/>
      <c r="CC140" s="360"/>
      <c r="CD140" s="361"/>
      <c r="CE140" s="359"/>
      <c r="CF140" s="360"/>
      <c r="CG140" s="360"/>
      <c r="CH140" s="360"/>
      <c r="CI140" s="360"/>
      <c r="CJ140" s="105"/>
      <c r="CK140" s="470"/>
      <c r="CL140" s="471"/>
      <c r="CM140" s="471"/>
      <c r="CN140" s="471"/>
      <c r="CO140" s="471"/>
      <c r="CP140" s="472"/>
      <c r="CQ140" s="470"/>
      <c r="CR140" s="471"/>
      <c r="CS140" s="471"/>
      <c r="CT140" s="471"/>
      <c r="CU140" s="471"/>
      <c r="CV140" s="472"/>
      <c r="CW140" s="470"/>
      <c r="CX140" s="471"/>
      <c r="CY140" s="471"/>
      <c r="CZ140" s="471"/>
      <c r="DA140" s="471"/>
      <c r="DB140" s="472"/>
      <c r="DC140" s="470"/>
      <c r="DD140" s="471"/>
      <c r="DE140" s="471"/>
      <c r="DF140" s="471"/>
      <c r="DG140" s="471"/>
      <c r="DH140" s="472"/>
      <c r="DI140" s="470"/>
      <c r="DJ140" s="471"/>
      <c r="DK140" s="471"/>
      <c r="DL140" s="471"/>
      <c r="DM140" s="471"/>
      <c r="DN140" s="472"/>
      <c r="DO140" s="359"/>
      <c r="DP140" s="360"/>
      <c r="DQ140" s="360"/>
      <c r="DR140" s="360"/>
      <c r="DS140" s="360"/>
      <c r="DT140" s="361"/>
      <c r="DU140" s="359"/>
      <c r="DV140" s="360"/>
      <c r="DW140" s="360"/>
      <c r="DX140" s="360"/>
      <c r="DY140" s="360"/>
      <c r="DZ140" s="361"/>
      <c r="EA140" s="470"/>
      <c r="EB140" s="471"/>
      <c r="EC140" s="471"/>
      <c r="ED140" s="471"/>
      <c r="EE140" s="471"/>
      <c r="EF140" s="472"/>
      <c r="EG140" s="470"/>
      <c r="EH140" s="471"/>
      <c r="EI140" s="471"/>
      <c r="EJ140" s="471"/>
      <c r="EK140" s="471"/>
      <c r="EL140" s="472"/>
      <c r="EM140" s="470"/>
      <c r="EN140" s="471"/>
      <c r="EO140" s="471"/>
      <c r="EP140" s="471"/>
      <c r="EQ140" s="471"/>
      <c r="ER140" s="472"/>
      <c r="ES140" s="470"/>
      <c r="ET140" s="471"/>
      <c r="EU140" s="471"/>
      <c r="EV140" s="471"/>
      <c r="EW140" s="471"/>
      <c r="EX140" s="472"/>
      <c r="EY140" s="470"/>
      <c r="EZ140" s="471"/>
      <c r="FA140" s="471"/>
      <c r="FB140" s="471"/>
      <c r="FC140" s="471"/>
      <c r="FD140" s="472"/>
      <c r="FE140" s="359"/>
      <c r="FF140" s="360"/>
      <c r="FG140" s="360"/>
      <c r="FH140" s="360"/>
      <c r="FI140" s="360"/>
      <c r="FJ140" s="361"/>
      <c r="FK140" s="359"/>
      <c r="FL140" s="360"/>
      <c r="FM140" s="360"/>
      <c r="FN140" s="360"/>
      <c r="FO140" s="360"/>
      <c r="FP140" s="361"/>
      <c r="FQ140" s="470"/>
      <c r="FR140" s="471"/>
      <c r="FS140" s="471"/>
      <c r="FT140" s="471"/>
      <c r="FU140" s="471"/>
      <c r="FV140" s="472"/>
      <c r="FW140" s="470"/>
      <c r="FX140" s="471"/>
      <c r="FY140" s="471"/>
      <c r="FZ140" s="471"/>
      <c r="GA140" s="471"/>
      <c r="GB140" s="472"/>
      <c r="GC140" s="470"/>
      <c r="GD140" s="471"/>
      <c r="GE140" s="471"/>
      <c r="GF140" s="471"/>
      <c r="GG140" s="471"/>
      <c r="GH140" s="472"/>
      <c r="GI140" s="470"/>
      <c r="GJ140" s="471"/>
      <c r="GK140" s="471"/>
      <c r="GL140" s="471"/>
      <c r="GM140" s="471"/>
      <c r="GN140" s="472"/>
      <c r="GO140" s="470"/>
      <c r="GP140" s="471"/>
      <c r="GQ140" s="471"/>
      <c r="GR140" s="471"/>
      <c r="GS140" s="471"/>
      <c r="GT140" s="472"/>
      <c r="GU140" s="359"/>
      <c r="GV140" s="360"/>
      <c r="GW140" s="360"/>
      <c r="GX140" s="360"/>
      <c r="GY140" s="360"/>
      <c r="GZ140" s="361"/>
      <c r="HA140" s="359"/>
      <c r="HB140" s="360"/>
      <c r="HC140" s="360"/>
      <c r="HD140" s="360"/>
      <c r="HE140" s="360"/>
      <c r="HF140" s="361"/>
      <c r="HG140" s="113"/>
      <c r="HH140" s="106"/>
      <c r="HI140" s="106"/>
      <c r="HJ140" s="106"/>
      <c r="HK140" s="106"/>
      <c r="HL140" s="106"/>
      <c r="HM140" s="128"/>
      <c r="HN140" s="106"/>
      <c r="HO140" s="106"/>
      <c r="HP140" s="106"/>
      <c r="HQ140" s="106"/>
      <c r="HR140" s="106"/>
      <c r="HS140" s="106"/>
      <c r="HT140" s="106"/>
      <c r="HU140" s="106"/>
      <c r="HV140" s="15"/>
      <c r="HW140" s="15"/>
      <c r="HX140" s="15"/>
      <c r="HY140" s="114"/>
      <c r="HZ140" s="114"/>
      <c r="IA140" s="33"/>
      <c r="IB140" s="68"/>
    </row>
    <row r="141" spans="2:236" ht="15.75" hidden="1" thickBot="1" x14ac:dyDescent="0.3">
      <c r="B141" s="337"/>
      <c r="C141" s="338"/>
      <c r="D141" s="338"/>
      <c r="E141" s="716"/>
      <c r="F141" s="718"/>
      <c r="G141" s="718"/>
      <c r="H141" s="718"/>
      <c r="I141" s="718"/>
      <c r="J141" s="718"/>
      <c r="K141" s="718"/>
      <c r="L141" s="718"/>
      <c r="M141" s="718"/>
      <c r="N141" s="718"/>
      <c r="O141" s="718"/>
      <c r="P141" s="718"/>
      <c r="Q141" s="718"/>
      <c r="R141" s="718"/>
      <c r="S141" s="718"/>
      <c r="T141" s="718"/>
      <c r="U141" s="718"/>
      <c r="V141" s="719"/>
      <c r="W141" s="115"/>
      <c r="X141" s="763" t="s">
        <v>39</v>
      </c>
      <c r="Y141" s="764"/>
      <c r="Z141" s="764"/>
      <c r="AA141" s="764"/>
      <c r="AB141" s="765"/>
      <c r="AC141" s="736">
        <f>(AC139-AC138-AC140)</f>
        <v>0</v>
      </c>
      <c r="AD141" s="382"/>
      <c r="AE141" s="382"/>
      <c r="AF141" s="382"/>
      <c r="AG141" s="382"/>
      <c r="AH141" s="383"/>
      <c r="AI141" s="736">
        <f>(AI139-AI138-AI140)</f>
        <v>0</v>
      </c>
      <c r="AJ141" s="382"/>
      <c r="AK141" s="382"/>
      <c r="AL141" s="382"/>
      <c r="AM141" s="382"/>
      <c r="AN141" s="383"/>
      <c r="AO141" s="736">
        <f>(AO139-AO138-AO140)</f>
        <v>0</v>
      </c>
      <c r="AP141" s="382"/>
      <c r="AQ141" s="382"/>
      <c r="AR141" s="382"/>
      <c r="AS141" s="382"/>
      <c r="AT141" s="383"/>
      <c r="AU141" s="736">
        <f>(AU139-AU138-AU140)</f>
        <v>0</v>
      </c>
      <c r="AV141" s="382"/>
      <c r="AW141" s="382"/>
      <c r="AX141" s="382"/>
      <c r="AY141" s="382"/>
      <c r="AZ141" s="383"/>
      <c r="BA141" s="736">
        <f>(BA139-BA138-BA140)</f>
        <v>0</v>
      </c>
      <c r="BB141" s="382"/>
      <c r="BC141" s="382"/>
      <c r="BD141" s="382"/>
      <c r="BE141" s="382"/>
      <c r="BF141" s="383"/>
      <c r="BG141" s="736">
        <f>(BG139-BG138-BG140)</f>
        <v>0</v>
      </c>
      <c r="BH141" s="382"/>
      <c r="BI141" s="382"/>
      <c r="BJ141" s="382"/>
      <c r="BK141" s="382"/>
      <c r="BL141" s="383"/>
      <c r="BM141" s="736">
        <f>(BM139-BM138-BM140)</f>
        <v>0</v>
      </c>
      <c r="BN141" s="382"/>
      <c r="BO141" s="382"/>
      <c r="BP141" s="382"/>
      <c r="BQ141" s="382"/>
      <c r="BR141" s="383"/>
      <c r="BS141" s="736">
        <f>(BS139-BS138-BS140)</f>
        <v>0</v>
      </c>
      <c r="BT141" s="382"/>
      <c r="BU141" s="382"/>
      <c r="BV141" s="382"/>
      <c r="BW141" s="382"/>
      <c r="BX141" s="383"/>
      <c r="BY141" s="736">
        <f>(BY139-BY138-BY140)</f>
        <v>0</v>
      </c>
      <c r="BZ141" s="382"/>
      <c r="CA141" s="382"/>
      <c r="CB141" s="382"/>
      <c r="CC141" s="382"/>
      <c r="CD141" s="383"/>
      <c r="CE141" s="736">
        <f>(CE139-CE138-CE140)</f>
        <v>0</v>
      </c>
      <c r="CF141" s="382"/>
      <c r="CG141" s="382"/>
      <c r="CH141" s="382"/>
      <c r="CI141" s="382"/>
      <c r="CJ141" s="383"/>
      <c r="CK141" s="736">
        <f>(CK139-CK138-CK140)</f>
        <v>0</v>
      </c>
      <c r="CL141" s="382"/>
      <c r="CM141" s="382"/>
      <c r="CN141" s="382"/>
      <c r="CO141" s="382"/>
      <c r="CP141" s="383"/>
      <c r="CQ141" s="736">
        <f>(CQ139-CQ138-CQ140)</f>
        <v>0</v>
      </c>
      <c r="CR141" s="382"/>
      <c r="CS141" s="382"/>
      <c r="CT141" s="382"/>
      <c r="CU141" s="382"/>
      <c r="CV141" s="383"/>
      <c r="CW141" s="736">
        <f>(CW139-CW138-CW140)</f>
        <v>0</v>
      </c>
      <c r="CX141" s="382"/>
      <c r="CY141" s="382"/>
      <c r="CZ141" s="382"/>
      <c r="DA141" s="382"/>
      <c r="DB141" s="383"/>
      <c r="DC141" s="736">
        <f>(DC139-DC138-DC140)</f>
        <v>0</v>
      </c>
      <c r="DD141" s="382"/>
      <c r="DE141" s="382"/>
      <c r="DF141" s="382"/>
      <c r="DG141" s="382"/>
      <c r="DH141" s="383"/>
      <c r="DI141" s="736">
        <f>(DI139-DI138-DI140)</f>
        <v>0</v>
      </c>
      <c r="DJ141" s="382"/>
      <c r="DK141" s="382"/>
      <c r="DL141" s="382"/>
      <c r="DM141" s="382"/>
      <c r="DN141" s="383"/>
      <c r="DO141" s="736">
        <f>(DO139-DO138-DO140)</f>
        <v>0</v>
      </c>
      <c r="DP141" s="382"/>
      <c r="DQ141" s="382"/>
      <c r="DR141" s="382"/>
      <c r="DS141" s="382"/>
      <c r="DT141" s="383"/>
      <c r="DU141" s="736">
        <f>(DU139-DU138-DU140)</f>
        <v>0</v>
      </c>
      <c r="DV141" s="382"/>
      <c r="DW141" s="382"/>
      <c r="DX141" s="382"/>
      <c r="DY141" s="382"/>
      <c r="DZ141" s="383"/>
      <c r="EA141" s="736">
        <f>(EA139-EA138-EA140)</f>
        <v>0</v>
      </c>
      <c r="EB141" s="382"/>
      <c r="EC141" s="382"/>
      <c r="ED141" s="382"/>
      <c r="EE141" s="382"/>
      <c r="EF141" s="383"/>
      <c r="EG141" s="736">
        <f>(EG139-EG138-EG140)</f>
        <v>0</v>
      </c>
      <c r="EH141" s="382"/>
      <c r="EI141" s="382"/>
      <c r="EJ141" s="382"/>
      <c r="EK141" s="382"/>
      <c r="EL141" s="383"/>
      <c r="EM141" s="736">
        <f>(EM139-EM138-EM140)</f>
        <v>0</v>
      </c>
      <c r="EN141" s="382"/>
      <c r="EO141" s="382"/>
      <c r="EP141" s="382"/>
      <c r="EQ141" s="382"/>
      <c r="ER141" s="383"/>
      <c r="ES141" s="736">
        <f>(ES139-ES138-ES140)</f>
        <v>0</v>
      </c>
      <c r="ET141" s="382"/>
      <c r="EU141" s="382"/>
      <c r="EV141" s="382"/>
      <c r="EW141" s="382"/>
      <c r="EX141" s="383"/>
      <c r="EY141" s="736">
        <f>(EY139-EY138-EY140)</f>
        <v>0</v>
      </c>
      <c r="EZ141" s="382"/>
      <c r="FA141" s="382"/>
      <c r="FB141" s="382"/>
      <c r="FC141" s="382"/>
      <c r="FD141" s="383"/>
      <c r="FE141" s="736">
        <f>(FE139-FE138-FE140)</f>
        <v>0</v>
      </c>
      <c r="FF141" s="382"/>
      <c r="FG141" s="382"/>
      <c r="FH141" s="382"/>
      <c r="FI141" s="382"/>
      <c r="FJ141" s="383"/>
      <c r="FK141" s="736">
        <f>(FK139-FK138-FK140)</f>
        <v>0</v>
      </c>
      <c r="FL141" s="382"/>
      <c r="FM141" s="382"/>
      <c r="FN141" s="382"/>
      <c r="FO141" s="382"/>
      <c r="FP141" s="383"/>
      <c r="FQ141" s="736">
        <f>(FQ139-FQ138-FQ140)</f>
        <v>0</v>
      </c>
      <c r="FR141" s="382"/>
      <c r="FS141" s="382"/>
      <c r="FT141" s="382"/>
      <c r="FU141" s="382"/>
      <c r="FV141" s="383"/>
      <c r="FW141" s="736">
        <f>(FW139-FW138-FW140)</f>
        <v>0</v>
      </c>
      <c r="FX141" s="382"/>
      <c r="FY141" s="382"/>
      <c r="FZ141" s="382"/>
      <c r="GA141" s="382"/>
      <c r="GB141" s="383"/>
      <c r="GC141" s="736">
        <f>(GC139-GC138-GC140)</f>
        <v>0</v>
      </c>
      <c r="GD141" s="382"/>
      <c r="GE141" s="382"/>
      <c r="GF141" s="382"/>
      <c r="GG141" s="382"/>
      <c r="GH141" s="383"/>
      <c r="GI141" s="736">
        <f>(GI139-GI138-GI140)</f>
        <v>0</v>
      </c>
      <c r="GJ141" s="382"/>
      <c r="GK141" s="382"/>
      <c r="GL141" s="382"/>
      <c r="GM141" s="382"/>
      <c r="GN141" s="383"/>
      <c r="GO141" s="736">
        <f>(GO139-GO138-GO140)</f>
        <v>0</v>
      </c>
      <c r="GP141" s="382"/>
      <c r="GQ141" s="382"/>
      <c r="GR141" s="382"/>
      <c r="GS141" s="382"/>
      <c r="GT141" s="383"/>
      <c r="GU141" s="736">
        <f>(GU139-GU138-GU140)</f>
        <v>0</v>
      </c>
      <c r="GV141" s="382"/>
      <c r="GW141" s="382"/>
      <c r="GX141" s="382"/>
      <c r="GY141" s="382"/>
      <c r="GZ141" s="383"/>
      <c r="HA141" s="736">
        <f>(HA139-HA138-HA140)</f>
        <v>0</v>
      </c>
      <c r="HB141" s="382"/>
      <c r="HC141" s="382"/>
      <c r="HD141" s="382"/>
      <c r="HE141" s="382"/>
      <c r="HF141" s="383"/>
      <c r="HG141" s="113"/>
      <c r="HH141" s="106"/>
      <c r="HI141" s="106"/>
      <c r="HJ141" s="106"/>
      <c r="HK141" s="106"/>
      <c r="HL141" s="106"/>
      <c r="HM141" s="128"/>
      <c r="HN141" s="106"/>
      <c r="HO141" s="106"/>
      <c r="HP141" s="106"/>
      <c r="HQ141" s="106"/>
      <c r="HR141" s="106"/>
      <c r="HS141" s="106"/>
      <c r="HT141" s="106"/>
      <c r="HU141" s="106"/>
      <c r="HV141" s="15"/>
      <c r="HW141" s="15"/>
      <c r="HX141" s="15"/>
      <c r="HY141" s="50">
        <f>SUM(AC141:GZ141)</f>
        <v>0</v>
      </c>
      <c r="HZ141" s="41"/>
      <c r="IA141" s="33"/>
      <c r="IB141" s="68"/>
    </row>
    <row r="142" spans="2:236" ht="15.75" hidden="1" thickBot="1" x14ac:dyDescent="0.3">
      <c r="B142" s="337"/>
      <c r="C142" s="338"/>
      <c r="D142" s="338"/>
      <c r="E142" s="716"/>
      <c r="F142" s="718"/>
      <c r="G142" s="718"/>
      <c r="H142" s="718"/>
      <c r="I142" s="718"/>
      <c r="J142" s="718"/>
      <c r="K142" s="718"/>
      <c r="L142" s="718"/>
      <c r="M142" s="718"/>
      <c r="N142" s="718"/>
      <c r="O142" s="718"/>
      <c r="P142" s="718"/>
      <c r="Q142" s="718"/>
      <c r="R142" s="718"/>
      <c r="S142" s="718"/>
      <c r="T142" s="718"/>
      <c r="U142" s="718"/>
      <c r="V142" s="719"/>
      <c r="W142" s="115"/>
      <c r="X142" s="766" t="s">
        <v>41</v>
      </c>
      <c r="Y142" s="766"/>
      <c r="Z142" s="766"/>
      <c r="AA142" s="766"/>
      <c r="AB142" s="767"/>
      <c r="AC142" s="520"/>
      <c r="AD142" s="521"/>
      <c r="AE142" s="521"/>
      <c r="AF142" s="521"/>
      <c r="AG142" s="521"/>
      <c r="AH142" s="522"/>
      <c r="AI142" s="359"/>
      <c r="AJ142" s="360"/>
      <c r="AK142" s="360"/>
      <c r="AL142" s="360"/>
      <c r="AM142" s="360"/>
      <c r="AN142" s="361"/>
      <c r="AO142" s="359"/>
      <c r="AP142" s="360"/>
      <c r="AQ142" s="360"/>
      <c r="AR142" s="360"/>
      <c r="AS142" s="360"/>
      <c r="AT142" s="361"/>
      <c r="AU142" s="470"/>
      <c r="AV142" s="471"/>
      <c r="AW142" s="471"/>
      <c r="AX142" s="471"/>
      <c r="AY142" s="471"/>
      <c r="AZ142" s="472"/>
      <c r="BA142" s="470"/>
      <c r="BB142" s="471"/>
      <c r="BC142" s="471"/>
      <c r="BD142" s="471"/>
      <c r="BE142" s="471"/>
      <c r="BF142" s="472"/>
      <c r="BG142" s="470"/>
      <c r="BH142" s="471"/>
      <c r="BI142" s="471"/>
      <c r="BJ142" s="471"/>
      <c r="BK142" s="471"/>
      <c r="BL142" s="472"/>
      <c r="BM142" s="470"/>
      <c r="BN142" s="471"/>
      <c r="BO142" s="471"/>
      <c r="BP142" s="471"/>
      <c r="BQ142" s="471"/>
      <c r="BR142" s="472"/>
      <c r="BS142" s="359"/>
      <c r="BT142" s="360"/>
      <c r="BU142" s="360"/>
      <c r="BV142" s="360"/>
      <c r="BW142" s="360"/>
      <c r="BX142" s="361"/>
      <c r="BY142" s="359"/>
      <c r="BZ142" s="360"/>
      <c r="CA142" s="360"/>
      <c r="CB142" s="360"/>
      <c r="CC142" s="360"/>
      <c r="CD142" s="361"/>
      <c r="CE142" s="359"/>
      <c r="CF142" s="360"/>
      <c r="CG142" s="360"/>
      <c r="CH142" s="360"/>
      <c r="CI142" s="360"/>
      <c r="CJ142" s="105"/>
      <c r="CK142" s="470"/>
      <c r="CL142" s="471"/>
      <c r="CM142" s="471"/>
      <c r="CN142" s="471"/>
      <c r="CO142" s="471"/>
      <c r="CP142" s="472"/>
      <c r="CQ142" s="470"/>
      <c r="CR142" s="471"/>
      <c r="CS142" s="471"/>
      <c r="CT142" s="471"/>
      <c r="CU142" s="471"/>
      <c r="CV142" s="472"/>
      <c r="CW142" s="470"/>
      <c r="CX142" s="471"/>
      <c r="CY142" s="471"/>
      <c r="CZ142" s="471"/>
      <c r="DA142" s="471"/>
      <c r="DB142" s="472"/>
      <c r="DC142" s="470"/>
      <c r="DD142" s="471"/>
      <c r="DE142" s="471"/>
      <c r="DF142" s="471"/>
      <c r="DG142" s="471"/>
      <c r="DH142" s="472"/>
      <c r="DI142" s="470"/>
      <c r="DJ142" s="471"/>
      <c r="DK142" s="471"/>
      <c r="DL142" s="471"/>
      <c r="DM142" s="471"/>
      <c r="DN142" s="472"/>
      <c r="DO142" s="359"/>
      <c r="DP142" s="360"/>
      <c r="DQ142" s="360"/>
      <c r="DR142" s="360"/>
      <c r="DS142" s="360"/>
      <c r="DT142" s="361"/>
      <c r="DU142" s="359"/>
      <c r="DV142" s="360"/>
      <c r="DW142" s="360"/>
      <c r="DX142" s="360"/>
      <c r="DY142" s="360"/>
      <c r="DZ142" s="361"/>
      <c r="EA142" s="470"/>
      <c r="EB142" s="471"/>
      <c r="EC142" s="471"/>
      <c r="ED142" s="471"/>
      <c r="EE142" s="471"/>
      <c r="EF142" s="472"/>
      <c r="EG142" s="470"/>
      <c r="EH142" s="471"/>
      <c r="EI142" s="471"/>
      <c r="EJ142" s="471"/>
      <c r="EK142" s="471"/>
      <c r="EL142" s="472"/>
      <c r="EM142" s="470"/>
      <c r="EN142" s="471"/>
      <c r="EO142" s="471"/>
      <c r="EP142" s="471"/>
      <c r="EQ142" s="471"/>
      <c r="ER142" s="472"/>
      <c r="ES142" s="470"/>
      <c r="ET142" s="471"/>
      <c r="EU142" s="471"/>
      <c r="EV142" s="471"/>
      <c r="EW142" s="471"/>
      <c r="EX142" s="472"/>
      <c r="EY142" s="470"/>
      <c r="EZ142" s="471"/>
      <c r="FA142" s="471"/>
      <c r="FB142" s="471"/>
      <c r="FC142" s="471"/>
      <c r="FD142" s="472"/>
      <c r="FE142" s="359"/>
      <c r="FF142" s="360"/>
      <c r="FG142" s="360"/>
      <c r="FH142" s="360"/>
      <c r="FI142" s="360"/>
      <c r="FJ142" s="361"/>
      <c r="FK142" s="359"/>
      <c r="FL142" s="360"/>
      <c r="FM142" s="360"/>
      <c r="FN142" s="360"/>
      <c r="FO142" s="360"/>
      <c r="FP142" s="361"/>
      <c r="FQ142" s="470"/>
      <c r="FR142" s="471"/>
      <c r="FS142" s="471"/>
      <c r="FT142" s="471"/>
      <c r="FU142" s="471"/>
      <c r="FV142" s="472"/>
      <c r="FW142" s="470"/>
      <c r="FX142" s="471"/>
      <c r="FY142" s="471"/>
      <c r="FZ142" s="471"/>
      <c r="GA142" s="471"/>
      <c r="GB142" s="472"/>
      <c r="GC142" s="470"/>
      <c r="GD142" s="471"/>
      <c r="GE142" s="471"/>
      <c r="GF142" s="471"/>
      <c r="GG142" s="471"/>
      <c r="GH142" s="472"/>
      <c r="GI142" s="470"/>
      <c r="GJ142" s="471"/>
      <c r="GK142" s="471"/>
      <c r="GL142" s="471"/>
      <c r="GM142" s="471"/>
      <c r="GN142" s="472"/>
      <c r="GO142" s="470"/>
      <c r="GP142" s="471"/>
      <c r="GQ142" s="471"/>
      <c r="GR142" s="471"/>
      <c r="GS142" s="471"/>
      <c r="GT142" s="472"/>
      <c r="GU142" s="359"/>
      <c r="GV142" s="360"/>
      <c r="GW142" s="360"/>
      <c r="GX142" s="360"/>
      <c r="GY142" s="360"/>
      <c r="GZ142" s="361"/>
      <c r="HA142" s="359"/>
      <c r="HB142" s="360"/>
      <c r="HC142" s="360"/>
      <c r="HD142" s="360"/>
      <c r="HE142" s="360"/>
      <c r="HF142" s="361"/>
      <c r="HG142" s="113"/>
      <c r="HH142" s="106"/>
      <c r="HI142" s="106"/>
      <c r="HJ142" s="106"/>
      <c r="HK142" s="106"/>
      <c r="HL142" s="106"/>
      <c r="HM142" s="128"/>
      <c r="HN142" s="106"/>
      <c r="HO142" s="106"/>
      <c r="HP142" s="106"/>
      <c r="HQ142" s="106"/>
      <c r="HR142" s="106"/>
      <c r="HS142" s="106"/>
      <c r="HT142" s="106"/>
      <c r="HU142" s="106"/>
      <c r="HV142" s="15"/>
      <c r="HW142" s="15"/>
      <c r="HX142" s="15"/>
      <c r="HY142" s="114"/>
      <c r="HZ142" s="114"/>
      <c r="IA142" s="33"/>
      <c r="IB142" s="68"/>
    </row>
    <row r="143" spans="2:236" ht="15.75" hidden="1" thickBot="1" x14ac:dyDescent="0.3">
      <c r="B143" s="339"/>
      <c r="C143" s="340"/>
      <c r="D143" s="340"/>
      <c r="E143" s="717"/>
      <c r="F143" s="718"/>
      <c r="G143" s="718"/>
      <c r="H143" s="718"/>
      <c r="I143" s="718"/>
      <c r="J143" s="718"/>
      <c r="K143" s="718"/>
      <c r="L143" s="718"/>
      <c r="M143" s="718"/>
      <c r="N143" s="718"/>
      <c r="O143" s="718"/>
      <c r="P143" s="718"/>
      <c r="Q143" s="718"/>
      <c r="R143" s="718"/>
      <c r="S143" s="718"/>
      <c r="T143" s="718"/>
      <c r="U143" s="718"/>
      <c r="V143" s="719"/>
      <c r="W143" s="115"/>
      <c r="X143" s="746"/>
      <c r="Y143" s="746"/>
      <c r="Z143" s="746"/>
      <c r="AA143" s="746"/>
      <c r="AB143" s="747"/>
      <c r="AC143" s="740"/>
      <c r="AD143" s="741"/>
      <c r="AE143" s="741"/>
      <c r="AF143" s="741"/>
      <c r="AG143" s="741"/>
      <c r="AH143" s="742"/>
      <c r="AI143" s="443"/>
      <c r="AJ143" s="444"/>
      <c r="AK143" s="444"/>
      <c r="AL143" s="444"/>
      <c r="AM143" s="444"/>
      <c r="AN143" s="445"/>
      <c r="AO143" s="443"/>
      <c r="AP143" s="444"/>
      <c r="AQ143" s="444"/>
      <c r="AR143" s="444"/>
      <c r="AS143" s="444"/>
      <c r="AT143" s="445"/>
      <c r="AU143" s="771"/>
      <c r="AV143" s="772"/>
      <c r="AW143" s="772"/>
      <c r="AX143" s="772"/>
      <c r="AY143" s="772"/>
      <c r="AZ143" s="773"/>
      <c r="BA143" s="771"/>
      <c r="BB143" s="772"/>
      <c r="BC143" s="772"/>
      <c r="BD143" s="772"/>
      <c r="BE143" s="772"/>
      <c r="BF143" s="773"/>
      <c r="BG143" s="771"/>
      <c r="BH143" s="772"/>
      <c r="BI143" s="772"/>
      <c r="BJ143" s="772"/>
      <c r="BK143" s="772"/>
      <c r="BL143" s="773"/>
      <c r="BM143" s="771"/>
      <c r="BN143" s="772"/>
      <c r="BO143" s="772"/>
      <c r="BP143" s="772"/>
      <c r="BQ143" s="772"/>
      <c r="BR143" s="773"/>
      <c r="BS143" s="359"/>
      <c r="BT143" s="360"/>
      <c r="BU143" s="360"/>
      <c r="BV143" s="360"/>
      <c r="BW143" s="360"/>
      <c r="BX143" s="361"/>
      <c r="BY143" s="443"/>
      <c r="BZ143" s="444"/>
      <c r="CA143" s="444"/>
      <c r="CB143" s="444"/>
      <c r="CC143" s="444"/>
      <c r="CD143" s="445"/>
      <c r="CE143" s="443"/>
      <c r="CF143" s="444"/>
      <c r="CG143" s="444"/>
      <c r="CH143" s="444"/>
      <c r="CI143" s="444"/>
      <c r="CJ143" s="127"/>
      <c r="CK143" s="470"/>
      <c r="CL143" s="471"/>
      <c r="CM143" s="471"/>
      <c r="CN143" s="471"/>
      <c r="CO143" s="471"/>
      <c r="CP143" s="472"/>
      <c r="CQ143" s="470"/>
      <c r="CR143" s="471"/>
      <c r="CS143" s="471"/>
      <c r="CT143" s="471"/>
      <c r="CU143" s="471"/>
      <c r="CV143" s="472"/>
      <c r="CW143" s="470"/>
      <c r="CX143" s="471"/>
      <c r="CY143" s="471"/>
      <c r="CZ143" s="471"/>
      <c r="DA143" s="471"/>
      <c r="DB143" s="472"/>
      <c r="DC143" s="470"/>
      <c r="DD143" s="471"/>
      <c r="DE143" s="471"/>
      <c r="DF143" s="471"/>
      <c r="DG143" s="471"/>
      <c r="DH143" s="472"/>
      <c r="DI143" s="470"/>
      <c r="DJ143" s="471"/>
      <c r="DK143" s="471"/>
      <c r="DL143" s="471"/>
      <c r="DM143" s="471"/>
      <c r="DN143" s="472"/>
      <c r="DO143" s="443"/>
      <c r="DP143" s="444"/>
      <c r="DQ143" s="444"/>
      <c r="DR143" s="444"/>
      <c r="DS143" s="444"/>
      <c r="DT143" s="445"/>
      <c r="DU143" s="433"/>
      <c r="DV143" s="434"/>
      <c r="DW143" s="434"/>
      <c r="DX143" s="434"/>
      <c r="DY143" s="434"/>
      <c r="DZ143" s="435"/>
      <c r="EA143" s="470"/>
      <c r="EB143" s="471"/>
      <c r="EC143" s="471"/>
      <c r="ED143" s="471"/>
      <c r="EE143" s="471"/>
      <c r="EF143" s="472"/>
      <c r="EG143" s="470"/>
      <c r="EH143" s="471"/>
      <c r="EI143" s="471"/>
      <c r="EJ143" s="471"/>
      <c r="EK143" s="471"/>
      <c r="EL143" s="472"/>
      <c r="EM143" s="470"/>
      <c r="EN143" s="471"/>
      <c r="EO143" s="471"/>
      <c r="EP143" s="471"/>
      <c r="EQ143" s="471"/>
      <c r="ER143" s="472"/>
      <c r="ES143" s="470"/>
      <c r="ET143" s="471"/>
      <c r="EU143" s="471"/>
      <c r="EV143" s="471"/>
      <c r="EW143" s="471"/>
      <c r="EX143" s="472"/>
      <c r="EY143" s="470"/>
      <c r="EZ143" s="471"/>
      <c r="FA143" s="471"/>
      <c r="FB143" s="471"/>
      <c r="FC143" s="471"/>
      <c r="FD143" s="472"/>
      <c r="FE143" s="443"/>
      <c r="FF143" s="444"/>
      <c r="FG143" s="444"/>
      <c r="FH143" s="444"/>
      <c r="FI143" s="444"/>
      <c r="FJ143" s="445"/>
      <c r="FK143" s="433"/>
      <c r="FL143" s="434"/>
      <c r="FM143" s="434"/>
      <c r="FN143" s="434"/>
      <c r="FO143" s="434"/>
      <c r="FP143" s="435"/>
      <c r="FQ143" s="470"/>
      <c r="FR143" s="471"/>
      <c r="FS143" s="471"/>
      <c r="FT143" s="471"/>
      <c r="FU143" s="471"/>
      <c r="FV143" s="472"/>
      <c r="FW143" s="470"/>
      <c r="FX143" s="471"/>
      <c r="FY143" s="471"/>
      <c r="FZ143" s="471"/>
      <c r="GA143" s="471"/>
      <c r="GB143" s="472"/>
      <c r="GC143" s="470"/>
      <c r="GD143" s="471"/>
      <c r="GE143" s="471"/>
      <c r="GF143" s="471"/>
      <c r="GG143" s="471"/>
      <c r="GH143" s="472"/>
      <c r="GI143" s="470"/>
      <c r="GJ143" s="471"/>
      <c r="GK143" s="471"/>
      <c r="GL143" s="471"/>
      <c r="GM143" s="471"/>
      <c r="GN143" s="472"/>
      <c r="GO143" s="470"/>
      <c r="GP143" s="471"/>
      <c r="GQ143" s="471"/>
      <c r="GR143" s="471"/>
      <c r="GS143" s="471"/>
      <c r="GT143" s="472"/>
      <c r="GU143" s="443"/>
      <c r="GV143" s="444"/>
      <c r="GW143" s="444"/>
      <c r="GX143" s="444"/>
      <c r="GY143" s="444"/>
      <c r="GZ143" s="445"/>
      <c r="HA143" s="433"/>
      <c r="HB143" s="434"/>
      <c r="HC143" s="434"/>
      <c r="HD143" s="434"/>
      <c r="HE143" s="434"/>
      <c r="HF143" s="435"/>
      <c r="HG143" s="113"/>
      <c r="HH143" s="106"/>
      <c r="HI143" s="106"/>
      <c r="HJ143" s="106"/>
      <c r="HK143" s="106"/>
      <c r="HL143" s="106"/>
      <c r="HM143" s="128"/>
      <c r="HN143" s="106"/>
      <c r="HO143" s="106"/>
      <c r="HP143" s="106"/>
      <c r="HQ143" s="106"/>
      <c r="HR143" s="106"/>
      <c r="HS143" s="106"/>
      <c r="HT143" s="106"/>
      <c r="HU143" s="106"/>
      <c r="HV143" s="15"/>
      <c r="HW143" s="15"/>
      <c r="HX143" s="15"/>
      <c r="HY143" s="114"/>
      <c r="HZ143" s="114"/>
      <c r="IA143" s="33"/>
      <c r="IB143" s="68"/>
    </row>
    <row r="144" spans="2:236" ht="15.75" hidden="1" thickBot="1" x14ac:dyDescent="0.3">
      <c r="B144" s="335">
        <v>10</v>
      </c>
      <c r="C144" s="336"/>
      <c r="D144" s="336"/>
      <c r="E144" s="715"/>
      <c r="F144" s="748" t="s">
        <v>38</v>
      </c>
      <c r="G144" s="748"/>
      <c r="H144" s="748"/>
      <c r="I144" s="748"/>
      <c r="J144" s="748"/>
      <c r="K144" s="748"/>
      <c r="L144" s="748"/>
      <c r="M144" s="748"/>
      <c r="N144" s="748"/>
      <c r="O144" s="748"/>
      <c r="P144" s="748"/>
      <c r="Q144" s="748"/>
      <c r="R144" s="748"/>
      <c r="S144" s="748"/>
      <c r="T144" s="748"/>
      <c r="U144" s="748"/>
      <c r="V144" s="749"/>
      <c r="W144" s="125"/>
      <c r="X144" s="782">
        <v>1</v>
      </c>
      <c r="Y144" s="783"/>
      <c r="Z144" s="783"/>
      <c r="AA144" s="783"/>
      <c r="AB144" s="784"/>
      <c r="AC144" s="779" t="s">
        <v>44</v>
      </c>
      <c r="AD144" s="780"/>
      <c r="AE144" s="780"/>
      <c r="AF144" s="780"/>
      <c r="AG144" s="780"/>
      <c r="AH144" s="781"/>
      <c r="AI144" s="779">
        <v>0.83333333333333337</v>
      </c>
      <c r="AJ144" s="780"/>
      <c r="AK144" s="780"/>
      <c r="AL144" s="780"/>
      <c r="AM144" s="780"/>
      <c r="AN144" s="781"/>
      <c r="AO144" s="779">
        <v>0</v>
      </c>
      <c r="AP144" s="780"/>
      <c r="AQ144" s="780"/>
      <c r="AR144" s="780"/>
      <c r="AS144" s="780"/>
      <c r="AT144" s="781"/>
      <c r="AU144" s="736"/>
      <c r="AV144" s="382"/>
      <c r="AW144" s="382"/>
      <c r="AX144" s="382"/>
      <c r="AY144" s="382"/>
      <c r="AZ144" s="383"/>
      <c r="BA144" s="736"/>
      <c r="BB144" s="382"/>
      <c r="BC144" s="382"/>
      <c r="BD144" s="382"/>
      <c r="BE144" s="382"/>
      <c r="BF144" s="383"/>
      <c r="BG144" s="736"/>
      <c r="BH144" s="382"/>
      <c r="BI144" s="382"/>
      <c r="BJ144" s="382"/>
      <c r="BK144" s="382"/>
      <c r="BL144" s="383"/>
      <c r="BM144" s="736"/>
      <c r="BN144" s="382"/>
      <c r="BO144" s="382"/>
      <c r="BP144" s="382"/>
      <c r="BQ144" s="382"/>
      <c r="BR144" s="383"/>
      <c r="BS144" s="359"/>
      <c r="BT144" s="360"/>
      <c r="BU144" s="360"/>
      <c r="BV144" s="360"/>
      <c r="BW144" s="360"/>
      <c r="BX144" s="361"/>
      <c r="BY144" s="359"/>
      <c r="BZ144" s="360"/>
      <c r="CA144" s="360"/>
      <c r="CB144" s="360"/>
      <c r="CC144" s="360"/>
      <c r="CD144" s="361"/>
      <c r="CE144" s="359"/>
      <c r="CF144" s="360"/>
      <c r="CG144" s="360"/>
      <c r="CH144" s="360"/>
      <c r="CI144" s="360"/>
      <c r="CJ144" s="112"/>
      <c r="CK144" s="470"/>
      <c r="CL144" s="471"/>
      <c r="CM144" s="471"/>
      <c r="CN144" s="471"/>
      <c r="CO144" s="471"/>
      <c r="CP144" s="472"/>
      <c r="CQ144" s="470"/>
      <c r="CR144" s="471"/>
      <c r="CS144" s="471"/>
      <c r="CT144" s="471"/>
      <c r="CU144" s="471"/>
      <c r="CV144" s="472"/>
      <c r="CW144" s="470"/>
      <c r="CX144" s="471"/>
      <c r="CY144" s="471"/>
      <c r="CZ144" s="471"/>
      <c r="DA144" s="471"/>
      <c r="DB144" s="472"/>
      <c r="DC144" s="470"/>
      <c r="DD144" s="471"/>
      <c r="DE144" s="471"/>
      <c r="DF144" s="471"/>
      <c r="DG144" s="471"/>
      <c r="DH144" s="472"/>
      <c r="DI144" s="470"/>
      <c r="DJ144" s="471"/>
      <c r="DK144" s="471"/>
      <c r="DL144" s="471"/>
      <c r="DM144" s="471"/>
      <c r="DN144" s="472"/>
      <c r="DO144" s="359"/>
      <c r="DP144" s="360"/>
      <c r="DQ144" s="360"/>
      <c r="DR144" s="360"/>
      <c r="DS144" s="360"/>
      <c r="DT144" s="361"/>
      <c r="DU144" s="359"/>
      <c r="DV144" s="360"/>
      <c r="DW144" s="360"/>
      <c r="DX144" s="360"/>
      <c r="DY144" s="360"/>
      <c r="DZ144" s="361"/>
      <c r="EA144" s="470"/>
      <c r="EB144" s="471"/>
      <c r="EC144" s="471"/>
      <c r="ED144" s="471"/>
      <c r="EE144" s="471"/>
      <c r="EF144" s="472"/>
      <c r="EG144" s="470"/>
      <c r="EH144" s="471"/>
      <c r="EI144" s="471"/>
      <c r="EJ144" s="471"/>
      <c r="EK144" s="471"/>
      <c r="EL144" s="472"/>
      <c r="EM144" s="470"/>
      <c r="EN144" s="471"/>
      <c r="EO144" s="471"/>
      <c r="EP144" s="471"/>
      <c r="EQ144" s="471"/>
      <c r="ER144" s="472"/>
      <c r="ES144" s="470"/>
      <c r="ET144" s="471"/>
      <c r="EU144" s="471"/>
      <c r="EV144" s="471"/>
      <c r="EW144" s="471"/>
      <c r="EX144" s="472"/>
      <c r="EY144" s="470"/>
      <c r="EZ144" s="471"/>
      <c r="FA144" s="471"/>
      <c r="FB144" s="471"/>
      <c r="FC144" s="471"/>
      <c r="FD144" s="472"/>
      <c r="FE144" s="359"/>
      <c r="FF144" s="360"/>
      <c r="FG144" s="360"/>
      <c r="FH144" s="360"/>
      <c r="FI144" s="360"/>
      <c r="FJ144" s="361"/>
      <c r="FK144" s="359"/>
      <c r="FL144" s="360"/>
      <c r="FM144" s="360"/>
      <c r="FN144" s="360"/>
      <c r="FO144" s="360"/>
      <c r="FP144" s="361"/>
      <c r="FQ144" s="470"/>
      <c r="FR144" s="471"/>
      <c r="FS144" s="471"/>
      <c r="FT144" s="471"/>
      <c r="FU144" s="471"/>
      <c r="FV144" s="472"/>
      <c r="FW144" s="470"/>
      <c r="FX144" s="471"/>
      <c r="FY144" s="471"/>
      <c r="FZ144" s="471"/>
      <c r="GA144" s="471"/>
      <c r="GB144" s="472"/>
      <c r="GC144" s="470"/>
      <c r="GD144" s="471"/>
      <c r="GE144" s="471"/>
      <c r="GF144" s="471"/>
      <c r="GG144" s="471"/>
      <c r="GH144" s="472"/>
      <c r="GI144" s="470"/>
      <c r="GJ144" s="471"/>
      <c r="GK144" s="471"/>
      <c r="GL144" s="471"/>
      <c r="GM144" s="471"/>
      <c r="GN144" s="472"/>
      <c r="GO144" s="470"/>
      <c r="GP144" s="471"/>
      <c r="GQ144" s="471"/>
      <c r="GR144" s="471"/>
      <c r="GS144" s="471"/>
      <c r="GT144" s="472"/>
      <c r="GU144" s="359"/>
      <c r="GV144" s="360"/>
      <c r="GW144" s="360"/>
      <c r="GX144" s="360"/>
      <c r="GY144" s="360"/>
      <c r="GZ144" s="361"/>
      <c r="HA144" s="359"/>
      <c r="HB144" s="360"/>
      <c r="HC144" s="360"/>
      <c r="HD144" s="360"/>
      <c r="HE144" s="360"/>
      <c r="HF144" s="361"/>
      <c r="HG144" s="753">
        <f>COUNT(AC144:HF144)</f>
        <v>2</v>
      </c>
      <c r="HH144" s="579"/>
      <c r="HI144" s="579"/>
      <c r="HJ144" s="579"/>
      <c r="HK144" s="579"/>
      <c r="HL144" s="579"/>
      <c r="HM144" s="579"/>
      <c r="HN144" s="121"/>
      <c r="HO144" s="121"/>
      <c r="HP144" s="121"/>
      <c r="HQ144" s="121"/>
      <c r="HR144" s="121"/>
      <c r="HS144" s="121"/>
      <c r="HT144" s="121"/>
      <c r="HU144" s="121"/>
      <c r="HV144" s="122"/>
      <c r="HW144" s="122"/>
      <c r="HX144" s="122"/>
      <c r="HY144" s="50">
        <f t="array" ref="HY144">SUM(IFERROR(AC145:HF145-AC144:HF144-AC146:HF146,0))</f>
        <v>-1</v>
      </c>
      <c r="HZ144" s="50"/>
      <c r="IA144" s="51">
        <f>VLOOKUP($HY$17,'[1]производственный календарь '!$B$2:$D$13,3,0)</f>
        <v>19</v>
      </c>
      <c r="IB144" s="65">
        <f>VLOOKUP($HY$17,'[6]производственный календарь '!$B$2:$D$13,2,0)</f>
        <v>152</v>
      </c>
    </row>
    <row r="145" spans="2:236" ht="15.75" hidden="1" thickBot="1" x14ac:dyDescent="0.3">
      <c r="B145" s="337"/>
      <c r="C145" s="338"/>
      <c r="D145" s="338"/>
      <c r="E145" s="716"/>
      <c r="F145" s="718"/>
      <c r="G145" s="718"/>
      <c r="H145" s="718"/>
      <c r="I145" s="718"/>
      <c r="J145" s="718"/>
      <c r="K145" s="718"/>
      <c r="L145" s="718"/>
      <c r="M145" s="718"/>
      <c r="N145" s="718"/>
      <c r="O145" s="718"/>
      <c r="P145" s="718"/>
      <c r="Q145" s="718"/>
      <c r="R145" s="718"/>
      <c r="S145" s="718"/>
      <c r="T145" s="718"/>
      <c r="U145" s="718"/>
      <c r="V145" s="719"/>
      <c r="W145" s="115"/>
      <c r="X145" s="785"/>
      <c r="Y145" s="786"/>
      <c r="Z145" s="786"/>
      <c r="AA145" s="786"/>
      <c r="AB145" s="787"/>
      <c r="AC145" s="788" t="s">
        <v>44</v>
      </c>
      <c r="AD145" s="789"/>
      <c r="AE145" s="789"/>
      <c r="AF145" s="789"/>
      <c r="AG145" s="789"/>
      <c r="AH145" s="790"/>
      <c r="AI145" s="685">
        <v>0</v>
      </c>
      <c r="AJ145" s="685"/>
      <c r="AK145" s="685"/>
      <c r="AL145" s="685"/>
      <c r="AM145" s="685"/>
      <c r="AN145" s="686"/>
      <c r="AO145" s="685">
        <v>0.375</v>
      </c>
      <c r="AP145" s="685"/>
      <c r="AQ145" s="685"/>
      <c r="AR145" s="685"/>
      <c r="AS145" s="685"/>
      <c r="AT145" s="686"/>
      <c r="AU145" s="736"/>
      <c r="AV145" s="382"/>
      <c r="AW145" s="382"/>
      <c r="AX145" s="382"/>
      <c r="AY145" s="382"/>
      <c r="AZ145" s="383"/>
      <c r="BA145" s="736"/>
      <c r="BB145" s="382"/>
      <c r="BC145" s="382"/>
      <c r="BD145" s="382"/>
      <c r="BE145" s="382"/>
      <c r="BF145" s="383"/>
      <c r="BG145" s="736"/>
      <c r="BH145" s="382"/>
      <c r="BI145" s="382"/>
      <c r="BJ145" s="382"/>
      <c r="BK145" s="382"/>
      <c r="BL145" s="383"/>
      <c r="BM145" s="736"/>
      <c r="BN145" s="382"/>
      <c r="BO145" s="382"/>
      <c r="BP145" s="382"/>
      <c r="BQ145" s="382"/>
      <c r="BR145" s="383"/>
      <c r="BS145" s="359"/>
      <c r="BT145" s="360"/>
      <c r="BU145" s="360"/>
      <c r="BV145" s="360"/>
      <c r="BW145" s="360"/>
      <c r="BX145" s="361"/>
      <c r="BY145" s="370"/>
      <c r="BZ145" s="371"/>
      <c r="CA145" s="371"/>
      <c r="CB145" s="371"/>
      <c r="CC145" s="371"/>
      <c r="CD145" s="372"/>
      <c r="CE145" s="370"/>
      <c r="CF145" s="371"/>
      <c r="CG145" s="371"/>
      <c r="CH145" s="371"/>
      <c r="CI145" s="371"/>
      <c r="CJ145" s="105"/>
      <c r="CK145" s="470"/>
      <c r="CL145" s="471"/>
      <c r="CM145" s="471"/>
      <c r="CN145" s="471"/>
      <c r="CO145" s="471"/>
      <c r="CP145" s="472"/>
      <c r="CQ145" s="470"/>
      <c r="CR145" s="471"/>
      <c r="CS145" s="471"/>
      <c r="CT145" s="471"/>
      <c r="CU145" s="471"/>
      <c r="CV145" s="472"/>
      <c r="CW145" s="470"/>
      <c r="CX145" s="471"/>
      <c r="CY145" s="471"/>
      <c r="CZ145" s="471"/>
      <c r="DA145" s="471"/>
      <c r="DB145" s="472"/>
      <c r="DC145" s="470"/>
      <c r="DD145" s="471"/>
      <c r="DE145" s="471"/>
      <c r="DF145" s="471"/>
      <c r="DG145" s="471"/>
      <c r="DH145" s="472"/>
      <c r="DI145" s="470"/>
      <c r="DJ145" s="471"/>
      <c r="DK145" s="471"/>
      <c r="DL145" s="471"/>
      <c r="DM145" s="471"/>
      <c r="DN145" s="472"/>
      <c r="DO145" s="370"/>
      <c r="DP145" s="371"/>
      <c r="DQ145" s="371"/>
      <c r="DR145" s="371"/>
      <c r="DS145" s="371"/>
      <c r="DT145" s="372"/>
      <c r="DU145" s="359"/>
      <c r="DV145" s="360"/>
      <c r="DW145" s="360"/>
      <c r="DX145" s="360"/>
      <c r="DY145" s="360"/>
      <c r="DZ145" s="361"/>
      <c r="EA145" s="470"/>
      <c r="EB145" s="471"/>
      <c r="EC145" s="471"/>
      <c r="ED145" s="471"/>
      <c r="EE145" s="471"/>
      <c r="EF145" s="472"/>
      <c r="EG145" s="470"/>
      <c r="EH145" s="471"/>
      <c r="EI145" s="471"/>
      <c r="EJ145" s="471"/>
      <c r="EK145" s="471"/>
      <c r="EL145" s="472"/>
      <c r="EM145" s="470"/>
      <c r="EN145" s="471"/>
      <c r="EO145" s="471"/>
      <c r="EP145" s="471"/>
      <c r="EQ145" s="471"/>
      <c r="ER145" s="472"/>
      <c r="ES145" s="470"/>
      <c r="ET145" s="471"/>
      <c r="EU145" s="471"/>
      <c r="EV145" s="471"/>
      <c r="EW145" s="471"/>
      <c r="EX145" s="472"/>
      <c r="EY145" s="470"/>
      <c r="EZ145" s="471"/>
      <c r="FA145" s="471"/>
      <c r="FB145" s="471"/>
      <c r="FC145" s="471"/>
      <c r="FD145" s="472"/>
      <c r="FE145" s="370"/>
      <c r="FF145" s="371"/>
      <c r="FG145" s="371"/>
      <c r="FH145" s="371"/>
      <c r="FI145" s="371"/>
      <c r="FJ145" s="372"/>
      <c r="FK145" s="359"/>
      <c r="FL145" s="360"/>
      <c r="FM145" s="360"/>
      <c r="FN145" s="360"/>
      <c r="FO145" s="360"/>
      <c r="FP145" s="361"/>
      <c r="FQ145" s="470"/>
      <c r="FR145" s="471"/>
      <c r="FS145" s="471"/>
      <c r="FT145" s="471"/>
      <c r="FU145" s="471"/>
      <c r="FV145" s="472"/>
      <c r="FW145" s="470"/>
      <c r="FX145" s="471"/>
      <c r="FY145" s="471"/>
      <c r="FZ145" s="471"/>
      <c r="GA145" s="471"/>
      <c r="GB145" s="472"/>
      <c r="GC145" s="470"/>
      <c r="GD145" s="471"/>
      <c r="GE145" s="471"/>
      <c r="GF145" s="471"/>
      <c r="GG145" s="471"/>
      <c r="GH145" s="472"/>
      <c r="GI145" s="470"/>
      <c r="GJ145" s="471"/>
      <c r="GK145" s="471"/>
      <c r="GL145" s="471"/>
      <c r="GM145" s="471"/>
      <c r="GN145" s="472"/>
      <c r="GO145" s="470"/>
      <c r="GP145" s="471"/>
      <c r="GQ145" s="471"/>
      <c r="GR145" s="471"/>
      <c r="GS145" s="471"/>
      <c r="GT145" s="472"/>
      <c r="GU145" s="370"/>
      <c r="GV145" s="371"/>
      <c r="GW145" s="371"/>
      <c r="GX145" s="371"/>
      <c r="GY145" s="371"/>
      <c r="GZ145" s="372"/>
      <c r="HA145" s="359"/>
      <c r="HB145" s="360"/>
      <c r="HC145" s="360"/>
      <c r="HD145" s="360"/>
      <c r="HE145" s="360"/>
      <c r="HF145" s="361"/>
      <c r="HG145" s="729"/>
      <c r="HH145" s="365"/>
      <c r="HI145" s="365"/>
      <c r="HJ145" s="365"/>
      <c r="HK145" s="365"/>
      <c r="HL145" s="365"/>
      <c r="HM145" s="365"/>
      <c r="HN145" s="106"/>
      <c r="HO145" s="106"/>
      <c r="HP145" s="106"/>
      <c r="HQ145" s="106"/>
      <c r="HR145" s="106"/>
      <c r="HS145" s="106"/>
      <c r="HT145" s="106"/>
      <c r="HU145" s="106"/>
      <c r="HV145" s="15"/>
      <c r="HW145" s="15"/>
      <c r="HX145" s="15"/>
      <c r="HY145" s="114"/>
      <c r="HZ145" s="114"/>
      <c r="IA145" s="33"/>
      <c r="IB145" s="68"/>
    </row>
    <row r="146" spans="2:236" ht="18.75" hidden="1" customHeight="1" thickBot="1" x14ac:dyDescent="0.3">
      <c r="B146" s="337"/>
      <c r="C146" s="338"/>
      <c r="D146" s="338"/>
      <c r="E146" s="716"/>
      <c r="F146" s="718"/>
      <c r="G146" s="718"/>
      <c r="H146" s="718"/>
      <c r="I146" s="718"/>
      <c r="J146" s="718"/>
      <c r="K146" s="718"/>
      <c r="L146" s="718"/>
      <c r="M146" s="718"/>
      <c r="N146" s="718"/>
      <c r="O146" s="718"/>
      <c r="P146" s="718"/>
      <c r="Q146" s="718"/>
      <c r="R146" s="718"/>
      <c r="S146" s="718"/>
      <c r="T146" s="718"/>
      <c r="U146" s="718"/>
      <c r="V146" s="719"/>
      <c r="W146" s="115"/>
      <c r="X146" s="774"/>
      <c r="Y146" s="775"/>
      <c r="Z146" s="775"/>
      <c r="AA146" s="775"/>
      <c r="AB146" s="776"/>
      <c r="AC146" s="439" t="e">
        <f>MOD(AC145-AC144,1)</f>
        <v>#VALUE!</v>
      </c>
      <c r="AD146" s="440"/>
      <c r="AE146" s="440"/>
      <c r="AF146" s="440"/>
      <c r="AG146" s="440"/>
      <c r="AH146" s="441"/>
      <c r="AI146" s="439">
        <f>MOD(AI145-AI144,1)</f>
        <v>0.16666666666666663</v>
      </c>
      <c r="AJ146" s="440"/>
      <c r="AK146" s="440"/>
      <c r="AL146" s="440"/>
      <c r="AM146" s="440"/>
      <c r="AN146" s="441"/>
      <c r="AO146" s="439">
        <f>MOD(AO145-AO144,1)</f>
        <v>0.375</v>
      </c>
      <c r="AP146" s="440"/>
      <c r="AQ146" s="440"/>
      <c r="AR146" s="440"/>
      <c r="AS146" s="440"/>
      <c r="AT146" s="441"/>
      <c r="AU146" s="439">
        <f>MOD(AU145-AU144,1)</f>
        <v>0</v>
      </c>
      <c r="AV146" s="440"/>
      <c r="AW146" s="440"/>
      <c r="AX146" s="440"/>
      <c r="AY146" s="440"/>
      <c r="AZ146" s="441"/>
      <c r="BA146" s="439">
        <f>MOD(BA145-BA144,1)</f>
        <v>0</v>
      </c>
      <c r="BB146" s="440"/>
      <c r="BC146" s="440"/>
      <c r="BD146" s="440"/>
      <c r="BE146" s="440"/>
      <c r="BF146" s="441"/>
      <c r="BG146" s="439">
        <f>MOD(BG145-BG144,1)</f>
        <v>0</v>
      </c>
      <c r="BH146" s="440"/>
      <c r="BI146" s="440"/>
      <c r="BJ146" s="440"/>
      <c r="BK146" s="440"/>
      <c r="BL146" s="441"/>
      <c r="BM146" s="439">
        <f>MOD(BM145-BM144,1)</f>
        <v>0</v>
      </c>
      <c r="BN146" s="440"/>
      <c r="BO146" s="440"/>
      <c r="BP146" s="440"/>
      <c r="BQ146" s="440"/>
      <c r="BR146" s="441"/>
      <c r="BS146" s="439">
        <f>MOD(BS145-BS144,1)</f>
        <v>0</v>
      </c>
      <c r="BT146" s="440"/>
      <c r="BU146" s="440"/>
      <c r="BV146" s="440"/>
      <c r="BW146" s="440"/>
      <c r="BX146" s="441"/>
      <c r="BY146" s="439">
        <f>MOD(BY145-BY144,1)</f>
        <v>0</v>
      </c>
      <c r="BZ146" s="440"/>
      <c r="CA146" s="440"/>
      <c r="CB146" s="440"/>
      <c r="CC146" s="440"/>
      <c r="CD146" s="441"/>
      <c r="CE146" s="439">
        <f>MOD(CE145-CE144,1)</f>
        <v>0</v>
      </c>
      <c r="CF146" s="440"/>
      <c r="CG146" s="440"/>
      <c r="CH146" s="440"/>
      <c r="CI146" s="440"/>
      <c r="CJ146" s="441"/>
      <c r="CK146" s="439">
        <f>MOD(CK145-CK144,1)</f>
        <v>0</v>
      </c>
      <c r="CL146" s="440"/>
      <c r="CM146" s="440"/>
      <c r="CN146" s="440"/>
      <c r="CO146" s="440"/>
      <c r="CP146" s="441"/>
      <c r="CQ146" s="439">
        <f>MOD(CQ145-CQ144,1)</f>
        <v>0</v>
      </c>
      <c r="CR146" s="440"/>
      <c r="CS146" s="440"/>
      <c r="CT146" s="440"/>
      <c r="CU146" s="440"/>
      <c r="CV146" s="441"/>
      <c r="CW146" s="439">
        <f>MOD(CW145-CW144,1)</f>
        <v>0</v>
      </c>
      <c r="CX146" s="440"/>
      <c r="CY146" s="440"/>
      <c r="CZ146" s="440"/>
      <c r="DA146" s="440"/>
      <c r="DB146" s="441"/>
      <c r="DC146" s="439">
        <f>MOD(DC145-DC144,1)</f>
        <v>0</v>
      </c>
      <c r="DD146" s="440"/>
      <c r="DE146" s="440"/>
      <c r="DF146" s="440"/>
      <c r="DG146" s="440"/>
      <c r="DH146" s="441"/>
      <c r="DI146" s="439">
        <f>MOD(DI145-DI144,1)</f>
        <v>0</v>
      </c>
      <c r="DJ146" s="440"/>
      <c r="DK146" s="440"/>
      <c r="DL146" s="440"/>
      <c r="DM146" s="440"/>
      <c r="DN146" s="441"/>
      <c r="DO146" s="439">
        <f>MOD(DO145-DO144,1)</f>
        <v>0</v>
      </c>
      <c r="DP146" s="440"/>
      <c r="DQ146" s="440"/>
      <c r="DR146" s="440"/>
      <c r="DS146" s="440"/>
      <c r="DT146" s="441"/>
      <c r="DU146" s="439">
        <f>MOD(DU145-DU144,1)</f>
        <v>0</v>
      </c>
      <c r="DV146" s="440"/>
      <c r="DW146" s="440"/>
      <c r="DX146" s="440"/>
      <c r="DY146" s="440"/>
      <c r="DZ146" s="441"/>
      <c r="EA146" s="439">
        <f>MOD(EA145-EA144,1)</f>
        <v>0</v>
      </c>
      <c r="EB146" s="440"/>
      <c r="EC146" s="440"/>
      <c r="ED146" s="440"/>
      <c r="EE146" s="440"/>
      <c r="EF146" s="441"/>
      <c r="EG146" s="439">
        <f>MOD(EG145-EG144,1)</f>
        <v>0</v>
      </c>
      <c r="EH146" s="440"/>
      <c r="EI146" s="440"/>
      <c r="EJ146" s="440"/>
      <c r="EK146" s="440"/>
      <c r="EL146" s="441"/>
      <c r="EM146" s="439">
        <f>MOD(EM145-EM144,1)</f>
        <v>0</v>
      </c>
      <c r="EN146" s="440"/>
      <c r="EO146" s="440"/>
      <c r="EP146" s="440"/>
      <c r="EQ146" s="440"/>
      <c r="ER146" s="441"/>
      <c r="ES146" s="439">
        <f>MOD(ES145-ES144,1)</f>
        <v>0</v>
      </c>
      <c r="ET146" s="440"/>
      <c r="EU146" s="440"/>
      <c r="EV146" s="440"/>
      <c r="EW146" s="440"/>
      <c r="EX146" s="441"/>
      <c r="EY146" s="439">
        <f>MOD(EY145-EY144,1)</f>
        <v>0</v>
      </c>
      <c r="EZ146" s="440"/>
      <c r="FA146" s="440"/>
      <c r="FB146" s="440"/>
      <c r="FC146" s="440"/>
      <c r="FD146" s="441"/>
      <c r="FE146" s="439">
        <f>MOD(FE145-FE144,1)</f>
        <v>0</v>
      </c>
      <c r="FF146" s="440"/>
      <c r="FG146" s="440"/>
      <c r="FH146" s="440"/>
      <c r="FI146" s="440"/>
      <c r="FJ146" s="441"/>
      <c r="FK146" s="439">
        <f>MOD(FK145-FK144,1)</f>
        <v>0</v>
      </c>
      <c r="FL146" s="440"/>
      <c r="FM146" s="440"/>
      <c r="FN146" s="440"/>
      <c r="FO146" s="440"/>
      <c r="FP146" s="441"/>
      <c r="FQ146" s="439">
        <f>MOD(FQ145-FQ144,1)</f>
        <v>0</v>
      </c>
      <c r="FR146" s="440"/>
      <c r="FS146" s="440"/>
      <c r="FT146" s="440"/>
      <c r="FU146" s="440"/>
      <c r="FV146" s="441"/>
      <c r="FW146" s="439">
        <f>MOD(FW145-FW144,1)</f>
        <v>0</v>
      </c>
      <c r="FX146" s="440"/>
      <c r="FY146" s="440"/>
      <c r="FZ146" s="440"/>
      <c r="GA146" s="440"/>
      <c r="GB146" s="441"/>
      <c r="GC146" s="439">
        <f>MOD(GC145-GC144,1)</f>
        <v>0</v>
      </c>
      <c r="GD146" s="440"/>
      <c r="GE146" s="440"/>
      <c r="GF146" s="440"/>
      <c r="GG146" s="440"/>
      <c r="GH146" s="441"/>
      <c r="GI146" s="439">
        <f>MOD(GI145-GI144,1)</f>
        <v>0</v>
      </c>
      <c r="GJ146" s="440"/>
      <c r="GK146" s="440"/>
      <c r="GL146" s="440"/>
      <c r="GM146" s="440"/>
      <c r="GN146" s="441"/>
      <c r="GO146" s="439">
        <f>MOD(GO145-GO144,1)</f>
        <v>0</v>
      </c>
      <c r="GP146" s="440"/>
      <c r="GQ146" s="440"/>
      <c r="GR146" s="440"/>
      <c r="GS146" s="440"/>
      <c r="GT146" s="441"/>
      <c r="GU146" s="797">
        <f>MOD(GU145-GU144,1)</f>
        <v>0</v>
      </c>
      <c r="GV146" s="798"/>
      <c r="GW146" s="798"/>
      <c r="GX146" s="798"/>
      <c r="GY146" s="798"/>
      <c r="GZ146" s="799"/>
      <c r="HA146" s="797">
        <f>MOD(HA145-HA144,1)</f>
        <v>0</v>
      </c>
      <c r="HB146" s="798"/>
      <c r="HC146" s="798"/>
      <c r="HD146" s="798"/>
      <c r="HE146" s="798"/>
      <c r="HF146" s="799"/>
      <c r="HG146" s="113"/>
      <c r="HH146" s="106"/>
      <c r="HI146" s="106"/>
      <c r="HJ146" s="106"/>
      <c r="HK146" s="106"/>
      <c r="HL146" s="106"/>
      <c r="HM146" s="106"/>
      <c r="HN146" s="106"/>
      <c r="HO146" s="106"/>
      <c r="HP146" s="106"/>
      <c r="HQ146" s="106"/>
      <c r="HR146" s="106"/>
      <c r="HS146" s="106"/>
      <c r="HT146" s="106"/>
      <c r="HU146" s="106"/>
      <c r="HV146" s="15"/>
      <c r="HW146" s="15"/>
      <c r="HX146" s="15"/>
      <c r="HY146" s="114"/>
      <c r="HZ146" s="114"/>
      <c r="IA146" s="33"/>
      <c r="IB146" s="68"/>
    </row>
    <row r="147" spans="2:236" ht="18" hidden="1" customHeight="1" x14ac:dyDescent="0.25">
      <c r="B147" s="337"/>
      <c r="C147" s="338"/>
      <c r="D147" s="338"/>
      <c r="E147" s="716"/>
      <c r="F147" s="718"/>
      <c r="G147" s="718"/>
      <c r="H147" s="718"/>
      <c r="I147" s="718"/>
      <c r="J147" s="718"/>
      <c r="K147" s="718"/>
      <c r="L147" s="718"/>
      <c r="M147" s="718"/>
      <c r="N147" s="718"/>
      <c r="O147" s="718"/>
      <c r="P147" s="718"/>
      <c r="Q147" s="718"/>
      <c r="R147" s="718"/>
      <c r="S147" s="718"/>
      <c r="T147" s="718"/>
      <c r="U147" s="718"/>
      <c r="V147" s="719"/>
      <c r="W147" s="115"/>
      <c r="X147" s="800" t="s">
        <v>47</v>
      </c>
      <c r="Y147" s="801"/>
      <c r="Z147" s="801"/>
      <c r="AA147" s="801"/>
      <c r="AB147" s="802"/>
      <c r="AC147" s="791">
        <f>(MIN(AC145,6/24)-MIN(AC144,6/24)+MAX(AC145,22/24)-MAX(AC144,22/24))*24+(AC145&lt;AC144)*8</f>
        <v>0</v>
      </c>
      <c r="AD147" s="792"/>
      <c r="AE147" s="792"/>
      <c r="AF147" s="792"/>
      <c r="AG147" s="792"/>
      <c r="AH147" s="793"/>
      <c r="AI147" s="791">
        <f>(MIN(AI145,6/24)-MIN(AI144,6/24)+MAX(AI145,22/24)-MAX(AI144,22/24))*24+(AI145&lt;AI144)*8</f>
        <v>2</v>
      </c>
      <c r="AJ147" s="792"/>
      <c r="AK147" s="792"/>
      <c r="AL147" s="792"/>
      <c r="AM147" s="792"/>
      <c r="AN147" s="793"/>
      <c r="AO147" s="791">
        <f>(MIN(AO145,6/24)-MIN(AO144,6/24)+MAX(AO145,22/24)-MAX(AO144,22/24))*24+(AO145&lt;AO144)*8</f>
        <v>5.9999999999999973</v>
      </c>
      <c r="AP147" s="792"/>
      <c r="AQ147" s="792"/>
      <c r="AR147" s="792"/>
      <c r="AS147" s="792"/>
      <c r="AT147" s="793"/>
      <c r="AU147" s="791">
        <f>(MIN(AU145,6/24)-MIN(AU144,6/24)+MAX(AU145,22/24)-MAX(AU144,22/24))*24+(AU145&lt;AU144)*8</f>
        <v>0</v>
      </c>
      <c r="AV147" s="792"/>
      <c r="AW147" s="792"/>
      <c r="AX147" s="792"/>
      <c r="AY147" s="792"/>
      <c r="AZ147" s="793"/>
      <c r="BA147" s="791">
        <f>(MIN(BA145,6/24)-MIN(BA144,6/24)+MAX(BA145,22/24)-MAX(BA144,22/24))*24+(BA145&lt;BA144)*8</f>
        <v>0</v>
      </c>
      <c r="BB147" s="792"/>
      <c r="BC147" s="792"/>
      <c r="BD147" s="792"/>
      <c r="BE147" s="792"/>
      <c r="BF147" s="793"/>
      <c r="BG147" s="791">
        <f>(MIN(BG145,6/24)-MIN(BG144,6/24)+MAX(BG145,22/24)-MAX(BG144,22/24))*24+(BG145&lt;BG144)*8</f>
        <v>0</v>
      </c>
      <c r="BH147" s="792"/>
      <c r="BI147" s="792"/>
      <c r="BJ147" s="792"/>
      <c r="BK147" s="792"/>
      <c r="BL147" s="793"/>
      <c r="BM147" s="791">
        <f>(MIN(BM145,6/24)-MIN(BM144,6/24)+MAX(BM145,22/24)-MAX(BM144,22/24))*24+(BM145&lt;BM144)*8</f>
        <v>0</v>
      </c>
      <c r="BN147" s="792"/>
      <c r="BO147" s="792"/>
      <c r="BP147" s="792"/>
      <c r="BQ147" s="792"/>
      <c r="BR147" s="793"/>
      <c r="BS147" s="791">
        <f>(MIN(BS145,6/24)-MIN(BS144,6/24)+MAX(BS145,22/24)-MAX(BS144,22/24))*24+(BS145&lt;BS144)*8</f>
        <v>0</v>
      </c>
      <c r="BT147" s="792"/>
      <c r="BU147" s="792"/>
      <c r="BV147" s="792"/>
      <c r="BW147" s="792"/>
      <c r="BX147" s="793"/>
      <c r="BY147" s="791">
        <f>(MIN(BY145,6/24)-MIN(BY144,6/24)+MAX(BY145,22/24)-MAX(BY144,22/24))*24+(BY145&lt;BY144)*8</f>
        <v>0</v>
      </c>
      <c r="BZ147" s="792"/>
      <c r="CA147" s="792"/>
      <c r="CB147" s="792"/>
      <c r="CC147" s="792"/>
      <c r="CD147" s="793"/>
      <c r="CE147" s="791">
        <f>(MIN(CE145,6/24)-MIN(CE144,6/24)+MAX(CE145,22/24)-MAX(CE144,22/24))*24+(CE145&lt;CE144)*8</f>
        <v>0</v>
      </c>
      <c r="CF147" s="792"/>
      <c r="CG147" s="792"/>
      <c r="CH147" s="792"/>
      <c r="CI147" s="792"/>
      <c r="CJ147" s="793"/>
      <c r="CK147" s="791">
        <f>(MIN(CK145,6/24)-MIN(CK144,6/24)+MAX(CK145,22/24)-MAX(CK144,22/24))*24+(CK145&lt;CK144)*8</f>
        <v>0</v>
      </c>
      <c r="CL147" s="792"/>
      <c r="CM147" s="792"/>
      <c r="CN147" s="792"/>
      <c r="CO147" s="792"/>
      <c r="CP147" s="793"/>
      <c r="CQ147" s="791">
        <f>(MIN(CQ145,6/24)-MIN(CQ144,6/24)+MAX(CQ145,22/24)-MAX(CQ144,22/24))*24+(CQ145&lt;CQ144)*8</f>
        <v>0</v>
      </c>
      <c r="CR147" s="792"/>
      <c r="CS147" s="792"/>
      <c r="CT147" s="792"/>
      <c r="CU147" s="792"/>
      <c r="CV147" s="793"/>
      <c r="CW147" s="791">
        <f>(MIN(CW145,6/24)-MIN(CW144,6/24)+MAX(CW145,22/24)-MAX(CW144,22/24))*24+(CW145&lt;CW144)*8</f>
        <v>0</v>
      </c>
      <c r="CX147" s="792"/>
      <c r="CY147" s="792"/>
      <c r="CZ147" s="792"/>
      <c r="DA147" s="792"/>
      <c r="DB147" s="793"/>
      <c r="DC147" s="791">
        <f>(MIN(DC145,6/24)-MIN(DC144,6/24)+MAX(DC145,22/24)-MAX(DC144,22/24))*24+(DC145&lt;DC144)*8</f>
        <v>0</v>
      </c>
      <c r="DD147" s="792"/>
      <c r="DE147" s="792"/>
      <c r="DF147" s="792"/>
      <c r="DG147" s="792"/>
      <c r="DH147" s="793"/>
      <c r="DI147" s="791">
        <f>(MIN(DI145,6/24)-MIN(DI144,6/24)+MAX(DI145,22/24)-MAX(DI144,22/24))*24+(DI145&lt;DI144)*8</f>
        <v>0</v>
      </c>
      <c r="DJ147" s="792"/>
      <c r="DK147" s="792"/>
      <c r="DL147" s="792"/>
      <c r="DM147" s="792"/>
      <c r="DN147" s="793"/>
      <c r="DO147" s="791">
        <f>(MIN(DO145,6/24)-MIN(DO144,6/24)+MAX(DO145,22/24)-MAX(DO144,22/24))*24+(DO145&lt;DO144)*8</f>
        <v>0</v>
      </c>
      <c r="DP147" s="792"/>
      <c r="DQ147" s="792"/>
      <c r="DR147" s="792"/>
      <c r="DS147" s="792"/>
      <c r="DT147" s="793"/>
      <c r="DU147" s="791">
        <f>(MIN(DU145,6/24)-MIN(DU144,6/24)+MAX(DU145,22/24)-MAX(DU144,22/24))*24+(DU145&lt;DU144)*8</f>
        <v>0</v>
      </c>
      <c r="DV147" s="792"/>
      <c r="DW147" s="792"/>
      <c r="DX147" s="792"/>
      <c r="DY147" s="792"/>
      <c r="DZ147" s="793"/>
      <c r="EA147" s="791">
        <f>(MIN(EA145,6/24)-MIN(EA144,6/24)+MAX(EA145,22/24)-MAX(EA144,22/24))*24+(EA145&lt;EA144)*8</f>
        <v>0</v>
      </c>
      <c r="EB147" s="792"/>
      <c r="EC147" s="792"/>
      <c r="ED147" s="792"/>
      <c r="EE147" s="792"/>
      <c r="EF147" s="793"/>
      <c r="EG147" s="791">
        <f>(MIN(EG145,6/24)-MIN(EG144,6/24)+MAX(EG145,22/24)-MAX(EG144,22/24))*24+(EG145&lt;EG144)*8</f>
        <v>0</v>
      </c>
      <c r="EH147" s="792"/>
      <c r="EI147" s="792"/>
      <c r="EJ147" s="792"/>
      <c r="EK147" s="792"/>
      <c r="EL147" s="793"/>
      <c r="EM147" s="791">
        <f>(MIN(EM145,6/24)-MIN(EM144,6/24)+MAX(EM145,22/24)-MAX(EM144,22/24))*24+(EM145&lt;EM144)*8</f>
        <v>0</v>
      </c>
      <c r="EN147" s="792"/>
      <c r="EO147" s="792"/>
      <c r="EP147" s="792"/>
      <c r="EQ147" s="792"/>
      <c r="ER147" s="793"/>
      <c r="ES147" s="791">
        <f>(MIN(ES145,6/24)-MIN(ES144,6/24)+MAX(ES145,22/24)-MAX(ES144,22/24))*24+(ES145&lt;ES144)*8</f>
        <v>0</v>
      </c>
      <c r="ET147" s="792"/>
      <c r="EU147" s="792"/>
      <c r="EV147" s="792"/>
      <c r="EW147" s="792"/>
      <c r="EX147" s="793"/>
      <c r="EY147" s="791">
        <f>(MIN(EY145,6/24)-MIN(EY144,6/24)+MAX(EY145,22/24)-MAX(EY144,22/24))*24+(EY145&lt;EY144)*8</f>
        <v>0</v>
      </c>
      <c r="EZ147" s="792"/>
      <c r="FA147" s="792"/>
      <c r="FB147" s="792"/>
      <c r="FC147" s="792"/>
      <c r="FD147" s="793"/>
      <c r="FE147" s="791">
        <f>(MIN(FE145,6/24)-MIN(FE144,6/24)+MAX(FE145,22/24)-MAX(FE144,22/24))*24+(FE145&lt;FE144)*8</f>
        <v>0</v>
      </c>
      <c r="FF147" s="792"/>
      <c r="FG147" s="792"/>
      <c r="FH147" s="792"/>
      <c r="FI147" s="792"/>
      <c r="FJ147" s="793"/>
      <c r="FK147" s="791">
        <f>(MIN(FK145,6/24)-MIN(FK144,6/24)+MAX(FK145,22/24)-MAX(FK144,22/24))*24+(FK145&lt;FK144)*8</f>
        <v>0</v>
      </c>
      <c r="FL147" s="792"/>
      <c r="FM147" s="792"/>
      <c r="FN147" s="792"/>
      <c r="FO147" s="792"/>
      <c r="FP147" s="793"/>
      <c r="FQ147" s="791">
        <f>(MIN(FQ145,6/24)-MIN(FQ144,6/24)+MAX(FQ145,22/24)-MAX(FQ144,22/24))*24+(FQ145&lt;FQ144)*8</f>
        <v>0</v>
      </c>
      <c r="FR147" s="792"/>
      <c r="FS147" s="792"/>
      <c r="FT147" s="792"/>
      <c r="FU147" s="792"/>
      <c r="FV147" s="793"/>
      <c r="FW147" s="791">
        <f>(MIN(FW145,6/24)-MIN(FW144,6/24)+MAX(FW145,22/24)-MAX(FW144,22/24))*24+(FW145&lt;FW144)*8</f>
        <v>0</v>
      </c>
      <c r="FX147" s="792"/>
      <c r="FY147" s="792"/>
      <c r="FZ147" s="792"/>
      <c r="GA147" s="792"/>
      <c r="GB147" s="793"/>
      <c r="GC147" s="791">
        <f>(MIN(GC145,6/24)-MIN(GC144,6/24)+MAX(GC145,22/24)-MAX(GC144,22/24))*24+(GC145&lt;GC144)*8</f>
        <v>0</v>
      </c>
      <c r="GD147" s="792"/>
      <c r="GE147" s="792"/>
      <c r="GF147" s="792"/>
      <c r="GG147" s="792"/>
      <c r="GH147" s="793"/>
      <c r="GI147" s="791">
        <f>(MIN(GI145,6/24)-MIN(GI144,6/24)+MAX(GI145,22/24)-MAX(GI144,22/24))*24+(GI145&lt;GI144)*8</f>
        <v>0</v>
      </c>
      <c r="GJ147" s="792"/>
      <c r="GK147" s="792"/>
      <c r="GL147" s="792"/>
      <c r="GM147" s="792"/>
      <c r="GN147" s="793"/>
      <c r="GO147" s="791">
        <f>(MIN(GO145,6/24)-MIN(GO144,6/24)+MAX(GO145,22/24)-MAX(GO144,22/24))*24+(GO145&lt;GO144)*8</f>
        <v>0</v>
      </c>
      <c r="GP147" s="792"/>
      <c r="GQ147" s="792"/>
      <c r="GR147" s="792"/>
      <c r="GS147" s="792"/>
      <c r="GT147" s="793"/>
      <c r="GU147" s="791">
        <f>(MIN(GU145,6/24)-MIN(GU144,6/24)+MAX(GU145,22/24)-MAX(GU144,22/24))*24+(GU145&lt;GU144)*8</f>
        <v>0</v>
      </c>
      <c r="GV147" s="792"/>
      <c r="GW147" s="792"/>
      <c r="GX147" s="792"/>
      <c r="GY147" s="792"/>
      <c r="GZ147" s="793"/>
      <c r="HA147" s="791">
        <f>(MIN(HA145,6/24)-MIN(HA144,6/24)+MAX(HA145,22/24)-MAX(HA144,22/24))*24+(HA145&lt;HA144)*8</f>
        <v>0</v>
      </c>
      <c r="HB147" s="792"/>
      <c r="HC147" s="792"/>
      <c r="HD147" s="792"/>
      <c r="HE147" s="792"/>
      <c r="HF147" s="793"/>
      <c r="HG147" s="113"/>
      <c r="HH147" s="106"/>
      <c r="HI147" s="106"/>
      <c r="HJ147" s="106"/>
      <c r="HK147" s="106"/>
      <c r="HL147" s="106"/>
      <c r="HM147" s="106"/>
      <c r="HN147" s="106"/>
      <c r="HO147" s="106"/>
      <c r="HP147" s="106"/>
      <c r="HQ147" s="106"/>
      <c r="HR147" s="106"/>
      <c r="HS147" s="106"/>
      <c r="HT147" s="106"/>
      <c r="HU147" s="106"/>
      <c r="HV147" s="15"/>
      <c r="HW147" s="15"/>
      <c r="HX147" s="15"/>
      <c r="HY147" s="679">
        <f>SUM(AC147:HF147)</f>
        <v>7.9999999999999973</v>
      </c>
      <c r="HZ147" s="129"/>
      <c r="IA147" s="33"/>
      <c r="IB147" s="68"/>
    </row>
    <row r="148" spans="2:236" ht="14.25" hidden="1" customHeight="1" thickBot="1" x14ac:dyDescent="0.3">
      <c r="B148" s="337"/>
      <c r="C148" s="338"/>
      <c r="D148" s="338"/>
      <c r="E148" s="716"/>
      <c r="F148" s="718"/>
      <c r="G148" s="718"/>
      <c r="H148" s="718"/>
      <c r="I148" s="718"/>
      <c r="J148" s="718"/>
      <c r="K148" s="718"/>
      <c r="L148" s="718"/>
      <c r="M148" s="718"/>
      <c r="N148" s="718"/>
      <c r="O148" s="718"/>
      <c r="P148" s="718"/>
      <c r="Q148" s="718"/>
      <c r="R148" s="718"/>
      <c r="S148" s="718"/>
      <c r="T148" s="718"/>
      <c r="U148" s="718"/>
      <c r="V148" s="719"/>
      <c r="W148" s="115"/>
      <c r="X148" s="803"/>
      <c r="Y148" s="804"/>
      <c r="Z148" s="804"/>
      <c r="AA148" s="804"/>
      <c r="AB148" s="805"/>
      <c r="AC148" s="794"/>
      <c r="AD148" s="795"/>
      <c r="AE148" s="795"/>
      <c r="AF148" s="795"/>
      <c r="AG148" s="795"/>
      <c r="AH148" s="796"/>
      <c r="AI148" s="794"/>
      <c r="AJ148" s="795"/>
      <c r="AK148" s="795"/>
      <c r="AL148" s="795"/>
      <c r="AM148" s="795"/>
      <c r="AN148" s="796"/>
      <c r="AO148" s="794"/>
      <c r="AP148" s="795"/>
      <c r="AQ148" s="795"/>
      <c r="AR148" s="795"/>
      <c r="AS148" s="795"/>
      <c r="AT148" s="796"/>
      <c r="AU148" s="794"/>
      <c r="AV148" s="795"/>
      <c r="AW148" s="795"/>
      <c r="AX148" s="795"/>
      <c r="AY148" s="795"/>
      <c r="AZ148" s="796"/>
      <c r="BA148" s="794"/>
      <c r="BB148" s="795"/>
      <c r="BC148" s="795"/>
      <c r="BD148" s="795"/>
      <c r="BE148" s="795"/>
      <c r="BF148" s="796"/>
      <c r="BG148" s="794"/>
      <c r="BH148" s="795"/>
      <c r="BI148" s="795"/>
      <c r="BJ148" s="795"/>
      <c r="BK148" s="795"/>
      <c r="BL148" s="796"/>
      <c r="BM148" s="794"/>
      <c r="BN148" s="795"/>
      <c r="BO148" s="795"/>
      <c r="BP148" s="795"/>
      <c r="BQ148" s="795"/>
      <c r="BR148" s="796"/>
      <c r="BS148" s="794"/>
      <c r="BT148" s="795"/>
      <c r="BU148" s="795"/>
      <c r="BV148" s="795"/>
      <c r="BW148" s="795"/>
      <c r="BX148" s="796"/>
      <c r="BY148" s="794"/>
      <c r="BZ148" s="795"/>
      <c r="CA148" s="795"/>
      <c r="CB148" s="795"/>
      <c r="CC148" s="795"/>
      <c r="CD148" s="796"/>
      <c r="CE148" s="794"/>
      <c r="CF148" s="795"/>
      <c r="CG148" s="795"/>
      <c r="CH148" s="795"/>
      <c r="CI148" s="795"/>
      <c r="CJ148" s="796"/>
      <c r="CK148" s="794"/>
      <c r="CL148" s="795"/>
      <c r="CM148" s="795"/>
      <c r="CN148" s="795"/>
      <c r="CO148" s="795"/>
      <c r="CP148" s="796"/>
      <c r="CQ148" s="794"/>
      <c r="CR148" s="795"/>
      <c r="CS148" s="795"/>
      <c r="CT148" s="795"/>
      <c r="CU148" s="795"/>
      <c r="CV148" s="796"/>
      <c r="CW148" s="794"/>
      <c r="CX148" s="795"/>
      <c r="CY148" s="795"/>
      <c r="CZ148" s="795"/>
      <c r="DA148" s="795"/>
      <c r="DB148" s="796"/>
      <c r="DC148" s="794"/>
      <c r="DD148" s="795"/>
      <c r="DE148" s="795"/>
      <c r="DF148" s="795"/>
      <c r="DG148" s="795"/>
      <c r="DH148" s="796"/>
      <c r="DI148" s="794"/>
      <c r="DJ148" s="795"/>
      <c r="DK148" s="795"/>
      <c r="DL148" s="795"/>
      <c r="DM148" s="795"/>
      <c r="DN148" s="796"/>
      <c r="DO148" s="794"/>
      <c r="DP148" s="795"/>
      <c r="DQ148" s="795"/>
      <c r="DR148" s="795"/>
      <c r="DS148" s="795"/>
      <c r="DT148" s="796"/>
      <c r="DU148" s="794"/>
      <c r="DV148" s="795"/>
      <c r="DW148" s="795"/>
      <c r="DX148" s="795"/>
      <c r="DY148" s="795"/>
      <c r="DZ148" s="796"/>
      <c r="EA148" s="794"/>
      <c r="EB148" s="795"/>
      <c r="EC148" s="795"/>
      <c r="ED148" s="795"/>
      <c r="EE148" s="795"/>
      <c r="EF148" s="796"/>
      <c r="EG148" s="794"/>
      <c r="EH148" s="795"/>
      <c r="EI148" s="795"/>
      <c r="EJ148" s="795"/>
      <c r="EK148" s="795"/>
      <c r="EL148" s="796"/>
      <c r="EM148" s="794"/>
      <c r="EN148" s="795"/>
      <c r="EO148" s="795"/>
      <c r="EP148" s="795"/>
      <c r="EQ148" s="795"/>
      <c r="ER148" s="796"/>
      <c r="ES148" s="794"/>
      <c r="ET148" s="795"/>
      <c r="EU148" s="795"/>
      <c r="EV148" s="795"/>
      <c r="EW148" s="795"/>
      <c r="EX148" s="796"/>
      <c r="EY148" s="794"/>
      <c r="EZ148" s="795"/>
      <c r="FA148" s="795"/>
      <c r="FB148" s="795"/>
      <c r="FC148" s="795"/>
      <c r="FD148" s="796"/>
      <c r="FE148" s="794"/>
      <c r="FF148" s="795"/>
      <c r="FG148" s="795"/>
      <c r="FH148" s="795"/>
      <c r="FI148" s="795"/>
      <c r="FJ148" s="796"/>
      <c r="FK148" s="794"/>
      <c r="FL148" s="795"/>
      <c r="FM148" s="795"/>
      <c r="FN148" s="795"/>
      <c r="FO148" s="795"/>
      <c r="FP148" s="796"/>
      <c r="FQ148" s="794"/>
      <c r="FR148" s="795"/>
      <c r="FS148" s="795"/>
      <c r="FT148" s="795"/>
      <c r="FU148" s="795"/>
      <c r="FV148" s="796"/>
      <c r="FW148" s="794"/>
      <c r="FX148" s="795"/>
      <c r="FY148" s="795"/>
      <c r="FZ148" s="795"/>
      <c r="GA148" s="795"/>
      <c r="GB148" s="796"/>
      <c r="GC148" s="794"/>
      <c r="GD148" s="795"/>
      <c r="GE148" s="795"/>
      <c r="GF148" s="795"/>
      <c r="GG148" s="795"/>
      <c r="GH148" s="796"/>
      <c r="GI148" s="794"/>
      <c r="GJ148" s="795"/>
      <c r="GK148" s="795"/>
      <c r="GL148" s="795"/>
      <c r="GM148" s="795"/>
      <c r="GN148" s="796"/>
      <c r="GO148" s="794"/>
      <c r="GP148" s="795"/>
      <c r="GQ148" s="795"/>
      <c r="GR148" s="795"/>
      <c r="GS148" s="795"/>
      <c r="GT148" s="796"/>
      <c r="GU148" s="794"/>
      <c r="GV148" s="795"/>
      <c r="GW148" s="795"/>
      <c r="GX148" s="795"/>
      <c r="GY148" s="795"/>
      <c r="GZ148" s="796"/>
      <c r="HA148" s="794"/>
      <c r="HB148" s="795"/>
      <c r="HC148" s="795"/>
      <c r="HD148" s="795"/>
      <c r="HE148" s="795"/>
      <c r="HF148" s="796"/>
      <c r="HG148" s="113"/>
      <c r="HH148" s="106"/>
      <c r="HI148" s="106"/>
      <c r="HJ148" s="106"/>
      <c r="HK148" s="106"/>
      <c r="HL148" s="106"/>
      <c r="HM148" s="106"/>
      <c r="HN148" s="106"/>
      <c r="HO148" s="106"/>
      <c r="HP148" s="106"/>
      <c r="HQ148" s="106"/>
      <c r="HR148" s="106"/>
      <c r="HS148" s="106"/>
      <c r="HT148" s="106"/>
      <c r="HU148" s="106"/>
      <c r="HV148" s="15"/>
      <c r="HW148" s="15"/>
      <c r="HX148" s="15"/>
      <c r="HY148" s="680"/>
      <c r="HZ148" s="129"/>
      <c r="IA148" s="33"/>
      <c r="IB148" s="68"/>
    </row>
    <row r="149" spans="2:236" ht="21.75" hidden="1" customHeight="1" thickBot="1" x14ac:dyDescent="0.3">
      <c r="B149" s="339"/>
      <c r="C149" s="340"/>
      <c r="D149" s="340"/>
      <c r="E149" s="717"/>
      <c r="F149" s="720"/>
      <c r="G149" s="720"/>
      <c r="H149" s="720"/>
      <c r="I149" s="720"/>
      <c r="J149" s="720"/>
      <c r="K149" s="720"/>
      <c r="L149" s="720"/>
      <c r="M149" s="720"/>
      <c r="N149" s="720"/>
      <c r="O149" s="720"/>
      <c r="P149" s="720"/>
      <c r="Q149" s="720"/>
      <c r="R149" s="720"/>
      <c r="S149" s="720"/>
      <c r="T149" s="720"/>
      <c r="U149" s="720"/>
      <c r="V149" s="721"/>
      <c r="W149" s="116"/>
      <c r="X149" s="130"/>
      <c r="Y149" s="131"/>
      <c r="Z149" s="131"/>
      <c r="AA149" s="131"/>
      <c r="AB149" s="132"/>
      <c r="AC149" s="439"/>
      <c r="AD149" s="440"/>
      <c r="AE149" s="440"/>
      <c r="AF149" s="440"/>
      <c r="AG149" s="440"/>
      <c r="AH149" s="441"/>
      <c r="AI149" s="439"/>
      <c r="AJ149" s="440"/>
      <c r="AK149" s="440"/>
      <c r="AL149" s="440"/>
      <c r="AM149" s="440"/>
      <c r="AN149" s="441"/>
      <c r="AO149" s="439"/>
      <c r="AP149" s="440"/>
      <c r="AQ149" s="440"/>
      <c r="AR149" s="440"/>
      <c r="AS149" s="440"/>
      <c r="AT149" s="441"/>
      <c r="AU149" s="439"/>
      <c r="AV149" s="440"/>
      <c r="AW149" s="440"/>
      <c r="AX149" s="440"/>
      <c r="AY149" s="440"/>
      <c r="AZ149" s="441"/>
      <c r="BA149" s="439"/>
      <c r="BB149" s="440"/>
      <c r="BC149" s="440"/>
      <c r="BD149" s="440"/>
      <c r="BE149" s="440"/>
      <c r="BF149" s="441"/>
      <c r="BG149" s="439"/>
      <c r="BH149" s="440"/>
      <c r="BI149" s="440"/>
      <c r="BJ149" s="440"/>
      <c r="BK149" s="440"/>
      <c r="BL149" s="441"/>
      <c r="BM149" s="439"/>
      <c r="BN149" s="440"/>
      <c r="BO149" s="440"/>
      <c r="BP149" s="440"/>
      <c r="BQ149" s="440"/>
      <c r="BR149" s="441"/>
      <c r="BS149" s="439"/>
      <c r="BT149" s="440"/>
      <c r="BU149" s="440"/>
      <c r="BV149" s="440"/>
      <c r="BW149" s="440"/>
      <c r="BX149" s="441"/>
      <c r="BY149" s="439"/>
      <c r="BZ149" s="440"/>
      <c r="CA149" s="440"/>
      <c r="CB149" s="440"/>
      <c r="CC149" s="440"/>
      <c r="CD149" s="441"/>
      <c r="CE149" s="439"/>
      <c r="CF149" s="440"/>
      <c r="CG149" s="440"/>
      <c r="CH149" s="440"/>
      <c r="CI149" s="440"/>
      <c r="CJ149" s="441"/>
      <c r="CK149" s="439"/>
      <c r="CL149" s="440"/>
      <c r="CM149" s="440"/>
      <c r="CN149" s="440"/>
      <c r="CO149" s="440"/>
      <c r="CP149" s="441"/>
      <c r="CQ149" s="439"/>
      <c r="CR149" s="440"/>
      <c r="CS149" s="440"/>
      <c r="CT149" s="440"/>
      <c r="CU149" s="440"/>
      <c r="CV149" s="441"/>
      <c r="CW149" s="439"/>
      <c r="CX149" s="440"/>
      <c r="CY149" s="440"/>
      <c r="CZ149" s="440"/>
      <c r="DA149" s="440"/>
      <c r="DB149" s="441"/>
      <c r="DC149" s="439"/>
      <c r="DD149" s="440"/>
      <c r="DE149" s="440"/>
      <c r="DF149" s="440"/>
      <c r="DG149" s="440"/>
      <c r="DH149" s="441"/>
      <c r="DI149" s="439"/>
      <c r="DJ149" s="440"/>
      <c r="DK149" s="440"/>
      <c r="DL149" s="440"/>
      <c r="DM149" s="440"/>
      <c r="DN149" s="441"/>
      <c r="DO149" s="439"/>
      <c r="DP149" s="440"/>
      <c r="DQ149" s="440"/>
      <c r="DR149" s="440"/>
      <c r="DS149" s="440"/>
      <c r="DT149" s="441"/>
      <c r="DU149" s="439"/>
      <c r="DV149" s="440"/>
      <c r="DW149" s="440"/>
      <c r="DX149" s="440"/>
      <c r="DY149" s="440"/>
      <c r="DZ149" s="441"/>
      <c r="EA149" s="439"/>
      <c r="EB149" s="440"/>
      <c r="EC149" s="440"/>
      <c r="ED149" s="440"/>
      <c r="EE149" s="440"/>
      <c r="EF149" s="441"/>
      <c r="EG149" s="439"/>
      <c r="EH149" s="440"/>
      <c r="EI149" s="440"/>
      <c r="EJ149" s="440"/>
      <c r="EK149" s="440"/>
      <c r="EL149" s="441"/>
      <c r="EM149" s="439"/>
      <c r="EN149" s="440"/>
      <c r="EO149" s="440"/>
      <c r="EP149" s="440"/>
      <c r="EQ149" s="440"/>
      <c r="ER149" s="441"/>
      <c r="ES149" s="439"/>
      <c r="ET149" s="440"/>
      <c r="EU149" s="440"/>
      <c r="EV149" s="440"/>
      <c r="EW149" s="440"/>
      <c r="EX149" s="441"/>
      <c r="EY149" s="439"/>
      <c r="EZ149" s="440"/>
      <c r="FA149" s="440"/>
      <c r="FB149" s="440"/>
      <c r="FC149" s="440"/>
      <c r="FD149" s="441"/>
      <c r="FE149" s="439"/>
      <c r="FF149" s="440"/>
      <c r="FG149" s="440"/>
      <c r="FH149" s="440"/>
      <c r="FI149" s="440"/>
      <c r="FJ149" s="441"/>
      <c r="FK149" s="439"/>
      <c r="FL149" s="440"/>
      <c r="FM149" s="440"/>
      <c r="FN149" s="440"/>
      <c r="FO149" s="440"/>
      <c r="FP149" s="441"/>
      <c r="FQ149" s="439"/>
      <c r="FR149" s="440"/>
      <c r="FS149" s="440"/>
      <c r="FT149" s="440"/>
      <c r="FU149" s="440"/>
      <c r="FV149" s="441"/>
      <c r="FW149" s="439"/>
      <c r="FX149" s="440"/>
      <c r="FY149" s="440"/>
      <c r="FZ149" s="440"/>
      <c r="GA149" s="440"/>
      <c r="GB149" s="441"/>
      <c r="GC149" s="439"/>
      <c r="GD149" s="440"/>
      <c r="GE149" s="440"/>
      <c r="GF149" s="440"/>
      <c r="GG149" s="440"/>
      <c r="GH149" s="441"/>
      <c r="GI149" s="439"/>
      <c r="GJ149" s="440"/>
      <c r="GK149" s="440"/>
      <c r="GL149" s="440"/>
      <c r="GM149" s="440"/>
      <c r="GN149" s="441"/>
      <c r="GO149" s="439"/>
      <c r="GP149" s="440"/>
      <c r="GQ149" s="440"/>
      <c r="GR149" s="440"/>
      <c r="GS149" s="440"/>
      <c r="GT149" s="441"/>
      <c r="GU149" s="439"/>
      <c r="GV149" s="440"/>
      <c r="GW149" s="440"/>
      <c r="GX149" s="440"/>
      <c r="GY149" s="440"/>
      <c r="GZ149" s="441"/>
      <c r="HA149" s="439"/>
      <c r="HB149" s="440"/>
      <c r="HC149" s="440"/>
      <c r="HD149" s="440"/>
      <c r="HE149" s="440"/>
      <c r="HF149" s="441"/>
      <c r="HG149" s="117"/>
      <c r="HH149" s="118"/>
      <c r="HI149" s="118"/>
      <c r="HJ149" s="118"/>
      <c r="HK149" s="118"/>
      <c r="HL149" s="118"/>
      <c r="HM149" s="118"/>
      <c r="HN149" s="118"/>
      <c r="HO149" s="118"/>
      <c r="HP149" s="118"/>
      <c r="HQ149" s="118"/>
      <c r="HR149" s="118"/>
      <c r="HS149" s="118"/>
      <c r="HT149" s="118"/>
      <c r="HU149" s="118"/>
      <c r="HV149" s="83"/>
      <c r="HW149" s="83"/>
      <c r="HX149" s="83"/>
      <c r="HY149" s="119"/>
      <c r="HZ149" s="119"/>
      <c r="IA149" s="62"/>
      <c r="IB149" s="120"/>
    </row>
    <row r="150" spans="2:236" ht="15.75" hidden="1" thickBot="1" x14ac:dyDescent="0.3">
      <c r="B150" s="335">
        <v>11</v>
      </c>
      <c r="C150" s="336"/>
      <c r="D150" s="336"/>
      <c r="E150" s="715"/>
      <c r="F150" s="748" t="s">
        <v>40</v>
      </c>
      <c r="G150" s="748"/>
      <c r="H150" s="748"/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9"/>
      <c r="W150" s="125"/>
      <c r="X150" s="800">
        <v>0.25</v>
      </c>
      <c r="Y150" s="801"/>
      <c r="Z150" s="801"/>
      <c r="AA150" s="801"/>
      <c r="AB150" s="802"/>
      <c r="AC150" s="740"/>
      <c r="AD150" s="741"/>
      <c r="AE150" s="741"/>
      <c r="AF150" s="741"/>
      <c r="AG150" s="741"/>
      <c r="AH150" s="742"/>
      <c r="AI150" s="359"/>
      <c r="AJ150" s="360"/>
      <c r="AK150" s="360"/>
      <c r="AL150" s="360"/>
      <c r="AM150" s="360"/>
      <c r="AN150" s="361"/>
      <c r="AO150" s="359"/>
      <c r="AP150" s="360"/>
      <c r="AQ150" s="360"/>
      <c r="AR150" s="360"/>
      <c r="AS150" s="360"/>
      <c r="AT150" s="361"/>
      <c r="AU150" s="736"/>
      <c r="AV150" s="382"/>
      <c r="AW150" s="382"/>
      <c r="AX150" s="382"/>
      <c r="AY150" s="382"/>
      <c r="AZ150" s="383"/>
      <c r="BA150" s="736"/>
      <c r="BB150" s="382"/>
      <c r="BC150" s="382"/>
      <c r="BD150" s="382"/>
      <c r="BE150" s="382"/>
      <c r="BF150" s="383"/>
      <c r="BG150" s="736"/>
      <c r="BH150" s="382"/>
      <c r="BI150" s="382"/>
      <c r="BJ150" s="382"/>
      <c r="BK150" s="382"/>
      <c r="BL150" s="383"/>
      <c r="BM150" s="736"/>
      <c r="BN150" s="382"/>
      <c r="BO150" s="382"/>
      <c r="BP150" s="382"/>
      <c r="BQ150" s="382"/>
      <c r="BR150" s="383"/>
      <c r="BS150" s="359"/>
      <c r="BT150" s="360"/>
      <c r="BU150" s="360"/>
      <c r="BV150" s="360"/>
      <c r="BW150" s="360"/>
      <c r="BX150" s="361"/>
      <c r="BY150" s="359"/>
      <c r="BZ150" s="360"/>
      <c r="CA150" s="360"/>
      <c r="CB150" s="360"/>
      <c r="CC150" s="360"/>
      <c r="CD150" s="361"/>
      <c r="CE150" s="359"/>
      <c r="CF150" s="360"/>
      <c r="CG150" s="360"/>
      <c r="CH150" s="360"/>
      <c r="CI150" s="360"/>
      <c r="CJ150" s="112"/>
      <c r="CK150" s="470"/>
      <c r="CL150" s="471"/>
      <c r="CM150" s="471"/>
      <c r="CN150" s="471"/>
      <c r="CO150" s="471"/>
      <c r="CP150" s="472"/>
      <c r="CQ150" s="470"/>
      <c r="CR150" s="471"/>
      <c r="CS150" s="471"/>
      <c r="CT150" s="471"/>
      <c r="CU150" s="471"/>
      <c r="CV150" s="472"/>
      <c r="CW150" s="470"/>
      <c r="CX150" s="471"/>
      <c r="CY150" s="471"/>
      <c r="CZ150" s="471"/>
      <c r="DA150" s="471"/>
      <c r="DB150" s="472"/>
      <c r="DC150" s="470"/>
      <c r="DD150" s="471"/>
      <c r="DE150" s="471"/>
      <c r="DF150" s="471"/>
      <c r="DG150" s="471"/>
      <c r="DH150" s="472"/>
      <c r="DI150" s="470"/>
      <c r="DJ150" s="471"/>
      <c r="DK150" s="471"/>
      <c r="DL150" s="471"/>
      <c r="DM150" s="471"/>
      <c r="DN150" s="472"/>
      <c r="DO150" s="359"/>
      <c r="DP150" s="360"/>
      <c r="DQ150" s="360"/>
      <c r="DR150" s="360"/>
      <c r="DS150" s="360"/>
      <c r="DT150" s="361"/>
      <c r="DU150" s="359"/>
      <c r="DV150" s="360"/>
      <c r="DW150" s="360"/>
      <c r="DX150" s="360"/>
      <c r="DY150" s="360"/>
      <c r="DZ150" s="361"/>
      <c r="EA150" s="470"/>
      <c r="EB150" s="471"/>
      <c r="EC150" s="471"/>
      <c r="ED150" s="471"/>
      <c r="EE150" s="471"/>
      <c r="EF150" s="472"/>
      <c r="EG150" s="470"/>
      <c r="EH150" s="471"/>
      <c r="EI150" s="471"/>
      <c r="EJ150" s="471"/>
      <c r="EK150" s="471"/>
      <c r="EL150" s="472"/>
      <c r="EM150" s="470"/>
      <c r="EN150" s="471"/>
      <c r="EO150" s="471"/>
      <c r="EP150" s="471"/>
      <c r="EQ150" s="471"/>
      <c r="ER150" s="472"/>
      <c r="ES150" s="470"/>
      <c r="ET150" s="471"/>
      <c r="EU150" s="471"/>
      <c r="EV150" s="471"/>
      <c r="EW150" s="471"/>
      <c r="EX150" s="472"/>
      <c r="EY150" s="470"/>
      <c r="EZ150" s="471"/>
      <c r="FA150" s="471"/>
      <c r="FB150" s="471"/>
      <c r="FC150" s="471"/>
      <c r="FD150" s="472"/>
      <c r="FE150" s="359"/>
      <c r="FF150" s="360"/>
      <c r="FG150" s="360"/>
      <c r="FH150" s="360"/>
      <c r="FI150" s="360"/>
      <c r="FJ150" s="361"/>
      <c r="FK150" s="359"/>
      <c r="FL150" s="360"/>
      <c r="FM150" s="360"/>
      <c r="FN150" s="360"/>
      <c r="FO150" s="360"/>
      <c r="FP150" s="361"/>
      <c r="FQ150" s="470"/>
      <c r="FR150" s="471"/>
      <c r="FS150" s="471"/>
      <c r="FT150" s="471"/>
      <c r="FU150" s="471"/>
      <c r="FV150" s="472"/>
      <c r="FW150" s="470"/>
      <c r="FX150" s="471"/>
      <c r="FY150" s="471"/>
      <c r="FZ150" s="471"/>
      <c r="GA150" s="471"/>
      <c r="GB150" s="472"/>
      <c r="GC150" s="470"/>
      <c r="GD150" s="471"/>
      <c r="GE150" s="471"/>
      <c r="GF150" s="471"/>
      <c r="GG150" s="471"/>
      <c r="GH150" s="472"/>
      <c r="GI150" s="470"/>
      <c r="GJ150" s="471"/>
      <c r="GK150" s="471"/>
      <c r="GL150" s="471"/>
      <c r="GM150" s="471"/>
      <c r="GN150" s="472"/>
      <c r="GO150" s="470"/>
      <c r="GP150" s="471"/>
      <c r="GQ150" s="471"/>
      <c r="GR150" s="471"/>
      <c r="GS150" s="471"/>
      <c r="GT150" s="472"/>
      <c r="GU150" s="359"/>
      <c r="GV150" s="360"/>
      <c r="GW150" s="360"/>
      <c r="GX150" s="360"/>
      <c r="GY150" s="360"/>
      <c r="GZ150" s="361"/>
      <c r="HA150" s="359"/>
      <c r="HB150" s="360"/>
      <c r="HC150" s="360"/>
      <c r="HD150" s="360"/>
      <c r="HE150" s="360"/>
      <c r="HF150" s="361"/>
      <c r="HG150" s="753"/>
      <c r="HH150" s="579"/>
      <c r="HI150" s="579"/>
      <c r="HJ150" s="579"/>
      <c r="HK150" s="579"/>
      <c r="HL150" s="579"/>
      <c r="HM150" s="579"/>
      <c r="HN150" s="121"/>
      <c r="HO150" s="121"/>
      <c r="HP150" s="121"/>
      <c r="HQ150" s="121"/>
      <c r="HR150" s="121"/>
      <c r="HS150" s="121"/>
      <c r="HT150" s="121"/>
      <c r="HU150" s="121"/>
      <c r="HV150" s="122"/>
      <c r="HW150" s="122"/>
      <c r="HX150" s="122"/>
      <c r="HY150" s="50">
        <f t="array" ref="HY150">SUM(IFERROR(AC151:HF151-AC150:HF150-AC152:HF152,0))</f>
        <v>0</v>
      </c>
      <c r="HZ150" s="50"/>
      <c r="IA150" s="51">
        <f>VLOOKUP($HY$17,'[1]производственный календарь '!$B$2:$D$13,3,0)</f>
        <v>19</v>
      </c>
      <c r="IB150" s="65">
        <f>VLOOKUP($HY$17,'[6]производственный календарь '!$B$2:$D$13,2,0)</f>
        <v>152</v>
      </c>
    </row>
    <row r="151" spans="2:236" ht="15.75" hidden="1" thickBot="1" x14ac:dyDescent="0.3">
      <c r="B151" s="337"/>
      <c r="C151" s="338"/>
      <c r="D151" s="338"/>
      <c r="E151" s="716"/>
      <c r="F151" s="718"/>
      <c r="G151" s="718"/>
      <c r="H151" s="718"/>
      <c r="I151" s="718"/>
      <c r="J151" s="718"/>
      <c r="K151" s="718"/>
      <c r="L151" s="718"/>
      <c r="M151" s="718"/>
      <c r="N151" s="718"/>
      <c r="O151" s="718"/>
      <c r="P151" s="718"/>
      <c r="Q151" s="718"/>
      <c r="R151" s="718"/>
      <c r="S151" s="718"/>
      <c r="T151" s="718"/>
      <c r="U151" s="718"/>
      <c r="V151" s="719"/>
      <c r="W151" s="115"/>
      <c r="X151" s="803"/>
      <c r="Y151" s="804"/>
      <c r="Z151" s="804"/>
      <c r="AA151" s="804"/>
      <c r="AB151" s="805"/>
      <c r="AC151" s="740"/>
      <c r="AD151" s="741"/>
      <c r="AE151" s="741"/>
      <c r="AF151" s="741"/>
      <c r="AG151" s="741"/>
      <c r="AH151" s="742"/>
      <c r="AI151" s="370"/>
      <c r="AJ151" s="371"/>
      <c r="AK151" s="371"/>
      <c r="AL151" s="371"/>
      <c r="AM151" s="371"/>
      <c r="AN151" s="372"/>
      <c r="AO151" s="370"/>
      <c r="AP151" s="371"/>
      <c r="AQ151" s="371"/>
      <c r="AR151" s="371"/>
      <c r="AS151" s="371"/>
      <c r="AT151" s="372"/>
      <c r="AU151" s="736"/>
      <c r="AV151" s="382"/>
      <c r="AW151" s="382"/>
      <c r="AX151" s="382"/>
      <c r="AY151" s="382"/>
      <c r="AZ151" s="383"/>
      <c r="BA151" s="736"/>
      <c r="BB151" s="382"/>
      <c r="BC151" s="382"/>
      <c r="BD151" s="382"/>
      <c r="BE151" s="382"/>
      <c r="BF151" s="383"/>
      <c r="BG151" s="736"/>
      <c r="BH151" s="382"/>
      <c r="BI151" s="382"/>
      <c r="BJ151" s="382"/>
      <c r="BK151" s="382"/>
      <c r="BL151" s="383"/>
      <c r="BM151" s="736"/>
      <c r="BN151" s="382"/>
      <c r="BO151" s="382"/>
      <c r="BP151" s="382"/>
      <c r="BQ151" s="382"/>
      <c r="BR151" s="383"/>
      <c r="BS151" s="359"/>
      <c r="BT151" s="360"/>
      <c r="BU151" s="360"/>
      <c r="BV151" s="360"/>
      <c r="BW151" s="360"/>
      <c r="BX151" s="361"/>
      <c r="BY151" s="370"/>
      <c r="BZ151" s="371"/>
      <c r="CA151" s="371"/>
      <c r="CB151" s="371"/>
      <c r="CC151" s="371"/>
      <c r="CD151" s="372"/>
      <c r="CE151" s="370"/>
      <c r="CF151" s="371"/>
      <c r="CG151" s="371"/>
      <c r="CH151" s="371"/>
      <c r="CI151" s="371"/>
      <c r="CJ151" s="105"/>
      <c r="CK151" s="470"/>
      <c r="CL151" s="471"/>
      <c r="CM151" s="471"/>
      <c r="CN151" s="471"/>
      <c r="CO151" s="471"/>
      <c r="CP151" s="472"/>
      <c r="CQ151" s="470"/>
      <c r="CR151" s="471"/>
      <c r="CS151" s="471"/>
      <c r="CT151" s="471"/>
      <c r="CU151" s="471"/>
      <c r="CV151" s="472"/>
      <c r="CW151" s="470"/>
      <c r="CX151" s="471"/>
      <c r="CY151" s="471"/>
      <c r="CZ151" s="471"/>
      <c r="DA151" s="471"/>
      <c r="DB151" s="472"/>
      <c r="DC151" s="470"/>
      <c r="DD151" s="471"/>
      <c r="DE151" s="471"/>
      <c r="DF151" s="471"/>
      <c r="DG151" s="471"/>
      <c r="DH151" s="472"/>
      <c r="DI151" s="470"/>
      <c r="DJ151" s="471"/>
      <c r="DK151" s="471"/>
      <c r="DL151" s="471"/>
      <c r="DM151" s="471"/>
      <c r="DN151" s="472"/>
      <c r="DO151" s="370"/>
      <c r="DP151" s="371"/>
      <c r="DQ151" s="371"/>
      <c r="DR151" s="371"/>
      <c r="DS151" s="371"/>
      <c r="DT151" s="372"/>
      <c r="DU151" s="359"/>
      <c r="DV151" s="360"/>
      <c r="DW151" s="360"/>
      <c r="DX151" s="360"/>
      <c r="DY151" s="360"/>
      <c r="DZ151" s="361"/>
      <c r="EA151" s="470"/>
      <c r="EB151" s="471"/>
      <c r="EC151" s="471"/>
      <c r="ED151" s="471"/>
      <c r="EE151" s="471"/>
      <c r="EF151" s="472"/>
      <c r="EG151" s="470"/>
      <c r="EH151" s="471"/>
      <c r="EI151" s="471"/>
      <c r="EJ151" s="471"/>
      <c r="EK151" s="471"/>
      <c r="EL151" s="472"/>
      <c r="EM151" s="470"/>
      <c r="EN151" s="471"/>
      <c r="EO151" s="471"/>
      <c r="EP151" s="471"/>
      <c r="EQ151" s="471"/>
      <c r="ER151" s="472"/>
      <c r="ES151" s="470"/>
      <c r="ET151" s="471"/>
      <c r="EU151" s="471"/>
      <c r="EV151" s="471"/>
      <c r="EW151" s="471"/>
      <c r="EX151" s="472"/>
      <c r="EY151" s="470"/>
      <c r="EZ151" s="471"/>
      <c r="FA151" s="471"/>
      <c r="FB151" s="471"/>
      <c r="FC151" s="471"/>
      <c r="FD151" s="472"/>
      <c r="FE151" s="370"/>
      <c r="FF151" s="371"/>
      <c r="FG151" s="371"/>
      <c r="FH151" s="371"/>
      <c r="FI151" s="371"/>
      <c r="FJ151" s="372"/>
      <c r="FK151" s="359"/>
      <c r="FL151" s="360"/>
      <c r="FM151" s="360"/>
      <c r="FN151" s="360"/>
      <c r="FO151" s="360"/>
      <c r="FP151" s="361"/>
      <c r="FQ151" s="470"/>
      <c r="FR151" s="471"/>
      <c r="FS151" s="471"/>
      <c r="FT151" s="471"/>
      <c r="FU151" s="471"/>
      <c r="FV151" s="472"/>
      <c r="FW151" s="470"/>
      <c r="FX151" s="471"/>
      <c r="FY151" s="471"/>
      <c r="FZ151" s="471"/>
      <c r="GA151" s="471"/>
      <c r="GB151" s="472"/>
      <c r="GC151" s="470"/>
      <c r="GD151" s="471"/>
      <c r="GE151" s="471"/>
      <c r="GF151" s="471"/>
      <c r="GG151" s="471"/>
      <c r="GH151" s="472"/>
      <c r="GI151" s="470"/>
      <c r="GJ151" s="471"/>
      <c r="GK151" s="471"/>
      <c r="GL151" s="471"/>
      <c r="GM151" s="471"/>
      <c r="GN151" s="472"/>
      <c r="GO151" s="470"/>
      <c r="GP151" s="471"/>
      <c r="GQ151" s="471"/>
      <c r="GR151" s="471"/>
      <c r="GS151" s="471"/>
      <c r="GT151" s="472"/>
      <c r="GU151" s="370"/>
      <c r="GV151" s="371"/>
      <c r="GW151" s="371"/>
      <c r="GX151" s="371"/>
      <c r="GY151" s="371"/>
      <c r="GZ151" s="372"/>
      <c r="HA151" s="359"/>
      <c r="HB151" s="360"/>
      <c r="HC151" s="360"/>
      <c r="HD151" s="360"/>
      <c r="HE151" s="360"/>
      <c r="HF151" s="361"/>
      <c r="HG151" s="729"/>
      <c r="HH151" s="365"/>
      <c r="HI151" s="365"/>
      <c r="HJ151" s="365"/>
      <c r="HK151" s="365"/>
      <c r="HL151" s="365"/>
      <c r="HM151" s="365"/>
      <c r="HN151" s="106"/>
      <c r="HO151" s="106"/>
      <c r="HP151" s="106"/>
      <c r="HQ151" s="106"/>
      <c r="HR151" s="106"/>
      <c r="HS151" s="106"/>
      <c r="HT151" s="106"/>
      <c r="HU151" s="106"/>
      <c r="HV151" s="15"/>
      <c r="HW151" s="15"/>
      <c r="HX151" s="15"/>
      <c r="HY151" s="114"/>
      <c r="HZ151" s="114"/>
      <c r="IA151" s="33"/>
      <c r="IB151" s="68"/>
    </row>
    <row r="152" spans="2:236" ht="24.75" hidden="1" customHeight="1" thickBot="1" x14ac:dyDescent="0.3">
      <c r="B152" s="337"/>
      <c r="C152" s="338"/>
      <c r="D152" s="338"/>
      <c r="E152" s="716"/>
      <c r="F152" s="718"/>
      <c r="G152" s="718"/>
      <c r="H152" s="718"/>
      <c r="I152" s="718"/>
      <c r="J152" s="718"/>
      <c r="K152" s="718"/>
      <c r="L152" s="718"/>
      <c r="M152" s="718"/>
      <c r="N152" s="718"/>
      <c r="O152" s="718"/>
      <c r="P152" s="718"/>
      <c r="Q152" s="718"/>
      <c r="R152" s="718"/>
      <c r="S152" s="718"/>
      <c r="T152" s="718"/>
      <c r="U152" s="718"/>
      <c r="V152" s="719"/>
      <c r="W152" s="115"/>
      <c r="X152" s="763"/>
      <c r="Y152" s="764"/>
      <c r="Z152" s="764"/>
      <c r="AA152" s="764"/>
      <c r="AB152" s="765"/>
      <c r="AC152" s="740"/>
      <c r="AD152" s="741"/>
      <c r="AE152" s="741"/>
      <c r="AF152" s="741"/>
      <c r="AG152" s="741"/>
      <c r="AH152" s="742"/>
      <c r="AI152" s="359"/>
      <c r="AJ152" s="360"/>
      <c r="AK152" s="360"/>
      <c r="AL152" s="360"/>
      <c r="AM152" s="360"/>
      <c r="AN152" s="361"/>
      <c r="AO152" s="359"/>
      <c r="AP152" s="360"/>
      <c r="AQ152" s="360"/>
      <c r="AR152" s="360"/>
      <c r="AS152" s="360"/>
      <c r="AT152" s="361"/>
      <c r="AU152" s="736"/>
      <c r="AV152" s="382"/>
      <c r="AW152" s="382"/>
      <c r="AX152" s="382"/>
      <c r="AY152" s="382"/>
      <c r="AZ152" s="383"/>
      <c r="BA152" s="736"/>
      <c r="BB152" s="382"/>
      <c r="BC152" s="382"/>
      <c r="BD152" s="382"/>
      <c r="BE152" s="382"/>
      <c r="BF152" s="383"/>
      <c r="BG152" s="736"/>
      <c r="BH152" s="382"/>
      <c r="BI152" s="382"/>
      <c r="BJ152" s="382"/>
      <c r="BK152" s="382"/>
      <c r="BL152" s="383"/>
      <c r="BM152" s="736"/>
      <c r="BN152" s="382"/>
      <c r="BO152" s="382"/>
      <c r="BP152" s="382"/>
      <c r="BQ152" s="382"/>
      <c r="BR152" s="383"/>
      <c r="BS152" s="359"/>
      <c r="BT152" s="360"/>
      <c r="BU152" s="360"/>
      <c r="BV152" s="360"/>
      <c r="BW152" s="360"/>
      <c r="BX152" s="361"/>
      <c r="BY152" s="359"/>
      <c r="BZ152" s="360"/>
      <c r="CA152" s="360"/>
      <c r="CB152" s="360"/>
      <c r="CC152" s="360"/>
      <c r="CD152" s="361"/>
      <c r="CE152" s="359"/>
      <c r="CF152" s="360"/>
      <c r="CG152" s="360"/>
      <c r="CH152" s="360"/>
      <c r="CI152" s="360"/>
      <c r="CJ152" s="105"/>
      <c r="CK152" s="470"/>
      <c r="CL152" s="471"/>
      <c r="CM152" s="471"/>
      <c r="CN152" s="471"/>
      <c r="CO152" s="471"/>
      <c r="CP152" s="472"/>
      <c r="CQ152" s="470"/>
      <c r="CR152" s="471"/>
      <c r="CS152" s="471"/>
      <c r="CT152" s="471"/>
      <c r="CU152" s="471"/>
      <c r="CV152" s="472"/>
      <c r="CW152" s="470"/>
      <c r="CX152" s="471"/>
      <c r="CY152" s="471"/>
      <c r="CZ152" s="471"/>
      <c r="DA152" s="471"/>
      <c r="DB152" s="472"/>
      <c r="DC152" s="470"/>
      <c r="DD152" s="471"/>
      <c r="DE152" s="471"/>
      <c r="DF152" s="471"/>
      <c r="DG152" s="471"/>
      <c r="DH152" s="472"/>
      <c r="DI152" s="470"/>
      <c r="DJ152" s="471"/>
      <c r="DK152" s="471"/>
      <c r="DL152" s="471"/>
      <c r="DM152" s="471"/>
      <c r="DN152" s="472"/>
      <c r="DO152" s="359"/>
      <c r="DP152" s="360"/>
      <c r="DQ152" s="360"/>
      <c r="DR152" s="360"/>
      <c r="DS152" s="360"/>
      <c r="DT152" s="361"/>
      <c r="DU152" s="359"/>
      <c r="DV152" s="360"/>
      <c r="DW152" s="360"/>
      <c r="DX152" s="360"/>
      <c r="DY152" s="360"/>
      <c r="DZ152" s="361"/>
      <c r="EA152" s="470"/>
      <c r="EB152" s="471"/>
      <c r="EC152" s="471"/>
      <c r="ED152" s="471"/>
      <c r="EE152" s="471"/>
      <c r="EF152" s="472"/>
      <c r="EG152" s="470"/>
      <c r="EH152" s="471"/>
      <c r="EI152" s="471"/>
      <c r="EJ152" s="471"/>
      <c r="EK152" s="471"/>
      <c r="EL152" s="472"/>
      <c r="EM152" s="470"/>
      <c r="EN152" s="471"/>
      <c r="EO152" s="471"/>
      <c r="EP152" s="471"/>
      <c r="EQ152" s="471"/>
      <c r="ER152" s="472"/>
      <c r="ES152" s="470"/>
      <c r="ET152" s="471"/>
      <c r="EU152" s="471"/>
      <c r="EV152" s="471"/>
      <c r="EW152" s="471"/>
      <c r="EX152" s="472"/>
      <c r="EY152" s="470"/>
      <c r="EZ152" s="471"/>
      <c r="FA152" s="471"/>
      <c r="FB152" s="471"/>
      <c r="FC152" s="471"/>
      <c r="FD152" s="472"/>
      <c r="FE152" s="359"/>
      <c r="FF152" s="360"/>
      <c r="FG152" s="360"/>
      <c r="FH152" s="360"/>
      <c r="FI152" s="360"/>
      <c r="FJ152" s="361"/>
      <c r="FK152" s="359"/>
      <c r="FL152" s="360"/>
      <c r="FM152" s="360"/>
      <c r="FN152" s="360"/>
      <c r="FO152" s="360"/>
      <c r="FP152" s="361"/>
      <c r="FQ152" s="470"/>
      <c r="FR152" s="471"/>
      <c r="FS152" s="471"/>
      <c r="FT152" s="471"/>
      <c r="FU152" s="471"/>
      <c r="FV152" s="472"/>
      <c r="FW152" s="470"/>
      <c r="FX152" s="471"/>
      <c r="FY152" s="471"/>
      <c r="FZ152" s="471"/>
      <c r="GA152" s="471"/>
      <c r="GB152" s="472"/>
      <c r="GC152" s="470"/>
      <c r="GD152" s="471"/>
      <c r="GE152" s="471"/>
      <c r="GF152" s="471"/>
      <c r="GG152" s="471"/>
      <c r="GH152" s="472"/>
      <c r="GI152" s="470"/>
      <c r="GJ152" s="471"/>
      <c r="GK152" s="471"/>
      <c r="GL152" s="471"/>
      <c r="GM152" s="471"/>
      <c r="GN152" s="472"/>
      <c r="GO152" s="470"/>
      <c r="GP152" s="471"/>
      <c r="GQ152" s="471"/>
      <c r="GR152" s="471"/>
      <c r="GS152" s="471"/>
      <c r="GT152" s="472"/>
      <c r="GU152" s="359"/>
      <c r="GV152" s="360"/>
      <c r="GW152" s="360"/>
      <c r="GX152" s="360"/>
      <c r="GY152" s="360"/>
      <c r="GZ152" s="361"/>
      <c r="HA152" s="359"/>
      <c r="HB152" s="360"/>
      <c r="HC152" s="360"/>
      <c r="HD152" s="360"/>
      <c r="HE152" s="360"/>
      <c r="HF152" s="361"/>
      <c r="HG152" s="113"/>
      <c r="HH152" s="106"/>
      <c r="HI152" s="106"/>
      <c r="HJ152" s="106"/>
      <c r="HK152" s="106"/>
      <c r="HL152" s="106"/>
      <c r="HM152" s="106"/>
      <c r="HN152" s="106"/>
      <c r="HO152" s="106"/>
      <c r="HP152" s="106"/>
      <c r="HQ152" s="106"/>
      <c r="HR152" s="106"/>
      <c r="HS152" s="106"/>
      <c r="HT152" s="106"/>
      <c r="HU152" s="106"/>
      <c r="HV152" s="15"/>
      <c r="HW152" s="15"/>
      <c r="HX152" s="15"/>
      <c r="HY152" s="114"/>
      <c r="HZ152" s="114"/>
      <c r="IA152" s="33"/>
      <c r="IB152" s="68"/>
    </row>
    <row r="153" spans="2:236" ht="19.5" hidden="1" customHeight="1" thickBot="1" x14ac:dyDescent="0.3">
      <c r="B153" s="337"/>
      <c r="C153" s="338"/>
      <c r="D153" s="338"/>
      <c r="E153" s="716"/>
      <c r="F153" s="718"/>
      <c r="G153" s="718"/>
      <c r="H153" s="718"/>
      <c r="I153" s="718"/>
      <c r="J153" s="718"/>
      <c r="K153" s="718"/>
      <c r="L153" s="718"/>
      <c r="M153" s="718"/>
      <c r="N153" s="718"/>
      <c r="O153" s="718"/>
      <c r="P153" s="718"/>
      <c r="Q153" s="718"/>
      <c r="R153" s="718"/>
      <c r="S153" s="718"/>
      <c r="T153" s="718"/>
      <c r="U153" s="718"/>
      <c r="V153" s="719"/>
      <c r="W153" s="115"/>
      <c r="X153" s="763" t="s">
        <v>39</v>
      </c>
      <c r="Y153" s="764"/>
      <c r="Z153" s="764"/>
      <c r="AA153" s="764"/>
      <c r="AB153" s="765"/>
      <c r="AC153" s="736">
        <f>(AC151-AC150-AC152)</f>
        <v>0</v>
      </c>
      <c r="AD153" s="382"/>
      <c r="AE153" s="382"/>
      <c r="AF153" s="382"/>
      <c r="AG153" s="382"/>
      <c r="AH153" s="383"/>
      <c r="AI153" s="736">
        <f>(AI151-AI150-AI152)</f>
        <v>0</v>
      </c>
      <c r="AJ153" s="382"/>
      <c r="AK153" s="382"/>
      <c r="AL153" s="382"/>
      <c r="AM153" s="382"/>
      <c r="AN153" s="383"/>
      <c r="AO153" s="736">
        <f>(AO151-AO150-AO152)</f>
        <v>0</v>
      </c>
      <c r="AP153" s="382"/>
      <c r="AQ153" s="382"/>
      <c r="AR153" s="382"/>
      <c r="AS153" s="382"/>
      <c r="AT153" s="383"/>
      <c r="AU153" s="736">
        <f>(AU151-AU150-AU152)</f>
        <v>0</v>
      </c>
      <c r="AV153" s="382"/>
      <c r="AW153" s="382"/>
      <c r="AX153" s="382"/>
      <c r="AY153" s="382"/>
      <c r="AZ153" s="383"/>
      <c r="BA153" s="736">
        <f>(BA151-BA150-BA152)</f>
        <v>0</v>
      </c>
      <c r="BB153" s="382"/>
      <c r="BC153" s="382"/>
      <c r="BD153" s="382"/>
      <c r="BE153" s="382"/>
      <c r="BF153" s="383"/>
      <c r="BG153" s="736">
        <f>(BG151-BG150-BG152)</f>
        <v>0</v>
      </c>
      <c r="BH153" s="382"/>
      <c r="BI153" s="382"/>
      <c r="BJ153" s="382"/>
      <c r="BK153" s="382"/>
      <c r="BL153" s="383"/>
      <c r="BM153" s="736">
        <f>(BM151-BM150-BM152)</f>
        <v>0</v>
      </c>
      <c r="BN153" s="382"/>
      <c r="BO153" s="382"/>
      <c r="BP153" s="382"/>
      <c r="BQ153" s="382"/>
      <c r="BR153" s="383"/>
      <c r="BS153" s="736">
        <f>(BS151-BS150-BS152)</f>
        <v>0</v>
      </c>
      <c r="BT153" s="382"/>
      <c r="BU153" s="382"/>
      <c r="BV153" s="382"/>
      <c r="BW153" s="382"/>
      <c r="BX153" s="383"/>
      <c r="BY153" s="736">
        <f>(BY151-BY150-BY152)</f>
        <v>0</v>
      </c>
      <c r="BZ153" s="382"/>
      <c r="CA153" s="382"/>
      <c r="CB153" s="382"/>
      <c r="CC153" s="382"/>
      <c r="CD153" s="383"/>
      <c r="CE153" s="736">
        <f>(CE151-CE150-CE152)</f>
        <v>0</v>
      </c>
      <c r="CF153" s="382"/>
      <c r="CG153" s="382"/>
      <c r="CH153" s="382"/>
      <c r="CI153" s="382"/>
      <c r="CJ153" s="383"/>
      <c r="CK153" s="736">
        <f>(CK151-CK150-CK152)</f>
        <v>0</v>
      </c>
      <c r="CL153" s="382"/>
      <c r="CM153" s="382"/>
      <c r="CN153" s="382"/>
      <c r="CO153" s="382"/>
      <c r="CP153" s="383"/>
      <c r="CQ153" s="736">
        <f>(CQ151-CQ150-CQ152)</f>
        <v>0</v>
      </c>
      <c r="CR153" s="382"/>
      <c r="CS153" s="382"/>
      <c r="CT153" s="382"/>
      <c r="CU153" s="382"/>
      <c r="CV153" s="383"/>
      <c r="CW153" s="736">
        <f>(CW151-CW150-CW152)</f>
        <v>0</v>
      </c>
      <c r="CX153" s="382"/>
      <c r="CY153" s="382"/>
      <c r="CZ153" s="382"/>
      <c r="DA153" s="382"/>
      <c r="DB153" s="383"/>
      <c r="DC153" s="736">
        <f>(DC151-DC150-DC152)</f>
        <v>0</v>
      </c>
      <c r="DD153" s="382"/>
      <c r="DE153" s="382"/>
      <c r="DF153" s="382"/>
      <c r="DG153" s="382"/>
      <c r="DH153" s="383"/>
      <c r="DI153" s="736">
        <f>(DI151-DI150-DI152)</f>
        <v>0</v>
      </c>
      <c r="DJ153" s="382"/>
      <c r="DK153" s="382"/>
      <c r="DL153" s="382"/>
      <c r="DM153" s="382"/>
      <c r="DN153" s="383"/>
      <c r="DO153" s="736">
        <f>(DO151-DO150-DO152)</f>
        <v>0</v>
      </c>
      <c r="DP153" s="382"/>
      <c r="DQ153" s="382"/>
      <c r="DR153" s="382"/>
      <c r="DS153" s="382"/>
      <c r="DT153" s="383"/>
      <c r="DU153" s="736">
        <f>(DU151-DU150-DU152)</f>
        <v>0</v>
      </c>
      <c r="DV153" s="382"/>
      <c r="DW153" s="382"/>
      <c r="DX153" s="382"/>
      <c r="DY153" s="382"/>
      <c r="DZ153" s="383"/>
      <c r="EA153" s="736">
        <f>(EA151-EA150-EA152)</f>
        <v>0</v>
      </c>
      <c r="EB153" s="382"/>
      <c r="EC153" s="382"/>
      <c r="ED153" s="382"/>
      <c r="EE153" s="382"/>
      <c r="EF153" s="383"/>
      <c r="EG153" s="736">
        <f>(EG151-EG150-EG152)</f>
        <v>0</v>
      </c>
      <c r="EH153" s="382"/>
      <c r="EI153" s="382"/>
      <c r="EJ153" s="382"/>
      <c r="EK153" s="382"/>
      <c r="EL153" s="383"/>
      <c r="EM153" s="736">
        <f>(EM151-EM150-EM152)</f>
        <v>0</v>
      </c>
      <c r="EN153" s="382"/>
      <c r="EO153" s="382"/>
      <c r="EP153" s="382"/>
      <c r="EQ153" s="382"/>
      <c r="ER153" s="383"/>
      <c r="ES153" s="736">
        <f>(ES151-ES150-ES152)</f>
        <v>0</v>
      </c>
      <c r="ET153" s="382"/>
      <c r="EU153" s="382"/>
      <c r="EV153" s="382"/>
      <c r="EW153" s="382"/>
      <c r="EX153" s="383"/>
      <c r="EY153" s="736">
        <f>(EY151-EY150-EY152)</f>
        <v>0</v>
      </c>
      <c r="EZ153" s="382"/>
      <c r="FA153" s="382"/>
      <c r="FB153" s="382"/>
      <c r="FC153" s="382"/>
      <c r="FD153" s="383"/>
      <c r="FE153" s="736">
        <f>(FE151-FE150-FE152)</f>
        <v>0</v>
      </c>
      <c r="FF153" s="382"/>
      <c r="FG153" s="382"/>
      <c r="FH153" s="382"/>
      <c r="FI153" s="382"/>
      <c r="FJ153" s="383"/>
      <c r="FK153" s="736">
        <f>(FK151-FK150-FK152)</f>
        <v>0</v>
      </c>
      <c r="FL153" s="382"/>
      <c r="FM153" s="382"/>
      <c r="FN153" s="382"/>
      <c r="FO153" s="382"/>
      <c r="FP153" s="383"/>
      <c r="FQ153" s="736">
        <f>(FQ151-FQ150-FQ152)</f>
        <v>0</v>
      </c>
      <c r="FR153" s="382"/>
      <c r="FS153" s="382"/>
      <c r="FT153" s="382"/>
      <c r="FU153" s="382"/>
      <c r="FV153" s="383"/>
      <c r="FW153" s="736">
        <f>(FW151-FW150-FW152)</f>
        <v>0</v>
      </c>
      <c r="FX153" s="382"/>
      <c r="FY153" s="382"/>
      <c r="FZ153" s="382"/>
      <c r="GA153" s="382"/>
      <c r="GB153" s="383"/>
      <c r="GC153" s="736">
        <f>(GC151-GC150-GC152)</f>
        <v>0</v>
      </c>
      <c r="GD153" s="382"/>
      <c r="GE153" s="382"/>
      <c r="GF153" s="382"/>
      <c r="GG153" s="382"/>
      <c r="GH153" s="383"/>
      <c r="GI153" s="736">
        <f>(GI151-GI150-GI152)</f>
        <v>0</v>
      </c>
      <c r="GJ153" s="382"/>
      <c r="GK153" s="382"/>
      <c r="GL153" s="382"/>
      <c r="GM153" s="382"/>
      <c r="GN153" s="383"/>
      <c r="GO153" s="736">
        <f>(GO151-GO150-GO152)</f>
        <v>0</v>
      </c>
      <c r="GP153" s="382"/>
      <c r="GQ153" s="382"/>
      <c r="GR153" s="382"/>
      <c r="GS153" s="382"/>
      <c r="GT153" s="383"/>
      <c r="GU153" s="736">
        <f>(GU151-GU150-GU152)</f>
        <v>0</v>
      </c>
      <c r="GV153" s="382"/>
      <c r="GW153" s="382"/>
      <c r="GX153" s="382"/>
      <c r="GY153" s="382"/>
      <c r="GZ153" s="383"/>
      <c r="HA153" s="736">
        <f>(HA151-HA150-HA152)</f>
        <v>0</v>
      </c>
      <c r="HB153" s="382"/>
      <c r="HC153" s="382"/>
      <c r="HD153" s="382"/>
      <c r="HE153" s="382"/>
      <c r="HF153" s="383"/>
      <c r="HG153" s="113"/>
      <c r="HH153" s="106"/>
      <c r="HI153" s="106"/>
      <c r="HJ153" s="106"/>
      <c r="HK153" s="106"/>
      <c r="HL153" s="106"/>
      <c r="HM153" s="106"/>
      <c r="HN153" s="106"/>
      <c r="HO153" s="106"/>
      <c r="HP153" s="106"/>
      <c r="HQ153" s="106"/>
      <c r="HR153" s="106"/>
      <c r="HS153" s="106"/>
      <c r="HT153" s="106"/>
      <c r="HU153" s="106"/>
      <c r="HV153" s="15"/>
      <c r="HW153" s="15"/>
      <c r="HX153" s="15"/>
      <c r="HY153" s="50">
        <f>SUM(AC153:GZ153)</f>
        <v>0</v>
      </c>
      <c r="HZ153" s="41"/>
      <c r="IA153" s="33"/>
      <c r="IB153" s="68"/>
    </row>
    <row r="154" spans="2:236" ht="15.75" hidden="1" thickBot="1" x14ac:dyDescent="0.3">
      <c r="B154" s="337"/>
      <c r="C154" s="338"/>
      <c r="D154" s="338"/>
      <c r="E154" s="716"/>
      <c r="F154" s="718"/>
      <c r="G154" s="718"/>
      <c r="H154" s="718"/>
      <c r="I154" s="718"/>
      <c r="J154" s="718"/>
      <c r="K154" s="718"/>
      <c r="L154" s="718"/>
      <c r="M154" s="718"/>
      <c r="N154" s="718"/>
      <c r="O154" s="718"/>
      <c r="P154" s="718"/>
      <c r="Q154" s="718"/>
      <c r="R154" s="718"/>
      <c r="S154" s="718"/>
      <c r="T154" s="718"/>
      <c r="U154" s="718"/>
      <c r="V154" s="719"/>
      <c r="W154" s="115"/>
      <c r="X154" s="766" t="s">
        <v>41</v>
      </c>
      <c r="Y154" s="766"/>
      <c r="Z154" s="766"/>
      <c r="AA154" s="766"/>
      <c r="AB154" s="767"/>
      <c r="AC154" s="520"/>
      <c r="AD154" s="521"/>
      <c r="AE154" s="521"/>
      <c r="AF154" s="521"/>
      <c r="AG154" s="521"/>
      <c r="AH154" s="522"/>
      <c r="AI154" s="359"/>
      <c r="AJ154" s="360"/>
      <c r="AK154" s="360"/>
      <c r="AL154" s="360"/>
      <c r="AM154" s="360"/>
      <c r="AN154" s="361"/>
      <c r="AO154" s="359"/>
      <c r="AP154" s="360"/>
      <c r="AQ154" s="360"/>
      <c r="AR154" s="360"/>
      <c r="AS154" s="360"/>
      <c r="AT154" s="361"/>
      <c r="AU154" s="736"/>
      <c r="AV154" s="382"/>
      <c r="AW154" s="382"/>
      <c r="AX154" s="382"/>
      <c r="AY154" s="382"/>
      <c r="AZ154" s="383"/>
      <c r="BA154" s="736"/>
      <c r="BB154" s="382"/>
      <c r="BC154" s="382"/>
      <c r="BD154" s="382"/>
      <c r="BE154" s="382"/>
      <c r="BF154" s="383"/>
      <c r="BG154" s="736"/>
      <c r="BH154" s="382"/>
      <c r="BI154" s="382"/>
      <c r="BJ154" s="382"/>
      <c r="BK154" s="382"/>
      <c r="BL154" s="383"/>
      <c r="BM154" s="736"/>
      <c r="BN154" s="382"/>
      <c r="BO154" s="382"/>
      <c r="BP154" s="382"/>
      <c r="BQ154" s="382"/>
      <c r="BR154" s="383"/>
      <c r="BS154" s="359"/>
      <c r="BT154" s="360"/>
      <c r="BU154" s="360"/>
      <c r="BV154" s="360"/>
      <c r="BW154" s="360"/>
      <c r="BX154" s="361"/>
      <c r="BY154" s="359"/>
      <c r="BZ154" s="360"/>
      <c r="CA154" s="360"/>
      <c r="CB154" s="360"/>
      <c r="CC154" s="360"/>
      <c r="CD154" s="361"/>
      <c r="CE154" s="359"/>
      <c r="CF154" s="360"/>
      <c r="CG154" s="360"/>
      <c r="CH154" s="360"/>
      <c r="CI154" s="360"/>
      <c r="CJ154" s="105"/>
      <c r="CK154" s="470"/>
      <c r="CL154" s="471"/>
      <c r="CM154" s="471"/>
      <c r="CN154" s="471"/>
      <c r="CO154" s="471"/>
      <c r="CP154" s="472"/>
      <c r="CQ154" s="470"/>
      <c r="CR154" s="471"/>
      <c r="CS154" s="471"/>
      <c r="CT154" s="471"/>
      <c r="CU154" s="471"/>
      <c r="CV154" s="472"/>
      <c r="CW154" s="470"/>
      <c r="CX154" s="471"/>
      <c r="CY154" s="471"/>
      <c r="CZ154" s="471"/>
      <c r="DA154" s="471"/>
      <c r="DB154" s="472"/>
      <c r="DC154" s="470"/>
      <c r="DD154" s="471"/>
      <c r="DE154" s="471"/>
      <c r="DF154" s="471"/>
      <c r="DG154" s="471"/>
      <c r="DH154" s="472"/>
      <c r="DI154" s="470"/>
      <c r="DJ154" s="471"/>
      <c r="DK154" s="471"/>
      <c r="DL154" s="471"/>
      <c r="DM154" s="471"/>
      <c r="DN154" s="472"/>
      <c r="DO154" s="359"/>
      <c r="DP154" s="360"/>
      <c r="DQ154" s="360"/>
      <c r="DR154" s="360"/>
      <c r="DS154" s="360"/>
      <c r="DT154" s="361"/>
      <c r="DU154" s="359"/>
      <c r="DV154" s="360"/>
      <c r="DW154" s="360"/>
      <c r="DX154" s="360"/>
      <c r="DY154" s="360"/>
      <c r="DZ154" s="361"/>
      <c r="EA154" s="133"/>
      <c r="EB154" s="134"/>
      <c r="EC154" s="134"/>
      <c r="ED154" s="134"/>
      <c r="EE154" s="134"/>
      <c r="EF154" s="135"/>
      <c r="EG154" s="133"/>
      <c r="EH154" s="134"/>
      <c r="EI154" s="134"/>
      <c r="EJ154" s="134"/>
      <c r="EK154" s="134"/>
      <c r="EL154" s="135"/>
      <c r="EM154" s="133"/>
      <c r="EN154" s="134"/>
      <c r="EO154" s="134"/>
      <c r="EP154" s="134"/>
      <c r="EQ154" s="134"/>
      <c r="ER154" s="135"/>
      <c r="ES154" s="133"/>
      <c r="ET154" s="134"/>
      <c r="EU154" s="134"/>
      <c r="EV154" s="134"/>
      <c r="EW154" s="134"/>
      <c r="EX154" s="135"/>
      <c r="EY154" s="133"/>
      <c r="EZ154" s="134"/>
      <c r="FA154" s="134"/>
      <c r="FB154" s="134"/>
      <c r="FC154" s="134"/>
      <c r="FD154" s="135"/>
      <c r="FE154" s="359"/>
      <c r="FF154" s="360"/>
      <c r="FG154" s="360"/>
      <c r="FH154" s="360"/>
      <c r="FI154" s="360"/>
      <c r="FJ154" s="361"/>
      <c r="FK154" s="359"/>
      <c r="FL154" s="360"/>
      <c r="FM154" s="360"/>
      <c r="FN154" s="360"/>
      <c r="FO154" s="360"/>
      <c r="FP154" s="361"/>
      <c r="FQ154" s="133"/>
      <c r="FR154" s="134"/>
      <c r="FS154" s="134"/>
      <c r="FT154" s="134"/>
      <c r="FU154" s="134"/>
      <c r="FV154" s="135"/>
      <c r="FW154" s="133"/>
      <c r="FX154" s="134"/>
      <c r="FY154" s="134"/>
      <c r="FZ154" s="134"/>
      <c r="GA154" s="134"/>
      <c r="GB154" s="135"/>
      <c r="GC154" s="133"/>
      <c r="GD154" s="134"/>
      <c r="GE154" s="134"/>
      <c r="GF154" s="134"/>
      <c r="GG154" s="134"/>
      <c r="GH154" s="135"/>
      <c r="GI154" s="133"/>
      <c r="GJ154" s="134"/>
      <c r="GK154" s="134"/>
      <c r="GL154" s="134"/>
      <c r="GM154" s="134"/>
      <c r="GN154" s="135"/>
      <c r="GO154" s="133"/>
      <c r="GP154" s="134"/>
      <c r="GQ154" s="134"/>
      <c r="GR154" s="134"/>
      <c r="GS154" s="134"/>
      <c r="GT154" s="135"/>
      <c r="GU154" s="359"/>
      <c r="GV154" s="360"/>
      <c r="GW154" s="360"/>
      <c r="GX154" s="360"/>
      <c r="GY154" s="360"/>
      <c r="GZ154" s="361"/>
      <c r="HA154" s="359"/>
      <c r="HB154" s="360"/>
      <c r="HC154" s="360"/>
      <c r="HD154" s="360"/>
      <c r="HE154" s="360"/>
      <c r="HF154" s="361"/>
      <c r="HG154" s="113"/>
      <c r="HH154" s="106"/>
      <c r="HI154" s="106"/>
      <c r="HJ154" s="106"/>
      <c r="HK154" s="106"/>
      <c r="HL154" s="106"/>
      <c r="HM154" s="106"/>
      <c r="HN154" s="106"/>
      <c r="HO154" s="106"/>
      <c r="HP154" s="106"/>
      <c r="HQ154" s="106"/>
      <c r="HR154" s="106"/>
      <c r="HS154" s="106"/>
      <c r="HT154" s="106"/>
      <c r="HU154" s="106"/>
      <c r="HV154" s="15"/>
      <c r="HW154" s="15"/>
      <c r="HX154" s="15"/>
      <c r="HY154" s="114"/>
      <c r="HZ154" s="114"/>
      <c r="IA154" s="33"/>
      <c r="IB154" s="68"/>
    </row>
    <row r="155" spans="2:236" ht="15.75" hidden="1" thickBot="1" x14ac:dyDescent="0.3">
      <c r="B155" s="339"/>
      <c r="C155" s="340"/>
      <c r="D155" s="340"/>
      <c r="E155" s="717"/>
      <c r="F155" s="720"/>
      <c r="G155" s="720"/>
      <c r="H155" s="720"/>
      <c r="I155" s="720"/>
      <c r="J155" s="720"/>
      <c r="K155" s="720"/>
      <c r="L155" s="720"/>
      <c r="M155" s="720"/>
      <c r="N155" s="720"/>
      <c r="O155" s="720"/>
      <c r="P155" s="720"/>
      <c r="Q155" s="720"/>
      <c r="R155" s="720"/>
      <c r="S155" s="720"/>
      <c r="T155" s="720"/>
      <c r="U155" s="720"/>
      <c r="V155" s="721"/>
      <c r="W155" s="116"/>
      <c r="X155" s="746"/>
      <c r="Y155" s="746"/>
      <c r="Z155" s="746"/>
      <c r="AA155" s="746"/>
      <c r="AB155" s="747"/>
      <c r="AC155" s="740"/>
      <c r="AD155" s="741"/>
      <c r="AE155" s="741"/>
      <c r="AF155" s="741"/>
      <c r="AG155" s="741"/>
      <c r="AH155" s="742"/>
      <c r="AI155" s="370"/>
      <c r="AJ155" s="371"/>
      <c r="AK155" s="371"/>
      <c r="AL155" s="371"/>
      <c r="AM155" s="371"/>
      <c r="AN155" s="372"/>
      <c r="AO155" s="370"/>
      <c r="AP155" s="371"/>
      <c r="AQ155" s="371"/>
      <c r="AR155" s="371"/>
      <c r="AS155" s="371"/>
      <c r="AT155" s="372"/>
      <c r="AU155" s="736"/>
      <c r="AV155" s="382"/>
      <c r="AW155" s="382"/>
      <c r="AX155" s="382"/>
      <c r="AY155" s="382"/>
      <c r="AZ155" s="383"/>
      <c r="BA155" s="736"/>
      <c r="BB155" s="382"/>
      <c r="BC155" s="382"/>
      <c r="BD155" s="382"/>
      <c r="BE155" s="382"/>
      <c r="BF155" s="383"/>
      <c r="BG155" s="736"/>
      <c r="BH155" s="382"/>
      <c r="BI155" s="382"/>
      <c r="BJ155" s="382"/>
      <c r="BK155" s="382"/>
      <c r="BL155" s="383"/>
      <c r="BM155" s="736"/>
      <c r="BN155" s="382"/>
      <c r="BO155" s="382"/>
      <c r="BP155" s="382"/>
      <c r="BQ155" s="382"/>
      <c r="BR155" s="383"/>
      <c r="BS155" s="359"/>
      <c r="BT155" s="360"/>
      <c r="BU155" s="360"/>
      <c r="BV155" s="360"/>
      <c r="BW155" s="360"/>
      <c r="BX155" s="361"/>
      <c r="BY155" s="370"/>
      <c r="BZ155" s="371"/>
      <c r="CA155" s="371"/>
      <c r="CB155" s="371"/>
      <c r="CC155" s="371"/>
      <c r="CD155" s="372"/>
      <c r="CE155" s="370"/>
      <c r="CF155" s="371"/>
      <c r="CG155" s="371"/>
      <c r="CH155" s="371"/>
      <c r="CI155" s="371"/>
      <c r="CJ155" s="105"/>
      <c r="CK155" s="470"/>
      <c r="CL155" s="471"/>
      <c r="CM155" s="471"/>
      <c r="CN155" s="471"/>
      <c r="CO155" s="471"/>
      <c r="CP155" s="472"/>
      <c r="CQ155" s="470"/>
      <c r="CR155" s="471"/>
      <c r="CS155" s="471"/>
      <c r="CT155" s="471"/>
      <c r="CU155" s="471"/>
      <c r="CV155" s="472"/>
      <c r="CW155" s="470"/>
      <c r="CX155" s="471"/>
      <c r="CY155" s="471"/>
      <c r="CZ155" s="471"/>
      <c r="DA155" s="471"/>
      <c r="DB155" s="472"/>
      <c r="DC155" s="470"/>
      <c r="DD155" s="471"/>
      <c r="DE155" s="471"/>
      <c r="DF155" s="471"/>
      <c r="DG155" s="471"/>
      <c r="DH155" s="472"/>
      <c r="DI155" s="470"/>
      <c r="DJ155" s="471"/>
      <c r="DK155" s="471"/>
      <c r="DL155" s="471"/>
      <c r="DM155" s="471"/>
      <c r="DN155" s="472"/>
      <c r="DO155" s="370"/>
      <c r="DP155" s="371"/>
      <c r="DQ155" s="371"/>
      <c r="DR155" s="371"/>
      <c r="DS155" s="371"/>
      <c r="DT155" s="372"/>
      <c r="DU155" s="359"/>
      <c r="DV155" s="360"/>
      <c r="DW155" s="360"/>
      <c r="DX155" s="360"/>
      <c r="DY155" s="360"/>
      <c r="DZ155" s="361"/>
      <c r="EA155" s="133"/>
      <c r="EB155" s="134"/>
      <c r="EC155" s="134"/>
      <c r="ED155" s="134"/>
      <c r="EE155" s="134"/>
      <c r="EF155" s="135"/>
      <c r="EG155" s="133"/>
      <c r="EH155" s="134"/>
      <c r="EI155" s="134"/>
      <c r="EJ155" s="134"/>
      <c r="EK155" s="134"/>
      <c r="EL155" s="135"/>
      <c r="EM155" s="133"/>
      <c r="EN155" s="134"/>
      <c r="EO155" s="134"/>
      <c r="EP155" s="134"/>
      <c r="EQ155" s="134"/>
      <c r="ER155" s="135"/>
      <c r="ES155" s="133"/>
      <c r="ET155" s="134"/>
      <c r="EU155" s="134"/>
      <c r="EV155" s="134"/>
      <c r="EW155" s="134"/>
      <c r="EX155" s="135"/>
      <c r="EY155" s="133"/>
      <c r="EZ155" s="134"/>
      <c r="FA155" s="134"/>
      <c r="FB155" s="134"/>
      <c r="FC155" s="134"/>
      <c r="FD155" s="135"/>
      <c r="FE155" s="370"/>
      <c r="FF155" s="371"/>
      <c r="FG155" s="371"/>
      <c r="FH155" s="371"/>
      <c r="FI155" s="371"/>
      <c r="FJ155" s="372"/>
      <c r="FK155" s="359"/>
      <c r="FL155" s="360"/>
      <c r="FM155" s="360"/>
      <c r="FN155" s="360"/>
      <c r="FO155" s="360"/>
      <c r="FP155" s="361"/>
      <c r="FQ155" s="133"/>
      <c r="FR155" s="134"/>
      <c r="FS155" s="134"/>
      <c r="FT155" s="134"/>
      <c r="FU155" s="134"/>
      <c r="FV155" s="135"/>
      <c r="FW155" s="133"/>
      <c r="FX155" s="134"/>
      <c r="FY155" s="134"/>
      <c r="FZ155" s="134"/>
      <c r="GA155" s="134"/>
      <c r="GB155" s="135"/>
      <c r="GC155" s="133"/>
      <c r="GD155" s="134"/>
      <c r="GE155" s="134"/>
      <c r="GF155" s="134"/>
      <c r="GG155" s="134"/>
      <c r="GH155" s="135"/>
      <c r="GI155" s="133"/>
      <c r="GJ155" s="134"/>
      <c r="GK155" s="134"/>
      <c r="GL155" s="134"/>
      <c r="GM155" s="134"/>
      <c r="GN155" s="135"/>
      <c r="GO155" s="133"/>
      <c r="GP155" s="134"/>
      <c r="GQ155" s="134"/>
      <c r="GR155" s="134"/>
      <c r="GS155" s="134"/>
      <c r="GT155" s="135"/>
      <c r="GU155" s="370"/>
      <c r="GV155" s="371"/>
      <c r="GW155" s="371"/>
      <c r="GX155" s="371"/>
      <c r="GY155" s="371"/>
      <c r="GZ155" s="372"/>
      <c r="HA155" s="359"/>
      <c r="HB155" s="360"/>
      <c r="HC155" s="360"/>
      <c r="HD155" s="360"/>
      <c r="HE155" s="360"/>
      <c r="HF155" s="361"/>
      <c r="HG155" s="117"/>
      <c r="HH155" s="118"/>
      <c r="HI155" s="118"/>
      <c r="HJ155" s="118"/>
      <c r="HK155" s="118"/>
      <c r="HL155" s="118"/>
      <c r="HM155" s="118"/>
      <c r="HN155" s="118"/>
      <c r="HO155" s="118"/>
      <c r="HP155" s="118"/>
      <c r="HQ155" s="118"/>
      <c r="HR155" s="118"/>
      <c r="HS155" s="118"/>
      <c r="HT155" s="118"/>
      <c r="HU155" s="118"/>
      <c r="HV155" s="83"/>
      <c r="HW155" s="83"/>
      <c r="HX155" s="83"/>
      <c r="HY155" s="119"/>
      <c r="HZ155" s="119"/>
      <c r="IA155" s="62"/>
      <c r="IB155" s="120"/>
    </row>
    <row r="156" spans="2:236" ht="15.75" hidden="1" customHeight="1" thickBot="1" x14ac:dyDescent="0.3">
      <c r="B156" s="335">
        <v>12</v>
      </c>
      <c r="C156" s="336"/>
      <c r="D156" s="336"/>
      <c r="E156" s="715"/>
      <c r="F156" s="748" t="s">
        <v>42</v>
      </c>
      <c r="G156" s="748"/>
      <c r="H156" s="748"/>
      <c r="I156" s="748"/>
      <c r="J156" s="748"/>
      <c r="K156" s="748"/>
      <c r="L156" s="748"/>
      <c r="M156" s="748"/>
      <c r="N156" s="748"/>
      <c r="O156" s="748"/>
      <c r="P156" s="748"/>
      <c r="Q156" s="748"/>
      <c r="R156" s="748"/>
      <c r="S156" s="748"/>
      <c r="T156" s="748"/>
      <c r="U156" s="748"/>
      <c r="V156" s="749"/>
      <c r="W156" s="806">
        <v>0.5</v>
      </c>
      <c r="X156" s="807"/>
      <c r="Y156" s="807"/>
      <c r="Z156" s="807"/>
      <c r="AA156" s="807"/>
      <c r="AB156" s="808"/>
      <c r="AC156" s="359"/>
      <c r="AD156" s="360"/>
      <c r="AE156" s="360"/>
      <c r="AF156" s="360"/>
      <c r="AG156" s="360"/>
      <c r="AH156" s="361"/>
      <c r="AI156" s="359"/>
      <c r="AJ156" s="360"/>
      <c r="AK156" s="360"/>
      <c r="AL156" s="360"/>
      <c r="AM156" s="360"/>
      <c r="AN156" s="361"/>
      <c r="AO156" s="359"/>
      <c r="AP156" s="360"/>
      <c r="AQ156" s="360"/>
      <c r="AR156" s="360"/>
      <c r="AS156" s="360"/>
      <c r="AT156" s="361"/>
      <c r="AU156" s="359"/>
      <c r="AV156" s="360"/>
      <c r="AW156" s="360"/>
      <c r="AX156" s="360"/>
      <c r="AY156" s="360"/>
      <c r="AZ156" s="361"/>
      <c r="BA156" s="359"/>
      <c r="BB156" s="360"/>
      <c r="BC156" s="360"/>
      <c r="BD156" s="360"/>
      <c r="BE156" s="360"/>
      <c r="BF156" s="361"/>
      <c r="BG156" s="359"/>
      <c r="BH156" s="360"/>
      <c r="BI156" s="360"/>
      <c r="BJ156" s="360"/>
      <c r="BK156" s="360"/>
      <c r="BL156" s="361"/>
      <c r="BM156" s="359"/>
      <c r="BN156" s="360"/>
      <c r="BO156" s="360"/>
      <c r="BP156" s="360"/>
      <c r="BQ156" s="360"/>
      <c r="BR156" s="361"/>
      <c r="BS156" s="359"/>
      <c r="BT156" s="360"/>
      <c r="BU156" s="360"/>
      <c r="BV156" s="360"/>
      <c r="BW156" s="360"/>
      <c r="BX156" s="361"/>
      <c r="BY156" s="359"/>
      <c r="BZ156" s="360"/>
      <c r="CA156" s="360"/>
      <c r="CB156" s="360"/>
      <c r="CC156" s="360"/>
      <c r="CD156" s="361"/>
      <c r="CE156" s="359"/>
      <c r="CF156" s="360"/>
      <c r="CG156" s="360"/>
      <c r="CH156" s="360"/>
      <c r="CI156" s="360"/>
      <c r="CJ156" s="361"/>
      <c r="CK156" s="359"/>
      <c r="CL156" s="360"/>
      <c r="CM156" s="360"/>
      <c r="CN156" s="360"/>
      <c r="CO156" s="360"/>
      <c r="CP156" s="361"/>
      <c r="CQ156" s="359"/>
      <c r="CR156" s="360"/>
      <c r="CS156" s="360"/>
      <c r="CT156" s="360"/>
      <c r="CU156" s="360"/>
      <c r="CV156" s="361"/>
      <c r="CW156" s="359"/>
      <c r="CX156" s="360"/>
      <c r="CY156" s="360"/>
      <c r="CZ156" s="360"/>
      <c r="DA156" s="360"/>
      <c r="DB156" s="361"/>
      <c r="DC156" s="359"/>
      <c r="DD156" s="360"/>
      <c r="DE156" s="360"/>
      <c r="DF156" s="360"/>
      <c r="DG156" s="360"/>
      <c r="DH156" s="361"/>
      <c r="DI156" s="359"/>
      <c r="DJ156" s="360"/>
      <c r="DK156" s="360"/>
      <c r="DL156" s="360"/>
      <c r="DM156" s="360"/>
      <c r="DN156" s="361"/>
      <c r="DO156" s="359"/>
      <c r="DP156" s="360"/>
      <c r="DQ156" s="360"/>
      <c r="DR156" s="360"/>
      <c r="DS156" s="360"/>
      <c r="DT156" s="361"/>
      <c r="DU156" s="359"/>
      <c r="DV156" s="360"/>
      <c r="DW156" s="360"/>
      <c r="DX156" s="360"/>
      <c r="DY156" s="360"/>
      <c r="DZ156" s="361"/>
      <c r="EA156" s="359"/>
      <c r="EB156" s="360"/>
      <c r="EC156" s="360"/>
      <c r="ED156" s="360"/>
      <c r="EE156" s="360"/>
      <c r="EF156" s="361"/>
      <c r="EG156" s="359"/>
      <c r="EH156" s="360"/>
      <c r="EI156" s="360"/>
      <c r="EJ156" s="360"/>
      <c r="EK156" s="360"/>
      <c r="EL156" s="361"/>
      <c r="EM156" s="359"/>
      <c r="EN156" s="360"/>
      <c r="EO156" s="360"/>
      <c r="EP156" s="360"/>
      <c r="EQ156" s="360"/>
      <c r="ER156" s="361"/>
      <c r="ES156" s="359"/>
      <c r="ET156" s="360"/>
      <c r="EU156" s="360"/>
      <c r="EV156" s="360"/>
      <c r="EW156" s="360"/>
      <c r="EX156" s="361"/>
      <c r="EY156" s="359"/>
      <c r="EZ156" s="360"/>
      <c r="FA156" s="360"/>
      <c r="FB156" s="360"/>
      <c r="FC156" s="360"/>
      <c r="FD156" s="361"/>
      <c r="FE156" s="359"/>
      <c r="FF156" s="360"/>
      <c r="FG156" s="360"/>
      <c r="FH156" s="360"/>
      <c r="FI156" s="360"/>
      <c r="FJ156" s="361"/>
      <c r="FK156" s="359"/>
      <c r="FL156" s="360"/>
      <c r="FM156" s="360"/>
      <c r="FN156" s="360"/>
      <c r="FO156" s="360"/>
      <c r="FP156" s="361"/>
      <c r="FQ156" s="359"/>
      <c r="FR156" s="360"/>
      <c r="FS156" s="360"/>
      <c r="FT156" s="360"/>
      <c r="FU156" s="360"/>
      <c r="FV156" s="361"/>
      <c r="FW156" s="359"/>
      <c r="FX156" s="360"/>
      <c r="FY156" s="360"/>
      <c r="FZ156" s="360"/>
      <c r="GA156" s="360"/>
      <c r="GB156" s="361"/>
      <c r="GC156" s="359"/>
      <c r="GD156" s="360"/>
      <c r="GE156" s="360"/>
      <c r="GF156" s="360"/>
      <c r="GG156" s="360"/>
      <c r="GH156" s="361"/>
      <c r="GI156" s="359"/>
      <c r="GJ156" s="360"/>
      <c r="GK156" s="360"/>
      <c r="GL156" s="360"/>
      <c r="GM156" s="360"/>
      <c r="GN156" s="361"/>
      <c r="GO156" s="359"/>
      <c r="GP156" s="360"/>
      <c r="GQ156" s="360"/>
      <c r="GR156" s="360"/>
      <c r="GS156" s="360"/>
      <c r="GT156" s="361"/>
      <c r="GU156" s="359"/>
      <c r="GV156" s="360"/>
      <c r="GW156" s="360"/>
      <c r="GX156" s="360"/>
      <c r="GY156" s="360"/>
      <c r="GZ156" s="361"/>
      <c r="HA156" s="359"/>
      <c r="HB156" s="360"/>
      <c r="HC156" s="360"/>
      <c r="HD156" s="360"/>
      <c r="HE156" s="360"/>
      <c r="HF156" s="361"/>
      <c r="HG156" s="753">
        <f>COUNT(AC156:HF156)</f>
        <v>0</v>
      </c>
      <c r="HH156" s="579"/>
      <c r="HI156" s="579"/>
      <c r="HJ156" s="579"/>
      <c r="HK156" s="579"/>
      <c r="HL156" s="579"/>
      <c r="HM156" s="580"/>
      <c r="HN156" s="121"/>
      <c r="HO156" s="121"/>
      <c r="HP156" s="121"/>
      <c r="HQ156" s="121"/>
      <c r="HR156" s="121"/>
      <c r="HS156" s="121"/>
      <c r="HT156" s="121"/>
      <c r="HU156" s="121"/>
      <c r="HV156" s="122"/>
      <c r="HW156" s="122"/>
      <c r="HX156" s="122"/>
      <c r="HY156" s="50">
        <f t="array" ref="HY156">SUM(IFERROR(AC157:HF157-AC156:HF156-AC158:HF158,0))</f>
        <v>0</v>
      </c>
      <c r="HZ156" s="50"/>
      <c r="IA156" s="51" t="e">
        <f>VLOOKUP($HY$17,'[6]производственный календарь '!$B8:$D19,3,0)</f>
        <v>#N/A</v>
      </c>
      <c r="IB156" s="65">
        <f>VLOOKUP($HY$17,'[6]производственный календарь '!$B$2:$D$13,2,0)</f>
        <v>152</v>
      </c>
    </row>
    <row r="157" spans="2:236" ht="15.75" hidden="1" thickBot="1" x14ac:dyDescent="0.3">
      <c r="B157" s="337"/>
      <c r="C157" s="338"/>
      <c r="D157" s="338"/>
      <c r="E157" s="716"/>
      <c r="F157" s="718"/>
      <c r="G157" s="718"/>
      <c r="H157" s="718"/>
      <c r="I157" s="718"/>
      <c r="J157" s="718"/>
      <c r="K157" s="718"/>
      <c r="L157" s="718"/>
      <c r="M157" s="718"/>
      <c r="N157" s="718"/>
      <c r="O157" s="718"/>
      <c r="P157" s="718"/>
      <c r="Q157" s="718"/>
      <c r="R157" s="718"/>
      <c r="S157" s="718"/>
      <c r="T157" s="718"/>
      <c r="U157" s="718"/>
      <c r="V157" s="719"/>
      <c r="W157" s="809"/>
      <c r="X157" s="810"/>
      <c r="Y157" s="810"/>
      <c r="Z157" s="810"/>
      <c r="AA157" s="810"/>
      <c r="AB157" s="811"/>
      <c r="AC157" s="370"/>
      <c r="AD157" s="371"/>
      <c r="AE157" s="371"/>
      <c r="AF157" s="371"/>
      <c r="AG157" s="371"/>
      <c r="AH157" s="372"/>
      <c r="AI157" s="359"/>
      <c r="AJ157" s="360"/>
      <c r="AK157" s="360"/>
      <c r="AL157" s="360"/>
      <c r="AM157" s="360"/>
      <c r="AN157" s="361"/>
      <c r="AO157" s="359"/>
      <c r="AP157" s="360"/>
      <c r="AQ157" s="360"/>
      <c r="AR157" s="360"/>
      <c r="AS157" s="360"/>
      <c r="AT157" s="361"/>
      <c r="AU157" s="359"/>
      <c r="AV157" s="360"/>
      <c r="AW157" s="360"/>
      <c r="AX157" s="360"/>
      <c r="AY157" s="360"/>
      <c r="AZ157" s="361"/>
      <c r="BA157" s="359"/>
      <c r="BB157" s="360"/>
      <c r="BC157" s="360"/>
      <c r="BD157" s="360"/>
      <c r="BE157" s="360"/>
      <c r="BF157" s="361"/>
      <c r="BG157" s="359"/>
      <c r="BH157" s="360"/>
      <c r="BI157" s="360"/>
      <c r="BJ157" s="360"/>
      <c r="BK157" s="360"/>
      <c r="BL157" s="361"/>
      <c r="BM157" s="359"/>
      <c r="BN157" s="360"/>
      <c r="BO157" s="360"/>
      <c r="BP157" s="360"/>
      <c r="BQ157" s="360"/>
      <c r="BR157" s="361"/>
      <c r="BS157" s="359"/>
      <c r="BT157" s="360"/>
      <c r="BU157" s="360"/>
      <c r="BV157" s="360"/>
      <c r="BW157" s="360"/>
      <c r="BX157" s="361"/>
      <c r="BY157" s="359"/>
      <c r="BZ157" s="360"/>
      <c r="CA157" s="360"/>
      <c r="CB157" s="360"/>
      <c r="CC157" s="360"/>
      <c r="CD157" s="361"/>
      <c r="CE157" s="359"/>
      <c r="CF157" s="360"/>
      <c r="CG157" s="360"/>
      <c r="CH157" s="360"/>
      <c r="CI157" s="360"/>
      <c r="CJ157" s="361"/>
      <c r="CK157" s="359"/>
      <c r="CL157" s="360"/>
      <c r="CM157" s="360"/>
      <c r="CN157" s="360"/>
      <c r="CO157" s="360"/>
      <c r="CP157" s="361"/>
      <c r="CQ157" s="359"/>
      <c r="CR157" s="360"/>
      <c r="CS157" s="360"/>
      <c r="CT157" s="360"/>
      <c r="CU157" s="360"/>
      <c r="CV157" s="361"/>
      <c r="CW157" s="359"/>
      <c r="CX157" s="360"/>
      <c r="CY157" s="360"/>
      <c r="CZ157" s="360"/>
      <c r="DA157" s="360"/>
      <c r="DB157" s="361"/>
      <c r="DC157" s="359"/>
      <c r="DD157" s="360"/>
      <c r="DE157" s="360"/>
      <c r="DF157" s="360"/>
      <c r="DG157" s="360"/>
      <c r="DH157" s="361"/>
      <c r="DI157" s="359"/>
      <c r="DJ157" s="360"/>
      <c r="DK157" s="360"/>
      <c r="DL157" s="360"/>
      <c r="DM157" s="360"/>
      <c r="DN157" s="361"/>
      <c r="DO157" s="359"/>
      <c r="DP157" s="360"/>
      <c r="DQ157" s="360"/>
      <c r="DR157" s="360"/>
      <c r="DS157" s="360"/>
      <c r="DT157" s="361"/>
      <c r="DU157" s="359"/>
      <c r="DV157" s="360"/>
      <c r="DW157" s="360"/>
      <c r="DX157" s="360"/>
      <c r="DY157" s="360"/>
      <c r="DZ157" s="361"/>
      <c r="EA157" s="359"/>
      <c r="EB157" s="360"/>
      <c r="EC157" s="360"/>
      <c r="ED157" s="360"/>
      <c r="EE157" s="360"/>
      <c r="EF157" s="361"/>
      <c r="EG157" s="359"/>
      <c r="EH157" s="360"/>
      <c r="EI157" s="360"/>
      <c r="EJ157" s="360"/>
      <c r="EK157" s="360"/>
      <c r="EL157" s="361"/>
      <c r="EM157" s="359"/>
      <c r="EN157" s="360"/>
      <c r="EO157" s="360"/>
      <c r="EP157" s="360"/>
      <c r="EQ157" s="360"/>
      <c r="ER157" s="361"/>
      <c r="ES157" s="359"/>
      <c r="ET157" s="360"/>
      <c r="EU157" s="360"/>
      <c r="EV157" s="360"/>
      <c r="EW157" s="360"/>
      <c r="EX157" s="361"/>
      <c r="EY157" s="359"/>
      <c r="EZ157" s="360"/>
      <c r="FA157" s="360"/>
      <c r="FB157" s="360"/>
      <c r="FC157" s="360"/>
      <c r="FD157" s="361"/>
      <c r="FE157" s="359"/>
      <c r="FF157" s="360"/>
      <c r="FG157" s="360"/>
      <c r="FH157" s="360"/>
      <c r="FI157" s="360"/>
      <c r="FJ157" s="361"/>
      <c r="FK157" s="359"/>
      <c r="FL157" s="360"/>
      <c r="FM157" s="360"/>
      <c r="FN157" s="360"/>
      <c r="FO157" s="360"/>
      <c r="FP157" s="361"/>
      <c r="FQ157" s="359"/>
      <c r="FR157" s="360"/>
      <c r="FS157" s="360"/>
      <c r="FT157" s="360"/>
      <c r="FU157" s="360"/>
      <c r="FV157" s="361"/>
      <c r="FW157" s="359"/>
      <c r="FX157" s="360"/>
      <c r="FY157" s="360"/>
      <c r="FZ157" s="360"/>
      <c r="GA157" s="360"/>
      <c r="GB157" s="361"/>
      <c r="GC157" s="359"/>
      <c r="GD157" s="360"/>
      <c r="GE157" s="360"/>
      <c r="GF157" s="360"/>
      <c r="GG157" s="360"/>
      <c r="GH157" s="361"/>
      <c r="GI157" s="359"/>
      <c r="GJ157" s="360"/>
      <c r="GK157" s="360"/>
      <c r="GL157" s="360"/>
      <c r="GM157" s="360"/>
      <c r="GN157" s="361"/>
      <c r="GO157" s="359"/>
      <c r="GP157" s="360"/>
      <c r="GQ157" s="360"/>
      <c r="GR157" s="360"/>
      <c r="GS157" s="360"/>
      <c r="GT157" s="361"/>
      <c r="GU157" s="359"/>
      <c r="GV157" s="360"/>
      <c r="GW157" s="360"/>
      <c r="GX157" s="360"/>
      <c r="GY157" s="360"/>
      <c r="GZ157" s="361"/>
      <c r="HA157" s="359"/>
      <c r="HB157" s="360"/>
      <c r="HC157" s="360"/>
      <c r="HD157" s="360"/>
      <c r="HE157" s="360"/>
      <c r="HF157" s="361"/>
      <c r="HG157" s="729"/>
      <c r="HH157" s="365"/>
      <c r="HI157" s="365"/>
      <c r="HJ157" s="365"/>
      <c r="HK157" s="365"/>
      <c r="HL157" s="365"/>
      <c r="HM157" s="366"/>
      <c r="HN157" s="106"/>
      <c r="HO157" s="106"/>
      <c r="HP157" s="106"/>
      <c r="HQ157" s="106"/>
      <c r="HR157" s="106"/>
      <c r="HS157" s="106"/>
      <c r="HT157" s="106"/>
      <c r="HU157" s="106"/>
      <c r="HV157" s="15"/>
      <c r="HW157" s="15"/>
      <c r="HX157" s="15"/>
      <c r="HY157" s="110"/>
      <c r="HZ157" s="110"/>
      <c r="IA157" s="85"/>
      <c r="IB157" s="111"/>
    </row>
    <row r="158" spans="2:236" ht="24.75" hidden="1" customHeight="1" thickBot="1" x14ac:dyDescent="0.3">
      <c r="B158" s="337"/>
      <c r="C158" s="338"/>
      <c r="D158" s="338"/>
      <c r="E158" s="716"/>
      <c r="F158" s="718"/>
      <c r="G158" s="718"/>
      <c r="H158" s="718"/>
      <c r="I158" s="718"/>
      <c r="J158" s="718"/>
      <c r="K158" s="718"/>
      <c r="L158" s="718"/>
      <c r="M158" s="718"/>
      <c r="N158" s="718"/>
      <c r="O158" s="718"/>
      <c r="P158" s="718"/>
      <c r="Q158" s="718"/>
      <c r="R158" s="718"/>
      <c r="S158" s="718"/>
      <c r="T158" s="718"/>
      <c r="U158" s="718"/>
      <c r="V158" s="719"/>
      <c r="W158" s="136" t="s">
        <v>47</v>
      </c>
      <c r="X158" s="818"/>
      <c r="Y158" s="819"/>
      <c r="Z158" s="819"/>
      <c r="AA158" s="819"/>
      <c r="AB158" s="820"/>
      <c r="AC158" s="137">
        <f>(MIN(AC157,6/24)-MIN(AC155,6/24)+MAX(AC157,22/24)-MAX(AC156,22/24))*24+(AC157&lt;AC156)*8</f>
        <v>0</v>
      </c>
      <c r="AD158" s="138"/>
      <c r="AE158" s="138"/>
      <c r="AF158" s="138"/>
      <c r="AG158" s="138"/>
      <c r="AH158" s="139"/>
      <c r="AI158" s="137">
        <f>(MIN(AI157,6/24)-MIN(AI155,6/24)+MAX(AI157,22/24)-MAX(AI156,22/24))*24+(AI157&lt;AI156)*8</f>
        <v>0</v>
      </c>
      <c r="AJ158" s="138"/>
      <c r="AK158" s="138"/>
      <c r="AL158" s="138"/>
      <c r="AM158" s="138"/>
      <c r="AN158" s="139"/>
      <c r="AO158" s="137">
        <f>(MIN(AO157,6/24)-MIN(AO155,6/24)+MAX(AO157,22/24)-MAX(AO156,22/24))*24+(AO157&lt;AO156)*8</f>
        <v>0</v>
      </c>
      <c r="AP158" s="138"/>
      <c r="AQ158" s="138"/>
      <c r="AR158" s="138"/>
      <c r="AS158" s="138"/>
      <c r="AT158" s="139"/>
      <c r="AU158" s="137">
        <f>(MIN(AU157,6/24)-MIN(AU155,6/24)+MAX(AU157,22/24)-MAX(AU156,22/24))*24+(AU157&lt;AU156)*8</f>
        <v>0</v>
      </c>
      <c r="AV158" s="138"/>
      <c r="AW158" s="138"/>
      <c r="AX158" s="138"/>
      <c r="AY158" s="138"/>
      <c r="AZ158" s="139"/>
      <c r="BA158" s="137">
        <f>(MIN(BA157,6/24)-MIN(BA155,6/24)+MAX(BA157,22/24)-MAX(BA156,22/24))*24+(BA157&lt;BA156)*8</f>
        <v>0</v>
      </c>
      <c r="BB158" s="138"/>
      <c r="BC158" s="138"/>
      <c r="BD158" s="138"/>
      <c r="BE158" s="138"/>
      <c r="BF158" s="139"/>
      <c r="BG158" s="137">
        <f>(MIN(BG157,6/24)-MIN(BG155,6/24)+MAX(BG157,22/24)-MAX(BG156,22/24))*24+(BG157&lt;BG156)*8</f>
        <v>0</v>
      </c>
      <c r="BH158" s="138"/>
      <c r="BI158" s="138"/>
      <c r="BJ158" s="138"/>
      <c r="BK158" s="138"/>
      <c r="BL158" s="139"/>
      <c r="BM158" s="137">
        <f>(MIN(BM157,6/24)-MIN(BM155,6/24)+MAX(BM157,22/24)-MAX(BM156,22/24))*24+(BM157&lt;BM156)*8</f>
        <v>0</v>
      </c>
      <c r="BN158" s="138"/>
      <c r="BO158" s="138"/>
      <c r="BP158" s="138"/>
      <c r="BQ158" s="138"/>
      <c r="BR158" s="139"/>
      <c r="BS158" s="137">
        <f>(MIN(BS157,6/24)-MIN(BS155,6/24)+MAX(BS157,22/24)-MAX(BS156,22/24))*24+(BS157&lt;BS156)*8</f>
        <v>0</v>
      </c>
      <c r="BT158" s="138"/>
      <c r="BU158" s="138"/>
      <c r="BV158" s="138"/>
      <c r="BW158" s="138"/>
      <c r="BX158" s="139"/>
      <c r="BY158" s="137">
        <f>(MIN(BY157,6/24)-MIN(BY155,6/24)+MAX(BY157,22/24)-MAX(BY156,22/24))*24+(BY157&lt;BY156)*8</f>
        <v>0</v>
      </c>
      <c r="BZ158" s="138"/>
      <c r="CA158" s="138"/>
      <c r="CB158" s="138"/>
      <c r="CC158" s="138"/>
      <c r="CD158" s="139"/>
      <c r="CE158" s="137">
        <f>(MIN(CE157,6/24)-MIN(CE155,6/24)+MAX(CE157,22/24)-MAX(CE156,22/24))*24+(CE157&lt;CE156)*8</f>
        <v>0</v>
      </c>
      <c r="CF158" s="138"/>
      <c r="CG158" s="138"/>
      <c r="CH158" s="138"/>
      <c r="CI158" s="138"/>
      <c r="CJ158" s="139"/>
      <c r="CK158" s="137">
        <f>(MIN(CK157,6/24)-MIN(CK155,6/24)+MAX(CK157,22/24)-MAX(CK156,22/24))*24+(CK157&lt;CK156)*8</f>
        <v>0</v>
      </c>
      <c r="CL158" s="138"/>
      <c r="CM158" s="138"/>
      <c r="CN158" s="138"/>
      <c r="CO158" s="138"/>
      <c r="CP158" s="139"/>
      <c r="CQ158" s="137">
        <f>(MIN(CQ157,6/24)-MIN(CQ155,6/24)+MAX(CQ157,22/24)-MAX(CQ156,22/24))*24+(CQ157&lt;CQ156)*8</f>
        <v>0</v>
      </c>
      <c r="CR158" s="138"/>
      <c r="CS158" s="138"/>
      <c r="CT158" s="138"/>
      <c r="CU158" s="138"/>
      <c r="CV158" s="139"/>
      <c r="CW158" s="137">
        <f>(MIN(CW157,6/24)-MIN(CW155,6/24)+MAX(CW157,22/24)-MAX(CW156,22/24))*24+(CW157&lt;CW156)*8</f>
        <v>0</v>
      </c>
      <c r="CX158" s="138"/>
      <c r="CY158" s="138"/>
      <c r="CZ158" s="138"/>
      <c r="DA158" s="138"/>
      <c r="DB158" s="139"/>
      <c r="DC158" s="137">
        <f>(MIN(DC157,6/24)-MIN(DC155,6/24)+MAX(DC157,22/24)-MAX(DC156,22/24))*24+(DC157&lt;DC156)*8</f>
        <v>0</v>
      </c>
      <c r="DD158" s="138"/>
      <c r="DE158" s="138"/>
      <c r="DF158" s="138"/>
      <c r="DG158" s="138"/>
      <c r="DH158" s="139"/>
      <c r="DI158" s="137">
        <f>(MIN(DI157,6/24)-MIN(DI155,6/24)+MAX(DI157,22/24)-MAX(DI156,22/24))*24+(DI157&lt;DI156)*8</f>
        <v>0</v>
      </c>
      <c r="DJ158" s="138"/>
      <c r="DK158" s="138"/>
      <c r="DL158" s="138"/>
      <c r="DM158" s="138"/>
      <c r="DN158" s="139"/>
      <c r="DO158" s="137">
        <f>(MIN(DO157,6/24)-MIN(DO155,6/24)+MAX(DO157,22/24)-MAX(DO156,22/24))*24+(DO157&lt;DO156)*8</f>
        <v>0</v>
      </c>
      <c r="DP158" s="138"/>
      <c r="DQ158" s="138"/>
      <c r="DR158" s="138"/>
      <c r="DS158" s="138"/>
      <c r="DT158" s="139"/>
      <c r="DU158" s="137">
        <f>(MIN(DU157,6/24)-MIN(DU155,6/24)+MAX(DU157,22/24)-MAX(DU156,22/24))*24+(DU157&lt;DU156)*8</f>
        <v>0</v>
      </c>
      <c r="DV158" s="138"/>
      <c r="DW158" s="138"/>
      <c r="DX158" s="138"/>
      <c r="DY158" s="138"/>
      <c r="DZ158" s="139"/>
      <c r="EA158" s="137">
        <f>(MIN(EA157,6/24)-MIN(EA155,6/24)+MAX(EA157,22/24)-MAX(EA156,22/24))*24+(EA157&lt;EA156)*8</f>
        <v>0</v>
      </c>
      <c r="EB158" s="138"/>
      <c r="EC158" s="138"/>
      <c r="ED158" s="138"/>
      <c r="EE158" s="138"/>
      <c r="EF158" s="139"/>
      <c r="EG158" s="137">
        <f>(MIN(EG157,6/24)-MIN(EG155,6/24)+MAX(EG157,22/24)-MAX(EG156,22/24))*24+(EG157&lt;EG156)*8</f>
        <v>0</v>
      </c>
      <c r="EH158" s="138"/>
      <c r="EI158" s="138"/>
      <c r="EJ158" s="138"/>
      <c r="EK158" s="138"/>
      <c r="EL158" s="139"/>
      <c r="EM158" s="137">
        <f>(MIN(EM157,6/24)-MIN(EM155,6/24)+MAX(EM157,22/24)-MAX(EM156,22/24))*24+(EM157&lt;EM156)*8</f>
        <v>0</v>
      </c>
      <c r="EN158" s="138"/>
      <c r="EO158" s="138"/>
      <c r="EP158" s="138"/>
      <c r="EQ158" s="138"/>
      <c r="ER158" s="139"/>
      <c r="ES158" s="137">
        <f>(MIN(ES157,6/24)-MIN(ES155,6/24)+MAX(ES157,22/24)-MAX(ES156,22/24))*24+(ES157&lt;ES156)*8</f>
        <v>0</v>
      </c>
      <c r="ET158" s="138"/>
      <c r="EU158" s="138"/>
      <c r="EV158" s="138"/>
      <c r="EW158" s="138"/>
      <c r="EX158" s="139"/>
      <c r="EY158" s="137">
        <f>(MIN(EY157,6/24)-MIN(EY155,6/24)+MAX(EY157,22/24)-MAX(EY156,22/24))*24+(EY157&lt;EY156)*8</f>
        <v>0</v>
      </c>
      <c r="EZ158" s="138"/>
      <c r="FA158" s="138"/>
      <c r="FB158" s="138"/>
      <c r="FC158" s="138"/>
      <c r="FD158" s="139"/>
      <c r="FE158" s="137">
        <f>(MIN(FE157,6/24)-MIN(FE155,6/24)+MAX(FE157,22/24)-MAX(FE156,22/24))*24+(FE157&lt;FE156)*8</f>
        <v>0</v>
      </c>
      <c r="FF158" s="138"/>
      <c r="FG158" s="138"/>
      <c r="FH158" s="138"/>
      <c r="FI158" s="138"/>
      <c r="FJ158" s="139"/>
      <c r="FK158" s="137">
        <f>(MIN(FK157,6/24)-MIN(FK155,6/24)+MAX(FK157,22/24)-MAX(FK156,22/24))*24+(FK157&lt;FK156)*8</f>
        <v>0</v>
      </c>
      <c r="FL158" s="138"/>
      <c r="FM158" s="138"/>
      <c r="FN158" s="138"/>
      <c r="FO158" s="138"/>
      <c r="FP158" s="139"/>
      <c r="FQ158" s="137">
        <f>(MIN(FQ157,6/24)-MIN(FQ155,6/24)+MAX(FQ157,22/24)-MAX(FQ156,22/24))*24+(FQ157&lt;FQ156)*8</f>
        <v>0</v>
      </c>
      <c r="FR158" s="138"/>
      <c r="FS158" s="138"/>
      <c r="FT158" s="138"/>
      <c r="FU158" s="138"/>
      <c r="FV158" s="139"/>
      <c r="FW158" s="137">
        <f>(MIN(FW157,6/24)-MIN(FW155,6/24)+MAX(FW157,22/24)-MAX(FW156,22/24))*24+(FW157&lt;FW156)*8</f>
        <v>0</v>
      </c>
      <c r="FX158" s="138"/>
      <c r="FY158" s="138"/>
      <c r="FZ158" s="138"/>
      <c r="GA158" s="138"/>
      <c r="GB158" s="139"/>
      <c r="GC158" s="137">
        <f>(MIN(GC157,6/24)-MIN(GC155,6/24)+MAX(GC157,22/24)-MAX(GC156,22/24))*24+(GC157&lt;GC156)*8</f>
        <v>0</v>
      </c>
      <c r="GD158" s="138"/>
      <c r="GE158" s="138"/>
      <c r="GF158" s="138"/>
      <c r="GG158" s="138"/>
      <c r="GH158" s="139"/>
      <c r="GI158" s="137">
        <f>(MIN(GI157,6/24)-MIN(GI155,6/24)+MAX(GI157,22/24)-MAX(GI156,22/24))*24+(GI157&lt;GI156)*8</f>
        <v>0</v>
      </c>
      <c r="GJ158" s="138"/>
      <c r="GK158" s="138"/>
      <c r="GL158" s="138"/>
      <c r="GM158" s="138"/>
      <c r="GN158" s="139"/>
      <c r="GO158" s="137">
        <f>(MIN(GO157,6/24)-MIN(GO155,6/24)+MAX(GO157,22/24)-MAX(GO156,22/24))*24+(GO157&lt;GO156)*8</f>
        <v>0</v>
      </c>
      <c r="GP158" s="138"/>
      <c r="GQ158" s="138"/>
      <c r="GR158" s="138"/>
      <c r="GS158" s="138"/>
      <c r="GT158" s="139"/>
      <c r="GU158" s="137">
        <f>(MIN(GU157,6/24)-MIN(GU155,6/24)+MAX(GU157,22/24)-MAX(GU156,22/24))*24+(GU157&lt;GU156)*8</f>
        <v>0</v>
      </c>
      <c r="GV158" s="138"/>
      <c r="GW158" s="138"/>
      <c r="GX158" s="138"/>
      <c r="GY158" s="138"/>
      <c r="GZ158" s="139"/>
      <c r="HA158" s="137">
        <f>(MIN(HA157,6/24)-MIN(HA155,6/24)+MAX(HA157,22/24)-MAX(HA156,22/24))*24+(HA157&lt;HA156)*8</f>
        <v>0</v>
      </c>
      <c r="HB158" s="138"/>
      <c r="HC158" s="138"/>
      <c r="HD158" s="138"/>
      <c r="HE158" s="138"/>
      <c r="HF158" s="139"/>
      <c r="HG158" s="44"/>
      <c r="HH158" s="44"/>
      <c r="HI158" s="44"/>
      <c r="HJ158" s="44"/>
      <c r="HK158" s="44"/>
      <c r="HL158" s="44"/>
      <c r="HM158" s="44"/>
      <c r="HN158" s="106"/>
      <c r="HO158" s="106"/>
      <c r="HP158" s="106"/>
      <c r="HQ158" s="106"/>
      <c r="HR158" s="106"/>
      <c r="HS158" s="106"/>
      <c r="HT158" s="106"/>
      <c r="HU158" s="106"/>
      <c r="HV158" s="15"/>
      <c r="HW158" s="15"/>
      <c r="HX158" s="15"/>
      <c r="HY158" s="114"/>
      <c r="HZ158" s="114"/>
      <c r="IA158" s="33"/>
      <c r="IB158" s="68"/>
    </row>
    <row r="159" spans="2:236" ht="58.5" hidden="1" customHeight="1" thickBot="1" x14ac:dyDescent="0.3">
      <c r="B159" s="337"/>
      <c r="C159" s="338"/>
      <c r="D159" s="338"/>
      <c r="E159" s="716"/>
      <c r="F159" s="718"/>
      <c r="G159" s="718"/>
      <c r="H159" s="718"/>
      <c r="I159" s="718"/>
      <c r="J159" s="718"/>
      <c r="K159" s="718"/>
      <c r="L159" s="718"/>
      <c r="M159" s="718"/>
      <c r="N159" s="718"/>
      <c r="O159" s="718"/>
      <c r="P159" s="718"/>
      <c r="Q159" s="718"/>
      <c r="R159" s="718"/>
      <c r="S159" s="718"/>
      <c r="T159" s="718"/>
      <c r="U159" s="718"/>
      <c r="V159" s="719"/>
      <c r="W159" s="140" t="s">
        <v>39</v>
      </c>
      <c r="X159" s="737"/>
      <c r="Y159" s="738"/>
      <c r="Z159" s="738"/>
      <c r="AA159" s="738"/>
      <c r="AB159" s="739"/>
      <c r="AC159" s="141"/>
      <c r="AD159" s="142"/>
      <c r="AE159" s="142"/>
      <c r="AF159" s="142"/>
      <c r="AG159" s="142"/>
      <c r="AH159" s="143"/>
      <c r="AI159" s="141"/>
      <c r="AJ159" s="142"/>
      <c r="AK159" s="142"/>
      <c r="AL159" s="142"/>
      <c r="AM159" s="142"/>
      <c r="AN159" s="143"/>
      <c r="AO159" s="141"/>
      <c r="AP159" s="142"/>
      <c r="AQ159" s="142"/>
      <c r="AR159" s="142"/>
      <c r="AS159" s="142"/>
      <c r="AT159" s="143"/>
      <c r="AU159" s="141"/>
      <c r="AV159" s="142"/>
      <c r="AW159" s="142"/>
      <c r="AX159" s="142"/>
      <c r="AY159" s="142"/>
      <c r="AZ159" s="143"/>
      <c r="BA159" s="141"/>
      <c r="BB159" s="142"/>
      <c r="BC159" s="142"/>
      <c r="BD159" s="142"/>
      <c r="BE159" s="142"/>
      <c r="BF159" s="143"/>
      <c r="BG159" s="141"/>
      <c r="BH159" s="142"/>
      <c r="BI159" s="142"/>
      <c r="BJ159" s="142"/>
      <c r="BK159" s="142"/>
      <c r="BL159" s="143"/>
      <c r="BM159" s="141"/>
      <c r="BN159" s="142"/>
      <c r="BO159" s="142"/>
      <c r="BP159" s="142"/>
      <c r="BQ159" s="142"/>
      <c r="BR159" s="143"/>
      <c r="BS159" s="141"/>
      <c r="BT159" s="142"/>
      <c r="BU159" s="142"/>
      <c r="BV159" s="142"/>
      <c r="BW159" s="142"/>
      <c r="BX159" s="143"/>
      <c r="BY159" s="141"/>
      <c r="BZ159" s="142"/>
      <c r="CA159" s="142"/>
      <c r="CB159" s="142"/>
      <c r="CC159" s="142"/>
      <c r="CD159" s="143"/>
      <c r="CE159" s="141"/>
      <c r="CF159" s="142"/>
      <c r="CG159" s="142"/>
      <c r="CH159" s="142"/>
      <c r="CI159" s="142"/>
      <c r="CJ159" s="143"/>
      <c r="CK159" s="141"/>
      <c r="CL159" s="142"/>
      <c r="CM159" s="142"/>
      <c r="CN159" s="142"/>
      <c r="CO159" s="142"/>
      <c r="CP159" s="143"/>
      <c r="CQ159" s="141"/>
      <c r="CR159" s="142"/>
      <c r="CS159" s="142"/>
      <c r="CT159" s="142"/>
      <c r="CU159" s="142"/>
      <c r="CV159" s="143"/>
      <c r="CW159" s="141"/>
      <c r="CX159" s="142"/>
      <c r="CY159" s="142"/>
      <c r="CZ159" s="142"/>
      <c r="DA159" s="142"/>
      <c r="DB159" s="143"/>
      <c r="DC159" s="141"/>
      <c r="DD159" s="142"/>
      <c r="DE159" s="142"/>
      <c r="DF159" s="142"/>
      <c r="DG159" s="142"/>
      <c r="DH159" s="143"/>
      <c r="DI159" s="141"/>
      <c r="DJ159" s="142"/>
      <c r="DK159" s="142"/>
      <c r="DL159" s="142"/>
      <c r="DM159" s="142"/>
      <c r="DN159" s="143"/>
      <c r="DO159" s="141"/>
      <c r="DP159" s="142"/>
      <c r="DQ159" s="142"/>
      <c r="DR159" s="142"/>
      <c r="DS159" s="142"/>
      <c r="DT159" s="143"/>
      <c r="DU159" s="141"/>
      <c r="DV159" s="142"/>
      <c r="DW159" s="142"/>
      <c r="DX159" s="142"/>
      <c r="DY159" s="142"/>
      <c r="DZ159" s="143"/>
      <c r="EA159" s="141"/>
      <c r="EB159" s="142"/>
      <c r="EC159" s="142"/>
      <c r="ED159" s="142"/>
      <c r="EE159" s="142"/>
      <c r="EF159" s="143"/>
      <c r="EG159" s="141"/>
      <c r="EH159" s="142"/>
      <c r="EI159" s="142"/>
      <c r="EJ159" s="142"/>
      <c r="EK159" s="142"/>
      <c r="EL159" s="143"/>
      <c r="EM159" s="141"/>
      <c r="EN159" s="142"/>
      <c r="EO159" s="142"/>
      <c r="EP159" s="142"/>
      <c r="EQ159" s="142"/>
      <c r="ER159" s="143"/>
      <c r="ES159" s="141"/>
      <c r="ET159" s="142"/>
      <c r="EU159" s="142"/>
      <c r="EV159" s="142"/>
      <c r="EW159" s="142"/>
      <c r="EX159" s="143"/>
      <c r="EY159" s="141"/>
      <c r="EZ159" s="142"/>
      <c r="FA159" s="142"/>
      <c r="FB159" s="142"/>
      <c r="FC159" s="142"/>
      <c r="FD159" s="143"/>
      <c r="FE159" s="141"/>
      <c r="FF159" s="142"/>
      <c r="FG159" s="142"/>
      <c r="FH159" s="142"/>
      <c r="FI159" s="142"/>
      <c r="FJ159" s="143"/>
      <c r="FK159" s="141"/>
      <c r="FL159" s="142"/>
      <c r="FM159" s="142"/>
      <c r="FN159" s="142"/>
      <c r="FO159" s="142"/>
      <c r="FP159" s="143"/>
      <c r="FQ159" s="141"/>
      <c r="FR159" s="142"/>
      <c r="FS159" s="142"/>
      <c r="FT159" s="142"/>
      <c r="FU159" s="142"/>
      <c r="FV159" s="143"/>
      <c r="FW159" s="141"/>
      <c r="FX159" s="142"/>
      <c r="FY159" s="142"/>
      <c r="FZ159" s="142"/>
      <c r="GA159" s="142"/>
      <c r="GB159" s="143"/>
      <c r="GC159" s="141"/>
      <c r="GD159" s="142"/>
      <c r="GE159" s="142"/>
      <c r="GF159" s="142"/>
      <c r="GG159" s="142"/>
      <c r="GH159" s="143"/>
      <c r="GI159" s="141"/>
      <c r="GJ159" s="142"/>
      <c r="GK159" s="142"/>
      <c r="GL159" s="142"/>
      <c r="GM159" s="142"/>
      <c r="GN159" s="143"/>
      <c r="GO159" s="141"/>
      <c r="GP159" s="142"/>
      <c r="GQ159" s="142"/>
      <c r="GR159" s="142"/>
      <c r="GS159" s="142"/>
      <c r="GT159" s="143"/>
      <c r="GU159" s="141"/>
      <c r="GV159" s="142"/>
      <c r="GW159" s="142"/>
      <c r="GX159" s="142"/>
      <c r="GY159" s="142"/>
      <c r="GZ159" s="143"/>
      <c r="HA159" s="141"/>
      <c r="HB159" s="142"/>
      <c r="HC159" s="142"/>
      <c r="HD159" s="142"/>
      <c r="HE159" s="142"/>
      <c r="HF159" s="143"/>
      <c r="HG159" s="113"/>
      <c r="HH159" s="106"/>
      <c r="HI159" s="106"/>
      <c r="HJ159" s="106"/>
      <c r="HK159" s="106"/>
      <c r="HL159" s="106"/>
      <c r="HM159" s="128"/>
      <c r="HN159" s="106"/>
      <c r="HO159" s="106"/>
      <c r="HP159" s="106"/>
      <c r="HQ159" s="106"/>
      <c r="HR159" s="106"/>
      <c r="HS159" s="106"/>
      <c r="HT159" s="106"/>
      <c r="HU159" s="106"/>
      <c r="HV159" s="15"/>
      <c r="HW159" s="15"/>
      <c r="HX159" s="15"/>
      <c r="HY159" s="50">
        <f>SUM(AC159:GZ159)</f>
        <v>0</v>
      </c>
      <c r="HZ159" s="41"/>
      <c r="IA159" s="33"/>
      <c r="IB159" s="68"/>
    </row>
    <row r="160" spans="2:236" ht="46.5" hidden="1" customHeight="1" thickBot="1" x14ac:dyDescent="0.3">
      <c r="B160" s="337"/>
      <c r="C160" s="338"/>
      <c r="D160" s="338"/>
      <c r="E160" s="716"/>
      <c r="F160" s="718"/>
      <c r="G160" s="718"/>
      <c r="H160" s="718"/>
      <c r="I160" s="718"/>
      <c r="J160" s="718"/>
      <c r="K160" s="718"/>
      <c r="L160" s="718"/>
      <c r="M160" s="718"/>
      <c r="N160" s="718"/>
      <c r="O160" s="718"/>
      <c r="P160" s="718"/>
      <c r="Q160" s="718"/>
      <c r="R160" s="718"/>
      <c r="S160" s="718"/>
      <c r="T160" s="718"/>
      <c r="U160" s="718"/>
      <c r="V160" s="719"/>
      <c r="W160" s="812" t="s">
        <v>41</v>
      </c>
      <c r="X160" s="813"/>
      <c r="Y160" s="813"/>
      <c r="Z160" s="813"/>
      <c r="AA160" s="813"/>
      <c r="AB160" s="814"/>
      <c r="AC160" s="740"/>
      <c r="AD160" s="741"/>
      <c r="AE160" s="741"/>
      <c r="AF160" s="741"/>
      <c r="AG160" s="741"/>
      <c r="AH160" s="742"/>
      <c r="AI160" s="359"/>
      <c r="AJ160" s="360"/>
      <c r="AK160" s="360"/>
      <c r="AL160" s="360"/>
      <c r="AM160" s="360"/>
      <c r="AN160" s="361"/>
      <c r="AO160" s="359"/>
      <c r="AP160" s="360"/>
      <c r="AQ160" s="360"/>
      <c r="AR160" s="360"/>
      <c r="AS160" s="360"/>
      <c r="AT160" s="361"/>
      <c r="AU160" s="359"/>
      <c r="AV160" s="360"/>
      <c r="AW160" s="360"/>
      <c r="AX160" s="360"/>
      <c r="AY160" s="360"/>
      <c r="AZ160" s="361"/>
      <c r="BA160" s="359"/>
      <c r="BB160" s="360"/>
      <c r="BC160" s="360"/>
      <c r="BD160" s="360"/>
      <c r="BE160" s="360"/>
      <c r="BF160" s="361"/>
      <c r="BG160" s="359"/>
      <c r="BH160" s="360"/>
      <c r="BI160" s="360"/>
      <c r="BJ160" s="360"/>
      <c r="BK160" s="360"/>
      <c r="BL160" s="361"/>
      <c r="BM160" s="359"/>
      <c r="BN160" s="360"/>
      <c r="BO160" s="360"/>
      <c r="BP160" s="360"/>
      <c r="BQ160" s="360"/>
      <c r="BR160" s="361"/>
      <c r="BS160" s="359"/>
      <c r="BT160" s="360"/>
      <c r="BU160" s="360"/>
      <c r="BV160" s="360"/>
      <c r="BW160" s="360"/>
      <c r="BX160" s="361"/>
      <c r="BY160" s="359"/>
      <c r="BZ160" s="360"/>
      <c r="CA160" s="360"/>
      <c r="CB160" s="360"/>
      <c r="CC160" s="360"/>
      <c r="CD160" s="361"/>
      <c r="CE160" s="359"/>
      <c r="CF160" s="360"/>
      <c r="CG160" s="360"/>
      <c r="CH160" s="360"/>
      <c r="CI160" s="360"/>
      <c r="CJ160" s="361"/>
      <c r="CK160" s="359"/>
      <c r="CL160" s="360"/>
      <c r="CM160" s="360"/>
      <c r="CN160" s="360"/>
      <c r="CO160" s="360"/>
      <c r="CP160" s="361"/>
      <c r="CQ160" s="359"/>
      <c r="CR160" s="360"/>
      <c r="CS160" s="360"/>
      <c r="CT160" s="360"/>
      <c r="CU160" s="360"/>
      <c r="CV160" s="361"/>
      <c r="CW160" s="359"/>
      <c r="CX160" s="360"/>
      <c r="CY160" s="360"/>
      <c r="CZ160" s="360"/>
      <c r="DA160" s="360"/>
      <c r="DB160" s="361"/>
      <c r="DC160" s="359"/>
      <c r="DD160" s="360"/>
      <c r="DE160" s="360"/>
      <c r="DF160" s="360"/>
      <c r="DG160" s="360"/>
      <c r="DH160" s="361"/>
      <c r="DI160" s="359"/>
      <c r="DJ160" s="360"/>
      <c r="DK160" s="360"/>
      <c r="DL160" s="360"/>
      <c r="DM160" s="360"/>
      <c r="DN160" s="361"/>
      <c r="DO160" s="359"/>
      <c r="DP160" s="360"/>
      <c r="DQ160" s="360"/>
      <c r="DR160" s="360"/>
      <c r="DS160" s="360"/>
      <c r="DT160" s="361"/>
      <c r="DU160" s="359"/>
      <c r="DV160" s="360"/>
      <c r="DW160" s="360"/>
      <c r="DX160" s="360"/>
      <c r="DY160" s="360"/>
      <c r="DZ160" s="361"/>
      <c r="EA160" s="359"/>
      <c r="EB160" s="360"/>
      <c r="EC160" s="360"/>
      <c r="ED160" s="360"/>
      <c r="EE160" s="360"/>
      <c r="EF160" s="361"/>
      <c r="EG160" s="359"/>
      <c r="EH160" s="360"/>
      <c r="EI160" s="360"/>
      <c r="EJ160" s="360"/>
      <c r="EK160" s="360"/>
      <c r="EL160" s="361"/>
      <c r="EM160" s="359"/>
      <c r="EN160" s="360"/>
      <c r="EO160" s="360"/>
      <c r="EP160" s="360"/>
      <c r="EQ160" s="360"/>
      <c r="ER160" s="361"/>
      <c r="ES160" s="359"/>
      <c r="ET160" s="360"/>
      <c r="EU160" s="360"/>
      <c r="EV160" s="360"/>
      <c r="EW160" s="360"/>
      <c r="EX160" s="361"/>
      <c r="EY160" s="359"/>
      <c r="EZ160" s="360"/>
      <c r="FA160" s="360"/>
      <c r="FB160" s="360"/>
      <c r="FC160" s="360"/>
      <c r="FD160" s="361"/>
      <c r="FE160" s="359"/>
      <c r="FF160" s="360"/>
      <c r="FG160" s="360"/>
      <c r="FH160" s="360"/>
      <c r="FI160" s="360"/>
      <c r="FJ160" s="361"/>
      <c r="FK160" s="359"/>
      <c r="FL160" s="360"/>
      <c r="FM160" s="360"/>
      <c r="FN160" s="360"/>
      <c r="FO160" s="360"/>
      <c r="FP160" s="361"/>
      <c r="FQ160" s="359"/>
      <c r="FR160" s="360"/>
      <c r="FS160" s="360"/>
      <c r="FT160" s="360"/>
      <c r="FU160" s="360"/>
      <c r="FV160" s="361"/>
      <c r="FW160" s="359"/>
      <c r="FX160" s="360"/>
      <c r="FY160" s="360"/>
      <c r="FZ160" s="360"/>
      <c r="GA160" s="360"/>
      <c r="GB160" s="361"/>
      <c r="GC160" s="359"/>
      <c r="GD160" s="360"/>
      <c r="GE160" s="360"/>
      <c r="GF160" s="360"/>
      <c r="GG160" s="360"/>
      <c r="GH160" s="361"/>
      <c r="GI160" s="359"/>
      <c r="GJ160" s="360"/>
      <c r="GK160" s="360"/>
      <c r="GL160" s="360"/>
      <c r="GM160" s="360"/>
      <c r="GN160" s="361"/>
      <c r="GO160" s="359"/>
      <c r="GP160" s="360"/>
      <c r="GQ160" s="360"/>
      <c r="GR160" s="360"/>
      <c r="GS160" s="360"/>
      <c r="GT160" s="361"/>
      <c r="GU160" s="359"/>
      <c r="GV160" s="360"/>
      <c r="GW160" s="360"/>
      <c r="GX160" s="360"/>
      <c r="GY160" s="360"/>
      <c r="GZ160" s="361"/>
      <c r="HA160" s="359"/>
      <c r="HB160" s="360"/>
      <c r="HC160" s="360"/>
      <c r="HD160" s="360"/>
      <c r="HE160" s="360"/>
      <c r="HF160" s="361"/>
      <c r="HG160" s="113"/>
      <c r="HH160" s="106"/>
      <c r="HI160" s="106"/>
      <c r="HJ160" s="106"/>
      <c r="HK160" s="106"/>
      <c r="HL160" s="106"/>
      <c r="HM160" s="128"/>
      <c r="HN160" s="106"/>
      <c r="HO160" s="106"/>
      <c r="HP160" s="106"/>
      <c r="HQ160" s="106"/>
      <c r="HR160" s="106"/>
      <c r="HS160" s="106"/>
      <c r="HT160" s="106"/>
      <c r="HU160" s="106"/>
      <c r="HV160" s="15"/>
      <c r="HW160" s="15"/>
      <c r="HX160" s="15"/>
      <c r="HY160" s="114"/>
      <c r="HZ160" s="114"/>
      <c r="IA160" s="33"/>
      <c r="IB160" s="68"/>
    </row>
    <row r="161" spans="2:237" ht="15.75" hidden="1" thickBot="1" x14ac:dyDescent="0.3">
      <c r="B161" s="339"/>
      <c r="C161" s="340"/>
      <c r="D161" s="340"/>
      <c r="E161" s="717"/>
      <c r="F161" s="720"/>
      <c r="G161" s="720"/>
      <c r="H161" s="720"/>
      <c r="I161" s="720"/>
      <c r="J161" s="720"/>
      <c r="K161" s="720"/>
      <c r="L161" s="720"/>
      <c r="M161" s="720"/>
      <c r="N161" s="720"/>
      <c r="O161" s="720"/>
      <c r="P161" s="720"/>
      <c r="Q161" s="720"/>
      <c r="R161" s="720"/>
      <c r="S161" s="720"/>
      <c r="T161" s="720"/>
      <c r="U161" s="720"/>
      <c r="V161" s="721"/>
      <c r="W161" s="815"/>
      <c r="X161" s="816"/>
      <c r="Y161" s="816"/>
      <c r="Z161" s="816"/>
      <c r="AA161" s="816"/>
      <c r="AB161" s="817"/>
      <c r="AC161" s="740"/>
      <c r="AD161" s="741"/>
      <c r="AE161" s="741"/>
      <c r="AF161" s="741"/>
      <c r="AG161" s="741"/>
      <c r="AH161" s="742"/>
      <c r="AI161" s="359"/>
      <c r="AJ161" s="360"/>
      <c r="AK161" s="360"/>
      <c r="AL161" s="360"/>
      <c r="AM161" s="360"/>
      <c r="AN161" s="361"/>
      <c r="AO161" s="359"/>
      <c r="AP161" s="360"/>
      <c r="AQ161" s="360"/>
      <c r="AR161" s="360"/>
      <c r="AS161" s="360"/>
      <c r="AT161" s="361"/>
      <c r="AU161" s="359"/>
      <c r="AV161" s="360"/>
      <c r="AW161" s="360"/>
      <c r="AX161" s="360"/>
      <c r="AY161" s="360"/>
      <c r="AZ161" s="361"/>
      <c r="BA161" s="359"/>
      <c r="BB161" s="360"/>
      <c r="BC161" s="360"/>
      <c r="BD161" s="360"/>
      <c r="BE161" s="360"/>
      <c r="BF161" s="361"/>
      <c r="BG161" s="359"/>
      <c r="BH161" s="360"/>
      <c r="BI161" s="360"/>
      <c r="BJ161" s="360"/>
      <c r="BK161" s="360"/>
      <c r="BL161" s="361"/>
      <c r="BM161" s="359"/>
      <c r="BN161" s="360"/>
      <c r="BO161" s="360"/>
      <c r="BP161" s="360"/>
      <c r="BQ161" s="360"/>
      <c r="BR161" s="361"/>
      <c r="BS161" s="359"/>
      <c r="BT161" s="360"/>
      <c r="BU161" s="360"/>
      <c r="BV161" s="360"/>
      <c r="BW161" s="360"/>
      <c r="BX161" s="361"/>
      <c r="BY161" s="359"/>
      <c r="BZ161" s="360"/>
      <c r="CA161" s="360"/>
      <c r="CB161" s="360"/>
      <c r="CC161" s="360"/>
      <c r="CD161" s="361"/>
      <c r="CE161" s="359"/>
      <c r="CF161" s="360"/>
      <c r="CG161" s="360"/>
      <c r="CH161" s="360"/>
      <c r="CI161" s="360"/>
      <c r="CJ161" s="361"/>
      <c r="CK161" s="359"/>
      <c r="CL161" s="360"/>
      <c r="CM161" s="360"/>
      <c r="CN161" s="360"/>
      <c r="CO161" s="360"/>
      <c r="CP161" s="361"/>
      <c r="CQ161" s="359"/>
      <c r="CR161" s="360"/>
      <c r="CS161" s="360"/>
      <c r="CT161" s="360"/>
      <c r="CU161" s="360"/>
      <c r="CV161" s="361"/>
      <c r="CW161" s="359"/>
      <c r="CX161" s="360"/>
      <c r="CY161" s="360"/>
      <c r="CZ161" s="360"/>
      <c r="DA161" s="360"/>
      <c r="DB161" s="361"/>
      <c r="DC161" s="359"/>
      <c r="DD161" s="360"/>
      <c r="DE161" s="360"/>
      <c r="DF161" s="360"/>
      <c r="DG161" s="360"/>
      <c r="DH161" s="361"/>
      <c r="DI161" s="359"/>
      <c r="DJ161" s="360"/>
      <c r="DK161" s="360"/>
      <c r="DL161" s="360"/>
      <c r="DM161" s="360"/>
      <c r="DN161" s="361"/>
      <c r="DO161" s="359"/>
      <c r="DP161" s="360"/>
      <c r="DQ161" s="360"/>
      <c r="DR161" s="360"/>
      <c r="DS161" s="360"/>
      <c r="DT161" s="361"/>
      <c r="DU161" s="359"/>
      <c r="DV161" s="360"/>
      <c r="DW161" s="360"/>
      <c r="DX161" s="360"/>
      <c r="DY161" s="360"/>
      <c r="DZ161" s="361"/>
      <c r="EA161" s="359"/>
      <c r="EB161" s="360"/>
      <c r="EC161" s="360"/>
      <c r="ED161" s="360"/>
      <c r="EE161" s="360"/>
      <c r="EF161" s="361"/>
      <c r="EG161" s="359"/>
      <c r="EH161" s="360"/>
      <c r="EI161" s="360"/>
      <c r="EJ161" s="360"/>
      <c r="EK161" s="360"/>
      <c r="EL161" s="361"/>
      <c r="EM161" s="359"/>
      <c r="EN161" s="360"/>
      <c r="EO161" s="360"/>
      <c r="EP161" s="360"/>
      <c r="EQ161" s="360"/>
      <c r="ER161" s="361"/>
      <c r="ES161" s="359"/>
      <c r="ET161" s="360"/>
      <c r="EU161" s="360"/>
      <c r="EV161" s="360"/>
      <c r="EW161" s="360"/>
      <c r="EX161" s="361"/>
      <c r="EY161" s="359"/>
      <c r="EZ161" s="360"/>
      <c r="FA161" s="360"/>
      <c r="FB161" s="360"/>
      <c r="FC161" s="360"/>
      <c r="FD161" s="361"/>
      <c r="FE161" s="359"/>
      <c r="FF161" s="360"/>
      <c r="FG161" s="360"/>
      <c r="FH161" s="360"/>
      <c r="FI161" s="360"/>
      <c r="FJ161" s="361"/>
      <c r="FK161" s="359"/>
      <c r="FL161" s="360"/>
      <c r="FM161" s="360"/>
      <c r="FN161" s="360"/>
      <c r="FO161" s="360"/>
      <c r="FP161" s="361"/>
      <c r="FQ161" s="359"/>
      <c r="FR161" s="360"/>
      <c r="FS161" s="360"/>
      <c r="FT161" s="360"/>
      <c r="FU161" s="360"/>
      <c r="FV161" s="361"/>
      <c r="FW161" s="359"/>
      <c r="FX161" s="360"/>
      <c r="FY161" s="360"/>
      <c r="FZ161" s="360"/>
      <c r="GA161" s="360"/>
      <c r="GB161" s="361"/>
      <c r="GC161" s="359"/>
      <c r="GD161" s="360"/>
      <c r="GE161" s="360"/>
      <c r="GF161" s="360"/>
      <c r="GG161" s="360"/>
      <c r="GH161" s="361"/>
      <c r="GI161" s="359"/>
      <c r="GJ161" s="360"/>
      <c r="GK161" s="360"/>
      <c r="GL161" s="360"/>
      <c r="GM161" s="360"/>
      <c r="GN161" s="361"/>
      <c r="GO161" s="359"/>
      <c r="GP161" s="360"/>
      <c r="GQ161" s="360"/>
      <c r="GR161" s="360"/>
      <c r="GS161" s="360"/>
      <c r="GT161" s="361"/>
      <c r="GU161" s="359"/>
      <c r="GV161" s="360"/>
      <c r="GW161" s="360"/>
      <c r="GX161" s="360"/>
      <c r="GY161" s="360"/>
      <c r="GZ161" s="361"/>
      <c r="HA161" s="359"/>
      <c r="HB161" s="360"/>
      <c r="HC161" s="360"/>
      <c r="HD161" s="360"/>
      <c r="HE161" s="360"/>
      <c r="HF161" s="361"/>
      <c r="HG161" s="117"/>
      <c r="HH161" s="118"/>
      <c r="HI161" s="118"/>
      <c r="HJ161" s="118"/>
      <c r="HK161" s="118"/>
      <c r="HL161" s="118"/>
      <c r="HM161" s="144"/>
      <c r="HN161" s="118"/>
      <c r="HO161" s="118"/>
      <c r="HP161" s="118"/>
      <c r="HQ161" s="118"/>
      <c r="HR161" s="118"/>
      <c r="HS161" s="118"/>
      <c r="HT161" s="118"/>
      <c r="HU161" s="118"/>
      <c r="HV161" s="83"/>
      <c r="HW161" s="83"/>
      <c r="HX161" s="83"/>
      <c r="HY161" s="119"/>
      <c r="HZ161" s="119"/>
      <c r="IA161" s="62"/>
      <c r="IB161" s="120"/>
    </row>
    <row r="162" spans="2:237" x14ac:dyDescent="0.25">
      <c r="B162" s="145"/>
      <c r="C162" s="145"/>
      <c r="D162" s="145"/>
      <c r="E162" s="145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7"/>
      <c r="X162" s="147"/>
      <c r="Y162" s="147"/>
      <c r="Z162" s="147"/>
      <c r="AA162" s="147"/>
      <c r="AB162" s="147"/>
      <c r="AC162" s="148"/>
      <c r="AD162" s="148"/>
      <c r="AE162" s="148"/>
      <c r="AF162" s="148"/>
      <c r="AG162" s="148"/>
      <c r="AH162" s="148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9"/>
      <c r="BW162" s="149"/>
      <c r="BX162" s="149"/>
      <c r="BY162" s="149"/>
      <c r="BZ162" s="149"/>
      <c r="CA162" s="149"/>
      <c r="CB162" s="149"/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49"/>
      <c r="CO162" s="149"/>
      <c r="CP162" s="149"/>
      <c r="CQ162" s="149"/>
      <c r="CR162" s="149"/>
      <c r="CS162" s="149"/>
      <c r="CT162" s="149"/>
      <c r="CU162" s="149"/>
      <c r="CV162" s="149"/>
      <c r="CW162" s="149"/>
      <c r="CX162" s="149"/>
      <c r="CY162" s="149"/>
      <c r="CZ162" s="149"/>
      <c r="DA162" s="149"/>
      <c r="DB162" s="149"/>
      <c r="DC162" s="149"/>
      <c r="DD162" s="149"/>
      <c r="DE162" s="149"/>
      <c r="DF162" s="149"/>
      <c r="DG162" s="149"/>
      <c r="DH162" s="149"/>
      <c r="DI162" s="149"/>
      <c r="DJ162" s="149"/>
      <c r="DK162" s="149"/>
      <c r="DL162" s="149"/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49"/>
      <c r="DW162" s="149"/>
      <c r="DX162" s="149"/>
      <c r="DY162" s="149"/>
      <c r="DZ162" s="149"/>
      <c r="EA162" s="149"/>
      <c r="EB162" s="149"/>
      <c r="EC162" s="149"/>
      <c r="ED162" s="149"/>
      <c r="EE162" s="149"/>
      <c r="EF162" s="149"/>
      <c r="EG162" s="149"/>
      <c r="EH162" s="149"/>
      <c r="EI162" s="149"/>
      <c r="EJ162" s="149"/>
      <c r="EK162" s="149"/>
      <c r="EL162" s="149"/>
      <c r="EM162" s="149"/>
      <c r="EN162" s="149"/>
      <c r="EO162" s="149"/>
      <c r="EP162" s="149"/>
      <c r="EQ162" s="149"/>
      <c r="ER162" s="149"/>
      <c r="ES162" s="149"/>
      <c r="ET162" s="149"/>
      <c r="EU162" s="149"/>
      <c r="EV162" s="149"/>
      <c r="EW162" s="149"/>
      <c r="EX162" s="149"/>
      <c r="EY162" s="149"/>
      <c r="EZ162" s="149"/>
      <c r="FA162" s="149"/>
      <c r="FB162" s="149"/>
      <c r="FC162" s="149"/>
      <c r="FD162" s="149"/>
      <c r="FE162" s="149"/>
      <c r="FF162" s="149"/>
      <c r="FG162" s="149"/>
      <c r="FH162" s="149"/>
      <c r="FI162" s="149"/>
      <c r="FJ162" s="149"/>
      <c r="FK162" s="149"/>
      <c r="FL162" s="149"/>
      <c r="FM162" s="149"/>
      <c r="FN162" s="149"/>
      <c r="FO162" s="149"/>
      <c r="FP162" s="149"/>
      <c r="FQ162" s="149"/>
      <c r="FR162" s="149"/>
      <c r="FS162" s="149"/>
      <c r="FT162" s="149"/>
      <c r="FU162" s="149"/>
      <c r="FV162" s="149"/>
      <c r="FW162" s="149"/>
      <c r="FX162" s="149"/>
      <c r="FY162" s="149"/>
      <c r="FZ162" s="149"/>
      <c r="GA162" s="149"/>
      <c r="GB162" s="149"/>
      <c r="GC162" s="149"/>
      <c r="GD162" s="149"/>
      <c r="GE162" s="149"/>
      <c r="GF162" s="149"/>
      <c r="GG162" s="149"/>
      <c r="GH162" s="149"/>
      <c r="GI162" s="149"/>
      <c r="GJ162" s="149"/>
      <c r="GK162" s="149"/>
      <c r="GL162" s="149"/>
      <c r="GM162" s="149"/>
      <c r="GN162" s="149"/>
      <c r="GO162" s="149"/>
      <c r="GP162" s="149"/>
      <c r="GQ162" s="149"/>
      <c r="GR162" s="149"/>
      <c r="GS162" s="149"/>
      <c r="GT162" s="149"/>
      <c r="GU162" s="149"/>
      <c r="GV162" s="149"/>
      <c r="GW162" s="149"/>
      <c r="GX162" s="149"/>
      <c r="GY162" s="149"/>
      <c r="GZ162" s="149"/>
      <c r="HA162" s="149"/>
      <c r="HB162" s="149"/>
      <c r="HC162" s="149"/>
      <c r="HD162" s="149"/>
      <c r="HE162" s="149"/>
      <c r="HF162" s="149"/>
      <c r="HG162" s="106"/>
      <c r="HH162" s="106"/>
      <c r="HI162" s="106"/>
      <c r="HJ162" s="106"/>
      <c r="HK162" s="106"/>
      <c r="HL162" s="106"/>
      <c r="HM162" s="106"/>
      <c r="HN162" s="106"/>
      <c r="HO162" s="106"/>
      <c r="HP162" s="106"/>
      <c r="HQ162" s="106"/>
      <c r="HR162" s="106"/>
      <c r="HS162" s="106"/>
      <c r="HT162" s="106"/>
      <c r="HU162" s="106"/>
      <c r="HV162" s="15"/>
      <c r="HW162" s="15"/>
      <c r="HX162" s="15"/>
      <c r="HY162" s="150"/>
      <c r="HZ162" s="150"/>
    </row>
    <row r="163" spans="2:237" hidden="1" x14ac:dyDescent="0.25">
      <c r="B163" s="145"/>
      <c r="C163" s="145"/>
      <c r="D163" s="145"/>
      <c r="E163" s="14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821" t="s">
        <v>48</v>
      </c>
      <c r="R163" s="821"/>
      <c r="S163" s="821"/>
      <c r="T163" s="821"/>
      <c r="U163" s="821"/>
      <c r="V163" s="821"/>
      <c r="W163" s="821"/>
      <c r="X163" s="821"/>
      <c r="Y163" s="821"/>
      <c r="Z163" s="821"/>
      <c r="AA163" s="821"/>
      <c r="AB163" s="821"/>
      <c r="AC163" s="821"/>
      <c r="AD163" s="821"/>
      <c r="AE163" s="821"/>
      <c r="AF163" s="821"/>
      <c r="AG163" s="821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  <c r="DT163" s="148"/>
      <c r="DU163" s="148"/>
      <c r="DV163" s="148"/>
      <c r="DW163" s="148"/>
      <c r="DX163" s="148"/>
      <c r="DY163" s="148"/>
      <c r="DZ163" s="148"/>
      <c r="EA163" s="148"/>
      <c r="EB163" s="148"/>
      <c r="EC163" s="148"/>
      <c r="ED163" s="148"/>
      <c r="EE163" s="148"/>
      <c r="EF163" s="148"/>
      <c r="EG163" s="148"/>
      <c r="EH163" s="148"/>
      <c r="EI163" s="148"/>
      <c r="EJ163" s="148"/>
      <c r="EK163" s="148"/>
      <c r="EL163" s="148"/>
      <c r="EM163" s="148"/>
      <c r="EN163" s="148"/>
      <c r="EO163" s="148"/>
      <c r="EP163" s="148"/>
      <c r="EQ163" s="148"/>
      <c r="ER163" s="148"/>
      <c r="ES163" s="148"/>
      <c r="ET163" s="148"/>
      <c r="EU163" s="148"/>
      <c r="EV163" s="148"/>
      <c r="EW163" s="148"/>
      <c r="EX163" s="148"/>
      <c r="EY163" s="148"/>
      <c r="EZ163" s="148"/>
      <c r="FA163" s="148"/>
      <c r="FB163" s="148"/>
      <c r="FC163" s="148"/>
      <c r="FD163" s="148"/>
      <c r="FE163" s="148"/>
      <c r="FF163" s="148"/>
      <c r="FG163" s="148"/>
      <c r="FH163" s="148"/>
      <c r="FI163" s="148"/>
      <c r="FJ163" s="148"/>
      <c r="FK163" s="148"/>
      <c r="FL163" s="148"/>
      <c r="FM163" s="148"/>
      <c r="FN163" s="148"/>
      <c r="FO163" s="148"/>
      <c r="FP163" s="148"/>
      <c r="FQ163" s="148"/>
      <c r="FR163" s="148"/>
      <c r="FS163" s="148"/>
      <c r="FT163" s="148"/>
      <c r="FU163" s="148"/>
      <c r="FV163" s="148"/>
      <c r="FW163" s="148"/>
      <c r="FX163" s="148"/>
      <c r="FY163" s="148"/>
      <c r="FZ163" s="148"/>
      <c r="GA163" s="148"/>
      <c r="GB163" s="148"/>
      <c r="GC163" s="148"/>
      <c r="GD163" s="148"/>
      <c r="GE163" s="148"/>
      <c r="GF163" s="148"/>
      <c r="GG163" s="148"/>
      <c r="GH163" s="148"/>
      <c r="GI163" s="148"/>
      <c r="GJ163" s="148"/>
      <c r="GK163" s="148"/>
      <c r="GL163" s="148"/>
      <c r="GM163" s="148"/>
      <c r="GN163" s="148"/>
      <c r="GO163" s="148"/>
      <c r="GP163" s="148"/>
      <c r="GQ163" s="148"/>
      <c r="GR163" s="148"/>
      <c r="GS163" s="148"/>
      <c r="GT163" s="148"/>
      <c r="GU163" s="148"/>
      <c r="GV163" s="148"/>
      <c r="GW163" s="148"/>
      <c r="GX163" s="148"/>
      <c r="GY163" s="148"/>
      <c r="GZ163" s="148"/>
      <c r="HA163" s="148"/>
      <c r="HB163" s="148"/>
      <c r="HC163" s="148"/>
      <c r="HD163" s="148"/>
      <c r="HE163" s="148"/>
      <c r="HF163" s="148"/>
      <c r="HG163" s="106"/>
      <c r="HH163" s="106"/>
      <c r="HI163" s="106"/>
      <c r="HJ163" s="106"/>
      <c r="HK163" s="106"/>
      <c r="HL163" s="106"/>
      <c r="HM163" s="106"/>
      <c r="HN163" s="106"/>
      <c r="HO163" s="106"/>
      <c r="HP163" s="106"/>
      <c r="HQ163" s="106"/>
      <c r="HR163" s="106"/>
      <c r="HS163" s="106"/>
      <c r="HT163" s="106"/>
      <c r="HU163" s="106"/>
      <c r="HV163" s="15"/>
      <c r="HW163" s="15"/>
      <c r="HX163" s="15"/>
      <c r="HY163" s="150"/>
      <c r="HZ163" s="150"/>
    </row>
    <row r="164" spans="2:237" hidden="1" x14ac:dyDescent="0.25">
      <c r="Q164" s="822">
        <v>1</v>
      </c>
      <c r="R164" s="823"/>
      <c r="S164" s="824"/>
      <c r="T164" s="825" t="s">
        <v>49</v>
      </c>
      <c r="U164" s="825"/>
      <c r="V164" s="825"/>
      <c r="W164" s="825"/>
      <c r="X164" s="825"/>
      <c r="Y164" s="825"/>
      <c r="Z164" s="825"/>
      <c r="AA164" s="825"/>
      <c r="AB164" s="825"/>
      <c r="AC164" s="825"/>
      <c r="AD164" s="825"/>
      <c r="AE164" s="825"/>
      <c r="AF164" s="825"/>
      <c r="AG164" s="825"/>
      <c r="AH164" s="10"/>
      <c r="AI164" s="10"/>
      <c r="AJ164" s="10"/>
      <c r="AK164" s="10"/>
      <c r="AL164" s="10"/>
      <c r="AM164" s="826"/>
      <c r="AN164" s="826"/>
      <c r="AO164" s="826"/>
      <c r="AP164" s="826"/>
      <c r="AQ164" s="826"/>
      <c r="AR164" s="826"/>
      <c r="AS164" s="826"/>
      <c r="AT164" s="826"/>
      <c r="AU164" s="826"/>
      <c r="AV164" s="826"/>
      <c r="AW164" s="826"/>
      <c r="AX164" s="826"/>
      <c r="AY164" s="826"/>
      <c r="AZ164" s="826"/>
      <c r="BA164" s="826"/>
      <c r="BB164" s="826"/>
      <c r="BC164" s="826"/>
      <c r="BD164" s="826"/>
      <c r="BE164" s="826"/>
      <c r="BF164" s="826"/>
      <c r="BG164" s="826"/>
      <c r="BH164" s="826"/>
      <c r="BI164" s="826"/>
      <c r="BJ164" s="826"/>
      <c r="BK164" s="826"/>
      <c r="BL164" s="826"/>
      <c r="BM164" s="826"/>
      <c r="BN164" s="826"/>
      <c r="BO164" s="826"/>
      <c r="BP164" s="826"/>
      <c r="BQ164" s="10"/>
      <c r="BR164" s="10"/>
      <c r="BS164" s="10"/>
      <c r="BT164" s="10"/>
      <c r="BU164" s="10"/>
      <c r="BV164" s="10"/>
      <c r="BW164" s="827" t="s">
        <v>50</v>
      </c>
      <c r="BX164" s="827"/>
      <c r="BY164" s="827"/>
      <c r="BZ164" s="827"/>
      <c r="CA164" s="827"/>
      <c r="CB164" s="827"/>
      <c r="CC164" s="827"/>
      <c r="CD164" s="827"/>
      <c r="CE164" s="827"/>
      <c r="CF164" s="827"/>
      <c r="CG164" s="827"/>
      <c r="CH164" s="827"/>
      <c r="CI164" s="827"/>
      <c r="CJ164" s="827"/>
      <c r="CK164" s="827"/>
      <c r="CL164" s="827"/>
      <c r="CM164" s="827"/>
      <c r="CN164" s="827"/>
      <c r="CO164" s="827"/>
      <c r="CP164" s="827"/>
      <c r="CQ164" s="827"/>
      <c r="CR164" s="827"/>
      <c r="CS164" s="827"/>
      <c r="CT164" s="827"/>
      <c r="CU164" s="827"/>
      <c r="CV164" s="827"/>
      <c r="CW164" s="827"/>
      <c r="CX164" s="827"/>
      <c r="CY164" s="827"/>
      <c r="CZ164" s="827"/>
      <c r="DA164" s="827"/>
      <c r="DB164" s="827"/>
    </row>
    <row r="165" spans="2:237" hidden="1" x14ac:dyDescent="0.25">
      <c r="Q165" s="822">
        <v>2</v>
      </c>
      <c r="R165" s="823"/>
      <c r="S165" s="824"/>
      <c r="T165" s="825" t="s">
        <v>51</v>
      </c>
      <c r="U165" s="825"/>
      <c r="V165" s="825"/>
      <c r="W165" s="825"/>
      <c r="X165" s="825"/>
      <c r="Y165" s="825"/>
      <c r="Z165" s="825"/>
      <c r="AA165" s="825"/>
      <c r="AB165" s="825"/>
      <c r="AC165" s="825"/>
      <c r="AD165" s="825"/>
      <c r="AE165" s="825"/>
      <c r="AF165" s="825"/>
      <c r="AG165" s="825"/>
      <c r="AH165" s="10"/>
      <c r="AI165" s="10"/>
      <c r="AJ165" s="10"/>
      <c r="AK165" s="10"/>
      <c r="AL165" s="10"/>
      <c r="AM165" s="826"/>
      <c r="AN165" s="826"/>
      <c r="AO165" s="826"/>
      <c r="AP165" s="826"/>
      <c r="AQ165" s="826"/>
      <c r="AR165" s="826"/>
      <c r="AS165" s="826"/>
      <c r="AT165" s="826"/>
      <c r="AU165" s="826"/>
      <c r="AV165" s="826"/>
      <c r="AW165" s="826"/>
      <c r="AX165" s="826"/>
      <c r="AY165" s="826"/>
      <c r="AZ165" s="826"/>
      <c r="BA165" s="826"/>
      <c r="BB165" s="826"/>
      <c r="BC165" s="826"/>
      <c r="BD165" s="826"/>
      <c r="BE165" s="826"/>
      <c r="BF165" s="826"/>
      <c r="BG165" s="826"/>
      <c r="BH165" s="826"/>
      <c r="BI165" s="826"/>
      <c r="BJ165" s="826"/>
      <c r="BK165" s="826"/>
      <c r="BL165" s="826"/>
      <c r="BM165" s="826"/>
      <c r="BN165" s="826"/>
      <c r="BO165" s="826"/>
      <c r="BP165" s="826"/>
      <c r="BQ165" s="10"/>
      <c r="BR165" s="10"/>
      <c r="BS165" s="10"/>
      <c r="BT165" s="10"/>
      <c r="BU165" s="10"/>
      <c r="BV165" s="10"/>
      <c r="BW165" s="827" t="s">
        <v>50</v>
      </c>
      <c r="BX165" s="827"/>
      <c r="BY165" s="827"/>
      <c r="BZ165" s="827"/>
      <c r="CA165" s="827"/>
      <c r="CB165" s="827"/>
      <c r="CC165" s="827"/>
      <c r="CD165" s="827"/>
      <c r="CE165" s="827"/>
      <c r="CF165" s="827"/>
      <c r="CG165" s="827"/>
      <c r="CH165" s="827"/>
      <c r="CI165" s="827"/>
      <c r="CJ165" s="827"/>
      <c r="CK165" s="827"/>
      <c r="CL165" s="827"/>
      <c r="CM165" s="827"/>
      <c r="CN165" s="827"/>
      <c r="CO165" s="827"/>
      <c r="CP165" s="827"/>
      <c r="CQ165" s="827"/>
      <c r="CR165" s="827"/>
      <c r="CS165" s="827"/>
      <c r="CT165" s="827"/>
      <c r="CU165" s="827"/>
      <c r="CV165" s="827"/>
      <c r="CW165" s="827"/>
      <c r="CX165" s="827"/>
      <c r="CY165" s="827"/>
      <c r="CZ165" s="827"/>
      <c r="DA165" s="827"/>
      <c r="DB165" s="827"/>
    </row>
    <row r="166" spans="2:237" hidden="1" x14ac:dyDescent="0.25">
      <c r="Q166" s="822">
        <v>3</v>
      </c>
      <c r="R166" s="823"/>
      <c r="S166" s="824"/>
      <c r="T166" s="825" t="s">
        <v>52</v>
      </c>
      <c r="U166" s="825"/>
      <c r="V166" s="825"/>
      <c r="W166" s="825"/>
      <c r="X166" s="825"/>
      <c r="Y166" s="825"/>
      <c r="Z166" s="825"/>
      <c r="AA166" s="825"/>
      <c r="AB166" s="825"/>
      <c r="AC166" s="825"/>
      <c r="AD166" s="825"/>
      <c r="AE166" s="825"/>
      <c r="AF166" s="825"/>
      <c r="AG166" s="825"/>
      <c r="AH166" s="10"/>
      <c r="AI166" s="10"/>
      <c r="AJ166" s="10"/>
      <c r="AK166" s="10"/>
      <c r="AL166" s="10"/>
      <c r="AM166" s="826"/>
      <c r="AN166" s="826"/>
      <c r="AO166" s="826"/>
      <c r="AP166" s="826"/>
      <c r="AQ166" s="826"/>
      <c r="AR166" s="826"/>
      <c r="AS166" s="826"/>
      <c r="AT166" s="826"/>
      <c r="AU166" s="826"/>
      <c r="AV166" s="826"/>
      <c r="AW166" s="826"/>
      <c r="AX166" s="826"/>
      <c r="AY166" s="826"/>
      <c r="AZ166" s="826"/>
      <c r="BA166" s="826"/>
      <c r="BB166" s="826"/>
      <c r="BC166" s="826"/>
      <c r="BD166" s="826"/>
      <c r="BE166" s="826"/>
      <c r="BF166" s="826"/>
      <c r="BG166" s="826"/>
      <c r="BH166" s="826"/>
      <c r="BI166" s="826"/>
      <c r="BJ166" s="826"/>
      <c r="BK166" s="826"/>
      <c r="BL166" s="826"/>
      <c r="BM166" s="826"/>
      <c r="BN166" s="826"/>
      <c r="BO166" s="826"/>
      <c r="BP166" s="826"/>
      <c r="BQ166" s="10"/>
      <c r="BR166" s="10"/>
      <c r="BS166" s="10"/>
      <c r="BT166" s="10"/>
      <c r="BU166" s="10"/>
      <c r="BV166" s="10"/>
      <c r="BW166" s="827" t="s">
        <v>50</v>
      </c>
      <c r="BX166" s="827"/>
      <c r="BY166" s="827"/>
      <c r="BZ166" s="827"/>
      <c r="CA166" s="827"/>
      <c r="CB166" s="827"/>
      <c r="CC166" s="827"/>
      <c r="CD166" s="827"/>
      <c r="CE166" s="827"/>
      <c r="CF166" s="827"/>
      <c r="CG166" s="827"/>
      <c r="CH166" s="827"/>
      <c r="CI166" s="827"/>
      <c r="CJ166" s="827"/>
      <c r="CK166" s="827"/>
      <c r="CL166" s="827"/>
      <c r="CM166" s="827"/>
      <c r="CN166" s="827"/>
      <c r="CO166" s="827"/>
      <c r="CP166" s="827"/>
      <c r="CQ166" s="827"/>
      <c r="CR166" s="827"/>
      <c r="CS166" s="827"/>
      <c r="CT166" s="827"/>
      <c r="CU166" s="827"/>
      <c r="CV166" s="827"/>
      <c r="CW166" s="827"/>
      <c r="CX166" s="827"/>
      <c r="CY166" s="827"/>
      <c r="CZ166" s="827"/>
      <c r="DA166" s="827"/>
      <c r="DB166" s="827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</row>
    <row r="167" spans="2:237" hidden="1" x14ac:dyDescent="0.25">
      <c r="Q167" s="822">
        <v>4</v>
      </c>
      <c r="R167" s="823"/>
      <c r="S167" s="824"/>
      <c r="T167" s="828" t="s">
        <v>53</v>
      </c>
      <c r="U167" s="829"/>
      <c r="V167" s="829"/>
      <c r="W167" s="829"/>
      <c r="X167" s="829"/>
      <c r="Y167" s="829"/>
      <c r="Z167" s="829"/>
      <c r="AA167" s="829"/>
      <c r="AB167" s="829"/>
      <c r="AC167" s="829"/>
      <c r="AD167" s="829"/>
      <c r="AE167" s="829"/>
      <c r="AF167" s="829"/>
      <c r="AG167" s="830"/>
      <c r="AH167" s="10"/>
      <c r="AI167" s="10"/>
      <c r="AJ167" s="10"/>
      <c r="AK167" s="10"/>
      <c r="AL167" s="10"/>
      <c r="AM167" s="826"/>
      <c r="AN167" s="826"/>
      <c r="AO167" s="826"/>
      <c r="AP167" s="826"/>
      <c r="AQ167" s="826"/>
      <c r="AR167" s="826"/>
      <c r="AS167" s="826"/>
      <c r="AT167" s="826"/>
      <c r="AU167" s="826"/>
      <c r="AV167" s="826"/>
      <c r="AW167" s="826"/>
      <c r="AX167" s="826"/>
      <c r="AY167" s="826"/>
      <c r="AZ167" s="826"/>
      <c r="BA167" s="826"/>
      <c r="BB167" s="826"/>
      <c r="BC167" s="826"/>
      <c r="BD167" s="826"/>
      <c r="BE167" s="826"/>
      <c r="BF167" s="826"/>
      <c r="BG167" s="826"/>
      <c r="BH167" s="826"/>
      <c r="BI167" s="826"/>
      <c r="BJ167" s="826"/>
      <c r="BK167" s="826"/>
      <c r="BL167" s="826"/>
      <c r="BM167" s="826"/>
      <c r="BN167" s="826"/>
      <c r="BO167" s="826"/>
      <c r="BP167" s="826"/>
      <c r="BQ167" s="10"/>
      <c r="BR167" s="10"/>
      <c r="BS167" s="10"/>
      <c r="BT167" s="10"/>
      <c r="BU167" s="10"/>
      <c r="BV167" s="10"/>
      <c r="BW167" s="827" t="s">
        <v>50</v>
      </c>
      <c r="BX167" s="827"/>
      <c r="BY167" s="827"/>
      <c r="BZ167" s="827"/>
      <c r="CA167" s="827"/>
      <c r="CB167" s="827"/>
      <c r="CC167" s="827"/>
      <c r="CD167" s="827"/>
      <c r="CE167" s="827"/>
      <c r="CF167" s="827"/>
      <c r="CG167" s="827"/>
      <c r="CH167" s="827"/>
      <c r="CI167" s="827"/>
      <c r="CJ167" s="827"/>
      <c r="CK167" s="827"/>
      <c r="CL167" s="827"/>
      <c r="CM167" s="827"/>
      <c r="CN167" s="827"/>
      <c r="CO167" s="827"/>
      <c r="CP167" s="827"/>
      <c r="CQ167" s="827"/>
      <c r="CR167" s="827"/>
      <c r="CS167" s="827"/>
      <c r="CT167" s="827"/>
      <c r="CU167" s="827"/>
      <c r="CV167" s="827"/>
      <c r="CW167" s="827"/>
      <c r="CX167" s="827"/>
      <c r="CY167" s="827"/>
      <c r="CZ167" s="827"/>
      <c r="DA167" s="827"/>
      <c r="DB167" s="827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</row>
    <row r="168" spans="2:237" hidden="1" x14ac:dyDescent="0.25">
      <c r="Q168" s="822">
        <v>5</v>
      </c>
      <c r="R168" s="823"/>
      <c r="S168" s="824"/>
      <c r="T168" s="828" t="s">
        <v>54</v>
      </c>
      <c r="U168" s="829"/>
      <c r="V168" s="829"/>
      <c r="W168" s="829"/>
      <c r="X168" s="829"/>
      <c r="Y168" s="829"/>
      <c r="Z168" s="829"/>
      <c r="AA168" s="829"/>
      <c r="AB168" s="829"/>
      <c r="AC168" s="829"/>
      <c r="AD168" s="829"/>
      <c r="AE168" s="829"/>
      <c r="AF168" s="829"/>
      <c r="AG168" s="830"/>
      <c r="AH168" s="10"/>
      <c r="AI168" s="10"/>
      <c r="AJ168" s="10"/>
      <c r="AK168" s="10"/>
      <c r="AL168" s="10"/>
      <c r="AM168" s="826"/>
      <c r="AN168" s="826"/>
      <c r="AO168" s="826"/>
      <c r="AP168" s="826"/>
      <c r="AQ168" s="826"/>
      <c r="AR168" s="826"/>
      <c r="AS168" s="826"/>
      <c r="AT168" s="826"/>
      <c r="AU168" s="826"/>
      <c r="AV168" s="826"/>
      <c r="AW168" s="826"/>
      <c r="AX168" s="826"/>
      <c r="AY168" s="826"/>
      <c r="AZ168" s="826"/>
      <c r="BA168" s="826"/>
      <c r="BB168" s="826"/>
      <c r="BC168" s="826"/>
      <c r="BD168" s="826"/>
      <c r="BE168" s="826"/>
      <c r="BF168" s="826"/>
      <c r="BG168" s="826"/>
      <c r="BH168" s="826"/>
      <c r="BI168" s="826"/>
      <c r="BJ168" s="826"/>
      <c r="BK168" s="826"/>
      <c r="BL168" s="826"/>
      <c r="BM168" s="826"/>
      <c r="BN168" s="826"/>
      <c r="BO168" s="826"/>
      <c r="BP168" s="826"/>
      <c r="BQ168" s="10"/>
      <c r="BR168" s="10"/>
      <c r="BS168" s="10"/>
      <c r="BT168" s="10"/>
      <c r="BU168" s="10"/>
      <c r="BV168" s="10"/>
      <c r="BW168" s="827" t="s">
        <v>50</v>
      </c>
      <c r="BX168" s="827"/>
      <c r="BY168" s="827"/>
      <c r="BZ168" s="827"/>
      <c r="CA168" s="827"/>
      <c r="CB168" s="827"/>
      <c r="CC168" s="827"/>
      <c r="CD168" s="827"/>
      <c r="CE168" s="827"/>
      <c r="CF168" s="827"/>
      <c r="CG168" s="827"/>
      <c r="CH168" s="827"/>
      <c r="CI168" s="827"/>
      <c r="CJ168" s="827"/>
      <c r="CK168" s="827"/>
      <c r="CL168" s="827"/>
      <c r="CM168" s="827"/>
      <c r="CN168" s="827"/>
      <c r="CO168" s="827"/>
      <c r="CP168" s="827"/>
      <c r="CQ168" s="827"/>
      <c r="CR168" s="827"/>
      <c r="CS168" s="827"/>
      <c r="CT168" s="827"/>
      <c r="CU168" s="827"/>
      <c r="CV168" s="827"/>
      <c r="CW168" s="827"/>
      <c r="CX168" s="827"/>
      <c r="CY168" s="827"/>
      <c r="CZ168" s="827"/>
      <c r="DA168" s="827"/>
      <c r="DB168" s="827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</row>
    <row r="169" spans="2:237" hidden="1" x14ac:dyDescent="0.25">
      <c r="Q169" s="822">
        <v>6</v>
      </c>
      <c r="R169" s="823"/>
      <c r="S169" s="824"/>
      <c r="T169" s="828" t="s">
        <v>55</v>
      </c>
      <c r="U169" s="829"/>
      <c r="V169" s="829"/>
      <c r="W169" s="829"/>
      <c r="X169" s="829"/>
      <c r="Y169" s="829"/>
      <c r="Z169" s="829"/>
      <c r="AA169" s="829"/>
      <c r="AB169" s="829"/>
      <c r="AC169" s="829"/>
      <c r="AD169" s="829"/>
      <c r="AE169" s="829"/>
      <c r="AF169" s="829"/>
      <c r="AG169" s="830"/>
      <c r="AH169" s="10"/>
      <c r="AI169" s="10"/>
      <c r="AJ169" s="10"/>
      <c r="AK169" s="10"/>
      <c r="AL169" s="10"/>
      <c r="AM169" s="826"/>
      <c r="AN169" s="826"/>
      <c r="AO169" s="826"/>
      <c r="AP169" s="826"/>
      <c r="AQ169" s="826"/>
      <c r="AR169" s="826"/>
      <c r="AS169" s="826"/>
      <c r="AT169" s="826"/>
      <c r="AU169" s="826"/>
      <c r="AV169" s="826"/>
      <c r="AW169" s="826"/>
      <c r="AX169" s="826"/>
      <c r="AY169" s="826"/>
      <c r="AZ169" s="826"/>
      <c r="BA169" s="826"/>
      <c r="BB169" s="826"/>
      <c r="BC169" s="826"/>
      <c r="BD169" s="826"/>
      <c r="BE169" s="826"/>
      <c r="BF169" s="826"/>
      <c r="BG169" s="826"/>
      <c r="BH169" s="826"/>
      <c r="BI169" s="826"/>
      <c r="BJ169" s="826"/>
      <c r="BK169" s="826"/>
      <c r="BL169" s="826"/>
      <c r="BM169" s="826"/>
      <c r="BN169" s="826"/>
      <c r="BO169" s="826"/>
      <c r="BP169" s="826"/>
      <c r="BQ169" s="10"/>
      <c r="BR169" s="10"/>
      <c r="BS169" s="10"/>
      <c r="BT169" s="10"/>
      <c r="BU169" s="10"/>
      <c r="BV169" s="10"/>
      <c r="BW169" s="827" t="s">
        <v>50</v>
      </c>
      <c r="BX169" s="827"/>
      <c r="BY169" s="827"/>
      <c r="BZ169" s="827"/>
      <c r="CA169" s="827"/>
      <c r="CB169" s="827"/>
      <c r="CC169" s="827"/>
      <c r="CD169" s="827"/>
      <c r="CE169" s="827"/>
      <c r="CF169" s="827"/>
      <c r="CG169" s="827"/>
      <c r="CH169" s="827"/>
      <c r="CI169" s="827"/>
      <c r="CJ169" s="827"/>
      <c r="CK169" s="827"/>
      <c r="CL169" s="827"/>
      <c r="CM169" s="827"/>
      <c r="CN169" s="827"/>
      <c r="CO169" s="827"/>
      <c r="CP169" s="827"/>
      <c r="CQ169" s="827"/>
      <c r="CR169" s="827"/>
      <c r="CS169" s="827"/>
      <c r="CT169" s="827"/>
      <c r="CU169" s="827"/>
      <c r="CV169" s="827"/>
      <c r="CW169" s="827"/>
      <c r="CX169" s="827"/>
      <c r="CY169" s="827"/>
      <c r="CZ169" s="827"/>
      <c r="DA169" s="827"/>
      <c r="DB169" s="827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</row>
    <row r="170" spans="2:237" hidden="1" x14ac:dyDescent="0.25">
      <c r="Q170" s="822">
        <v>7</v>
      </c>
      <c r="R170" s="823"/>
      <c r="S170" s="824"/>
      <c r="T170" s="828" t="s">
        <v>56</v>
      </c>
      <c r="U170" s="829"/>
      <c r="V170" s="829"/>
      <c r="W170" s="829"/>
      <c r="X170" s="829"/>
      <c r="Y170" s="829"/>
      <c r="Z170" s="829"/>
      <c r="AA170" s="829"/>
      <c r="AB170" s="829"/>
      <c r="AC170" s="829"/>
      <c r="AD170" s="829"/>
      <c r="AE170" s="829"/>
      <c r="AF170" s="829"/>
      <c r="AG170" s="830"/>
      <c r="AH170" s="10"/>
      <c r="AI170" s="10"/>
      <c r="AJ170" s="10"/>
      <c r="AK170" s="10"/>
      <c r="AL170" s="10"/>
      <c r="AM170" s="826"/>
      <c r="AN170" s="826"/>
      <c r="AO170" s="826"/>
      <c r="AP170" s="826"/>
      <c r="AQ170" s="826"/>
      <c r="AR170" s="826"/>
      <c r="AS170" s="826"/>
      <c r="AT170" s="826"/>
      <c r="AU170" s="826"/>
      <c r="AV170" s="826"/>
      <c r="AW170" s="826"/>
      <c r="AX170" s="826"/>
      <c r="AY170" s="826"/>
      <c r="AZ170" s="826"/>
      <c r="BA170" s="826"/>
      <c r="BB170" s="826"/>
      <c r="BC170" s="826"/>
      <c r="BD170" s="826"/>
      <c r="BE170" s="826"/>
      <c r="BF170" s="826"/>
      <c r="BG170" s="826"/>
      <c r="BH170" s="826"/>
      <c r="BI170" s="826"/>
      <c r="BJ170" s="826"/>
      <c r="BK170" s="826"/>
      <c r="BL170" s="826"/>
      <c r="BM170" s="826"/>
      <c r="BN170" s="826"/>
      <c r="BO170" s="826"/>
      <c r="BP170" s="826"/>
      <c r="BQ170" s="10"/>
      <c r="BR170" s="10"/>
      <c r="BS170" s="10"/>
      <c r="BT170" s="10"/>
      <c r="BU170" s="10"/>
      <c r="BV170" s="10"/>
      <c r="BW170" s="827" t="s">
        <v>50</v>
      </c>
      <c r="BX170" s="827"/>
      <c r="BY170" s="827"/>
      <c r="BZ170" s="827"/>
      <c r="CA170" s="827"/>
      <c r="CB170" s="827"/>
      <c r="CC170" s="827"/>
      <c r="CD170" s="827"/>
      <c r="CE170" s="827"/>
      <c r="CF170" s="827"/>
      <c r="CG170" s="827"/>
      <c r="CH170" s="827"/>
      <c r="CI170" s="827"/>
      <c r="CJ170" s="827"/>
      <c r="CK170" s="827"/>
      <c r="CL170" s="827"/>
      <c r="CM170" s="827"/>
      <c r="CN170" s="827"/>
      <c r="CO170" s="827"/>
      <c r="CP170" s="827"/>
      <c r="CQ170" s="827"/>
      <c r="CR170" s="827"/>
      <c r="CS170" s="827"/>
      <c r="CT170" s="827"/>
      <c r="CU170" s="827"/>
      <c r="CV170" s="827"/>
      <c r="CW170" s="827"/>
      <c r="CX170" s="827"/>
      <c r="CY170" s="827"/>
      <c r="CZ170" s="827"/>
      <c r="DA170" s="827"/>
      <c r="DB170" s="827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</row>
    <row r="171" spans="2:237" hidden="1" x14ac:dyDescent="0.25">
      <c r="Q171" s="822">
        <v>8</v>
      </c>
      <c r="R171" s="823"/>
      <c r="S171" s="824"/>
      <c r="T171" s="828" t="s">
        <v>57</v>
      </c>
      <c r="U171" s="829"/>
      <c r="V171" s="829"/>
      <c r="W171" s="829"/>
      <c r="X171" s="829"/>
      <c r="Y171" s="829"/>
      <c r="Z171" s="829"/>
      <c r="AA171" s="829"/>
      <c r="AB171" s="829"/>
      <c r="AC171" s="829"/>
      <c r="AD171" s="829"/>
      <c r="AE171" s="829"/>
      <c r="AF171" s="829"/>
      <c r="AG171" s="830"/>
      <c r="AH171" s="10"/>
      <c r="AI171" s="10"/>
      <c r="AJ171" s="10"/>
      <c r="AK171" s="10"/>
      <c r="AL171" s="10"/>
      <c r="AM171" s="826"/>
      <c r="AN171" s="826"/>
      <c r="AO171" s="826"/>
      <c r="AP171" s="826"/>
      <c r="AQ171" s="826"/>
      <c r="AR171" s="826"/>
      <c r="AS171" s="826"/>
      <c r="AT171" s="826"/>
      <c r="AU171" s="826"/>
      <c r="AV171" s="826"/>
      <c r="AW171" s="826"/>
      <c r="AX171" s="826"/>
      <c r="AY171" s="826"/>
      <c r="AZ171" s="826"/>
      <c r="BA171" s="826"/>
      <c r="BB171" s="826"/>
      <c r="BC171" s="826"/>
      <c r="BD171" s="826"/>
      <c r="BE171" s="826"/>
      <c r="BF171" s="826"/>
      <c r="BG171" s="826"/>
      <c r="BH171" s="826"/>
      <c r="BI171" s="826"/>
      <c r="BJ171" s="826"/>
      <c r="BK171" s="826"/>
      <c r="BL171" s="826"/>
      <c r="BM171" s="826"/>
      <c r="BN171" s="826"/>
      <c r="BO171" s="826"/>
      <c r="BP171" s="826"/>
      <c r="BQ171" s="10"/>
      <c r="BR171" s="10"/>
      <c r="BS171" s="10"/>
      <c r="BT171" s="10"/>
      <c r="BU171" s="10"/>
      <c r="BV171" s="10"/>
      <c r="BW171" s="827" t="s">
        <v>50</v>
      </c>
      <c r="BX171" s="827"/>
      <c r="BY171" s="827"/>
      <c r="BZ171" s="827"/>
      <c r="CA171" s="827"/>
      <c r="CB171" s="827"/>
      <c r="CC171" s="827"/>
      <c r="CD171" s="827"/>
      <c r="CE171" s="827"/>
      <c r="CF171" s="827"/>
      <c r="CG171" s="827"/>
      <c r="CH171" s="827"/>
      <c r="CI171" s="827"/>
      <c r="CJ171" s="827"/>
      <c r="CK171" s="827"/>
      <c r="CL171" s="827"/>
      <c r="CM171" s="827"/>
      <c r="CN171" s="827"/>
      <c r="CO171" s="827"/>
      <c r="CP171" s="827"/>
      <c r="CQ171" s="827"/>
      <c r="CR171" s="827"/>
      <c r="CS171" s="827"/>
      <c r="CT171" s="827"/>
      <c r="CU171" s="827"/>
      <c r="CV171" s="827"/>
      <c r="CW171" s="827"/>
      <c r="CX171" s="827"/>
      <c r="CY171" s="827"/>
      <c r="CZ171" s="827"/>
      <c r="DA171" s="827"/>
      <c r="DB171" s="827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</row>
    <row r="172" spans="2:237" hidden="1" x14ac:dyDescent="0.25">
      <c r="Q172" s="822">
        <v>9</v>
      </c>
      <c r="R172" s="823"/>
      <c r="S172" s="824"/>
      <c r="T172" s="828" t="s">
        <v>58</v>
      </c>
      <c r="U172" s="829"/>
      <c r="V172" s="829"/>
      <c r="W172" s="829"/>
      <c r="X172" s="829"/>
      <c r="Y172" s="829"/>
      <c r="Z172" s="829"/>
      <c r="AA172" s="829"/>
      <c r="AB172" s="829"/>
      <c r="AC172" s="829"/>
      <c r="AD172" s="829"/>
      <c r="AE172" s="829"/>
      <c r="AF172" s="829"/>
      <c r="AG172" s="830"/>
      <c r="AH172" s="10"/>
      <c r="AI172" s="10"/>
      <c r="AJ172" s="10"/>
      <c r="AK172" s="10"/>
      <c r="AL172" s="10"/>
      <c r="AM172" s="826"/>
      <c r="AN172" s="826"/>
      <c r="AO172" s="826"/>
      <c r="AP172" s="826"/>
      <c r="AQ172" s="826"/>
      <c r="AR172" s="826"/>
      <c r="AS172" s="826"/>
      <c r="AT172" s="826"/>
      <c r="AU172" s="826"/>
      <c r="AV172" s="826"/>
      <c r="AW172" s="826"/>
      <c r="AX172" s="826"/>
      <c r="AY172" s="826"/>
      <c r="AZ172" s="826"/>
      <c r="BA172" s="826"/>
      <c r="BB172" s="826"/>
      <c r="BC172" s="826"/>
      <c r="BD172" s="826"/>
      <c r="BE172" s="826"/>
      <c r="BF172" s="826"/>
      <c r="BG172" s="826"/>
      <c r="BH172" s="826"/>
      <c r="BI172" s="826"/>
      <c r="BJ172" s="826"/>
      <c r="BK172" s="826"/>
      <c r="BL172" s="826"/>
      <c r="BM172" s="826"/>
      <c r="BN172" s="826"/>
      <c r="BO172" s="826"/>
      <c r="BP172" s="826"/>
      <c r="BQ172" s="10"/>
      <c r="BR172" s="10"/>
      <c r="BS172" s="10"/>
      <c r="BT172" s="10"/>
      <c r="BU172" s="10"/>
      <c r="BV172" s="10"/>
      <c r="BW172" s="827" t="s">
        <v>50</v>
      </c>
      <c r="BX172" s="827"/>
      <c r="BY172" s="827"/>
      <c r="BZ172" s="827"/>
      <c r="CA172" s="827"/>
      <c r="CB172" s="827"/>
      <c r="CC172" s="827"/>
      <c r="CD172" s="827"/>
      <c r="CE172" s="827"/>
      <c r="CF172" s="827"/>
      <c r="CG172" s="827"/>
      <c r="CH172" s="827"/>
      <c r="CI172" s="827"/>
      <c r="CJ172" s="827"/>
      <c r="CK172" s="827"/>
      <c r="CL172" s="827"/>
      <c r="CM172" s="827"/>
      <c r="CN172" s="827"/>
      <c r="CO172" s="827"/>
      <c r="CP172" s="827"/>
      <c r="CQ172" s="827"/>
      <c r="CR172" s="827"/>
      <c r="CS172" s="827"/>
      <c r="CT172" s="827"/>
      <c r="CU172" s="827"/>
      <c r="CV172" s="827"/>
      <c r="CW172" s="827"/>
      <c r="CX172" s="827"/>
      <c r="CY172" s="827"/>
      <c r="CZ172" s="827"/>
      <c r="DA172" s="827"/>
      <c r="DB172" s="827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</row>
    <row r="173" spans="2:237" hidden="1" x14ac:dyDescent="0.25">
      <c r="Q173" s="822">
        <v>10</v>
      </c>
      <c r="R173" s="823"/>
      <c r="S173" s="824"/>
      <c r="T173" s="828" t="s">
        <v>59</v>
      </c>
      <c r="U173" s="829"/>
      <c r="V173" s="829"/>
      <c r="W173" s="829"/>
      <c r="X173" s="829"/>
      <c r="Y173" s="829"/>
      <c r="Z173" s="829"/>
      <c r="AA173" s="829"/>
      <c r="AB173" s="829"/>
      <c r="AC173" s="829"/>
      <c r="AD173" s="829"/>
      <c r="AE173" s="829"/>
      <c r="AF173" s="829"/>
      <c r="AG173" s="830"/>
      <c r="AH173" s="10"/>
      <c r="AI173" s="10"/>
      <c r="AJ173" s="10"/>
      <c r="AK173" s="10"/>
      <c r="AL173" s="10"/>
      <c r="AM173" s="832"/>
      <c r="AN173" s="832"/>
      <c r="AO173" s="832"/>
      <c r="AP173" s="832"/>
      <c r="AQ173" s="832"/>
      <c r="AR173" s="832"/>
      <c r="AS173" s="832"/>
      <c r="AT173" s="832"/>
      <c r="AU173" s="832"/>
      <c r="AV173" s="832"/>
      <c r="AW173" s="832"/>
      <c r="AX173" s="832"/>
      <c r="AY173" s="832"/>
      <c r="AZ173" s="832"/>
      <c r="BA173" s="832"/>
      <c r="BB173" s="832"/>
      <c r="BC173" s="832"/>
      <c r="BD173" s="832"/>
      <c r="BE173" s="832"/>
      <c r="BF173" s="832"/>
      <c r="BG173" s="832"/>
      <c r="BH173" s="832"/>
      <c r="BI173" s="832"/>
      <c r="BJ173" s="832"/>
      <c r="BK173" s="832"/>
      <c r="BL173" s="832"/>
      <c r="BM173" s="832"/>
      <c r="BN173" s="832"/>
      <c r="BO173" s="832"/>
      <c r="BP173" s="832"/>
      <c r="BQ173" s="10"/>
      <c r="BR173" s="10"/>
      <c r="BS173" s="10"/>
      <c r="BT173" s="10"/>
      <c r="BU173" s="10"/>
      <c r="BV173" s="10"/>
      <c r="BW173" s="827" t="s">
        <v>50</v>
      </c>
      <c r="BX173" s="827"/>
      <c r="BY173" s="827"/>
      <c r="BZ173" s="827"/>
      <c r="CA173" s="827"/>
      <c r="CB173" s="827"/>
      <c r="CC173" s="827"/>
      <c r="CD173" s="827"/>
      <c r="CE173" s="827"/>
      <c r="CF173" s="827"/>
      <c r="CG173" s="827"/>
      <c r="CH173" s="827"/>
      <c r="CI173" s="827"/>
      <c r="CJ173" s="827"/>
      <c r="CK173" s="827"/>
      <c r="CL173" s="827"/>
      <c r="CM173" s="827"/>
      <c r="CN173" s="827"/>
      <c r="CO173" s="827"/>
      <c r="CP173" s="827"/>
      <c r="CQ173" s="827"/>
      <c r="CR173" s="827"/>
      <c r="CS173" s="827"/>
      <c r="CT173" s="827"/>
      <c r="CU173" s="827"/>
      <c r="CV173" s="827"/>
      <c r="CW173" s="827"/>
      <c r="CX173" s="827"/>
      <c r="CY173" s="827"/>
      <c r="CZ173" s="827"/>
      <c r="DA173" s="827"/>
      <c r="DB173" s="827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</row>
    <row r="174" spans="2:237" hidden="1" x14ac:dyDescent="0.25">
      <c r="Q174" s="822">
        <v>11</v>
      </c>
      <c r="R174" s="823"/>
      <c r="S174" s="824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  <c r="AD174" s="825"/>
      <c r="AE174" s="825"/>
      <c r="AF174" s="825"/>
      <c r="AG174" s="825"/>
      <c r="AH174" s="10"/>
      <c r="AI174" s="10"/>
      <c r="AJ174" s="10"/>
      <c r="AK174" s="10"/>
      <c r="AL174" s="10"/>
      <c r="AM174" s="826"/>
      <c r="AN174" s="826"/>
      <c r="AO174" s="826"/>
      <c r="AP174" s="826"/>
      <c r="AQ174" s="826"/>
      <c r="AR174" s="826"/>
      <c r="AS174" s="826"/>
      <c r="AT174" s="826"/>
      <c r="AU174" s="826"/>
      <c r="AV174" s="826"/>
      <c r="AW174" s="826"/>
      <c r="AX174" s="826"/>
      <c r="AY174" s="826"/>
      <c r="AZ174" s="826"/>
      <c r="BA174" s="826"/>
      <c r="BB174" s="826"/>
      <c r="BC174" s="826"/>
      <c r="BD174" s="826"/>
      <c r="BE174" s="826"/>
      <c r="BF174" s="826"/>
      <c r="BG174" s="826"/>
      <c r="BH174" s="826"/>
      <c r="BI174" s="826"/>
      <c r="BJ174" s="826"/>
      <c r="BK174" s="826"/>
      <c r="BL174" s="826"/>
      <c r="BM174" s="826"/>
      <c r="BN174" s="826"/>
      <c r="BO174" s="826"/>
      <c r="BP174" s="826"/>
      <c r="BQ174" s="10"/>
      <c r="BR174" s="10"/>
      <c r="BS174" s="10"/>
      <c r="BT174" s="10"/>
      <c r="BU174" s="10"/>
      <c r="BV174" s="10"/>
      <c r="BW174" s="827" t="s">
        <v>50</v>
      </c>
      <c r="BX174" s="827"/>
      <c r="BY174" s="827"/>
      <c r="BZ174" s="827"/>
      <c r="CA174" s="827"/>
      <c r="CB174" s="827"/>
      <c r="CC174" s="827"/>
      <c r="CD174" s="827"/>
      <c r="CE174" s="827"/>
      <c r="CF174" s="827"/>
      <c r="CG174" s="827"/>
      <c r="CH174" s="827"/>
      <c r="CI174" s="827"/>
      <c r="CJ174" s="827"/>
      <c r="CK174" s="827"/>
      <c r="CL174" s="827"/>
      <c r="CM174" s="827"/>
      <c r="CN174" s="827"/>
      <c r="CO174" s="827"/>
      <c r="CP174" s="827"/>
      <c r="CQ174" s="827"/>
      <c r="CR174" s="827"/>
      <c r="CS174" s="827"/>
      <c r="CT174" s="827"/>
      <c r="CU174" s="827"/>
      <c r="CV174" s="827"/>
      <c r="CW174" s="827"/>
      <c r="CX174" s="827"/>
      <c r="CY174" s="827"/>
      <c r="CZ174" s="827"/>
      <c r="DA174" s="827"/>
      <c r="DB174" s="827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</row>
    <row r="175" spans="2:237" hidden="1" x14ac:dyDescent="0.25">
      <c r="Q175" s="822">
        <v>12</v>
      </c>
      <c r="R175" s="823"/>
      <c r="S175" s="824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  <c r="AD175" s="825"/>
      <c r="AE175" s="825"/>
      <c r="AF175" s="825"/>
      <c r="AG175" s="825"/>
      <c r="AH175" s="10"/>
      <c r="AI175" s="10"/>
      <c r="AJ175" s="10"/>
      <c r="AK175" s="10"/>
      <c r="AL175" s="10"/>
      <c r="AM175" s="826"/>
      <c r="AN175" s="826"/>
      <c r="AO175" s="826"/>
      <c r="AP175" s="826"/>
      <c r="AQ175" s="826"/>
      <c r="AR175" s="826"/>
      <c r="AS175" s="826"/>
      <c r="AT175" s="826"/>
      <c r="AU175" s="826"/>
      <c r="AV175" s="826"/>
      <c r="AW175" s="826"/>
      <c r="AX175" s="826"/>
      <c r="AY175" s="826"/>
      <c r="AZ175" s="826"/>
      <c r="BA175" s="826"/>
      <c r="BB175" s="826"/>
      <c r="BC175" s="826"/>
      <c r="BD175" s="826"/>
      <c r="BE175" s="826"/>
      <c r="BF175" s="826"/>
      <c r="BG175" s="826"/>
      <c r="BH175" s="826"/>
      <c r="BI175" s="826"/>
      <c r="BJ175" s="826"/>
      <c r="BK175" s="826"/>
      <c r="BL175" s="826"/>
      <c r="BM175" s="826"/>
      <c r="BN175" s="826"/>
      <c r="BO175" s="826"/>
      <c r="BP175" s="826"/>
      <c r="BQ175" s="10"/>
      <c r="BR175" s="10"/>
      <c r="BS175" s="10"/>
      <c r="BT175" s="10"/>
      <c r="BU175" s="10"/>
      <c r="BV175" s="10"/>
      <c r="BW175" s="827" t="s">
        <v>50</v>
      </c>
      <c r="BX175" s="827"/>
      <c r="BY175" s="827"/>
      <c r="BZ175" s="827"/>
      <c r="CA175" s="827"/>
      <c r="CB175" s="827"/>
      <c r="CC175" s="827"/>
      <c r="CD175" s="827"/>
      <c r="CE175" s="827"/>
      <c r="CF175" s="827"/>
      <c r="CG175" s="827"/>
      <c r="CH175" s="827"/>
      <c r="CI175" s="827"/>
      <c r="CJ175" s="827"/>
      <c r="CK175" s="827"/>
      <c r="CL175" s="827"/>
      <c r="CM175" s="827"/>
      <c r="CN175" s="827"/>
      <c r="CO175" s="827"/>
      <c r="CP175" s="827"/>
      <c r="CQ175" s="827"/>
      <c r="CR175" s="827"/>
      <c r="CS175" s="827"/>
      <c r="CT175" s="827"/>
      <c r="CU175" s="827"/>
      <c r="CV175" s="827"/>
      <c r="CW175" s="827"/>
      <c r="CX175" s="827"/>
      <c r="CY175" s="827"/>
      <c r="CZ175" s="827"/>
      <c r="DA175" s="827"/>
      <c r="DB175" s="827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</row>
    <row r="176" spans="2:237" hidden="1" x14ac:dyDescent="0.25">
      <c r="Q176" s="822"/>
      <c r="R176" s="823"/>
      <c r="S176" s="824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  <c r="AD176" s="825"/>
      <c r="AE176" s="825"/>
      <c r="AF176" s="825"/>
      <c r="AG176" s="825"/>
      <c r="AH176" s="10"/>
      <c r="AI176" s="10"/>
      <c r="AJ176" s="10"/>
      <c r="AK176" s="10"/>
      <c r="AL176" s="10"/>
      <c r="AM176" s="826"/>
      <c r="AN176" s="826"/>
      <c r="AO176" s="826"/>
      <c r="AP176" s="826"/>
      <c r="AQ176" s="826"/>
      <c r="AR176" s="826"/>
      <c r="AS176" s="826"/>
      <c r="AT176" s="826"/>
      <c r="AU176" s="826"/>
      <c r="AV176" s="826"/>
      <c r="AW176" s="826"/>
      <c r="AX176" s="826"/>
      <c r="AY176" s="826"/>
      <c r="AZ176" s="826"/>
      <c r="BA176" s="826"/>
      <c r="BB176" s="826"/>
      <c r="BC176" s="826"/>
      <c r="BD176" s="826"/>
      <c r="BE176" s="826"/>
      <c r="BF176" s="826"/>
      <c r="BG176" s="826"/>
      <c r="BH176" s="826"/>
      <c r="BI176" s="826"/>
      <c r="BJ176" s="826"/>
      <c r="BK176" s="826"/>
      <c r="BL176" s="826"/>
      <c r="BM176" s="826"/>
      <c r="BN176" s="826"/>
      <c r="BO176" s="826"/>
      <c r="BP176" s="826"/>
      <c r="BQ176" s="10"/>
      <c r="BR176" s="10"/>
      <c r="BS176" s="10"/>
      <c r="BT176" s="10"/>
      <c r="BU176" s="10"/>
      <c r="BV176" s="10"/>
      <c r="BW176" s="831"/>
      <c r="BX176" s="831"/>
      <c r="BY176" s="831"/>
      <c r="BZ176" s="831"/>
      <c r="CA176" s="831"/>
      <c r="CB176" s="831"/>
      <c r="CC176" s="831"/>
      <c r="CD176" s="831"/>
      <c r="CE176" s="831"/>
      <c r="CF176" s="831"/>
      <c r="CG176" s="831"/>
      <c r="CH176" s="831"/>
      <c r="CI176" s="831"/>
      <c r="CJ176" s="831"/>
      <c r="CK176" s="831"/>
      <c r="CL176" s="831"/>
      <c r="CM176" s="831"/>
      <c r="CN176" s="831"/>
      <c r="CO176" s="831"/>
      <c r="CP176" s="831"/>
      <c r="CQ176" s="831"/>
      <c r="CR176" s="831"/>
      <c r="CS176" s="831"/>
      <c r="CT176" s="831"/>
      <c r="CU176" s="831"/>
      <c r="CV176" s="831"/>
      <c r="CW176" s="831"/>
      <c r="CX176" s="831"/>
      <c r="CY176" s="831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</row>
    <row r="177" spans="131:236" x14ac:dyDescent="0.25"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</row>
    <row r="178" spans="131:236" x14ac:dyDescent="0.25"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</row>
    <row r="179" spans="131:236" x14ac:dyDescent="0.25">
      <c r="EA179" s="10"/>
    </row>
  </sheetData>
  <mergeCells count="4549">
    <mergeCell ref="Q176:S176"/>
    <mergeCell ref="T176:AG176"/>
    <mergeCell ref="AM176:BP176"/>
    <mergeCell ref="BW176:CY176"/>
    <mergeCell ref="Q174:S174"/>
    <mergeCell ref="T174:AG174"/>
    <mergeCell ref="AM174:BP174"/>
    <mergeCell ref="BW174:DB174"/>
    <mergeCell ref="Q175:S175"/>
    <mergeCell ref="T175:AG175"/>
    <mergeCell ref="AM175:BP175"/>
    <mergeCell ref="BW175:DB175"/>
    <mergeCell ref="Q172:S172"/>
    <mergeCell ref="T172:AG172"/>
    <mergeCell ref="AM172:BP172"/>
    <mergeCell ref="BW172:DB172"/>
    <mergeCell ref="Q173:S173"/>
    <mergeCell ref="T173:AG173"/>
    <mergeCell ref="AM173:BP173"/>
    <mergeCell ref="BW173:DB173"/>
    <mergeCell ref="Q170:S170"/>
    <mergeCell ref="T170:AG170"/>
    <mergeCell ref="AM170:BP170"/>
    <mergeCell ref="BW170:DB170"/>
    <mergeCell ref="Q171:S171"/>
    <mergeCell ref="T171:AG171"/>
    <mergeCell ref="AM171:BP171"/>
    <mergeCell ref="BW171:DB171"/>
    <mergeCell ref="Q168:S168"/>
    <mergeCell ref="T168:AG168"/>
    <mergeCell ref="AM168:BP168"/>
    <mergeCell ref="BW168:DB168"/>
    <mergeCell ref="Q169:S169"/>
    <mergeCell ref="T169:AG169"/>
    <mergeCell ref="AM169:BP169"/>
    <mergeCell ref="BW169:DB169"/>
    <mergeCell ref="Q166:S166"/>
    <mergeCell ref="T166:AG166"/>
    <mergeCell ref="AM166:BP166"/>
    <mergeCell ref="BW166:DB166"/>
    <mergeCell ref="Q167:S167"/>
    <mergeCell ref="T167:AG167"/>
    <mergeCell ref="AM167:BP167"/>
    <mergeCell ref="BW167:DB167"/>
    <mergeCell ref="Q163:AG163"/>
    <mergeCell ref="Q164:S164"/>
    <mergeCell ref="T164:AG164"/>
    <mergeCell ref="AM164:BP164"/>
    <mergeCell ref="BW164:DB164"/>
    <mergeCell ref="Q165:S165"/>
    <mergeCell ref="T165:AG165"/>
    <mergeCell ref="AM165:BP165"/>
    <mergeCell ref="BW165:DB165"/>
    <mergeCell ref="FW161:GB161"/>
    <mergeCell ref="GC161:GH161"/>
    <mergeCell ref="GI161:GN161"/>
    <mergeCell ref="GO161:GT161"/>
    <mergeCell ref="GU161:GZ161"/>
    <mergeCell ref="HA161:HF161"/>
    <mergeCell ref="EM161:ER161"/>
    <mergeCell ref="ES161:EX161"/>
    <mergeCell ref="EY161:FD161"/>
    <mergeCell ref="FE161:FJ161"/>
    <mergeCell ref="FK161:FP161"/>
    <mergeCell ref="FQ161:FV161"/>
    <mergeCell ref="DC161:DH161"/>
    <mergeCell ref="DI161:DN161"/>
    <mergeCell ref="DO161:DT161"/>
    <mergeCell ref="DU161:DZ161"/>
    <mergeCell ref="EA161:EF161"/>
    <mergeCell ref="EG161:EL161"/>
    <mergeCell ref="BS161:BX161"/>
    <mergeCell ref="BY161:CD161"/>
    <mergeCell ref="CE161:CJ161"/>
    <mergeCell ref="CK161:CP161"/>
    <mergeCell ref="CQ161:CV161"/>
    <mergeCell ref="CW161:DB161"/>
    <mergeCell ref="GO160:GT160"/>
    <mergeCell ref="GU160:GZ160"/>
    <mergeCell ref="HA160:HF160"/>
    <mergeCell ref="AC161:AH161"/>
    <mergeCell ref="AI161:AN161"/>
    <mergeCell ref="AO161:AT161"/>
    <mergeCell ref="AU161:AZ161"/>
    <mergeCell ref="BA161:BF161"/>
    <mergeCell ref="BG161:BL161"/>
    <mergeCell ref="BM161:BR161"/>
    <mergeCell ref="FE160:FJ160"/>
    <mergeCell ref="FK160:FP160"/>
    <mergeCell ref="FQ160:FV160"/>
    <mergeCell ref="FW160:GB160"/>
    <mergeCell ref="GC160:GH160"/>
    <mergeCell ref="GI160:GN160"/>
    <mergeCell ref="DU160:DZ160"/>
    <mergeCell ref="EA160:EF160"/>
    <mergeCell ref="EG160:EL160"/>
    <mergeCell ref="EM160:ER160"/>
    <mergeCell ref="ES160:EX160"/>
    <mergeCell ref="EY160:FD160"/>
    <mergeCell ref="CK160:CP160"/>
    <mergeCell ref="CQ160:CV160"/>
    <mergeCell ref="CW160:DB160"/>
    <mergeCell ref="DC160:DH160"/>
    <mergeCell ref="DI160:DN160"/>
    <mergeCell ref="DO160:DT160"/>
    <mergeCell ref="BA160:BF160"/>
    <mergeCell ref="BG160:BL160"/>
    <mergeCell ref="BM160:BR160"/>
    <mergeCell ref="AC160:AH160"/>
    <mergeCell ref="AI160:AN160"/>
    <mergeCell ref="AO160:AT160"/>
    <mergeCell ref="AU160:AZ160"/>
    <mergeCell ref="GC157:GH157"/>
    <mergeCell ref="GI157:GN157"/>
    <mergeCell ref="GO157:GT157"/>
    <mergeCell ref="GU157:GZ157"/>
    <mergeCell ref="HA157:HF157"/>
    <mergeCell ref="X158:AB158"/>
    <mergeCell ref="ES157:EX157"/>
    <mergeCell ref="EY157:FD157"/>
    <mergeCell ref="FE157:FJ157"/>
    <mergeCell ref="FK157:FP157"/>
    <mergeCell ref="FQ157:FV157"/>
    <mergeCell ref="FW157:GB157"/>
    <mergeCell ref="DI157:DN157"/>
    <mergeCell ref="DO157:DT157"/>
    <mergeCell ref="DU157:DZ157"/>
    <mergeCell ref="EA157:EF157"/>
    <mergeCell ref="EG157:EL157"/>
    <mergeCell ref="EM157:ER157"/>
    <mergeCell ref="BY157:CD157"/>
    <mergeCell ref="CE157:CJ157"/>
    <mergeCell ref="CK157:CP157"/>
    <mergeCell ref="CQ157:CV157"/>
    <mergeCell ref="CW157:DB157"/>
    <mergeCell ref="HG156:HM157"/>
    <mergeCell ref="AC157:AH157"/>
    <mergeCell ref="AI157:AN157"/>
    <mergeCell ref="AO157:AT157"/>
    <mergeCell ref="AU157:AZ157"/>
    <mergeCell ref="BA157:BF157"/>
    <mergeCell ref="BG157:BL157"/>
    <mergeCell ref="BM157:BR157"/>
    <mergeCell ref="BS157:BX157"/>
    <mergeCell ref="FQ156:FV156"/>
    <mergeCell ref="FW156:GB156"/>
    <mergeCell ref="GC156:GH156"/>
    <mergeCell ref="GI156:GN156"/>
    <mergeCell ref="GO156:GT156"/>
    <mergeCell ref="GU156:GZ156"/>
    <mergeCell ref="EG156:EL156"/>
    <mergeCell ref="EM156:ER156"/>
    <mergeCell ref="ES156:EX156"/>
    <mergeCell ref="EY156:FD156"/>
    <mergeCell ref="FE156:FJ156"/>
    <mergeCell ref="FK156:FP156"/>
    <mergeCell ref="CW156:DB156"/>
    <mergeCell ref="DC156:DH156"/>
    <mergeCell ref="DI156:DN156"/>
    <mergeCell ref="DO156:DT156"/>
    <mergeCell ref="DU156:DZ156"/>
    <mergeCell ref="EA156:EF156"/>
    <mergeCell ref="BM156:BR156"/>
    <mergeCell ref="BS156:BX156"/>
    <mergeCell ref="BY156:CD156"/>
    <mergeCell ref="CE156:CJ156"/>
    <mergeCell ref="CK156:CP156"/>
    <mergeCell ref="CQ156:CV156"/>
    <mergeCell ref="HA155:HF155"/>
    <mergeCell ref="B156:E161"/>
    <mergeCell ref="F156:V161"/>
    <mergeCell ref="W156:AB157"/>
    <mergeCell ref="AC156:AH156"/>
    <mergeCell ref="AI156:AN156"/>
    <mergeCell ref="AO156:AT156"/>
    <mergeCell ref="AU156:AZ156"/>
    <mergeCell ref="BA156:BF156"/>
    <mergeCell ref="BG156:BL156"/>
    <mergeCell ref="DI155:DN155"/>
    <mergeCell ref="DO155:DT155"/>
    <mergeCell ref="DU155:DZ155"/>
    <mergeCell ref="FE155:FJ155"/>
    <mergeCell ref="FK155:FP155"/>
    <mergeCell ref="GU155:GZ155"/>
    <mergeCell ref="BY155:CD155"/>
    <mergeCell ref="CE155:CI155"/>
    <mergeCell ref="CK155:CP155"/>
    <mergeCell ref="CQ155:CV155"/>
    <mergeCell ref="CW155:DB155"/>
    <mergeCell ref="DC155:DH155"/>
    <mergeCell ref="DC157:DH157"/>
    <mergeCell ref="HA156:HF156"/>
    <mergeCell ref="BS160:BX160"/>
    <mergeCell ref="BY160:CD160"/>
    <mergeCell ref="CE160:CJ160"/>
    <mergeCell ref="X159:AB159"/>
    <mergeCell ref="W160:AB161"/>
    <mergeCell ref="GU154:GZ154"/>
    <mergeCell ref="HA154:HF154"/>
    <mergeCell ref="AC155:AH155"/>
    <mergeCell ref="AI155:AN155"/>
    <mergeCell ref="AO155:AT155"/>
    <mergeCell ref="AU155:AZ155"/>
    <mergeCell ref="BA155:BF155"/>
    <mergeCell ref="BG155:BL155"/>
    <mergeCell ref="BM155:BR155"/>
    <mergeCell ref="BS155:BX155"/>
    <mergeCell ref="DC154:DH154"/>
    <mergeCell ref="DI154:DN154"/>
    <mergeCell ref="DO154:DT154"/>
    <mergeCell ref="DU154:DZ154"/>
    <mergeCell ref="FE154:FJ154"/>
    <mergeCell ref="FK154:FP154"/>
    <mergeCell ref="BS154:BX154"/>
    <mergeCell ref="BY154:CD154"/>
    <mergeCell ref="CE154:CI154"/>
    <mergeCell ref="CK154:CP154"/>
    <mergeCell ref="CQ154:CV154"/>
    <mergeCell ref="CW154:DB154"/>
    <mergeCell ref="GU153:GZ153"/>
    <mergeCell ref="HA153:HF153"/>
    <mergeCell ref="X154:AB155"/>
    <mergeCell ref="AC154:AH154"/>
    <mergeCell ref="AI154:AN154"/>
    <mergeCell ref="AO154:AT154"/>
    <mergeCell ref="AU154:AZ154"/>
    <mergeCell ref="BA154:BF154"/>
    <mergeCell ref="BG154:BL154"/>
    <mergeCell ref="BM154:BR154"/>
    <mergeCell ref="FK153:FP153"/>
    <mergeCell ref="FQ153:FV153"/>
    <mergeCell ref="FW153:GB153"/>
    <mergeCell ref="GC153:GH153"/>
    <mergeCell ref="GI153:GN153"/>
    <mergeCell ref="GO153:GT153"/>
    <mergeCell ref="EA153:EF153"/>
    <mergeCell ref="EG153:EL153"/>
    <mergeCell ref="EM153:ER153"/>
    <mergeCell ref="ES153:EX153"/>
    <mergeCell ref="EY153:FD153"/>
    <mergeCell ref="FE153:FJ153"/>
    <mergeCell ref="CQ153:CV153"/>
    <mergeCell ref="CW153:DB153"/>
    <mergeCell ref="DC153:DH153"/>
    <mergeCell ref="DI153:DN153"/>
    <mergeCell ref="DO153:DT153"/>
    <mergeCell ref="DU153:DZ153"/>
    <mergeCell ref="BG153:BL153"/>
    <mergeCell ref="BM153:BR153"/>
    <mergeCell ref="BS153:BX153"/>
    <mergeCell ref="BY153:CD153"/>
    <mergeCell ref="CE153:CJ153"/>
    <mergeCell ref="CK153:CP153"/>
    <mergeCell ref="X153:AB153"/>
    <mergeCell ref="AC153:AH153"/>
    <mergeCell ref="AI153:AN153"/>
    <mergeCell ref="AO153:AT153"/>
    <mergeCell ref="AU153:AZ153"/>
    <mergeCell ref="BA153:BF153"/>
    <mergeCell ref="FW152:GB152"/>
    <mergeCell ref="GC152:GH152"/>
    <mergeCell ref="GI152:GN152"/>
    <mergeCell ref="GO152:GT152"/>
    <mergeCell ref="GU152:GZ152"/>
    <mergeCell ref="HA152:HF152"/>
    <mergeCell ref="EM152:ER152"/>
    <mergeCell ref="ES152:EX152"/>
    <mergeCell ref="EY152:FD152"/>
    <mergeCell ref="FE152:FJ152"/>
    <mergeCell ref="FK152:FP152"/>
    <mergeCell ref="FQ152:FV152"/>
    <mergeCell ref="DC152:DH152"/>
    <mergeCell ref="DI152:DN152"/>
    <mergeCell ref="DO152:DT152"/>
    <mergeCell ref="DU152:DZ152"/>
    <mergeCell ref="EA152:EF152"/>
    <mergeCell ref="EG152:EL152"/>
    <mergeCell ref="BS152:BX152"/>
    <mergeCell ref="BY152:CD152"/>
    <mergeCell ref="CE152:CI152"/>
    <mergeCell ref="CK152:CP152"/>
    <mergeCell ref="CQ152:CV152"/>
    <mergeCell ref="CW152:DB152"/>
    <mergeCell ref="GU151:GZ151"/>
    <mergeCell ref="HA151:HF151"/>
    <mergeCell ref="X152:AB152"/>
    <mergeCell ref="AC152:AH152"/>
    <mergeCell ref="AI152:AN152"/>
    <mergeCell ref="AO152:AT152"/>
    <mergeCell ref="AU152:AZ152"/>
    <mergeCell ref="BA152:BF152"/>
    <mergeCell ref="BG152:BL152"/>
    <mergeCell ref="BM152:BR152"/>
    <mergeCell ref="FK151:FP151"/>
    <mergeCell ref="FQ151:FV151"/>
    <mergeCell ref="FW151:GB151"/>
    <mergeCell ref="GC151:GH151"/>
    <mergeCell ref="GI151:GN151"/>
    <mergeCell ref="GO151:GT151"/>
    <mergeCell ref="EA151:EF151"/>
    <mergeCell ref="EG151:EL151"/>
    <mergeCell ref="EM151:ER151"/>
    <mergeCell ref="ES151:EX151"/>
    <mergeCell ref="EY151:FD151"/>
    <mergeCell ref="FE151:FJ151"/>
    <mergeCell ref="CQ151:CV151"/>
    <mergeCell ref="CW151:DB151"/>
    <mergeCell ref="DC151:DH151"/>
    <mergeCell ref="DI151:DN151"/>
    <mergeCell ref="DO151:DT151"/>
    <mergeCell ref="DU151:DZ151"/>
    <mergeCell ref="BG151:BL151"/>
    <mergeCell ref="BM151:BR151"/>
    <mergeCell ref="BS151:BX151"/>
    <mergeCell ref="BY151:CD151"/>
    <mergeCell ref="CE151:CI151"/>
    <mergeCell ref="CK151:CP151"/>
    <mergeCell ref="GI150:GN150"/>
    <mergeCell ref="GO150:GT150"/>
    <mergeCell ref="GU150:GZ150"/>
    <mergeCell ref="HA150:HF150"/>
    <mergeCell ref="HG150:HM151"/>
    <mergeCell ref="AC151:AH151"/>
    <mergeCell ref="AI151:AN151"/>
    <mergeCell ref="AO151:AT151"/>
    <mergeCell ref="AU151:AZ151"/>
    <mergeCell ref="BA151:BF151"/>
    <mergeCell ref="EY150:FD150"/>
    <mergeCell ref="FE150:FJ150"/>
    <mergeCell ref="FK150:FP150"/>
    <mergeCell ref="FQ150:FV150"/>
    <mergeCell ref="FW150:GB150"/>
    <mergeCell ref="GC150:GH150"/>
    <mergeCell ref="DO150:DT150"/>
    <mergeCell ref="DU150:DZ150"/>
    <mergeCell ref="EA150:EF150"/>
    <mergeCell ref="EG150:EL150"/>
    <mergeCell ref="EM150:ER150"/>
    <mergeCell ref="ES150:EX150"/>
    <mergeCell ref="CE150:CI150"/>
    <mergeCell ref="CK150:CP150"/>
    <mergeCell ref="CQ150:CV150"/>
    <mergeCell ref="CW150:DB150"/>
    <mergeCell ref="DC150:DH150"/>
    <mergeCell ref="DI150:DN150"/>
    <mergeCell ref="AU150:AZ150"/>
    <mergeCell ref="BA150:BF150"/>
    <mergeCell ref="BG150:BL150"/>
    <mergeCell ref="BM150:BR150"/>
    <mergeCell ref="BS150:BX150"/>
    <mergeCell ref="BY150:CD150"/>
    <mergeCell ref="GI149:GN149"/>
    <mergeCell ref="GO149:GT149"/>
    <mergeCell ref="GU149:GZ149"/>
    <mergeCell ref="HA149:HF149"/>
    <mergeCell ref="B150:E155"/>
    <mergeCell ref="F150:V155"/>
    <mergeCell ref="X150:AB151"/>
    <mergeCell ref="AC150:AH150"/>
    <mergeCell ref="AI150:AN150"/>
    <mergeCell ref="AO150:AT150"/>
    <mergeCell ref="EY149:FD149"/>
    <mergeCell ref="FE149:FJ149"/>
    <mergeCell ref="FK149:FP149"/>
    <mergeCell ref="FQ149:FV149"/>
    <mergeCell ref="FW149:GB149"/>
    <mergeCell ref="GC149:GH149"/>
    <mergeCell ref="DO149:DT149"/>
    <mergeCell ref="DU149:DZ149"/>
    <mergeCell ref="EA149:EF149"/>
    <mergeCell ref="EG149:EL149"/>
    <mergeCell ref="EM149:ER149"/>
    <mergeCell ref="ES149:EX149"/>
    <mergeCell ref="CE149:CJ149"/>
    <mergeCell ref="CK149:CP149"/>
    <mergeCell ref="CQ149:CV149"/>
    <mergeCell ref="CW149:DB149"/>
    <mergeCell ref="DC149:DH149"/>
    <mergeCell ref="DI149:DN149"/>
    <mergeCell ref="HY147:HY148"/>
    <mergeCell ref="AC149:AH149"/>
    <mergeCell ref="AI149:AN149"/>
    <mergeCell ref="AO149:AT149"/>
    <mergeCell ref="AU149:AZ149"/>
    <mergeCell ref="BA149:BF149"/>
    <mergeCell ref="BG149:BL149"/>
    <mergeCell ref="BM149:BR149"/>
    <mergeCell ref="BS149:BX149"/>
    <mergeCell ref="BY149:CD149"/>
    <mergeCell ref="FW147:GB148"/>
    <mergeCell ref="GC147:GH148"/>
    <mergeCell ref="GI147:GN148"/>
    <mergeCell ref="GO147:GT148"/>
    <mergeCell ref="GU147:GZ148"/>
    <mergeCell ref="HA147:HF148"/>
    <mergeCell ref="EM147:ER148"/>
    <mergeCell ref="ES147:EX148"/>
    <mergeCell ref="EY147:FD148"/>
    <mergeCell ref="FE147:FJ148"/>
    <mergeCell ref="FK147:FP148"/>
    <mergeCell ref="FQ147:FV148"/>
    <mergeCell ref="DC147:DH148"/>
    <mergeCell ref="DI147:DN148"/>
    <mergeCell ref="DO147:DT148"/>
    <mergeCell ref="DU147:DZ148"/>
    <mergeCell ref="EA147:EF148"/>
    <mergeCell ref="EG147:EL148"/>
    <mergeCell ref="BS147:BX148"/>
    <mergeCell ref="BY147:CD148"/>
    <mergeCell ref="CE147:CJ148"/>
    <mergeCell ref="CK147:CP148"/>
    <mergeCell ref="CQ147:CV148"/>
    <mergeCell ref="CW147:DB148"/>
    <mergeCell ref="GU146:GZ146"/>
    <mergeCell ref="HA146:HF146"/>
    <mergeCell ref="X147:AB148"/>
    <mergeCell ref="AC147:AH148"/>
    <mergeCell ref="AI147:AN148"/>
    <mergeCell ref="AO147:AT148"/>
    <mergeCell ref="AU147:AZ148"/>
    <mergeCell ref="BA147:BF148"/>
    <mergeCell ref="BG147:BL148"/>
    <mergeCell ref="BM147:BR148"/>
    <mergeCell ref="FK146:FP146"/>
    <mergeCell ref="FQ146:FV146"/>
    <mergeCell ref="FW146:GB146"/>
    <mergeCell ref="GC146:GH146"/>
    <mergeCell ref="GI146:GN146"/>
    <mergeCell ref="GO146:GT146"/>
    <mergeCell ref="EA146:EF146"/>
    <mergeCell ref="EG146:EL146"/>
    <mergeCell ref="EM146:ER146"/>
    <mergeCell ref="ES146:EX146"/>
    <mergeCell ref="EY146:FD146"/>
    <mergeCell ref="FE146:FJ146"/>
    <mergeCell ref="CQ146:CV146"/>
    <mergeCell ref="CW146:DB146"/>
    <mergeCell ref="DC146:DH146"/>
    <mergeCell ref="DI146:DN146"/>
    <mergeCell ref="DO146:DT146"/>
    <mergeCell ref="DU146:DZ146"/>
    <mergeCell ref="BG146:BL146"/>
    <mergeCell ref="BM146:BR146"/>
    <mergeCell ref="BS146:BX146"/>
    <mergeCell ref="BY146:CD146"/>
    <mergeCell ref="CE146:CJ146"/>
    <mergeCell ref="CK146:CP146"/>
    <mergeCell ref="X146:AB146"/>
    <mergeCell ref="AC146:AH146"/>
    <mergeCell ref="AI146:AN146"/>
    <mergeCell ref="AO146:AT146"/>
    <mergeCell ref="AU146:AZ146"/>
    <mergeCell ref="BA146:BF146"/>
    <mergeCell ref="FQ145:FV145"/>
    <mergeCell ref="FW145:GB145"/>
    <mergeCell ref="GC145:GH145"/>
    <mergeCell ref="GI145:GN145"/>
    <mergeCell ref="GO145:GT145"/>
    <mergeCell ref="GU145:GZ145"/>
    <mergeCell ref="EG145:EL145"/>
    <mergeCell ref="EM145:ER145"/>
    <mergeCell ref="ES145:EX145"/>
    <mergeCell ref="EY145:FD145"/>
    <mergeCell ref="FE145:FJ145"/>
    <mergeCell ref="FK145:FP145"/>
    <mergeCell ref="CW145:DB145"/>
    <mergeCell ref="DC145:DH145"/>
    <mergeCell ref="DI145:DN145"/>
    <mergeCell ref="DO145:DT145"/>
    <mergeCell ref="DU145:DZ145"/>
    <mergeCell ref="EA145:EF145"/>
    <mergeCell ref="BM145:BR145"/>
    <mergeCell ref="BS145:BX145"/>
    <mergeCell ref="BY145:CD145"/>
    <mergeCell ref="CE145:CI145"/>
    <mergeCell ref="CK145:CP145"/>
    <mergeCell ref="CQ145:CV145"/>
    <mergeCell ref="AC145:AH145"/>
    <mergeCell ref="AI145:AN145"/>
    <mergeCell ref="AO145:AT145"/>
    <mergeCell ref="AU145:AZ145"/>
    <mergeCell ref="BA145:BF145"/>
    <mergeCell ref="BG145:BL145"/>
    <mergeCell ref="GC144:GH144"/>
    <mergeCell ref="GI144:GN144"/>
    <mergeCell ref="GO144:GT144"/>
    <mergeCell ref="GU144:GZ144"/>
    <mergeCell ref="HA144:HF144"/>
    <mergeCell ref="HG144:HM145"/>
    <mergeCell ref="HA145:HF145"/>
    <mergeCell ref="ES144:EX144"/>
    <mergeCell ref="EY144:FD144"/>
    <mergeCell ref="FE144:FJ144"/>
    <mergeCell ref="FK144:FP144"/>
    <mergeCell ref="FQ144:FV144"/>
    <mergeCell ref="FW144:GB144"/>
    <mergeCell ref="DI144:DN144"/>
    <mergeCell ref="DO144:DT144"/>
    <mergeCell ref="DU144:DZ144"/>
    <mergeCell ref="EA144:EF144"/>
    <mergeCell ref="EG144:EL144"/>
    <mergeCell ref="EM144:ER144"/>
    <mergeCell ref="BY144:CD144"/>
    <mergeCell ref="CE144:CI144"/>
    <mergeCell ref="CK144:CP144"/>
    <mergeCell ref="CQ144:CV144"/>
    <mergeCell ref="CW144:DB144"/>
    <mergeCell ref="DC144:DH144"/>
    <mergeCell ref="AO144:AT144"/>
    <mergeCell ref="AU144:AZ144"/>
    <mergeCell ref="BA144:BF144"/>
    <mergeCell ref="BG144:BL144"/>
    <mergeCell ref="BM144:BR144"/>
    <mergeCell ref="BS144:BX144"/>
    <mergeCell ref="GC143:GH143"/>
    <mergeCell ref="GI143:GN143"/>
    <mergeCell ref="GO143:GT143"/>
    <mergeCell ref="GU143:GZ143"/>
    <mergeCell ref="HA143:HF143"/>
    <mergeCell ref="B144:E149"/>
    <mergeCell ref="F144:V149"/>
    <mergeCell ref="X144:AB145"/>
    <mergeCell ref="AC144:AH144"/>
    <mergeCell ref="AI144:AN144"/>
    <mergeCell ref="ES143:EX143"/>
    <mergeCell ref="EY143:FD143"/>
    <mergeCell ref="FE143:FJ143"/>
    <mergeCell ref="FK143:FP143"/>
    <mergeCell ref="FQ143:FV143"/>
    <mergeCell ref="FW143:GB143"/>
    <mergeCell ref="DI143:DN143"/>
    <mergeCell ref="DO143:DT143"/>
    <mergeCell ref="DU143:DZ143"/>
    <mergeCell ref="EA143:EF143"/>
    <mergeCell ref="EG143:EL143"/>
    <mergeCell ref="EM143:ER143"/>
    <mergeCell ref="BY143:CD143"/>
    <mergeCell ref="CE143:CI143"/>
    <mergeCell ref="CK143:CP143"/>
    <mergeCell ref="CQ143:CV143"/>
    <mergeCell ref="CW143:DB143"/>
    <mergeCell ref="DC143:DH143"/>
    <mergeCell ref="GU142:GZ142"/>
    <mergeCell ref="HA142:HF142"/>
    <mergeCell ref="AC143:AH143"/>
    <mergeCell ref="AI143:AN143"/>
    <mergeCell ref="AO143:AT143"/>
    <mergeCell ref="AU143:AZ143"/>
    <mergeCell ref="BA143:BF143"/>
    <mergeCell ref="BG143:BL143"/>
    <mergeCell ref="BM143:BR143"/>
    <mergeCell ref="BS143:BX143"/>
    <mergeCell ref="FK142:FP142"/>
    <mergeCell ref="FQ142:FV142"/>
    <mergeCell ref="FW142:GB142"/>
    <mergeCell ref="GC142:GH142"/>
    <mergeCell ref="GI142:GN142"/>
    <mergeCell ref="GO142:GT142"/>
    <mergeCell ref="EA142:EF142"/>
    <mergeCell ref="EG142:EL142"/>
    <mergeCell ref="EM142:ER142"/>
    <mergeCell ref="ES142:EX142"/>
    <mergeCell ref="EY142:FD142"/>
    <mergeCell ref="FE142:FJ142"/>
    <mergeCell ref="CQ142:CV142"/>
    <mergeCell ref="CW142:DB142"/>
    <mergeCell ref="DC142:DH142"/>
    <mergeCell ref="DI142:DN142"/>
    <mergeCell ref="DO142:DT142"/>
    <mergeCell ref="DU142:DZ142"/>
    <mergeCell ref="BG142:BL142"/>
    <mergeCell ref="BM142:BR142"/>
    <mergeCell ref="BS142:BX142"/>
    <mergeCell ref="BY142:CD142"/>
    <mergeCell ref="CE142:CI142"/>
    <mergeCell ref="CK142:CP142"/>
    <mergeCell ref="X142:AB143"/>
    <mergeCell ref="AC142:AH142"/>
    <mergeCell ref="AI142:AN142"/>
    <mergeCell ref="AO142:AT142"/>
    <mergeCell ref="AU142:AZ142"/>
    <mergeCell ref="BA142:BF142"/>
    <mergeCell ref="FW141:GB141"/>
    <mergeCell ref="GC141:GH141"/>
    <mergeCell ref="GI141:GN141"/>
    <mergeCell ref="GO141:GT141"/>
    <mergeCell ref="GU141:GZ141"/>
    <mergeCell ref="HA141:HF141"/>
    <mergeCell ref="EM141:ER141"/>
    <mergeCell ref="ES141:EX141"/>
    <mergeCell ref="EY141:FD141"/>
    <mergeCell ref="FE141:FJ141"/>
    <mergeCell ref="FK141:FP141"/>
    <mergeCell ref="FQ141:FV141"/>
    <mergeCell ref="DC141:DH141"/>
    <mergeCell ref="DI141:DN141"/>
    <mergeCell ref="DO141:DT141"/>
    <mergeCell ref="DU141:DZ141"/>
    <mergeCell ref="EA141:EF141"/>
    <mergeCell ref="EG141:EL141"/>
    <mergeCell ref="BS141:BX141"/>
    <mergeCell ref="BY141:CD141"/>
    <mergeCell ref="CE141:CJ141"/>
    <mergeCell ref="CK141:CP141"/>
    <mergeCell ref="CQ141:CV141"/>
    <mergeCell ref="CW141:DB141"/>
    <mergeCell ref="GU140:GZ140"/>
    <mergeCell ref="HA140:HF140"/>
    <mergeCell ref="X141:AB141"/>
    <mergeCell ref="AC141:AH141"/>
    <mergeCell ref="AI141:AN141"/>
    <mergeCell ref="AO141:AT141"/>
    <mergeCell ref="AU141:AZ141"/>
    <mergeCell ref="BA141:BF141"/>
    <mergeCell ref="BG141:BL141"/>
    <mergeCell ref="BM141:BR141"/>
    <mergeCell ref="FK140:FP140"/>
    <mergeCell ref="FQ140:FV140"/>
    <mergeCell ref="FW140:GB140"/>
    <mergeCell ref="GC140:GH140"/>
    <mergeCell ref="GI140:GN140"/>
    <mergeCell ref="GO140:GT140"/>
    <mergeCell ref="EA140:EF140"/>
    <mergeCell ref="EG140:EL140"/>
    <mergeCell ref="EM140:ER140"/>
    <mergeCell ref="ES140:EX140"/>
    <mergeCell ref="EY140:FD140"/>
    <mergeCell ref="FE140:FJ140"/>
    <mergeCell ref="CQ140:CV140"/>
    <mergeCell ref="CW140:DB140"/>
    <mergeCell ref="DC140:DH140"/>
    <mergeCell ref="DI140:DN140"/>
    <mergeCell ref="DO140:DT140"/>
    <mergeCell ref="DU140:DZ140"/>
    <mergeCell ref="BG140:BL140"/>
    <mergeCell ref="BM140:BR140"/>
    <mergeCell ref="BS140:BX140"/>
    <mergeCell ref="BY140:CD140"/>
    <mergeCell ref="CE140:CI140"/>
    <mergeCell ref="CK140:CP140"/>
    <mergeCell ref="X140:AB140"/>
    <mergeCell ref="AC140:AH140"/>
    <mergeCell ref="AI140:AN140"/>
    <mergeCell ref="AO140:AT140"/>
    <mergeCell ref="AU140:AZ140"/>
    <mergeCell ref="BA140:BF140"/>
    <mergeCell ref="FQ139:FV139"/>
    <mergeCell ref="FW139:GB139"/>
    <mergeCell ref="GC139:GH139"/>
    <mergeCell ref="GI139:GN139"/>
    <mergeCell ref="GO139:GT139"/>
    <mergeCell ref="GU139:GZ139"/>
    <mergeCell ref="EG139:EL139"/>
    <mergeCell ref="EM139:ER139"/>
    <mergeCell ref="ES139:EX139"/>
    <mergeCell ref="EY139:FD139"/>
    <mergeCell ref="FE139:FJ139"/>
    <mergeCell ref="FK139:FP139"/>
    <mergeCell ref="CW139:DB139"/>
    <mergeCell ref="DC139:DH139"/>
    <mergeCell ref="DI139:DN139"/>
    <mergeCell ref="DO139:DT139"/>
    <mergeCell ref="DU139:DZ139"/>
    <mergeCell ref="EA139:EF139"/>
    <mergeCell ref="BM139:BR139"/>
    <mergeCell ref="BS139:BX139"/>
    <mergeCell ref="BY139:CD139"/>
    <mergeCell ref="CE139:CI139"/>
    <mergeCell ref="CK139:CP139"/>
    <mergeCell ref="CQ139:CV139"/>
    <mergeCell ref="AC139:AH139"/>
    <mergeCell ref="AI139:AN139"/>
    <mergeCell ref="AO139:AT139"/>
    <mergeCell ref="AU139:AZ139"/>
    <mergeCell ref="BA139:BF139"/>
    <mergeCell ref="BG139:BL139"/>
    <mergeCell ref="GC138:GH138"/>
    <mergeCell ref="GI138:GN138"/>
    <mergeCell ref="GO138:GT138"/>
    <mergeCell ref="GU138:GZ138"/>
    <mergeCell ref="HA138:HF138"/>
    <mergeCell ref="HG138:HM139"/>
    <mergeCell ref="HA139:HF139"/>
    <mergeCell ref="ES138:EX138"/>
    <mergeCell ref="EY138:FD138"/>
    <mergeCell ref="FE138:FJ138"/>
    <mergeCell ref="FK138:FP138"/>
    <mergeCell ref="FQ138:FV138"/>
    <mergeCell ref="FW138:GB138"/>
    <mergeCell ref="DI138:DN138"/>
    <mergeCell ref="DO138:DT138"/>
    <mergeCell ref="DU138:DZ138"/>
    <mergeCell ref="EA138:EF138"/>
    <mergeCell ref="EG138:EL138"/>
    <mergeCell ref="EM138:ER138"/>
    <mergeCell ref="BY138:CD138"/>
    <mergeCell ref="CE138:CI138"/>
    <mergeCell ref="CK138:CP138"/>
    <mergeCell ref="CQ138:CV138"/>
    <mergeCell ref="CW138:DB138"/>
    <mergeCell ref="DC138:DH138"/>
    <mergeCell ref="AO138:AT138"/>
    <mergeCell ref="AU138:AZ138"/>
    <mergeCell ref="BA138:BF138"/>
    <mergeCell ref="BG138:BL138"/>
    <mergeCell ref="BM138:BR138"/>
    <mergeCell ref="BS138:BX138"/>
    <mergeCell ref="GC137:GH137"/>
    <mergeCell ref="GI137:GN137"/>
    <mergeCell ref="GO137:GT137"/>
    <mergeCell ref="GU137:GZ137"/>
    <mergeCell ref="HA137:HF137"/>
    <mergeCell ref="B138:E143"/>
    <mergeCell ref="F138:V143"/>
    <mergeCell ref="W138:AB139"/>
    <mergeCell ref="AC138:AH138"/>
    <mergeCell ref="AI138:AN138"/>
    <mergeCell ref="ES137:EX137"/>
    <mergeCell ref="EY137:FD137"/>
    <mergeCell ref="FE137:FJ137"/>
    <mergeCell ref="FK137:FP137"/>
    <mergeCell ref="FQ137:FV137"/>
    <mergeCell ref="FW137:GB137"/>
    <mergeCell ref="DI137:DN137"/>
    <mergeCell ref="DO137:DT137"/>
    <mergeCell ref="DU137:DZ137"/>
    <mergeCell ref="EA137:EF137"/>
    <mergeCell ref="EG137:EL137"/>
    <mergeCell ref="EM137:ER137"/>
    <mergeCell ref="BY137:CD137"/>
    <mergeCell ref="CE137:CI137"/>
    <mergeCell ref="HA136:HF136"/>
    <mergeCell ref="AC137:AH137"/>
    <mergeCell ref="AI137:AN137"/>
    <mergeCell ref="AO137:AT137"/>
    <mergeCell ref="AU137:AZ137"/>
    <mergeCell ref="BA137:BF137"/>
    <mergeCell ref="BG137:BL137"/>
    <mergeCell ref="BM137:BR137"/>
    <mergeCell ref="BS137:BX137"/>
    <mergeCell ref="FK136:FP136"/>
    <mergeCell ref="FQ136:FV136"/>
    <mergeCell ref="FW136:GB136"/>
    <mergeCell ref="GC136:GH136"/>
    <mergeCell ref="GI136:GN136"/>
    <mergeCell ref="GO136:GT136"/>
    <mergeCell ref="EA136:EF136"/>
    <mergeCell ref="EG136:EL136"/>
    <mergeCell ref="EM136:ER136"/>
    <mergeCell ref="ES136:EX136"/>
    <mergeCell ref="EY136:FD136"/>
    <mergeCell ref="FE136:FJ136"/>
    <mergeCell ref="CQ136:CV136"/>
    <mergeCell ref="CW136:DB136"/>
    <mergeCell ref="DC136:DH136"/>
    <mergeCell ref="DI136:DN136"/>
    <mergeCell ref="DO136:DT136"/>
    <mergeCell ref="DU136:DZ136"/>
    <mergeCell ref="BG136:BL136"/>
    <mergeCell ref="BM136:BR136"/>
    <mergeCell ref="BS136:BX136"/>
    <mergeCell ref="BY136:CD136"/>
    <mergeCell ref="CE136:CI136"/>
    <mergeCell ref="CK136:CP136"/>
    <mergeCell ref="X136:AB137"/>
    <mergeCell ref="AC136:AH136"/>
    <mergeCell ref="AI136:AN136"/>
    <mergeCell ref="AO136:AT136"/>
    <mergeCell ref="AU136:AZ136"/>
    <mergeCell ref="BA136:BF136"/>
    <mergeCell ref="FW135:GB135"/>
    <mergeCell ref="GC135:GH135"/>
    <mergeCell ref="GI135:GN135"/>
    <mergeCell ref="GO135:GT135"/>
    <mergeCell ref="GU135:GZ135"/>
    <mergeCell ref="CK137:CP137"/>
    <mergeCell ref="CQ137:CV137"/>
    <mergeCell ref="CW137:DB137"/>
    <mergeCell ref="DC137:DH137"/>
    <mergeCell ref="GU136:GZ136"/>
    <mergeCell ref="HA135:HF135"/>
    <mergeCell ref="EM135:ER135"/>
    <mergeCell ref="ES135:EX135"/>
    <mergeCell ref="EY135:FD135"/>
    <mergeCell ref="FE135:FJ135"/>
    <mergeCell ref="FK135:FP135"/>
    <mergeCell ref="FQ135:FV135"/>
    <mergeCell ref="DC135:DH135"/>
    <mergeCell ref="DI135:DN135"/>
    <mergeCell ref="DO135:DT135"/>
    <mergeCell ref="DU135:DZ135"/>
    <mergeCell ref="EA135:EF135"/>
    <mergeCell ref="EG135:EL135"/>
    <mergeCell ref="BS135:BX135"/>
    <mergeCell ref="BY135:CD135"/>
    <mergeCell ref="CE135:CJ135"/>
    <mergeCell ref="CK135:CP135"/>
    <mergeCell ref="CQ135:CV135"/>
    <mergeCell ref="CW135:DB135"/>
    <mergeCell ref="GU134:GZ134"/>
    <mergeCell ref="HA134:HF134"/>
    <mergeCell ref="X135:AB135"/>
    <mergeCell ref="AC135:AH135"/>
    <mergeCell ref="AI135:AN135"/>
    <mergeCell ref="AO135:AT135"/>
    <mergeCell ref="AU135:AZ135"/>
    <mergeCell ref="BA135:BF135"/>
    <mergeCell ref="BG135:BL135"/>
    <mergeCell ref="BM135:BR135"/>
    <mergeCell ref="FK134:FP134"/>
    <mergeCell ref="FQ134:FV134"/>
    <mergeCell ref="FW134:GB134"/>
    <mergeCell ref="GC134:GH134"/>
    <mergeCell ref="GI134:GN134"/>
    <mergeCell ref="GO134:GT134"/>
    <mergeCell ref="EA134:EF134"/>
    <mergeCell ref="EG134:EL134"/>
    <mergeCell ref="EM134:ER134"/>
    <mergeCell ref="ES134:EX134"/>
    <mergeCell ref="EY134:FD134"/>
    <mergeCell ref="FE134:FJ134"/>
    <mergeCell ref="CQ134:CV134"/>
    <mergeCell ref="CW134:DB134"/>
    <mergeCell ref="DC134:DH134"/>
    <mergeCell ref="DI134:DN134"/>
    <mergeCell ref="DO134:DT134"/>
    <mergeCell ref="DU134:DZ134"/>
    <mergeCell ref="BG134:BL134"/>
    <mergeCell ref="BM134:BR134"/>
    <mergeCell ref="BS134:BX134"/>
    <mergeCell ref="BY134:CD134"/>
    <mergeCell ref="CE134:CI134"/>
    <mergeCell ref="CK134:CP134"/>
    <mergeCell ref="X134:AB134"/>
    <mergeCell ref="AC134:AH134"/>
    <mergeCell ref="AI134:AN134"/>
    <mergeCell ref="AO134:AT134"/>
    <mergeCell ref="AU134:AZ134"/>
    <mergeCell ref="BA134:BF134"/>
    <mergeCell ref="FQ133:FV133"/>
    <mergeCell ref="FW133:GB133"/>
    <mergeCell ref="GC133:GH133"/>
    <mergeCell ref="GI133:GN133"/>
    <mergeCell ref="GO133:GT133"/>
    <mergeCell ref="GU133:GZ133"/>
    <mergeCell ref="EG133:EL133"/>
    <mergeCell ref="EM133:ER133"/>
    <mergeCell ref="ES133:EX133"/>
    <mergeCell ref="EY133:FD133"/>
    <mergeCell ref="FE133:FJ133"/>
    <mergeCell ref="FK133:FP133"/>
    <mergeCell ref="CW133:DB133"/>
    <mergeCell ref="DC133:DH133"/>
    <mergeCell ref="DI133:DN133"/>
    <mergeCell ref="DO133:DT133"/>
    <mergeCell ref="DU133:DZ133"/>
    <mergeCell ref="EA133:EF133"/>
    <mergeCell ref="BM133:BR133"/>
    <mergeCell ref="BS133:BX133"/>
    <mergeCell ref="BY133:CD133"/>
    <mergeCell ref="CE133:CI133"/>
    <mergeCell ref="CK133:CP133"/>
    <mergeCell ref="CQ133:CV133"/>
    <mergeCell ref="AC133:AH133"/>
    <mergeCell ref="AI133:AN133"/>
    <mergeCell ref="AO133:AT133"/>
    <mergeCell ref="AU133:AZ133"/>
    <mergeCell ref="BA133:BF133"/>
    <mergeCell ref="BG133:BL133"/>
    <mergeCell ref="GC132:GH132"/>
    <mergeCell ref="GI132:GN132"/>
    <mergeCell ref="GO132:GT132"/>
    <mergeCell ref="GU132:GZ132"/>
    <mergeCell ref="HA132:HF132"/>
    <mergeCell ref="HG132:HM133"/>
    <mergeCell ref="HA133:HF133"/>
    <mergeCell ref="ES132:EX132"/>
    <mergeCell ref="EY132:FD132"/>
    <mergeCell ref="FE132:FJ132"/>
    <mergeCell ref="FK132:FP132"/>
    <mergeCell ref="FQ132:FV132"/>
    <mergeCell ref="FW132:GB132"/>
    <mergeCell ref="DI132:DN132"/>
    <mergeCell ref="DO132:DT132"/>
    <mergeCell ref="DU132:DZ132"/>
    <mergeCell ref="EA132:EF132"/>
    <mergeCell ref="EG132:EL132"/>
    <mergeCell ref="EM132:ER132"/>
    <mergeCell ref="BY132:CD132"/>
    <mergeCell ref="CE132:CI132"/>
    <mergeCell ref="CK132:CP132"/>
    <mergeCell ref="CQ132:CV132"/>
    <mergeCell ref="CW132:DB132"/>
    <mergeCell ref="DC132:DH132"/>
    <mergeCell ref="AO132:AT132"/>
    <mergeCell ref="AU132:AZ132"/>
    <mergeCell ref="BA132:BF132"/>
    <mergeCell ref="BG132:BL132"/>
    <mergeCell ref="BM132:BR132"/>
    <mergeCell ref="BS132:BX132"/>
    <mergeCell ref="GC131:GH131"/>
    <mergeCell ref="GI131:GN131"/>
    <mergeCell ref="GO131:GT131"/>
    <mergeCell ref="GU131:GZ131"/>
    <mergeCell ref="HA131:HF131"/>
    <mergeCell ref="B132:E137"/>
    <mergeCell ref="F132:V137"/>
    <mergeCell ref="X132:AB133"/>
    <mergeCell ref="AC132:AH132"/>
    <mergeCell ref="AI132:AN132"/>
    <mergeCell ref="ES131:EX131"/>
    <mergeCell ref="EY131:FD131"/>
    <mergeCell ref="FE131:FJ131"/>
    <mergeCell ref="FK131:FP131"/>
    <mergeCell ref="FQ131:FV131"/>
    <mergeCell ref="FW131:GB131"/>
    <mergeCell ref="DI131:DN131"/>
    <mergeCell ref="DO131:DT131"/>
    <mergeCell ref="DU131:DZ131"/>
    <mergeCell ref="EA131:EF131"/>
    <mergeCell ref="EG131:EL131"/>
    <mergeCell ref="EM131:ER131"/>
    <mergeCell ref="BY131:CD131"/>
    <mergeCell ref="CE131:CI131"/>
    <mergeCell ref="CK131:CP131"/>
    <mergeCell ref="CQ131:CV131"/>
    <mergeCell ref="CW131:DB131"/>
    <mergeCell ref="DC131:DH131"/>
    <mergeCell ref="GU130:GZ130"/>
    <mergeCell ref="HA130:HF130"/>
    <mergeCell ref="AC131:AH131"/>
    <mergeCell ref="AI131:AN131"/>
    <mergeCell ref="AO131:AT131"/>
    <mergeCell ref="AU131:AZ131"/>
    <mergeCell ref="BA131:BF131"/>
    <mergeCell ref="BG131:BL131"/>
    <mergeCell ref="BM131:BR131"/>
    <mergeCell ref="BS131:BX131"/>
    <mergeCell ref="FK130:FP130"/>
    <mergeCell ref="FQ130:FV130"/>
    <mergeCell ref="FW130:GB130"/>
    <mergeCell ref="GC130:GH130"/>
    <mergeCell ref="GI130:GN130"/>
    <mergeCell ref="GO130:GT130"/>
    <mergeCell ref="EA130:EF130"/>
    <mergeCell ref="EG130:EL130"/>
    <mergeCell ref="EM130:ER130"/>
    <mergeCell ref="ES130:EX130"/>
    <mergeCell ref="EY130:FD130"/>
    <mergeCell ref="FE130:FJ130"/>
    <mergeCell ref="CQ130:CV130"/>
    <mergeCell ref="CW130:DB130"/>
    <mergeCell ref="DC130:DH130"/>
    <mergeCell ref="DI130:DN130"/>
    <mergeCell ref="DO130:DT130"/>
    <mergeCell ref="DU130:DZ130"/>
    <mergeCell ref="BG130:BL130"/>
    <mergeCell ref="BM130:BR130"/>
    <mergeCell ref="BS130:BX130"/>
    <mergeCell ref="BY130:CD130"/>
    <mergeCell ref="CE130:CI130"/>
    <mergeCell ref="CK130:CP130"/>
    <mergeCell ref="X130:AB131"/>
    <mergeCell ref="AC130:AH130"/>
    <mergeCell ref="AI130:AN130"/>
    <mergeCell ref="AO130:AT130"/>
    <mergeCell ref="AU130:AZ130"/>
    <mergeCell ref="BA130:BF130"/>
    <mergeCell ref="FW129:GB129"/>
    <mergeCell ref="GC129:GH129"/>
    <mergeCell ref="GI129:GN129"/>
    <mergeCell ref="GO129:GT129"/>
    <mergeCell ref="GU129:GZ129"/>
    <mergeCell ref="HA129:HF129"/>
    <mergeCell ref="EM129:ER129"/>
    <mergeCell ref="ES129:EX129"/>
    <mergeCell ref="EY129:FD129"/>
    <mergeCell ref="FE129:FJ129"/>
    <mergeCell ref="FK129:FP129"/>
    <mergeCell ref="FQ129:FV129"/>
    <mergeCell ref="DC129:DH129"/>
    <mergeCell ref="DI129:DN129"/>
    <mergeCell ref="DO129:DT129"/>
    <mergeCell ref="DU129:DZ129"/>
    <mergeCell ref="EA129:EF129"/>
    <mergeCell ref="EG129:EL129"/>
    <mergeCell ref="BS129:BX129"/>
    <mergeCell ref="BY129:CD129"/>
    <mergeCell ref="CE129:CJ129"/>
    <mergeCell ref="CK129:CP129"/>
    <mergeCell ref="CQ129:CV129"/>
    <mergeCell ref="CW129:DB129"/>
    <mergeCell ref="GU128:GZ128"/>
    <mergeCell ref="HA128:HF128"/>
    <mergeCell ref="X129:AB129"/>
    <mergeCell ref="AC129:AH129"/>
    <mergeCell ref="AI129:AN129"/>
    <mergeCell ref="AO129:AT129"/>
    <mergeCell ref="AU129:AZ129"/>
    <mergeCell ref="BA129:BF129"/>
    <mergeCell ref="BG129:BL129"/>
    <mergeCell ref="BM129:BR129"/>
    <mergeCell ref="FK128:FP128"/>
    <mergeCell ref="FQ128:FV128"/>
    <mergeCell ref="FW128:GB128"/>
    <mergeCell ref="GC128:GH128"/>
    <mergeCell ref="GI128:GN128"/>
    <mergeCell ref="GO128:GT128"/>
    <mergeCell ref="EA128:EF128"/>
    <mergeCell ref="EG128:EL128"/>
    <mergeCell ref="EM128:ER128"/>
    <mergeCell ref="ES128:EX128"/>
    <mergeCell ref="EY128:FD128"/>
    <mergeCell ref="FE128:FJ128"/>
    <mergeCell ref="CQ128:CV128"/>
    <mergeCell ref="CW128:DB128"/>
    <mergeCell ref="DC128:DH128"/>
    <mergeCell ref="DI128:DN128"/>
    <mergeCell ref="DO128:DT128"/>
    <mergeCell ref="DU128:DZ128"/>
    <mergeCell ref="BG128:BL128"/>
    <mergeCell ref="BM128:BR128"/>
    <mergeCell ref="BS128:BX128"/>
    <mergeCell ref="BY128:CD128"/>
    <mergeCell ref="CE128:CI128"/>
    <mergeCell ref="CK128:CP128"/>
    <mergeCell ref="X128:AB128"/>
    <mergeCell ref="AC128:AH128"/>
    <mergeCell ref="AI128:AN128"/>
    <mergeCell ref="AO128:AT128"/>
    <mergeCell ref="AU128:AZ128"/>
    <mergeCell ref="BA128:BF128"/>
    <mergeCell ref="FW127:GB127"/>
    <mergeCell ref="GC127:GH127"/>
    <mergeCell ref="GI127:GN127"/>
    <mergeCell ref="GO127:GT127"/>
    <mergeCell ref="GU127:GZ127"/>
    <mergeCell ref="HA127:HF127"/>
    <mergeCell ref="EM127:ER127"/>
    <mergeCell ref="ES127:EX127"/>
    <mergeCell ref="EY127:FD127"/>
    <mergeCell ref="FE127:FJ127"/>
    <mergeCell ref="FK127:FP127"/>
    <mergeCell ref="FQ127:FV127"/>
    <mergeCell ref="DC127:DH127"/>
    <mergeCell ref="DI127:DN127"/>
    <mergeCell ref="DO127:DT127"/>
    <mergeCell ref="DU127:DZ127"/>
    <mergeCell ref="EA127:EF127"/>
    <mergeCell ref="EG127:EL127"/>
    <mergeCell ref="BS127:BX127"/>
    <mergeCell ref="BY127:CD127"/>
    <mergeCell ref="CE127:CI127"/>
    <mergeCell ref="CK127:CP127"/>
    <mergeCell ref="CQ127:CV127"/>
    <mergeCell ref="CW127:DB127"/>
    <mergeCell ref="GU126:GZ126"/>
    <mergeCell ref="HA126:HF126"/>
    <mergeCell ref="HG126:HM127"/>
    <mergeCell ref="AC127:AH127"/>
    <mergeCell ref="AI127:AN127"/>
    <mergeCell ref="AO127:AT127"/>
    <mergeCell ref="AU127:AZ127"/>
    <mergeCell ref="BA127:BF127"/>
    <mergeCell ref="BG127:BL127"/>
    <mergeCell ref="BM127:BR127"/>
    <mergeCell ref="FK126:FP126"/>
    <mergeCell ref="FQ126:FV126"/>
    <mergeCell ref="FW126:GB126"/>
    <mergeCell ref="GC126:GH126"/>
    <mergeCell ref="GI126:GN126"/>
    <mergeCell ref="GO126:GT126"/>
    <mergeCell ref="EA126:EF126"/>
    <mergeCell ref="EG126:EL126"/>
    <mergeCell ref="EM126:ER126"/>
    <mergeCell ref="ES126:EX126"/>
    <mergeCell ref="EY126:FD126"/>
    <mergeCell ref="FE126:FJ126"/>
    <mergeCell ref="CQ126:CV126"/>
    <mergeCell ref="CW126:DB126"/>
    <mergeCell ref="DC126:DH126"/>
    <mergeCell ref="DI126:DN126"/>
    <mergeCell ref="DO126:DT126"/>
    <mergeCell ref="DU126:DZ126"/>
    <mergeCell ref="BG126:BL126"/>
    <mergeCell ref="BM126:BR126"/>
    <mergeCell ref="BS126:BX126"/>
    <mergeCell ref="BY126:CD126"/>
    <mergeCell ref="CE126:CI126"/>
    <mergeCell ref="CK126:CP126"/>
    <mergeCell ref="GU125:GZ125"/>
    <mergeCell ref="HA125:HF125"/>
    <mergeCell ref="B126:E131"/>
    <mergeCell ref="F126:V131"/>
    <mergeCell ref="X126:AB127"/>
    <mergeCell ref="AC126:AH126"/>
    <mergeCell ref="AI126:AN126"/>
    <mergeCell ref="AO126:AT126"/>
    <mergeCell ref="AU126:AZ126"/>
    <mergeCell ref="BA126:BF126"/>
    <mergeCell ref="FK125:FP125"/>
    <mergeCell ref="FQ125:FV125"/>
    <mergeCell ref="FW125:GB125"/>
    <mergeCell ref="GC125:GH125"/>
    <mergeCell ref="GI125:GN125"/>
    <mergeCell ref="GO125:GT125"/>
    <mergeCell ref="EA125:EF125"/>
    <mergeCell ref="EG125:EL125"/>
    <mergeCell ref="EM125:ER125"/>
    <mergeCell ref="ES125:EX125"/>
    <mergeCell ref="EY125:FD125"/>
    <mergeCell ref="FE125:FJ125"/>
    <mergeCell ref="CQ125:CV125"/>
    <mergeCell ref="CW125:DB125"/>
    <mergeCell ref="DC125:DH125"/>
    <mergeCell ref="DI125:DN125"/>
    <mergeCell ref="DO125:DT125"/>
    <mergeCell ref="DU125:DZ125"/>
    <mergeCell ref="BG125:BL125"/>
    <mergeCell ref="BM125:BR125"/>
    <mergeCell ref="BS125:BX125"/>
    <mergeCell ref="BY125:CD125"/>
    <mergeCell ref="CE125:CI125"/>
    <mergeCell ref="CK125:CP125"/>
    <mergeCell ref="GC124:GH124"/>
    <mergeCell ref="GI124:GN124"/>
    <mergeCell ref="GO124:GT124"/>
    <mergeCell ref="GU124:GZ124"/>
    <mergeCell ref="HA124:HF124"/>
    <mergeCell ref="AC125:AH125"/>
    <mergeCell ref="AI125:AN125"/>
    <mergeCell ref="AO125:AT125"/>
    <mergeCell ref="AU125:AZ125"/>
    <mergeCell ref="BA125:BF125"/>
    <mergeCell ref="ES124:EX124"/>
    <mergeCell ref="EY124:FD124"/>
    <mergeCell ref="FE124:FJ124"/>
    <mergeCell ref="FK124:FP124"/>
    <mergeCell ref="FQ124:FV124"/>
    <mergeCell ref="FW124:GB124"/>
    <mergeCell ref="DI124:DN124"/>
    <mergeCell ref="DO124:DT124"/>
    <mergeCell ref="DU124:DZ124"/>
    <mergeCell ref="EA124:EF124"/>
    <mergeCell ref="EG124:EL124"/>
    <mergeCell ref="EM124:ER124"/>
    <mergeCell ref="BY124:CD124"/>
    <mergeCell ref="CE124:CI124"/>
    <mergeCell ref="CK124:CP124"/>
    <mergeCell ref="CQ124:CV124"/>
    <mergeCell ref="CW124:DB124"/>
    <mergeCell ref="DC124:DH124"/>
    <mergeCell ref="HG123:HM123"/>
    <mergeCell ref="X124:AB125"/>
    <mergeCell ref="AC124:AH124"/>
    <mergeCell ref="AI124:AN124"/>
    <mergeCell ref="AO124:AT124"/>
    <mergeCell ref="AU124:AZ124"/>
    <mergeCell ref="BA124:BF124"/>
    <mergeCell ref="BG124:BL124"/>
    <mergeCell ref="BM124:BR124"/>
    <mergeCell ref="BS124:BX124"/>
    <mergeCell ref="FW123:GB123"/>
    <mergeCell ref="GC123:GH123"/>
    <mergeCell ref="GI123:GN123"/>
    <mergeCell ref="GO123:GT123"/>
    <mergeCell ref="GU123:GZ123"/>
    <mergeCell ref="HA123:HF123"/>
    <mergeCell ref="EM123:ER123"/>
    <mergeCell ref="ES123:EX123"/>
    <mergeCell ref="EY123:FD123"/>
    <mergeCell ref="FE123:FJ123"/>
    <mergeCell ref="FK123:FP123"/>
    <mergeCell ref="FQ123:FV123"/>
    <mergeCell ref="DC123:DH123"/>
    <mergeCell ref="DI123:DN123"/>
    <mergeCell ref="DO123:DT123"/>
    <mergeCell ref="DU123:DZ123"/>
    <mergeCell ref="EA123:EF123"/>
    <mergeCell ref="EG123:EL123"/>
    <mergeCell ref="BS123:BX123"/>
    <mergeCell ref="BY123:CD123"/>
    <mergeCell ref="CE123:CJ123"/>
    <mergeCell ref="CK123:CP123"/>
    <mergeCell ref="CQ123:CV123"/>
    <mergeCell ref="CW123:DB123"/>
    <mergeCell ref="GU122:GZ122"/>
    <mergeCell ref="HA122:HF122"/>
    <mergeCell ref="W123:AB123"/>
    <mergeCell ref="AC123:AH123"/>
    <mergeCell ref="AI123:AN123"/>
    <mergeCell ref="AO123:AT123"/>
    <mergeCell ref="AU123:AZ123"/>
    <mergeCell ref="BA123:BF123"/>
    <mergeCell ref="BG123:BL123"/>
    <mergeCell ref="BM123:BR123"/>
    <mergeCell ref="FK122:FP122"/>
    <mergeCell ref="FQ122:FV122"/>
    <mergeCell ref="FW122:GB122"/>
    <mergeCell ref="GC122:GH122"/>
    <mergeCell ref="GI122:GN122"/>
    <mergeCell ref="GO122:GT122"/>
    <mergeCell ref="EA122:EF122"/>
    <mergeCell ref="EG122:EL122"/>
    <mergeCell ref="EM122:ER122"/>
    <mergeCell ref="ES122:EX122"/>
    <mergeCell ref="EY122:FD122"/>
    <mergeCell ref="FE122:FJ122"/>
    <mergeCell ref="CQ122:CV122"/>
    <mergeCell ref="CW122:DB122"/>
    <mergeCell ref="DC122:DH122"/>
    <mergeCell ref="DI122:DN122"/>
    <mergeCell ref="DO122:DT122"/>
    <mergeCell ref="DU122:DZ122"/>
    <mergeCell ref="BG122:BL122"/>
    <mergeCell ref="BM122:BR122"/>
    <mergeCell ref="BS122:BX122"/>
    <mergeCell ref="BY122:CD122"/>
    <mergeCell ref="CE122:CI122"/>
    <mergeCell ref="CK122:CP122"/>
    <mergeCell ref="W122:AB122"/>
    <mergeCell ref="AC122:AH122"/>
    <mergeCell ref="AI122:AN122"/>
    <mergeCell ref="AO122:AT122"/>
    <mergeCell ref="AU122:AZ122"/>
    <mergeCell ref="BA122:BF122"/>
    <mergeCell ref="FW121:GB121"/>
    <mergeCell ref="GC121:GH121"/>
    <mergeCell ref="GI121:GN121"/>
    <mergeCell ref="GO121:GT121"/>
    <mergeCell ref="GU121:GZ121"/>
    <mergeCell ref="HA121:HF121"/>
    <mergeCell ref="EM121:ER121"/>
    <mergeCell ref="ES121:EX121"/>
    <mergeCell ref="EY121:FD121"/>
    <mergeCell ref="FE121:FJ121"/>
    <mergeCell ref="FK121:FP121"/>
    <mergeCell ref="FQ121:FV121"/>
    <mergeCell ref="DC121:DH121"/>
    <mergeCell ref="DI121:DN121"/>
    <mergeCell ref="DO121:DT121"/>
    <mergeCell ref="DU121:DZ121"/>
    <mergeCell ref="EA121:EF121"/>
    <mergeCell ref="EG121:EL121"/>
    <mergeCell ref="BS121:BX121"/>
    <mergeCell ref="BY121:CD121"/>
    <mergeCell ref="CE121:CI121"/>
    <mergeCell ref="CK121:CP121"/>
    <mergeCell ref="CQ121:CV121"/>
    <mergeCell ref="CW121:DB121"/>
    <mergeCell ref="GU120:GZ120"/>
    <mergeCell ref="HA120:HF120"/>
    <mergeCell ref="HG120:HM121"/>
    <mergeCell ref="AC121:AH121"/>
    <mergeCell ref="AI121:AN121"/>
    <mergeCell ref="AO121:AT121"/>
    <mergeCell ref="AU121:AZ121"/>
    <mergeCell ref="BA121:BF121"/>
    <mergeCell ref="BG121:BL121"/>
    <mergeCell ref="BM121:BR121"/>
    <mergeCell ref="FK120:FP120"/>
    <mergeCell ref="FQ120:FV120"/>
    <mergeCell ref="FW120:GB120"/>
    <mergeCell ref="GC120:GH120"/>
    <mergeCell ref="GI120:GN120"/>
    <mergeCell ref="GO120:GT120"/>
    <mergeCell ref="EA120:EF120"/>
    <mergeCell ref="EG120:EL120"/>
    <mergeCell ref="EM120:ER120"/>
    <mergeCell ref="ES120:EX120"/>
    <mergeCell ref="EY120:FD120"/>
    <mergeCell ref="FE120:FJ120"/>
    <mergeCell ref="CQ120:CV120"/>
    <mergeCell ref="CW120:DB120"/>
    <mergeCell ref="DC120:DH120"/>
    <mergeCell ref="DI120:DN120"/>
    <mergeCell ref="DO120:DT120"/>
    <mergeCell ref="DU120:DZ120"/>
    <mergeCell ref="BG120:BL120"/>
    <mergeCell ref="BM120:BR120"/>
    <mergeCell ref="BS120:BX120"/>
    <mergeCell ref="BY120:CD120"/>
    <mergeCell ref="CE120:CI120"/>
    <mergeCell ref="CK120:CP120"/>
    <mergeCell ref="GU119:GZ119"/>
    <mergeCell ref="HA119:HF119"/>
    <mergeCell ref="B120:E125"/>
    <mergeCell ref="F120:V125"/>
    <mergeCell ref="W120:AB121"/>
    <mergeCell ref="AC120:AH120"/>
    <mergeCell ref="AI120:AN120"/>
    <mergeCell ref="AO120:AT120"/>
    <mergeCell ref="AU120:AZ120"/>
    <mergeCell ref="BA120:BF120"/>
    <mergeCell ref="FK119:FP119"/>
    <mergeCell ref="FQ119:FV119"/>
    <mergeCell ref="FW119:GB119"/>
    <mergeCell ref="GC119:GH119"/>
    <mergeCell ref="GI119:GN119"/>
    <mergeCell ref="GO119:GT119"/>
    <mergeCell ref="EA119:EF119"/>
    <mergeCell ref="EG119:EL119"/>
    <mergeCell ref="EM119:ER119"/>
    <mergeCell ref="ES119:EX119"/>
    <mergeCell ref="EY119:FD119"/>
    <mergeCell ref="FE119:FJ119"/>
    <mergeCell ref="CQ119:CV119"/>
    <mergeCell ref="CW119:DB119"/>
    <mergeCell ref="DC119:DH119"/>
    <mergeCell ref="DI119:DN119"/>
    <mergeCell ref="DO119:DT119"/>
    <mergeCell ref="DU119:DZ119"/>
    <mergeCell ref="BG119:BL119"/>
    <mergeCell ref="BM119:BR119"/>
    <mergeCell ref="BS119:BX119"/>
    <mergeCell ref="BY119:CD119"/>
    <mergeCell ref="CE119:CI119"/>
    <mergeCell ref="CK119:CP119"/>
    <mergeCell ref="GC118:GH118"/>
    <mergeCell ref="GI118:GN118"/>
    <mergeCell ref="GO118:GT118"/>
    <mergeCell ref="GU118:GZ118"/>
    <mergeCell ref="HA118:HF118"/>
    <mergeCell ref="AC119:AH119"/>
    <mergeCell ref="AI119:AN119"/>
    <mergeCell ref="AO119:AT119"/>
    <mergeCell ref="AU119:AZ119"/>
    <mergeCell ref="BA119:BF119"/>
    <mergeCell ref="ES118:EX118"/>
    <mergeCell ref="EY118:FD118"/>
    <mergeCell ref="FE118:FJ118"/>
    <mergeCell ref="FK118:FP118"/>
    <mergeCell ref="FQ118:FV118"/>
    <mergeCell ref="FW118:GB118"/>
    <mergeCell ref="DI118:DN118"/>
    <mergeCell ref="DO118:DT118"/>
    <mergeCell ref="DU118:DZ118"/>
    <mergeCell ref="EA118:EF118"/>
    <mergeCell ref="EG118:EL118"/>
    <mergeCell ref="EM118:ER118"/>
    <mergeCell ref="BY118:CD118"/>
    <mergeCell ref="CE118:CI118"/>
    <mergeCell ref="CK118:CP118"/>
    <mergeCell ref="CQ118:CV118"/>
    <mergeCell ref="CW118:DB118"/>
    <mergeCell ref="DC118:DH118"/>
    <mergeCell ref="HG117:HM117"/>
    <mergeCell ref="X118:AB119"/>
    <mergeCell ref="AC118:AH118"/>
    <mergeCell ref="AI118:AN118"/>
    <mergeCell ref="AO118:AT118"/>
    <mergeCell ref="AU118:AZ118"/>
    <mergeCell ref="BA118:BF118"/>
    <mergeCell ref="BG118:BL118"/>
    <mergeCell ref="BM118:BR118"/>
    <mergeCell ref="BS118:BX118"/>
    <mergeCell ref="FW117:GB117"/>
    <mergeCell ref="GC117:GH117"/>
    <mergeCell ref="GI117:GN117"/>
    <mergeCell ref="GO117:GT117"/>
    <mergeCell ref="GU117:GZ117"/>
    <mergeCell ref="HA117:HF117"/>
    <mergeCell ref="EM117:ER117"/>
    <mergeCell ref="ES117:EX117"/>
    <mergeCell ref="EY117:FD117"/>
    <mergeCell ref="FE117:FJ117"/>
    <mergeCell ref="FK117:FP117"/>
    <mergeCell ref="FQ117:FV117"/>
    <mergeCell ref="DC117:DH117"/>
    <mergeCell ref="DI117:DN117"/>
    <mergeCell ref="DO117:DT117"/>
    <mergeCell ref="DU117:DZ117"/>
    <mergeCell ref="EA117:EF117"/>
    <mergeCell ref="EG117:EL117"/>
    <mergeCell ref="BS117:BX117"/>
    <mergeCell ref="BY117:CD117"/>
    <mergeCell ref="CE117:CJ117"/>
    <mergeCell ref="CK117:CP117"/>
    <mergeCell ref="CQ117:CV117"/>
    <mergeCell ref="CW117:DB117"/>
    <mergeCell ref="GU116:GZ116"/>
    <mergeCell ref="HA116:HF116"/>
    <mergeCell ref="W117:AB117"/>
    <mergeCell ref="AC117:AH117"/>
    <mergeCell ref="AI117:AN117"/>
    <mergeCell ref="AO117:AT117"/>
    <mergeCell ref="AU117:AZ117"/>
    <mergeCell ref="BA117:BF117"/>
    <mergeCell ref="BG117:BL117"/>
    <mergeCell ref="BM117:BR117"/>
    <mergeCell ref="FK116:FP116"/>
    <mergeCell ref="FQ116:FV116"/>
    <mergeCell ref="FW116:GB116"/>
    <mergeCell ref="GC116:GH116"/>
    <mergeCell ref="GI116:GN116"/>
    <mergeCell ref="GO116:GT116"/>
    <mergeCell ref="EA116:EF116"/>
    <mergeCell ref="EG116:EL116"/>
    <mergeCell ref="EM116:ER116"/>
    <mergeCell ref="ES116:EX116"/>
    <mergeCell ref="EY116:FD116"/>
    <mergeCell ref="FE116:FJ116"/>
    <mergeCell ref="CQ116:CV116"/>
    <mergeCell ref="CW116:DB116"/>
    <mergeCell ref="DC116:DH116"/>
    <mergeCell ref="DI116:DN116"/>
    <mergeCell ref="DO116:DT116"/>
    <mergeCell ref="DU116:DZ116"/>
    <mergeCell ref="BG116:BL116"/>
    <mergeCell ref="BM116:BR116"/>
    <mergeCell ref="BS116:BX116"/>
    <mergeCell ref="BY116:CD116"/>
    <mergeCell ref="CE116:CI116"/>
    <mergeCell ref="CK116:CP116"/>
    <mergeCell ref="W116:AB116"/>
    <mergeCell ref="AC116:AH116"/>
    <mergeCell ref="AI116:AN116"/>
    <mergeCell ref="AO116:AT116"/>
    <mergeCell ref="AU116:AZ116"/>
    <mergeCell ref="BA116:BF116"/>
    <mergeCell ref="FW115:GB115"/>
    <mergeCell ref="GC115:GH115"/>
    <mergeCell ref="GI115:GN115"/>
    <mergeCell ref="GO115:GT115"/>
    <mergeCell ref="GU115:GZ115"/>
    <mergeCell ref="HA115:HF115"/>
    <mergeCell ref="EM115:ER115"/>
    <mergeCell ref="ES115:EX115"/>
    <mergeCell ref="EY115:FD115"/>
    <mergeCell ref="FE115:FJ115"/>
    <mergeCell ref="FK115:FP115"/>
    <mergeCell ref="FQ115:FV115"/>
    <mergeCell ref="DC115:DH115"/>
    <mergeCell ref="DI115:DN115"/>
    <mergeCell ref="DO115:DT115"/>
    <mergeCell ref="DU115:DZ115"/>
    <mergeCell ref="EA115:EF115"/>
    <mergeCell ref="EG115:EL115"/>
    <mergeCell ref="BS115:BX115"/>
    <mergeCell ref="BY115:CD115"/>
    <mergeCell ref="CE115:CI115"/>
    <mergeCell ref="CK115:CP115"/>
    <mergeCell ref="CQ115:CV115"/>
    <mergeCell ref="CW115:DB115"/>
    <mergeCell ref="GU114:GZ114"/>
    <mergeCell ref="HA114:HF114"/>
    <mergeCell ref="HG114:HM115"/>
    <mergeCell ref="AC115:AH115"/>
    <mergeCell ref="AI115:AN115"/>
    <mergeCell ref="AO115:AT115"/>
    <mergeCell ref="AU115:AZ115"/>
    <mergeCell ref="BA115:BF115"/>
    <mergeCell ref="BG115:BL115"/>
    <mergeCell ref="BM115:BR115"/>
    <mergeCell ref="FK114:FP114"/>
    <mergeCell ref="FQ114:FV114"/>
    <mergeCell ref="FW114:GB114"/>
    <mergeCell ref="GC114:GH114"/>
    <mergeCell ref="GI114:GN114"/>
    <mergeCell ref="GO114:GT114"/>
    <mergeCell ref="EA114:EF114"/>
    <mergeCell ref="EG114:EL114"/>
    <mergeCell ref="EM114:ER114"/>
    <mergeCell ref="ES114:EX114"/>
    <mergeCell ref="EY114:FD114"/>
    <mergeCell ref="FE114:FJ114"/>
    <mergeCell ref="CQ114:CV114"/>
    <mergeCell ref="CW114:DB114"/>
    <mergeCell ref="DC114:DH114"/>
    <mergeCell ref="DI114:DN114"/>
    <mergeCell ref="DO114:DT114"/>
    <mergeCell ref="DU114:DZ114"/>
    <mergeCell ref="BG114:BL114"/>
    <mergeCell ref="BM114:BR114"/>
    <mergeCell ref="BS114:BX114"/>
    <mergeCell ref="BY114:CD114"/>
    <mergeCell ref="CE114:CI114"/>
    <mergeCell ref="CK114:CP114"/>
    <mergeCell ref="GU113:GZ113"/>
    <mergeCell ref="HA113:HF113"/>
    <mergeCell ref="B114:E119"/>
    <mergeCell ref="F114:V119"/>
    <mergeCell ref="W114:AB115"/>
    <mergeCell ref="AC114:AH114"/>
    <mergeCell ref="AI114:AN114"/>
    <mergeCell ref="AO114:AT114"/>
    <mergeCell ref="AU114:AZ114"/>
    <mergeCell ref="BA114:BF114"/>
    <mergeCell ref="FK113:FP113"/>
    <mergeCell ref="FQ113:FV113"/>
    <mergeCell ref="FW113:GB113"/>
    <mergeCell ref="GC113:GH113"/>
    <mergeCell ref="GI113:GN113"/>
    <mergeCell ref="GO113:GT113"/>
    <mergeCell ref="EA113:EF113"/>
    <mergeCell ref="EG113:EL113"/>
    <mergeCell ref="EM113:ER113"/>
    <mergeCell ref="ES113:EX113"/>
    <mergeCell ref="EY113:FD113"/>
    <mergeCell ref="FE113:FJ113"/>
    <mergeCell ref="CQ113:CV113"/>
    <mergeCell ref="CW113:DB113"/>
    <mergeCell ref="DC113:DH113"/>
    <mergeCell ref="DI113:DN113"/>
    <mergeCell ref="DO113:DT113"/>
    <mergeCell ref="DU113:DZ113"/>
    <mergeCell ref="BG113:BL113"/>
    <mergeCell ref="BM113:BR113"/>
    <mergeCell ref="BS113:BX113"/>
    <mergeCell ref="BY113:CD113"/>
    <mergeCell ref="CE113:CI113"/>
    <mergeCell ref="CK113:CP113"/>
    <mergeCell ref="GC112:GH112"/>
    <mergeCell ref="GI112:GN112"/>
    <mergeCell ref="GO112:GT112"/>
    <mergeCell ref="GU112:GZ112"/>
    <mergeCell ref="HA112:HF112"/>
    <mergeCell ref="AC113:AH113"/>
    <mergeCell ref="AI113:AN113"/>
    <mergeCell ref="AO113:AT113"/>
    <mergeCell ref="AU113:AZ113"/>
    <mergeCell ref="BA113:BF113"/>
    <mergeCell ref="ES112:EX112"/>
    <mergeCell ref="EY112:FD112"/>
    <mergeCell ref="FE112:FJ112"/>
    <mergeCell ref="FK112:FP112"/>
    <mergeCell ref="FQ112:FV112"/>
    <mergeCell ref="FW112:GB112"/>
    <mergeCell ref="DI112:DN112"/>
    <mergeCell ref="DO112:DT112"/>
    <mergeCell ref="DU112:DZ112"/>
    <mergeCell ref="EA112:EF112"/>
    <mergeCell ref="EG112:EL112"/>
    <mergeCell ref="EM112:ER112"/>
    <mergeCell ref="BY112:CD112"/>
    <mergeCell ref="CE112:CI112"/>
    <mergeCell ref="CK112:CP112"/>
    <mergeCell ref="CQ112:CV112"/>
    <mergeCell ref="CW112:DB112"/>
    <mergeCell ref="DC112:DH112"/>
    <mergeCell ref="HG111:HM111"/>
    <mergeCell ref="X112:AB113"/>
    <mergeCell ref="AC112:AH112"/>
    <mergeCell ref="AI112:AN112"/>
    <mergeCell ref="AO112:AT112"/>
    <mergeCell ref="AU112:AZ112"/>
    <mergeCell ref="BA112:BF112"/>
    <mergeCell ref="BG112:BL112"/>
    <mergeCell ref="BM112:BR112"/>
    <mergeCell ref="BS112:BX112"/>
    <mergeCell ref="FW111:GB111"/>
    <mergeCell ref="GC111:GH111"/>
    <mergeCell ref="GI111:GN111"/>
    <mergeCell ref="GO111:GT111"/>
    <mergeCell ref="GU111:GZ111"/>
    <mergeCell ref="HA111:HF111"/>
    <mergeCell ref="EM111:ER111"/>
    <mergeCell ref="ES111:EX111"/>
    <mergeCell ref="EY111:FD111"/>
    <mergeCell ref="FE111:FJ111"/>
    <mergeCell ref="FK111:FP111"/>
    <mergeCell ref="FQ111:FV111"/>
    <mergeCell ref="DC111:DH111"/>
    <mergeCell ref="DI111:DN111"/>
    <mergeCell ref="DO111:DT111"/>
    <mergeCell ref="DU111:DZ111"/>
    <mergeCell ref="EA111:EF111"/>
    <mergeCell ref="EG111:EL111"/>
    <mergeCell ref="BS111:BX111"/>
    <mergeCell ref="BY111:CD111"/>
    <mergeCell ref="CE111:CJ111"/>
    <mergeCell ref="CK111:CP111"/>
    <mergeCell ref="CQ111:CV111"/>
    <mergeCell ref="CW111:DB111"/>
    <mergeCell ref="GU110:GZ110"/>
    <mergeCell ref="HA110:HF110"/>
    <mergeCell ref="W111:AB111"/>
    <mergeCell ref="AC111:AH111"/>
    <mergeCell ref="AI111:AN111"/>
    <mergeCell ref="AO111:AT111"/>
    <mergeCell ref="AU111:AZ111"/>
    <mergeCell ref="BA111:BF111"/>
    <mergeCell ref="BG111:BL111"/>
    <mergeCell ref="BM111:BR111"/>
    <mergeCell ref="FK110:FP110"/>
    <mergeCell ref="FQ110:FV110"/>
    <mergeCell ref="FW110:GB110"/>
    <mergeCell ref="GC110:GH110"/>
    <mergeCell ref="GI110:GN110"/>
    <mergeCell ref="GO110:GT110"/>
    <mergeCell ref="EA110:EF110"/>
    <mergeCell ref="EG110:EL110"/>
    <mergeCell ref="EM110:ER110"/>
    <mergeCell ref="ES110:EX110"/>
    <mergeCell ref="EY110:FD110"/>
    <mergeCell ref="FE110:FJ110"/>
    <mergeCell ref="CQ110:CV110"/>
    <mergeCell ref="CW110:DB110"/>
    <mergeCell ref="DC110:DH110"/>
    <mergeCell ref="DI110:DN110"/>
    <mergeCell ref="DO110:DT110"/>
    <mergeCell ref="DU110:DZ110"/>
    <mergeCell ref="BG110:BL110"/>
    <mergeCell ref="BM110:BR110"/>
    <mergeCell ref="BS110:BX110"/>
    <mergeCell ref="BY110:CD110"/>
    <mergeCell ref="CE110:CI110"/>
    <mergeCell ref="CK110:CP110"/>
    <mergeCell ref="W110:AB110"/>
    <mergeCell ref="AC110:AH110"/>
    <mergeCell ref="AI110:AN110"/>
    <mergeCell ref="AO110:AT110"/>
    <mergeCell ref="AU110:AZ110"/>
    <mergeCell ref="BA110:BF110"/>
    <mergeCell ref="FW109:GB109"/>
    <mergeCell ref="GC109:GH109"/>
    <mergeCell ref="GI109:GN109"/>
    <mergeCell ref="GO109:GT109"/>
    <mergeCell ref="GU109:GZ109"/>
    <mergeCell ref="HA109:HF109"/>
    <mergeCell ref="EM109:ER109"/>
    <mergeCell ref="ES109:EX109"/>
    <mergeCell ref="EY109:FD109"/>
    <mergeCell ref="FE109:FJ109"/>
    <mergeCell ref="FK109:FP109"/>
    <mergeCell ref="FQ109:FV109"/>
    <mergeCell ref="DC109:DH109"/>
    <mergeCell ref="DI109:DN109"/>
    <mergeCell ref="DO109:DT109"/>
    <mergeCell ref="DU109:DZ109"/>
    <mergeCell ref="EA109:EF109"/>
    <mergeCell ref="EG109:EL109"/>
    <mergeCell ref="BS109:BX109"/>
    <mergeCell ref="BY109:CD109"/>
    <mergeCell ref="CE109:CI109"/>
    <mergeCell ref="CK109:CP109"/>
    <mergeCell ref="CQ109:CV109"/>
    <mergeCell ref="CW109:DB109"/>
    <mergeCell ref="GU108:GZ108"/>
    <mergeCell ref="HA108:HF108"/>
    <mergeCell ref="HG108:HM109"/>
    <mergeCell ref="AC109:AH109"/>
    <mergeCell ref="AI109:AN109"/>
    <mergeCell ref="AO109:AT109"/>
    <mergeCell ref="AU109:AZ109"/>
    <mergeCell ref="BA109:BF109"/>
    <mergeCell ref="BG109:BL109"/>
    <mergeCell ref="BM109:BR109"/>
    <mergeCell ref="FK108:FP108"/>
    <mergeCell ref="FQ108:FV108"/>
    <mergeCell ref="FW108:GB108"/>
    <mergeCell ref="GC108:GH108"/>
    <mergeCell ref="GI108:GN108"/>
    <mergeCell ref="GO108:GT108"/>
    <mergeCell ref="EA108:EF108"/>
    <mergeCell ref="EG108:EL108"/>
    <mergeCell ref="EM108:ER108"/>
    <mergeCell ref="ES108:EX108"/>
    <mergeCell ref="EY108:FD108"/>
    <mergeCell ref="FE108:FJ108"/>
    <mergeCell ref="CQ108:CV108"/>
    <mergeCell ref="CW108:DB108"/>
    <mergeCell ref="DC108:DH108"/>
    <mergeCell ref="DI108:DN108"/>
    <mergeCell ref="DO108:DT108"/>
    <mergeCell ref="DU108:DZ108"/>
    <mergeCell ref="BG108:BL108"/>
    <mergeCell ref="BM108:BR108"/>
    <mergeCell ref="BS108:BX108"/>
    <mergeCell ref="BY108:CD108"/>
    <mergeCell ref="CE108:CI108"/>
    <mergeCell ref="CK108:CP108"/>
    <mergeCell ref="GU107:GZ107"/>
    <mergeCell ref="HA107:HF107"/>
    <mergeCell ref="B108:E113"/>
    <mergeCell ref="F108:V113"/>
    <mergeCell ref="W108:AB109"/>
    <mergeCell ref="AC108:AH108"/>
    <mergeCell ref="AI108:AN108"/>
    <mergeCell ref="AO108:AT108"/>
    <mergeCell ref="AU108:AZ108"/>
    <mergeCell ref="BA108:BF108"/>
    <mergeCell ref="FK107:FP107"/>
    <mergeCell ref="FQ107:FV107"/>
    <mergeCell ref="FW107:GB107"/>
    <mergeCell ref="GC107:GH107"/>
    <mergeCell ref="GI107:GN107"/>
    <mergeCell ref="GO107:GT107"/>
    <mergeCell ref="EA107:EF107"/>
    <mergeCell ref="EG107:EL107"/>
    <mergeCell ref="EM107:ER107"/>
    <mergeCell ref="ES107:EX107"/>
    <mergeCell ref="EY107:FD107"/>
    <mergeCell ref="FE107:FJ107"/>
    <mergeCell ref="CQ107:CV107"/>
    <mergeCell ref="CW107:DB107"/>
    <mergeCell ref="DC107:DH107"/>
    <mergeCell ref="DI107:DN107"/>
    <mergeCell ref="DO107:DT107"/>
    <mergeCell ref="DU107:DZ107"/>
    <mergeCell ref="BG107:BL107"/>
    <mergeCell ref="BM107:BR107"/>
    <mergeCell ref="BS107:BX107"/>
    <mergeCell ref="BY107:CD107"/>
    <mergeCell ref="CE107:CI107"/>
    <mergeCell ref="CK107:CP107"/>
    <mergeCell ref="GC106:GH106"/>
    <mergeCell ref="GI106:GN106"/>
    <mergeCell ref="GO106:GT106"/>
    <mergeCell ref="GU106:GZ106"/>
    <mergeCell ref="HA106:HF106"/>
    <mergeCell ref="AC107:AH107"/>
    <mergeCell ref="AI107:AN107"/>
    <mergeCell ref="AO107:AT107"/>
    <mergeCell ref="AU107:AZ107"/>
    <mergeCell ref="BA107:BF107"/>
    <mergeCell ref="ES106:EX106"/>
    <mergeCell ref="EY106:FD106"/>
    <mergeCell ref="FE106:FJ106"/>
    <mergeCell ref="FK106:FP106"/>
    <mergeCell ref="FQ106:FV106"/>
    <mergeCell ref="FW106:GB106"/>
    <mergeCell ref="DI106:DN106"/>
    <mergeCell ref="DO106:DT106"/>
    <mergeCell ref="DU106:DZ106"/>
    <mergeCell ref="EA106:EF106"/>
    <mergeCell ref="EG106:EL106"/>
    <mergeCell ref="EM106:ER106"/>
    <mergeCell ref="BY106:CD106"/>
    <mergeCell ref="CE106:CI106"/>
    <mergeCell ref="CK106:CP106"/>
    <mergeCell ref="CQ106:CV106"/>
    <mergeCell ref="CW106:DB106"/>
    <mergeCell ref="DC106:DH106"/>
    <mergeCell ref="HG105:HM105"/>
    <mergeCell ref="X106:AB107"/>
    <mergeCell ref="AC106:AH106"/>
    <mergeCell ref="AI106:AN106"/>
    <mergeCell ref="AO106:AT106"/>
    <mergeCell ref="AU106:AZ106"/>
    <mergeCell ref="BA106:BF106"/>
    <mergeCell ref="BG106:BL106"/>
    <mergeCell ref="BM106:BR106"/>
    <mergeCell ref="BS106:BX106"/>
    <mergeCell ref="FW105:GB105"/>
    <mergeCell ref="GC105:GH105"/>
    <mergeCell ref="GI105:GN105"/>
    <mergeCell ref="GO105:GT105"/>
    <mergeCell ref="GU105:GZ105"/>
    <mergeCell ref="HA105:HF105"/>
    <mergeCell ref="EM105:ER105"/>
    <mergeCell ref="ES105:EX105"/>
    <mergeCell ref="EY105:FD105"/>
    <mergeCell ref="FE105:FJ105"/>
    <mergeCell ref="FK105:FP105"/>
    <mergeCell ref="FQ105:FV105"/>
    <mergeCell ref="DC105:DH105"/>
    <mergeCell ref="DI105:DN105"/>
    <mergeCell ref="DO105:DT105"/>
    <mergeCell ref="DU105:DZ105"/>
    <mergeCell ref="EA105:EF105"/>
    <mergeCell ref="EG105:EL105"/>
    <mergeCell ref="BS105:BX105"/>
    <mergeCell ref="BY105:CD105"/>
    <mergeCell ref="CE105:CJ105"/>
    <mergeCell ref="CK105:CP105"/>
    <mergeCell ref="CQ105:CV105"/>
    <mergeCell ref="CW105:DB105"/>
    <mergeCell ref="GU104:GZ104"/>
    <mergeCell ref="HA104:HF104"/>
    <mergeCell ref="W105:AB105"/>
    <mergeCell ref="AC105:AH105"/>
    <mergeCell ref="AI105:AN105"/>
    <mergeCell ref="AO105:AT105"/>
    <mergeCell ref="AU105:AZ105"/>
    <mergeCell ref="BA105:BF105"/>
    <mergeCell ref="BG105:BL105"/>
    <mergeCell ref="BM105:BR105"/>
    <mergeCell ref="FK104:FP104"/>
    <mergeCell ref="FQ104:FV104"/>
    <mergeCell ref="FW104:GB104"/>
    <mergeCell ref="GC104:GH104"/>
    <mergeCell ref="GI104:GN104"/>
    <mergeCell ref="GO104:GT104"/>
    <mergeCell ref="EA104:EF104"/>
    <mergeCell ref="EG104:EL104"/>
    <mergeCell ref="EM104:ER104"/>
    <mergeCell ref="ES104:EX104"/>
    <mergeCell ref="EY104:FD104"/>
    <mergeCell ref="FE104:FJ104"/>
    <mergeCell ref="CQ104:CV104"/>
    <mergeCell ref="CW104:DB104"/>
    <mergeCell ref="DC104:DH104"/>
    <mergeCell ref="DI104:DN104"/>
    <mergeCell ref="DO104:DT104"/>
    <mergeCell ref="DU104:DZ104"/>
    <mergeCell ref="BG104:BL104"/>
    <mergeCell ref="BM104:BR104"/>
    <mergeCell ref="BS104:BX104"/>
    <mergeCell ref="BY104:CD104"/>
    <mergeCell ref="CE104:CI104"/>
    <mergeCell ref="CK104:CP104"/>
    <mergeCell ref="W104:AB104"/>
    <mergeCell ref="AC104:AH104"/>
    <mergeCell ref="AI104:AN104"/>
    <mergeCell ref="AO104:AT104"/>
    <mergeCell ref="AU104:AZ104"/>
    <mergeCell ref="BA104:BF104"/>
    <mergeCell ref="FW103:GB103"/>
    <mergeCell ref="GC103:GH103"/>
    <mergeCell ref="GI103:GN103"/>
    <mergeCell ref="GO103:GT103"/>
    <mergeCell ref="GU103:GZ103"/>
    <mergeCell ref="HA103:HF103"/>
    <mergeCell ref="EM103:ER103"/>
    <mergeCell ref="ES103:EX103"/>
    <mergeCell ref="EY103:FD103"/>
    <mergeCell ref="FE103:FJ103"/>
    <mergeCell ref="FK103:FP103"/>
    <mergeCell ref="FQ103:FV103"/>
    <mergeCell ref="DC103:DH103"/>
    <mergeCell ref="DI103:DN103"/>
    <mergeCell ref="DO103:DT103"/>
    <mergeCell ref="DU103:DZ103"/>
    <mergeCell ref="EA103:EF103"/>
    <mergeCell ref="EG103:EL103"/>
    <mergeCell ref="BS103:BX103"/>
    <mergeCell ref="BY103:CD103"/>
    <mergeCell ref="CE103:CI103"/>
    <mergeCell ref="CK103:CP103"/>
    <mergeCell ref="CQ103:CV103"/>
    <mergeCell ref="CW103:DB103"/>
    <mergeCell ref="GU102:GZ102"/>
    <mergeCell ref="HA102:HF102"/>
    <mergeCell ref="HG102:HM103"/>
    <mergeCell ref="AC103:AH103"/>
    <mergeCell ref="AI103:AN103"/>
    <mergeCell ref="AO103:AT103"/>
    <mergeCell ref="AU103:AZ103"/>
    <mergeCell ref="BA103:BF103"/>
    <mergeCell ref="BG103:BL103"/>
    <mergeCell ref="BM103:BR103"/>
    <mergeCell ref="FK102:FP102"/>
    <mergeCell ref="FQ102:FV102"/>
    <mergeCell ref="FW102:GB102"/>
    <mergeCell ref="GC102:GH102"/>
    <mergeCell ref="GI102:GN102"/>
    <mergeCell ref="GO102:GT102"/>
    <mergeCell ref="EA102:EF102"/>
    <mergeCell ref="EG102:EL102"/>
    <mergeCell ref="EM102:ER102"/>
    <mergeCell ref="ES102:EX102"/>
    <mergeCell ref="EY102:FD102"/>
    <mergeCell ref="FE102:FJ102"/>
    <mergeCell ref="CQ102:CV102"/>
    <mergeCell ref="CW102:DB102"/>
    <mergeCell ref="DC102:DH102"/>
    <mergeCell ref="DI102:DN102"/>
    <mergeCell ref="DO102:DT102"/>
    <mergeCell ref="DU102:DZ102"/>
    <mergeCell ref="BG102:BL102"/>
    <mergeCell ref="BM102:BR102"/>
    <mergeCell ref="BS102:BX102"/>
    <mergeCell ref="BY102:CD102"/>
    <mergeCell ref="CE102:CI102"/>
    <mergeCell ref="CK102:CP102"/>
    <mergeCell ref="GU101:GZ101"/>
    <mergeCell ref="HA101:HF101"/>
    <mergeCell ref="B102:E107"/>
    <mergeCell ref="F102:V107"/>
    <mergeCell ref="W102:AB103"/>
    <mergeCell ref="AC102:AH102"/>
    <mergeCell ref="AI102:AN102"/>
    <mergeCell ref="AO102:AT102"/>
    <mergeCell ref="AU102:AZ102"/>
    <mergeCell ref="BA102:BF102"/>
    <mergeCell ref="FK101:FP101"/>
    <mergeCell ref="FQ101:FV101"/>
    <mergeCell ref="FW101:GB101"/>
    <mergeCell ref="GC101:GH101"/>
    <mergeCell ref="GI101:GN101"/>
    <mergeCell ref="GO101:GT101"/>
    <mergeCell ref="EA101:EF101"/>
    <mergeCell ref="EG101:EL101"/>
    <mergeCell ref="EM101:ER101"/>
    <mergeCell ref="ES101:EX101"/>
    <mergeCell ref="EY101:FD101"/>
    <mergeCell ref="FE101:FJ101"/>
    <mergeCell ref="CQ101:CV101"/>
    <mergeCell ref="CW101:DB101"/>
    <mergeCell ref="DC101:DH101"/>
    <mergeCell ref="DI101:DN101"/>
    <mergeCell ref="DO101:DT101"/>
    <mergeCell ref="DU101:DZ101"/>
    <mergeCell ref="BG101:BL101"/>
    <mergeCell ref="BM101:BR101"/>
    <mergeCell ref="BS101:BX101"/>
    <mergeCell ref="BY101:CD101"/>
    <mergeCell ref="CE101:CI101"/>
    <mergeCell ref="CK101:CP101"/>
    <mergeCell ref="GC100:GH100"/>
    <mergeCell ref="GI100:GN100"/>
    <mergeCell ref="GO100:GT100"/>
    <mergeCell ref="GU100:GZ100"/>
    <mergeCell ref="HA100:HF100"/>
    <mergeCell ref="AC101:AH101"/>
    <mergeCell ref="AI101:AN101"/>
    <mergeCell ref="AO101:AT101"/>
    <mergeCell ref="AU101:AZ101"/>
    <mergeCell ref="BA101:BF101"/>
    <mergeCell ref="ES100:EX100"/>
    <mergeCell ref="EY100:FD100"/>
    <mergeCell ref="FE100:FJ100"/>
    <mergeCell ref="FK100:FP100"/>
    <mergeCell ref="FQ100:FV100"/>
    <mergeCell ref="FW100:GB100"/>
    <mergeCell ref="DI100:DN100"/>
    <mergeCell ref="DO100:DT100"/>
    <mergeCell ref="DU100:DZ100"/>
    <mergeCell ref="EA100:EF100"/>
    <mergeCell ref="EG100:EL100"/>
    <mergeCell ref="EM100:ER100"/>
    <mergeCell ref="BY100:CD100"/>
    <mergeCell ref="CE100:CI100"/>
    <mergeCell ref="CK100:CP100"/>
    <mergeCell ref="CQ100:CV100"/>
    <mergeCell ref="CW100:DB100"/>
    <mergeCell ref="DC100:DH100"/>
    <mergeCell ref="HG99:HM99"/>
    <mergeCell ref="X100:AB101"/>
    <mergeCell ref="AC100:AH100"/>
    <mergeCell ref="AI100:AN100"/>
    <mergeCell ref="AO100:AT100"/>
    <mergeCell ref="AU100:AZ100"/>
    <mergeCell ref="BA100:BF100"/>
    <mergeCell ref="BG100:BL100"/>
    <mergeCell ref="BM100:BR100"/>
    <mergeCell ref="BS100:BX100"/>
    <mergeCell ref="FW99:GB99"/>
    <mergeCell ref="GC99:GH99"/>
    <mergeCell ref="GI99:GN99"/>
    <mergeCell ref="GO99:GT99"/>
    <mergeCell ref="GU99:GZ99"/>
    <mergeCell ref="HA99:HF99"/>
    <mergeCell ref="EM99:ER99"/>
    <mergeCell ref="ES99:EX99"/>
    <mergeCell ref="EY99:FD99"/>
    <mergeCell ref="FE99:FJ99"/>
    <mergeCell ref="FK99:FP99"/>
    <mergeCell ref="FQ99:FV99"/>
    <mergeCell ref="DC99:DH99"/>
    <mergeCell ref="DI99:DN99"/>
    <mergeCell ref="DO99:DT99"/>
    <mergeCell ref="DU99:DZ99"/>
    <mergeCell ref="EA99:EF99"/>
    <mergeCell ref="EG99:EL99"/>
    <mergeCell ref="BS99:BX99"/>
    <mergeCell ref="BY99:CD99"/>
    <mergeCell ref="CE99:CJ99"/>
    <mergeCell ref="CK99:CP99"/>
    <mergeCell ref="CQ99:CV99"/>
    <mergeCell ref="CW99:DB99"/>
    <mergeCell ref="GU98:GZ98"/>
    <mergeCell ref="HA98:HF98"/>
    <mergeCell ref="W99:AB99"/>
    <mergeCell ref="AC99:AH99"/>
    <mergeCell ref="AI99:AN99"/>
    <mergeCell ref="AO99:AT99"/>
    <mergeCell ref="AU99:AZ99"/>
    <mergeCell ref="BA99:BF99"/>
    <mergeCell ref="BG99:BL99"/>
    <mergeCell ref="BM99:BR99"/>
    <mergeCell ref="FK98:FP98"/>
    <mergeCell ref="FQ98:FV98"/>
    <mergeCell ref="FW98:GB98"/>
    <mergeCell ref="GC98:GH98"/>
    <mergeCell ref="GI98:GN98"/>
    <mergeCell ref="GO98:GT98"/>
    <mergeCell ref="EA98:EF98"/>
    <mergeCell ref="EG98:EL98"/>
    <mergeCell ref="EM98:ER98"/>
    <mergeCell ref="ES98:EX98"/>
    <mergeCell ref="EY98:FD98"/>
    <mergeCell ref="FE98:FJ98"/>
    <mergeCell ref="CQ98:CV98"/>
    <mergeCell ref="CW98:DB98"/>
    <mergeCell ref="DC98:DH98"/>
    <mergeCell ref="DI98:DN98"/>
    <mergeCell ref="DO98:DT98"/>
    <mergeCell ref="DU98:DZ98"/>
    <mergeCell ref="BG98:BL98"/>
    <mergeCell ref="BM98:BR98"/>
    <mergeCell ref="BS98:BX98"/>
    <mergeCell ref="BY98:CD98"/>
    <mergeCell ref="CE98:CI98"/>
    <mergeCell ref="CK98:CP98"/>
    <mergeCell ref="W98:AB98"/>
    <mergeCell ref="AC98:AH98"/>
    <mergeCell ref="AI98:AN98"/>
    <mergeCell ref="AO98:AT98"/>
    <mergeCell ref="AU98:AZ98"/>
    <mergeCell ref="BA98:BF98"/>
    <mergeCell ref="FW97:GB97"/>
    <mergeCell ref="GC97:GH97"/>
    <mergeCell ref="GI97:GN97"/>
    <mergeCell ref="GO97:GT97"/>
    <mergeCell ref="GU97:GZ97"/>
    <mergeCell ref="HA97:HF97"/>
    <mergeCell ref="EM97:ER97"/>
    <mergeCell ref="ES97:EX97"/>
    <mergeCell ref="EY97:FD97"/>
    <mergeCell ref="FE97:FJ97"/>
    <mergeCell ref="FK97:FP97"/>
    <mergeCell ref="FQ97:FV97"/>
    <mergeCell ref="DC97:DH97"/>
    <mergeCell ref="DI97:DN97"/>
    <mergeCell ref="DO97:DT97"/>
    <mergeCell ref="DU97:DZ97"/>
    <mergeCell ref="EA97:EF97"/>
    <mergeCell ref="EG97:EL97"/>
    <mergeCell ref="BS97:BX97"/>
    <mergeCell ref="BY97:CD97"/>
    <mergeCell ref="CE97:CI97"/>
    <mergeCell ref="CK97:CP97"/>
    <mergeCell ref="CQ97:CV97"/>
    <mergeCell ref="CW97:DB97"/>
    <mergeCell ref="GU96:GZ96"/>
    <mergeCell ref="HA96:HF96"/>
    <mergeCell ref="HG96:HM97"/>
    <mergeCell ref="AC97:AH97"/>
    <mergeCell ref="AI97:AN97"/>
    <mergeCell ref="AO97:AT97"/>
    <mergeCell ref="AU97:AZ97"/>
    <mergeCell ref="BA97:BF97"/>
    <mergeCell ref="BG97:BL97"/>
    <mergeCell ref="BM97:BR97"/>
    <mergeCell ref="FK96:FP96"/>
    <mergeCell ref="FQ96:FV96"/>
    <mergeCell ref="FW96:GB96"/>
    <mergeCell ref="GC96:GH96"/>
    <mergeCell ref="GI96:GN96"/>
    <mergeCell ref="GO96:GT96"/>
    <mergeCell ref="EA96:EF96"/>
    <mergeCell ref="EG96:EL96"/>
    <mergeCell ref="EM96:ER96"/>
    <mergeCell ref="ES96:EX96"/>
    <mergeCell ref="EY96:FD96"/>
    <mergeCell ref="FE96:FJ96"/>
    <mergeCell ref="CQ96:CV96"/>
    <mergeCell ref="CW96:DB96"/>
    <mergeCell ref="DC96:DH96"/>
    <mergeCell ref="DI96:DN96"/>
    <mergeCell ref="DO96:DT96"/>
    <mergeCell ref="DU96:DZ96"/>
    <mergeCell ref="BG96:BL96"/>
    <mergeCell ref="BM96:BR96"/>
    <mergeCell ref="BS96:BX96"/>
    <mergeCell ref="BY96:CD96"/>
    <mergeCell ref="CE96:CI96"/>
    <mergeCell ref="CK96:CP96"/>
    <mergeCell ref="GU95:GZ95"/>
    <mergeCell ref="HA95:HE95"/>
    <mergeCell ref="B96:E101"/>
    <mergeCell ref="F96:V101"/>
    <mergeCell ref="W96:AB97"/>
    <mergeCell ref="AC96:AH96"/>
    <mergeCell ref="AI96:AN96"/>
    <mergeCell ref="AO96:AT96"/>
    <mergeCell ref="AU96:AZ96"/>
    <mergeCell ref="BA96:BF96"/>
    <mergeCell ref="FK95:FP95"/>
    <mergeCell ref="FQ95:FV95"/>
    <mergeCell ref="FW95:GB95"/>
    <mergeCell ref="GC95:GH95"/>
    <mergeCell ref="GI95:GN95"/>
    <mergeCell ref="GO95:GT95"/>
    <mergeCell ref="EA95:EF95"/>
    <mergeCell ref="EG95:EL95"/>
    <mergeCell ref="EM95:ER95"/>
    <mergeCell ref="ES95:EX95"/>
    <mergeCell ref="EY95:FD95"/>
    <mergeCell ref="FE95:FJ95"/>
    <mergeCell ref="CQ95:CV95"/>
    <mergeCell ref="CW95:DB95"/>
    <mergeCell ref="DC95:DH95"/>
    <mergeCell ref="DI95:DN95"/>
    <mergeCell ref="DO95:DT95"/>
    <mergeCell ref="DU95:DZ95"/>
    <mergeCell ref="GU94:GZ94"/>
    <mergeCell ref="HA94:HF94"/>
    <mergeCell ref="HG94:HM95"/>
    <mergeCell ref="HN94:HU95"/>
    <mergeCell ref="IJ94:IN94"/>
    <mergeCell ref="AC95:AH95"/>
    <mergeCell ref="AI95:AN95"/>
    <mergeCell ref="AO95:AT95"/>
    <mergeCell ref="AU95:AZ95"/>
    <mergeCell ref="BA95:BF95"/>
    <mergeCell ref="FK94:FP94"/>
    <mergeCell ref="FQ94:FV94"/>
    <mergeCell ref="FW94:GB94"/>
    <mergeCell ref="GC94:GH94"/>
    <mergeCell ref="GI94:GN94"/>
    <mergeCell ref="GO94:GT94"/>
    <mergeCell ref="EA94:EF94"/>
    <mergeCell ref="EG94:EL94"/>
    <mergeCell ref="EM94:ER94"/>
    <mergeCell ref="ES94:EX94"/>
    <mergeCell ref="EY94:FD94"/>
    <mergeCell ref="FE94:FJ94"/>
    <mergeCell ref="CQ94:CV94"/>
    <mergeCell ref="CW94:DB94"/>
    <mergeCell ref="DC94:DH94"/>
    <mergeCell ref="DI94:DN94"/>
    <mergeCell ref="DO94:DT94"/>
    <mergeCell ref="DU94:DZ94"/>
    <mergeCell ref="BG94:BL94"/>
    <mergeCell ref="BM94:BR94"/>
    <mergeCell ref="BS94:BX94"/>
    <mergeCell ref="BY94:CD94"/>
    <mergeCell ref="CE94:CJ94"/>
    <mergeCell ref="CK94:CP94"/>
    <mergeCell ref="X94:AB95"/>
    <mergeCell ref="AC94:AH94"/>
    <mergeCell ref="AI94:AN94"/>
    <mergeCell ref="AO94:AT94"/>
    <mergeCell ref="AU94:AZ94"/>
    <mergeCell ref="BA94:BF94"/>
    <mergeCell ref="EG93:EL93"/>
    <mergeCell ref="EY93:FD93"/>
    <mergeCell ref="FE93:FJ93"/>
    <mergeCell ref="BG95:BL95"/>
    <mergeCell ref="BM95:BR95"/>
    <mergeCell ref="BS95:BX95"/>
    <mergeCell ref="BY95:CD95"/>
    <mergeCell ref="CE95:CJ95"/>
    <mergeCell ref="CK95:CP95"/>
    <mergeCell ref="FQ93:FV93"/>
    <mergeCell ref="FW93:GB93"/>
    <mergeCell ref="HG93:HU93"/>
    <mergeCell ref="HG92:HU92"/>
    <mergeCell ref="IJ92:IN92"/>
    <mergeCell ref="X93:AB93"/>
    <mergeCell ref="AU93:AZ93"/>
    <mergeCell ref="BA93:BE93"/>
    <mergeCell ref="CK93:CP93"/>
    <mergeCell ref="CQ93:CV93"/>
    <mergeCell ref="DI93:DN93"/>
    <mergeCell ref="DO93:DT93"/>
    <mergeCell ref="EA93:EF93"/>
    <mergeCell ref="FW92:GB92"/>
    <mergeCell ref="GC92:GH92"/>
    <mergeCell ref="GI92:GN92"/>
    <mergeCell ref="GO92:GT92"/>
    <mergeCell ref="GU92:GZ92"/>
    <mergeCell ref="HA92:HF92"/>
    <mergeCell ref="EM92:ER92"/>
    <mergeCell ref="ES92:EX92"/>
    <mergeCell ref="EY92:FD92"/>
    <mergeCell ref="FE92:FJ92"/>
    <mergeCell ref="FK92:FP92"/>
    <mergeCell ref="FQ92:FV92"/>
    <mergeCell ref="DC92:DH92"/>
    <mergeCell ref="DI92:DN92"/>
    <mergeCell ref="DO92:DT92"/>
    <mergeCell ref="DU92:DZ92"/>
    <mergeCell ref="EA92:EF92"/>
    <mergeCell ref="EG92:EL92"/>
    <mergeCell ref="BS92:BX92"/>
    <mergeCell ref="BY92:CD92"/>
    <mergeCell ref="CE92:CJ92"/>
    <mergeCell ref="CK92:CP92"/>
    <mergeCell ref="CQ92:CV92"/>
    <mergeCell ref="CW92:DB92"/>
    <mergeCell ref="HG91:HU91"/>
    <mergeCell ref="IJ91:IN91"/>
    <mergeCell ref="X92:AB92"/>
    <mergeCell ref="AC92:AH92"/>
    <mergeCell ref="AI92:AN92"/>
    <mergeCell ref="AO92:AT92"/>
    <mergeCell ref="AU92:AZ92"/>
    <mergeCell ref="BA92:BF92"/>
    <mergeCell ref="BG92:BL92"/>
    <mergeCell ref="BM92:BR92"/>
    <mergeCell ref="FW91:GB91"/>
    <mergeCell ref="GC91:GH91"/>
    <mergeCell ref="GI91:GN91"/>
    <mergeCell ref="GO91:GT91"/>
    <mergeCell ref="GU91:GZ91"/>
    <mergeCell ref="HA91:HF91"/>
    <mergeCell ref="EM91:ER91"/>
    <mergeCell ref="ES91:EX91"/>
    <mergeCell ref="EY91:FD91"/>
    <mergeCell ref="FE91:FJ91"/>
    <mergeCell ref="FK91:FP91"/>
    <mergeCell ref="FQ91:FV91"/>
    <mergeCell ref="DC91:DH91"/>
    <mergeCell ref="DI91:DN91"/>
    <mergeCell ref="DO91:DT91"/>
    <mergeCell ref="DU91:DZ91"/>
    <mergeCell ref="EA91:EF91"/>
    <mergeCell ref="EG91:EL91"/>
    <mergeCell ref="BS91:BX91"/>
    <mergeCell ref="BY91:CD91"/>
    <mergeCell ref="CE91:CJ91"/>
    <mergeCell ref="CK91:CP91"/>
    <mergeCell ref="CQ91:CV91"/>
    <mergeCell ref="CW91:DB91"/>
    <mergeCell ref="HA90:HF90"/>
    <mergeCell ref="IJ90:IN90"/>
    <mergeCell ref="X91:AB91"/>
    <mergeCell ref="AC91:AH91"/>
    <mergeCell ref="AI91:AN91"/>
    <mergeCell ref="AO91:AT91"/>
    <mergeCell ref="AU91:AZ91"/>
    <mergeCell ref="BA91:BF91"/>
    <mergeCell ref="BG91:BL91"/>
    <mergeCell ref="BM91:BR91"/>
    <mergeCell ref="FQ90:FV90"/>
    <mergeCell ref="FW90:GB90"/>
    <mergeCell ref="GC90:GH90"/>
    <mergeCell ref="GI90:GN90"/>
    <mergeCell ref="GO90:GT90"/>
    <mergeCell ref="GU90:GZ90"/>
    <mergeCell ref="EG90:EL90"/>
    <mergeCell ref="EM90:ER90"/>
    <mergeCell ref="ES90:EX90"/>
    <mergeCell ref="EY90:FD90"/>
    <mergeCell ref="FE90:FJ90"/>
    <mergeCell ref="FK90:FP90"/>
    <mergeCell ref="CW90:DB90"/>
    <mergeCell ref="DC90:DH90"/>
    <mergeCell ref="DI90:DN90"/>
    <mergeCell ref="DO90:DT90"/>
    <mergeCell ref="DU90:DZ90"/>
    <mergeCell ref="EA90:EF90"/>
    <mergeCell ref="BM90:BR90"/>
    <mergeCell ref="BS90:BX90"/>
    <mergeCell ref="BY90:CD90"/>
    <mergeCell ref="CE90:CJ90"/>
    <mergeCell ref="CK90:CP90"/>
    <mergeCell ref="CQ90:CV90"/>
    <mergeCell ref="GU89:GZ89"/>
    <mergeCell ref="HA89:HF89"/>
    <mergeCell ref="HG89:HU90"/>
    <mergeCell ref="IJ89:IN89"/>
    <mergeCell ref="AC90:AH90"/>
    <mergeCell ref="AI90:AN90"/>
    <mergeCell ref="AO90:AT90"/>
    <mergeCell ref="AU90:AZ90"/>
    <mergeCell ref="BA90:BF90"/>
    <mergeCell ref="BG90:BL90"/>
    <mergeCell ref="FK89:FP89"/>
    <mergeCell ref="FQ89:FV89"/>
    <mergeCell ref="FW89:GB89"/>
    <mergeCell ref="GC89:GH89"/>
    <mergeCell ref="GI89:GN89"/>
    <mergeCell ref="GO89:GT89"/>
    <mergeCell ref="EA89:EF89"/>
    <mergeCell ref="EG89:EL89"/>
    <mergeCell ref="EM89:ER89"/>
    <mergeCell ref="ES89:EX89"/>
    <mergeCell ref="EY89:FD89"/>
    <mergeCell ref="FE89:FJ89"/>
    <mergeCell ref="CQ89:CV89"/>
    <mergeCell ref="CW89:DB89"/>
    <mergeCell ref="DC89:DH89"/>
    <mergeCell ref="DI89:DN89"/>
    <mergeCell ref="DO89:DT89"/>
    <mergeCell ref="DU89:DZ89"/>
    <mergeCell ref="BG89:BL89"/>
    <mergeCell ref="BM89:BR89"/>
    <mergeCell ref="BS89:BX89"/>
    <mergeCell ref="BY89:CD89"/>
    <mergeCell ref="CE89:CJ89"/>
    <mergeCell ref="CK89:CP89"/>
    <mergeCell ref="HA88:HF88"/>
    <mergeCell ref="HG88:HU88"/>
    <mergeCell ref="A89:E95"/>
    <mergeCell ref="F89:W95"/>
    <mergeCell ref="X89:AB90"/>
    <mergeCell ref="AC89:AH89"/>
    <mergeCell ref="AI89:AN89"/>
    <mergeCell ref="AO89:AT89"/>
    <mergeCell ref="AU89:AZ89"/>
    <mergeCell ref="BA89:BF89"/>
    <mergeCell ref="FQ88:FV88"/>
    <mergeCell ref="FW88:GB88"/>
    <mergeCell ref="GC88:GH88"/>
    <mergeCell ref="GI88:GN88"/>
    <mergeCell ref="GO88:GT88"/>
    <mergeCell ref="GU88:GZ88"/>
    <mergeCell ref="EG88:EL88"/>
    <mergeCell ref="EM88:ER88"/>
    <mergeCell ref="ES88:EX88"/>
    <mergeCell ref="EY88:FD88"/>
    <mergeCell ref="FE88:FJ88"/>
    <mergeCell ref="FK88:FP88"/>
    <mergeCell ref="CW88:DB88"/>
    <mergeCell ref="DC88:DH88"/>
    <mergeCell ref="DI88:DN88"/>
    <mergeCell ref="DO88:DT88"/>
    <mergeCell ref="DU88:DZ88"/>
    <mergeCell ref="EA88:EF88"/>
    <mergeCell ref="BM88:BR88"/>
    <mergeCell ref="BS88:BX88"/>
    <mergeCell ref="BY88:CD88"/>
    <mergeCell ref="CE88:CJ88"/>
    <mergeCell ref="CK88:CP88"/>
    <mergeCell ref="CQ88:CV88"/>
    <mergeCell ref="AC88:AH88"/>
    <mergeCell ref="AI88:AN88"/>
    <mergeCell ref="AO88:AT88"/>
    <mergeCell ref="AU88:AZ88"/>
    <mergeCell ref="BA88:BF88"/>
    <mergeCell ref="BG88:BL88"/>
    <mergeCell ref="DI86:DN86"/>
    <mergeCell ref="DO86:DT86"/>
    <mergeCell ref="DU86:DZ86"/>
    <mergeCell ref="GC87:GH87"/>
    <mergeCell ref="GI87:GN87"/>
    <mergeCell ref="GO87:GT87"/>
    <mergeCell ref="GU87:GZ87"/>
    <mergeCell ref="HA87:HF87"/>
    <mergeCell ref="HG87:HU87"/>
    <mergeCell ref="ES87:EX87"/>
    <mergeCell ref="EY87:FD87"/>
    <mergeCell ref="FE87:FJ87"/>
    <mergeCell ref="FK87:FP87"/>
    <mergeCell ref="FQ87:FV87"/>
    <mergeCell ref="FW87:GB87"/>
    <mergeCell ref="DI87:DN87"/>
    <mergeCell ref="DO87:DT87"/>
    <mergeCell ref="DU87:DZ87"/>
    <mergeCell ref="EA87:EF87"/>
    <mergeCell ref="EG87:EL87"/>
    <mergeCell ref="EM87:ER87"/>
    <mergeCell ref="FK85:FP85"/>
    <mergeCell ref="CW85:DB85"/>
    <mergeCell ref="DC85:DH85"/>
    <mergeCell ref="BY87:CD87"/>
    <mergeCell ref="CE87:CJ87"/>
    <mergeCell ref="CK87:CP87"/>
    <mergeCell ref="CQ87:CV87"/>
    <mergeCell ref="CW87:DB87"/>
    <mergeCell ref="DC87:DH87"/>
    <mergeCell ref="HG86:HU86"/>
    <mergeCell ref="X87:AB88"/>
    <mergeCell ref="AC87:AH87"/>
    <mergeCell ref="AI87:AN87"/>
    <mergeCell ref="AO87:AT87"/>
    <mergeCell ref="AU87:AZ87"/>
    <mergeCell ref="BA87:BF87"/>
    <mergeCell ref="BG87:BL87"/>
    <mergeCell ref="BM87:BR87"/>
    <mergeCell ref="BS87:BX87"/>
    <mergeCell ref="FW86:GB86"/>
    <mergeCell ref="GC86:GH86"/>
    <mergeCell ref="GI86:GN86"/>
    <mergeCell ref="GO86:GT86"/>
    <mergeCell ref="GU86:GZ86"/>
    <mergeCell ref="HA86:HF86"/>
    <mergeCell ref="EM86:ER86"/>
    <mergeCell ref="ES86:EX86"/>
    <mergeCell ref="EY86:FD86"/>
    <mergeCell ref="FE86:FJ86"/>
    <mergeCell ref="FK86:FP86"/>
    <mergeCell ref="FQ86:FV86"/>
    <mergeCell ref="DC86:DH86"/>
    <mergeCell ref="EY84:FD84"/>
    <mergeCell ref="AU84:AZ84"/>
    <mergeCell ref="BA84:BF84"/>
    <mergeCell ref="BG84:BL84"/>
    <mergeCell ref="BM84:BR84"/>
    <mergeCell ref="BS84:BX84"/>
    <mergeCell ref="BY84:CD84"/>
    <mergeCell ref="EA86:EF86"/>
    <mergeCell ref="EG86:EL86"/>
    <mergeCell ref="BS86:BX86"/>
    <mergeCell ref="BY86:CD86"/>
    <mergeCell ref="CE86:CJ86"/>
    <mergeCell ref="CK86:CP86"/>
    <mergeCell ref="CQ86:CV86"/>
    <mergeCell ref="CW86:DB86"/>
    <mergeCell ref="HA85:HF85"/>
    <mergeCell ref="HG85:HU85"/>
    <mergeCell ref="AU86:AZ86"/>
    <mergeCell ref="BA86:BF86"/>
    <mergeCell ref="BG86:BL86"/>
    <mergeCell ref="BM86:BR86"/>
    <mergeCell ref="FQ85:FV85"/>
    <mergeCell ref="FW85:GB85"/>
    <mergeCell ref="GC85:GH85"/>
    <mergeCell ref="GI85:GN85"/>
    <mergeCell ref="GO85:GT85"/>
    <mergeCell ref="GU85:GZ85"/>
    <mergeCell ref="EG85:EL85"/>
    <mergeCell ref="EM85:ER85"/>
    <mergeCell ref="ES85:EX85"/>
    <mergeCell ref="EY85:FD85"/>
    <mergeCell ref="FE85:FJ85"/>
    <mergeCell ref="ES84:EX84"/>
    <mergeCell ref="CE84:CJ84"/>
    <mergeCell ref="CK84:CP84"/>
    <mergeCell ref="CQ84:CV84"/>
    <mergeCell ref="CW84:DB84"/>
    <mergeCell ref="DC84:DH84"/>
    <mergeCell ref="DI84:DN84"/>
    <mergeCell ref="DI85:DN85"/>
    <mergeCell ref="DO85:DT85"/>
    <mergeCell ref="DU85:DZ85"/>
    <mergeCell ref="EA85:EF85"/>
    <mergeCell ref="BM85:BR85"/>
    <mergeCell ref="BS85:BX85"/>
    <mergeCell ref="BY85:CD85"/>
    <mergeCell ref="CE85:CJ85"/>
    <mergeCell ref="CK85:CP85"/>
    <mergeCell ref="CQ85:CV85"/>
    <mergeCell ref="GI83:GN83"/>
    <mergeCell ref="GO83:GT83"/>
    <mergeCell ref="GU83:GZ83"/>
    <mergeCell ref="HA83:HF83"/>
    <mergeCell ref="HG83:HU84"/>
    <mergeCell ref="HY83:HY84"/>
    <mergeCell ref="GI84:GN84"/>
    <mergeCell ref="GO84:GT84"/>
    <mergeCell ref="GU84:GZ84"/>
    <mergeCell ref="HA84:HF84"/>
    <mergeCell ref="EY83:FD83"/>
    <mergeCell ref="FE83:FJ83"/>
    <mergeCell ref="FK83:FP83"/>
    <mergeCell ref="FQ83:FV83"/>
    <mergeCell ref="FW83:GB83"/>
    <mergeCell ref="GC83:GH83"/>
    <mergeCell ref="DO83:DT83"/>
    <mergeCell ref="DU83:DZ83"/>
    <mergeCell ref="EA83:EF83"/>
    <mergeCell ref="EG83:EL83"/>
    <mergeCell ref="EM83:ER83"/>
    <mergeCell ref="ES83:EX83"/>
    <mergeCell ref="FE84:FJ84"/>
    <mergeCell ref="FK84:FP84"/>
    <mergeCell ref="FQ84:FV84"/>
    <mergeCell ref="FW84:GB84"/>
    <mergeCell ref="GC84:GH84"/>
    <mergeCell ref="DO84:DT84"/>
    <mergeCell ref="DU84:DZ84"/>
    <mergeCell ref="EA84:EF84"/>
    <mergeCell ref="EG84:EL84"/>
    <mergeCell ref="EM84:ER84"/>
    <mergeCell ref="CE83:CJ83"/>
    <mergeCell ref="CK83:CP83"/>
    <mergeCell ref="CQ83:CV83"/>
    <mergeCell ref="CW83:DB83"/>
    <mergeCell ref="DC83:DH83"/>
    <mergeCell ref="DI83:DN83"/>
    <mergeCell ref="AU83:AZ83"/>
    <mergeCell ref="BA83:BF83"/>
    <mergeCell ref="BG83:BL83"/>
    <mergeCell ref="BM83:BR83"/>
    <mergeCell ref="BS83:BX83"/>
    <mergeCell ref="BY83:CD83"/>
    <mergeCell ref="A83:E88"/>
    <mergeCell ref="F83:W88"/>
    <mergeCell ref="X83:AB84"/>
    <mergeCell ref="AC83:AH83"/>
    <mergeCell ref="AI83:AN83"/>
    <mergeCell ref="AO83:AT83"/>
    <mergeCell ref="AC84:AH84"/>
    <mergeCell ref="AI84:AN84"/>
    <mergeCell ref="AO84:AT84"/>
    <mergeCell ref="X85:AB85"/>
    <mergeCell ref="AC85:AH85"/>
    <mergeCell ref="AI85:AN85"/>
    <mergeCell ref="AO85:AT85"/>
    <mergeCell ref="AU85:AZ85"/>
    <mergeCell ref="BA85:BF85"/>
    <mergeCell ref="BG85:BL85"/>
    <mergeCell ref="X86:AB86"/>
    <mergeCell ref="AC86:AH86"/>
    <mergeCell ref="AI86:AN86"/>
    <mergeCell ref="AO86:AT86"/>
    <mergeCell ref="GC81:GH82"/>
    <mergeCell ref="GI81:GN82"/>
    <mergeCell ref="GO81:GT82"/>
    <mergeCell ref="GU81:GZ82"/>
    <mergeCell ref="HA81:HF82"/>
    <mergeCell ref="HG81:HU81"/>
    <mergeCell ref="HG82:HU82"/>
    <mergeCell ref="ES81:EX82"/>
    <mergeCell ref="EY81:FD82"/>
    <mergeCell ref="FE81:FJ82"/>
    <mergeCell ref="FK81:FP82"/>
    <mergeCell ref="FQ81:FV82"/>
    <mergeCell ref="FW81:GB82"/>
    <mergeCell ref="DI81:DN82"/>
    <mergeCell ref="DO81:DT82"/>
    <mergeCell ref="DU81:DZ82"/>
    <mergeCell ref="EA81:EF82"/>
    <mergeCell ref="EG81:EL82"/>
    <mergeCell ref="EM81:ER82"/>
    <mergeCell ref="BY81:CD82"/>
    <mergeCell ref="CE81:CJ82"/>
    <mergeCell ref="CK81:CP82"/>
    <mergeCell ref="CQ81:CV82"/>
    <mergeCell ref="CW81:DB82"/>
    <mergeCell ref="DC81:DH82"/>
    <mergeCell ref="HG80:HV80"/>
    <mergeCell ref="X81:AB82"/>
    <mergeCell ref="AC81:AH82"/>
    <mergeCell ref="AI81:AN82"/>
    <mergeCell ref="AO81:AT82"/>
    <mergeCell ref="AU81:AZ82"/>
    <mergeCell ref="BA81:BF82"/>
    <mergeCell ref="BG81:BL82"/>
    <mergeCell ref="BM81:BR82"/>
    <mergeCell ref="BS81:BX82"/>
    <mergeCell ref="FW80:GB80"/>
    <mergeCell ref="GC80:GH80"/>
    <mergeCell ref="GI80:GN80"/>
    <mergeCell ref="GO80:GT80"/>
    <mergeCell ref="GU80:GZ80"/>
    <mergeCell ref="HA80:HE80"/>
    <mergeCell ref="EM80:ER80"/>
    <mergeCell ref="ES80:EX80"/>
    <mergeCell ref="EY80:FD80"/>
    <mergeCell ref="FE80:FJ80"/>
    <mergeCell ref="FK80:FP80"/>
    <mergeCell ref="FQ80:FV80"/>
    <mergeCell ref="DC80:DH80"/>
    <mergeCell ref="DI80:DN80"/>
    <mergeCell ref="DO80:DT80"/>
    <mergeCell ref="DU80:DZ80"/>
    <mergeCell ref="EA80:EF80"/>
    <mergeCell ref="EG80:EL80"/>
    <mergeCell ref="BS80:BX80"/>
    <mergeCell ref="BY80:CD80"/>
    <mergeCell ref="CE80:CJ80"/>
    <mergeCell ref="CK80:CP80"/>
    <mergeCell ref="CQ80:CV80"/>
    <mergeCell ref="CW80:DB80"/>
    <mergeCell ref="HA79:HF79"/>
    <mergeCell ref="HG79:HU79"/>
    <mergeCell ref="X80:AB80"/>
    <mergeCell ref="AC80:AH80"/>
    <mergeCell ref="AI80:AN80"/>
    <mergeCell ref="AO80:AT80"/>
    <mergeCell ref="AU80:AZ80"/>
    <mergeCell ref="BA80:BF80"/>
    <mergeCell ref="BG80:BL80"/>
    <mergeCell ref="BM80:BR80"/>
    <mergeCell ref="FQ79:FV79"/>
    <mergeCell ref="FW79:GB79"/>
    <mergeCell ref="GC79:GH79"/>
    <mergeCell ref="GI79:GN79"/>
    <mergeCell ref="GO79:GT79"/>
    <mergeCell ref="GU79:GZ79"/>
    <mergeCell ref="EG79:EL79"/>
    <mergeCell ref="EM79:ER79"/>
    <mergeCell ref="ES79:EX79"/>
    <mergeCell ref="EY79:FD79"/>
    <mergeCell ref="FE79:FJ79"/>
    <mergeCell ref="FK79:FP79"/>
    <mergeCell ref="CW79:DB79"/>
    <mergeCell ref="DC79:DH79"/>
    <mergeCell ref="DI79:DN79"/>
    <mergeCell ref="DO79:DT79"/>
    <mergeCell ref="DU79:DZ79"/>
    <mergeCell ref="EA79:EF79"/>
    <mergeCell ref="BM79:BR79"/>
    <mergeCell ref="BS79:BX79"/>
    <mergeCell ref="BY79:CD79"/>
    <mergeCell ref="CE79:CJ79"/>
    <mergeCell ref="CK79:CP79"/>
    <mergeCell ref="CQ79:CV79"/>
    <mergeCell ref="GU78:GZ78"/>
    <mergeCell ref="HA78:HF78"/>
    <mergeCell ref="HG78:HU78"/>
    <mergeCell ref="X79:AB79"/>
    <mergeCell ref="AC79:AH79"/>
    <mergeCell ref="AI79:AN79"/>
    <mergeCell ref="AO79:AT79"/>
    <mergeCell ref="AU79:AZ79"/>
    <mergeCell ref="BA79:BF79"/>
    <mergeCell ref="BG79:BL79"/>
    <mergeCell ref="FK78:FP78"/>
    <mergeCell ref="FQ78:FV78"/>
    <mergeCell ref="FW78:GB78"/>
    <mergeCell ref="GC78:GH78"/>
    <mergeCell ref="GI78:GN78"/>
    <mergeCell ref="GO78:GT78"/>
    <mergeCell ref="EA78:EF78"/>
    <mergeCell ref="EG78:EL78"/>
    <mergeCell ref="EM78:ER78"/>
    <mergeCell ref="ES78:EX78"/>
    <mergeCell ref="EY78:FD78"/>
    <mergeCell ref="FE78:FJ78"/>
    <mergeCell ref="CQ78:CV78"/>
    <mergeCell ref="CW78:DB78"/>
    <mergeCell ref="DC78:DH78"/>
    <mergeCell ref="DI78:DN78"/>
    <mergeCell ref="DO78:DT78"/>
    <mergeCell ref="DU78:DZ78"/>
    <mergeCell ref="BG78:BL78"/>
    <mergeCell ref="BM78:BR78"/>
    <mergeCell ref="BS78:BX78"/>
    <mergeCell ref="BY78:CD78"/>
    <mergeCell ref="CE78:CJ78"/>
    <mergeCell ref="CK78:CP78"/>
    <mergeCell ref="X78:AB78"/>
    <mergeCell ref="AC78:AH78"/>
    <mergeCell ref="AI78:AN78"/>
    <mergeCell ref="AO78:AT78"/>
    <mergeCell ref="AU78:AZ78"/>
    <mergeCell ref="BA78:BF78"/>
    <mergeCell ref="AC77:AH77"/>
    <mergeCell ref="AI77:AN77"/>
    <mergeCell ref="AO77:AT77"/>
    <mergeCell ref="AU77:AZ77"/>
    <mergeCell ref="BA77:BF77"/>
    <mergeCell ref="BG77:BL77"/>
    <mergeCell ref="GC76:GH76"/>
    <mergeCell ref="GI76:GN76"/>
    <mergeCell ref="GO76:GT76"/>
    <mergeCell ref="GU76:GZ76"/>
    <mergeCell ref="HA76:HF76"/>
    <mergeCell ref="AO76:AT76"/>
    <mergeCell ref="AU76:AZ76"/>
    <mergeCell ref="BA76:BF76"/>
    <mergeCell ref="BG76:BL76"/>
    <mergeCell ref="BM76:BR76"/>
    <mergeCell ref="BS76:BX76"/>
    <mergeCell ref="FQ77:FV77"/>
    <mergeCell ref="FW77:GB77"/>
    <mergeCell ref="GC77:GH77"/>
    <mergeCell ref="GI77:GN77"/>
    <mergeCell ref="GO77:GT77"/>
    <mergeCell ref="GU77:GZ77"/>
    <mergeCell ref="EG77:EL77"/>
    <mergeCell ref="EM77:ER77"/>
    <mergeCell ref="ES77:EX77"/>
    <mergeCell ref="EY77:FD77"/>
    <mergeCell ref="FE77:FJ77"/>
    <mergeCell ref="FK77:FP77"/>
    <mergeCell ref="CW77:DB77"/>
    <mergeCell ref="DC77:DH77"/>
    <mergeCell ref="DI77:DN77"/>
    <mergeCell ref="FE76:FJ76"/>
    <mergeCell ref="FK76:FP76"/>
    <mergeCell ref="FQ76:FV76"/>
    <mergeCell ref="FW76:GB76"/>
    <mergeCell ref="DI76:DN76"/>
    <mergeCell ref="DO76:DT76"/>
    <mergeCell ref="DU76:DZ76"/>
    <mergeCell ref="EA76:EF76"/>
    <mergeCell ref="EG76:EL76"/>
    <mergeCell ref="EM76:ER76"/>
    <mergeCell ref="BY76:CD76"/>
    <mergeCell ref="CE76:CJ76"/>
    <mergeCell ref="CK76:CP76"/>
    <mergeCell ref="CQ76:CV76"/>
    <mergeCell ref="CW76:DB76"/>
    <mergeCell ref="DC76:DH76"/>
    <mergeCell ref="BM77:BR77"/>
    <mergeCell ref="BS77:BX77"/>
    <mergeCell ref="BY77:CD77"/>
    <mergeCell ref="CE77:CJ77"/>
    <mergeCell ref="CK77:CP77"/>
    <mergeCell ref="CQ77:CV77"/>
    <mergeCell ref="DO77:DT77"/>
    <mergeCell ref="DU77:DZ77"/>
    <mergeCell ref="EA77:EF77"/>
    <mergeCell ref="GI75:GN75"/>
    <mergeCell ref="GO75:GT75"/>
    <mergeCell ref="GU75:GZ75"/>
    <mergeCell ref="HA75:HF75"/>
    <mergeCell ref="HG75:HU75"/>
    <mergeCell ref="A76:E82"/>
    <mergeCell ref="F76:W82"/>
    <mergeCell ref="X76:AB77"/>
    <mergeCell ref="AC76:AH76"/>
    <mergeCell ref="AI76:AN76"/>
    <mergeCell ref="EY75:FD75"/>
    <mergeCell ref="FE75:FJ75"/>
    <mergeCell ref="FK75:FP75"/>
    <mergeCell ref="FQ75:FV75"/>
    <mergeCell ref="FW75:GB75"/>
    <mergeCell ref="GC75:GH75"/>
    <mergeCell ref="DO75:DT75"/>
    <mergeCell ref="DU75:DZ75"/>
    <mergeCell ref="EA75:EF75"/>
    <mergeCell ref="EG75:EL75"/>
    <mergeCell ref="EM75:ER75"/>
    <mergeCell ref="ES75:EX75"/>
    <mergeCell ref="CE75:CJ75"/>
    <mergeCell ref="CK75:CP75"/>
    <mergeCell ref="CQ75:CV75"/>
    <mergeCell ref="CW75:DB75"/>
    <mergeCell ref="DC75:DH75"/>
    <mergeCell ref="DI75:DN75"/>
    <mergeCell ref="HG76:HU77"/>
    <mergeCell ref="HA77:HF77"/>
    <mergeCell ref="ES76:EX76"/>
    <mergeCell ref="EY76:FD76"/>
    <mergeCell ref="HG74:HU74"/>
    <mergeCell ref="AC75:AH75"/>
    <mergeCell ref="AI75:AN75"/>
    <mergeCell ref="AO75:AT75"/>
    <mergeCell ref="AU75:AZ75"/>
    <mergeCell ref="BA75:BF75"/>
    <mergeCell ref="BG75:BL75"/>
    <mergeCell ref="BM75:BR75"/>
    <mergeCell ref="BS75:BX75"/>
    <mergeCell ref="BY75:CD75"/>
    <mergeCell ref="FW74:GB74"/>
    <mergeCell ref="GC74:GH74"/>
    <mergeCell ref="GI74:GN74"/>
    <mergeCell ref="GO74:GT74"/>
    <mergeCell ref="GU74:GZ74"/>
    <mergeCell ref="HA74:HF74"/>
    <mergeCell ref="EM74:ER74"/>
    <mergeCell ref="ES74:EX74"/>
    <mergeCell ref="EY74:FD74"/>
    <mergeCell ref="FE74:FJ74"/>
    <mergeCell ref="FK74:FP74"/>
    <mergeCell ref="FQ74:FV74"/>
    <mergeCell ref="DC74:DH74"/>
    <mergeCell ref="DI74:DN74"/>
    <mergeCell ref="DO74:DT74"/>
    <mergeCell ref="DU74:DZ74"/>
    <mergeCell ref="EA74:EF74"/>
    <mergeCell ref="EG74:EL74"/>
    <mergeCell ref="BS74:BX74"/>
    <mergeCell ref="BY74:CD74"/>
    <mergeCell ref="CE74:CJ74"/>
    <mergeCell ref="CK74:CP74"/>
    <mergeCell ref="CQ74:CV74"/>
    <mergeCell ref="CW74:DB74"/>
    <mergeCell ref="HA73:HF73"/>
    <mergeCell ref="HG73:HU73"/>
    <mergeCell ref="X74:AB75"/>
    <mergeCell ref="AC74:AH74"/>
    <mergeCell ref="AI74:AN74"/>
    <mergeCell ref="AO74:AT74"/>
    <mergeCell ref="AU74:AZ74"/>
    <mergeCell ref="BA74:BF74"/>
    <mergeCell ref="BG74:BL74"/>
    <mergeCell ref="BM74:BR74"/>
    <mergeCell ref="FQ73:FV73"/>
    <mergeCell ref="FW73:GB73"/>
    <mergeCell ref="GC73:GH73"/>
    <mergeCell ref="GI73:GN73"/>
    <mergeCell ref="GO73:GT73"/>
    <mergeCell ref="GU73:GZ73"/>
    <mergeCell ref="EG73:EL73"/>
    <mergeCell ref="EM73:ER73"/>
    <mergeCell ref="ES73:EX73"/>
    <mergeCell ref="EY73:FD73"/>
    <mergeCell ref="FE73:FJ73"/>
    <mergeCell ref="FK73:FP73"/>
    <mergeCell ref="CW73:DB73"/>
    <mergeCell ref="DC73:DH73"/>
    <mergeCell ref="DI73:DN73"/>
    <mergeCell ref="DO73:DT73"/>
    <mergeCell ref="DU73:DZ73"/>
    <mergeCell ref="EA73:EF73"/>
    <mergeCell ref="BM73:BR73"/>
    <mergeCell ref="BS73:BX73"/>
    <mergeCell ref="BY73:CD73"/>
    <mergeCell ref="CE73:CJ73"/>
    <mergeCell ref="CK73:CP73"/>
    <mergeCell ref="CQ73:CV73"/>
    <mergeCell ref="GU72:GZ72"/>
    <mergeCell ref="HA72:HF72"/>
    <mergeCell ref="HG72:HU72"/>
    <mergeCell ref="X73:AB73"/>
    <mergeCell ref="AC73:AH73"/>
    <mergeCell ref="AI73:AN73"/>
    <mergeCell ref="AO73:AT73"/>
    <mergeCell ref="AU73:AZ73"/>
    <mergeCell ref="BA73:BF73"/>
    <mergeCell ref="BG73:BL73"/>
    <mergeCell ref="FK72:FP72"/>
    <mergeCell ref="FQ72:FV72"/>
    <mergeCell ref="FW72:GB72"/>
    <mergeCell ref="GC72:GH72"/>
    <mergeCell ref="GI72:GN72"/>
    <mergeCell ref="GO72:GT72"/>
    <mergeCell ref="EA72:EF72"/>
    <mergeCell ref="EG72:EL72"/>
    <mergeCell ref="EM72:ER72"/>
    <mergeCell ref="ES72:EX72"/>
    <mergeCell ref="EY72:FD72"/>
    <mergeCell ref="FE72:FJ72"/>
    <mergeCell ref="CQ72:CV72"/>
    <mergeCell ref="CW72:DB72"/>
    <mergeCell ref="DC72:DH72"/>
    <mergeCell ref="DI72:DN72"/>
    <mergeCell ref="DO72:DT72"/>
    <mergeCell ref="DU72:DZ72"/>
    <mergeCell ref="BG72:BL72"/>
    <mergeCell ref="BM72:BR72"/>
    <mergeCell ref="BS72:BX72"/>
    <mergeCell ref="BY72:CD72"/>
    <mergeCell ref="CE72:CJ72"/>
    <mergeCell ref="CK72:CP72"/>
    <mergeCell ref="X72:AB72"/>
    <mergeCell ref="AC72:AH72"/>
    <mergeCell ref="AI72:AN72"/>
    <mergeCell ref="AO72:AT72"/>
    <mergeCell ref="AU72:AZ72"/>
    <mergeCell ref="BA72:BF72"/>
    <mergeCell ref="FW71:GB71"/>
    <mergeCell ref="GC71:GH71"/>
    <mergeCell ref="GI71:GN71"/>
    <mergeCell ref="GO71:GT71"/>
    <mergeCell ref="GU71:GZ71"/>
    <mergeCell ref="HA71:HF71"/>
    <mergeCell ref="EM71:ER71"/>
    <mergeCell ref="ES71:EX71"/>
    <mergeCell ref="EY71:FD71"/>
    <mergeCell ref="FE71:FJ71"/>
    <mergeCell ref="FK71:FP71"/>
    <mergeCell ref="FQ71:FV71"/>
    <mergeCell ref="DC71:DH71"/>
    <mergeCell ref="DI71:DN71"/>
    <mergeCell ref="DO71:DT71"/>
    <mergeCell ref="DU71:DZ71"/>
    <mergeCell ref="EA71:EF71"/>
    <mergeCell ref="EG71:EL71"/>
    <mergeCell ref="BS71:BX71"/>
    <mergeCell ref="BY71:CD71"/>
    <mergeCell ref="CE71:CJ71"/>
    <mergeCell ref="CK71:CP71"/>
    <mergeCell ref="CQ71:CV71"/>
    <mergeCell ref="CW71:DB71"/>
    <mergeCell ref="HA70:HF70"/>
    <mergeCell ref="HG70:HU71"/>
    <mergeCell ref="HY70:HY71"/>
    <mergeCell ref="AC71:AH71"/>
    <mergeCell ref="AI71:AN71"/>
    <mergeCell ref="AO71:AT71"/>
    <mergeCell ref="AU71:AZ71"/>
    <mergeCell ref="BA71:BF71"/>
    <mergeCell ref="BG71:BL71"/>
    <mergeCell ref="BM71:BR71"/>
    <mergeCell ref="FQ70:FV70"/>
    <mergeCell ref="FW70:GB70"/>
    <mergeCell ref="GC70:GH70"/>
    <mergeCell ref="GI70:GN70"/>
    <mergeCell ref="GO70:GT70"/>
    <mergeCell ref="GU70:GZ70"/>
    <mergeCell ref="EG70:EL70"/>
    <mergeCell ref="EM70:ER70"/>
    <mergeCell ref="ES70:EX70"/>
    <mergeCell ref="EY70:FD70"/>
    <mergeCell ref="FE70:FJ70"/>
    <mergeCell ref="FK70:FP70"/>
    <mergeCell ref="CW70:DB70"/>
    <mergeCell ref="DC70:DH70"/>
    <mergeCell ref="DI70:DN70"/>
    <mergeCell ref="DO70:DT70"/>
    <mergeCell ref="DU70:DZ70"/>
    <mergeCell ref="EA70:EF70"/>
    <mergeCell ref="BM70:BR70"/>
    <mergeCell ref="BS70:BX70"/>
    <mergeCell ref="BY70:CD70"/>
    <mergeCell ref="CE70:CJ70"/>
    <mergeCell ref="CK70:CP70"/>
    <mergeCell ref="CQ70:CV70"/>
    <mergeCell ref="HG69:HU69"/>
    <mergeCell ref="A70:E75"/>
    <mergeCell ref="F70:W75"/>
    <mergeCell ref="X70:AB71"/>
    <mergeCell ref="AC70:AH70"/>
    <mergeCell ref="AI70:AN70"/>
    <mergeCell ref="AO70:AT70"/>
    <mergeCell ref="AU70:AZ70"/>
    <mergeCell ref="BA70:BF70"/>
    <mergeCell ref="BG70:BL70"/>
    <mergeCell ref="FW69:GB69"/>
    <mergeCell ref="GC69:GH69"/>
    <mergeCell ref="GI69:GN69"/>
    <mergeCell ref="GO69:GT69"/>
    <mergeCell ref="GU69:GZ69"/>
    <mergeCell ref="HA69:HF69"/>
    <mergeCell ref="EM69:ER69"/>
    <mergeCell ref="ES69:EX69"/>
    <mergeCell ref="EY69:FD69"/>
    <mergeCell ref="FE69:FJ69"/>
    <mergeCell ref="FK69:FP69"/>
    <mergeCell ref="FQ69:FV69"/>
    <mergeCell ref="DC69:DH69"/>
    <mergeCell ref="DI69:DN69"/>
    <mergeCell ref="DO69:DT69"/>
    <mergeCell ref="DU69:DZ69"/>
    <mergeCell ref="EA69:EF69"/>
    <mergeCell ref="EG69:EL69"/>
    <mergeCell ref="BS69:BX69"/>
    <mergeCell ref="BY69:CD69"/>
    <mergeCell ref="CE69:CJ69"/>
    <mergeCell ref="CK69:CP69"/>
    <mergeCell ref="CQ69:CV69"/>
    <mergeCell ref="CW69:DB69"/>
    <mergeCell ref="HA68:HF68"/>
    <mergeCell ref="HG68:HU68"/>
    <mergeCell ref="X69:AB69"/>
    <mergeCell ref="AC69:AH69"/>
    <mergeCell ref="AI69:AN69"/>
    <mergeCell ref="AO69:AT69"/>
    <mergeCell ref="AU69:AZ69"/>
    <mergeCell ref="BA69:BF69"/>
    <mergeCell ref="BG69:BL69"/>
    <mergeCell ref="BM69:BR69"/>
    <mergeCell ref="FQ68:FV68"/>
    <mergeCell ref="FW68:GB68"/>
    <mergeCell ref="GC68:GH68"/>
    <mergeCell ref="GI68:GN68"/>
    <mergeCell ref="GO68:GT68"/>
    <mergeCell ref="GU68:GZ68"/>
    <mergeCell ref="EG68:EL68"/>
    <mergeCell ref="EM68:ER68"/>
    <mergeCell ref="ES68:EX68"/>
    <mergeCell ref="EY68:FD68"/>
    <mergeCell ref="FE68:FJ68"/>
    <mergeCell ref="FK68:FP68"/>
    <mergeCell ref="CW68:DB68"/>
    <mergeCell ref="DC68:DH68"/>
    <mergeCell ref="DI68:DN68"/>
    <mergeCell ref="DO68:DT68"/>
    <mergeCell ref="DU68:DZ68"/>
    <mergeCell ref="EA68:EF68"/>
    <mergeCell ref="BM68:BR68"/>
    <mergeCell ref="BS68:BX68"/>
    <mergeCell ref="BY68:CD68"/>
    <mergeCell ref="CE68:CJ68"/>
    <mergeCell ref="CK68:CP68"/>
    <mergeCell ref="CQ68:CV68"/>
    <mergeCell ref="GU67:GZ67"/>
    <mergeCell ref="HA67:HF67"/>
    <mergeCell ref="HG67:HU67"/>
    <mergeCell ref="X68:AB68"/>
    <mergeCell ref="AC68:AH68"/>
    <mergeCell ref="AI68:AN68"/>
    <mergeCell ref="AO68:AT68"/>
    <mergeCell ref="AU68:AZ68"/>
    <mergeCell ref="BA68:BF68"/>
    <mergeCell ref="BG68:BL68"/>
    <mergeCell ref="FK67:FP67"/>
    <mergeCell ref="FQ67:FV67"/>
    <mergeCell ref="FW67:GB67"/>
    <mergeCell ref="GC67:GH67"/>
    <mergeCell ref="GI67:GN67"/>
    <mergeCell ref="GO67:GT67"/>
    <mergeCell ref="EA67:EF67"/>
    <mergeCell ref="EG67:EL67"/>
    <mergeCell ref="EM67:ER67"/>
    <mergeCell ref="ES67:EX67"/>
    <mergeCell ref="EY67:FD67"/>
    <mergeCell ref="FE67:FJ67"/>
    <mergeCell ref="CQ67:CV67"/>
    <mergeCell ref="CW67:DB67"/>
    <mergeCell ref="DC67:DH67"/>
    <mergeCell ref="DI67:DN67"/>
    <mergeCell ref="DO67:DT67"/>
    <mergeCell ref="DU67:DZ67"/>
    <mergeCell ref="BG67:BL67"/>
    <mergeCell ref="BM67:BR67"/>
    <mergeCell ref="BS67:BX67"/>
    <mergeCell ref="BY67:CD67"/>
    <mergeCell ref="CE67:CJ67"/>
    <mergeCell ref="CK67:CP67"/>
    <mergeCell ref="X67:AB67"/>
    <mergeCell ref="AC67:AH67"/>
    <mergeCell ref="AI67:AN67"/>
    <mergeCell ref="AO67:AT67"/>
    <mergeCell ref="AU67:AZ67"/>
    <mergeCell ref="BA67:BF67"/>
    <mergeCell ref="GC66:GH66"/>
    <mergeCell ref="GI66:GN66"/>
    <mergeCell ref="GO66:GT66"/>
    <mergeCell ref="GU66:GZ66"/>
    <mergeCell ref="HA66:HF66"/>
    <mergeCell ref="HG66:HU66"/>
    <mergeCell ref="ES66:EX66"/>
    <mergeCell ref="EY66:FD66"/>
    <mergeCell ref="FE66:FJ66"/>
    <mergeCell ref="FK66:FP66"/>
    <mergeCell ref="FQ66:FV66"/>
    <mergeCell ref="FW66:GB66"/>
    <mergeCell ref="DI66:DN66"/>
    <mergeCell ref="DO66:DT66"/>
    <mergeCell ref="DU66:DZ66"/>
    <mergeCell ref="EA66:EF66"/>
    <mergeCell ref="EG66:EL66"/>
    <mergeCell ref="EM66:ER66"/>
    <mergeCell ref="BY66:CD66"/>
    <mergeCell ref="CE66:CJ66"/>
    <mergeCell ref="CK66:CP66"/>
    <mergeCell ref="CQ66:CV66"/>
    <mergeCell ref="CW66:DB66"/>
    <mergeCell ref="DC66:DH66"/>
    <mergeCell ref="HA65:HF65"/>
    <mergeCell ref="X66:AB66"/>
    <mergeCell ref="AC66:AH66"/>
    <mergeCell ref="AI66:AN66"/>
    <mergeCell ref="AO66:AT66"/>
    <mergeCell ref="AU66:AZ66"/>
    <mergeCell ref="BA66:BF66"/>
    <mergeCell ref="BG66:BL66"/>
    <mergeCell ref="BM66:BR66"/>
    <mergeCell ref="BS66:BX66"/>
    <mergeCell ref="FQ65:FV65"/>
    <mergeCell ref="FW65:GB65"/>
    <mergeCell ref="GC65:GH65"/>
    <mergeCell ref="GI65:GN65"/>
    <mergeCell ref="GO65:GT65"/>
    <mergeCell ref="GU65:GZ65"/>
    <mergeCell ref="EG65:EL65"/>
    <mergeCell ref="EM65:ER65"/>
    <mergeCell ref="ES65:EX65"/>
    <mergeCell ref="EY65:FD65"/>
    <mergeCell ref="FE65:FJ65"/>
    <mergeCell ref="FK65:FP65"/>
    <mergeCell ref="CW65:DB65"/>
    <mergeCell ref="DC65:DH65"/>
    <mergeCell ref="DI65:DN65"/>
    <mergeCell ref="DO65:DT65"/>
    <mergeCell ref="DU65:DZ65"/>
    <mergeCell ref="EA65:EF65"/>
    <mergeCell ref="BM65:BR65"/>
    <mergeCell ref="BS65:BX65"/>
    <mergeCell ref="BY65:CD65"/>
    <mergeCell ref="CE65:CJ65"/>
    <mergeCell ref="CK65:CP65"/>
    <mergeCell ref="CQ65:CV65"/>
    <mergeCell ref="GU64:GZ64"/>
    <mergeCell ref="HA64:HF64"/>
    <mergeCell ref="HG64:HU65"/>
    <mergeCell ref="HY64:HY65"/>
    <mergeCell ref="AC65:AH65"/>
    <mergeCell ref="AI65:AN65"/>
    <mergeCell ref="AO65:AT65"/>
    <mergeCell ref="AU65:AZ65"/>
    <mergeCell ref="BA65:BF65"/>
    <mergeCell ref="BG65:BL65"/>
    <mergeCell ref="FK64:FP64"/>
    <mergeCell ref="FQ64:FV64"/>
    <mergeCell ref="FW64:GB64"/>
    <mergeCell ref="GC64:GH64"/>
    <mergeCell ref="GI64:GN64"/>
    <mergeCell ref="GO64:GT64"/>
    <mergeCell ref="EA64:EF64"/>
    <mergeCell ref="EG64:EL64"/>
    <mergeCell ref="EM64:ER64"/>
    <mergeCell ref="ES64:EX64"/>
    <mergeCell ref="EY64:FD64"/>
    <mergeCell ref="FE64:FJ64"/>
    <mergeCell ref="CQ64:CV64"/>
    <mergeCell ref="CW64:DB64"/>
    <mergeCell ref="DC64:DH64"/>
    <mergeCell ref="DI64:DN64"/>
    <mergeCell ref="DO64:DT64"/>
    <mergeCell ref="DU64:DZ64"/>
    <mergeCell ref="BG64:BL64"/>
    <mergeCell ref="BM64:BR64"/>
    <mergeCell ref="BS64:BX64"/>
    <mergeCell ref="BY64:CD64"/>
    <mergeCell ref="CE64:CJ64"/>
    <mergeCell ref="CK64:CP64"/>
    <mergeCell ref="HA63:HF63"/>
    <mergeCell ref="HG63:HU63"/>
    <mergeCell ref="A64:E69"/>
    <mergeCell ref="F64:W69"/>
    <mergeCell ref="X64:AB65"/>
    <mergeCell ref="AC64:AH64"/>
    <mergeCell ref="AI64:AN64"/>
    <mergeCell ref="AO64:AT64"/>
    <mergeCell ref="AU64:AZ64"/>
    <mergeCell ref="BA64:BF64"/>
    <mergeCell ref="FQ63:FV63"/>
    <mergeCell ref="FW63:GB63"/>
    <mergeCell ref="GC63:GH63"/>
    <mergeCell ref="GI63:GN63"/>
    <mergeCell ref="GO63:GT63"/>
    <mergeCell ref="GU63:GZ63"/>
    <mergeCell ref="EG63:EL63"/>
    <mergeCell ref="EM63:ER63"/>
    <mergeCell ref="ES63:EX63"/>
    <mergeCell ref="EY63:FD63"/>
    <mergeCell ref="FE63:FJ63"/>
    <mergeCell ref="FK63:FP63"/>
    <mergeCell ref="CW63:DB63"/>
    <mergeCell ref="DC63:DH63"/>
    <mergeCell ref="DI63:DN63"/>
    <mergeCell ref="DO63:DT63"/>
    <mergeCell ref="DU63:DZ63"/>
    <mergeCell ref="EA63:EF63"/>
    <mergeCell ref="BM63:BR63"/>
    <mergeCell ref="BS63:BX63"/>
    <mergeCell ref="BY63:CD63"/>
    <mergeCell ref="CE63:CJ63"/>
    <mergeCell ref="CK63:CP63"/>
    <mergeCell ref="CQ63:CV63"/>
    <mergeCell ref="GU62:GZ62"/>
    <mergeCell ref="HA62:HF62"/>
    <mergeCell ref="HG62:HU62"/>
    <mergeCell ref="X63:AB63"/>
    <mergeCell ref="AC63:AH63"/>
    <mergeCell ref="AI63:AN63"/>
    <mergeCell ref="AO63:AT63"/>
    <mergeCell ref="AU63:AZ63"/>
    <mergeCell ref="BA63:BF63"/>
    <mergeCell ref="BG63:BL63"/>
    <mergeCell ref="FK62:FP62"/>
    <mergeCell ref="FQ62:FV62"/>
    <mergeCell ref="FW62:GB62"/>
    <mergeCell ref="GC62:GH62"/>
    <mergeCell ref="GI62:GN62"/>
    <mergeCell ref="GO62:GT62"/>
    <mergeCell ref="EA62:EF62"/>
    <mergeCell ref="EG62:EL62"/>
    <mergeCell ref="EM62:ER62"/>
    <mergeCell ref="ES62:EX62"/>
    <mergeCell ref="EY62:FD62"/>
    <mergeCell ref="FE62:FJ62"/>
    <mergeCell ref="CQ62:CV62"/>
    <mergeCell ref="CW62:DB62"/>
    <mergeCell ref="DC62:DH62"/>
    <mergeCell ref="DI62:DN62"/>
    <mergeCell ref="DO62:DT62"/>
    <mergeCell ref="DU62:DZ62"/>
    <mergeCell ref="BG62:BL62"/>
    <mergeCell ref="BM62:BR62"/>
    <mergeCell ref="BS62:BX62"/>
    <mergeCell ref="BY62:CD62"/>
    <mergeCell ref="CE62:CJ62"/>
    <mergeCell ref="CK62:CP62"/>
    <mergeCell ref="X62:AB62"/>
    <mergeCell ref="AC62:AH62"/>
    <mergeCell ref="AI62:AN62"/>
    <mergeCell ref="AO62:AT62"/>
    <mergeCell ref="AU62:AZ62"/>
    <mergeCell ref="BA62:BF62"/>
    <mergeCell ref="GC61:GH61"/>
    <mergeCell ref="GI61:GN61"/>
    <mergeCell ref="GO61:GT61"/>
    <mergeCell ref="GU61:GZ61"/>
    <mergeCell ref="HA61:HF61"/>
    <mergeCell ref="HG61:HU61"/>
    <mergeCell ref="ES61:EX61"/>
    <mergeCell ref="EY61:FD61"/>
    <mergeCell ref="FE61:FJ61"/>
    <mergeCell ref="FK61:FP61"/>
    <mergeCell ref="FQ61:FV61"/>
    <mergeCell ref="FW61:GB61"/>
    <mergeCell ref="DI61:DN61"/>
    <mergeCell ref="DO61:DT61"/>
    <mergeCell ref="DU61:DZ61"/>
    <mergeCell ref="EA61:EF61"/>
    <mergeCell ref="EG61:EL61"/>
    <mergeCell ref="EM61:ER61"/>
    <mergeCell ref="BY61:CD61"/>
    <mergeCell ref="CE61:CJ61"/>
    <mergeCell ref="CK61:CP61"/>
    <mergeCell ref="CQ61:CV61"/>
    <mergeCell ref="CW61:DB61"/>
    <mergeCell ref="DC61:DH61"/>
    <mergeCell ref="HG60:HU60"/>
    <mergeCell ref="X61:AB61"/>
    <mergeCell ref="AC61:AH61"/>
    <mergeCell ref="AI61:AN61"/>
    <mergeCell ref="AO61:AT61"/>
    <mergeCell ref="AU61:AZ61"/>
    <mergeCell ref="BA61:BF61"/>
    <mergeCell ref="BG61:BL61"/>
    <mergeCell ref="BM61:BR61"/>
    <mergeCell ref="BS61:BX61"/>
    <mergeCell ref="FW60:GB60"/>
    <mergeCell ref="GC60:GH60"/>
    <mergeCell ref="GI60:GN60"/>
    <mergeCell ref="GO60:GT60"/>
    <mergeCell ref="GU60:GZ60"/>
    <mergeCell ref="HA60:HF60"/>
    <mergeCell ref="EM60:ER60"/>
    <mergeCell ref="ES60:EX60"/>
    <mergeCell ref="EY60:FD60"/>
    <mergeCell ref="FE60:FJ60"/>
    <mergeCell ref="FK60:FP60"/>
    <mergeCell ref="FQ60:FV60"/>
    <mergeCell ref="DC60:DH60"/>
    <mergeCell ref="DI60:DN60"/>
    <mergeCell ref="DO60:DT60"/>
    <mergeCell ref="DU60:DZ60"/>
    <mergeCell ref="EA60:EF60"/>
    <mergeCell ref="EG60:EL60"/>
    <mergeCell ref="BS60:BX60"/>
    <mergeCell ref="BY60:CD60"/>
    <mergeCell ref="CE60:CJ60"/>
    <mergeCell ref="CK60:CP60"/>
    <mergeCell ref="CQ60:CV60"/>
    <mergeCell ref="CW60:DB60"/>
    <mergeCell ref="GU59:GZ59"/>
    <mergeCell ref="HA59:HF59"/>
    <mergeCell ref="X60:AB60"/>
    <mergeCell ref="AC60:AH60"/>
    <mergeCell ref="AI60:AN60"/>
    <mergeCell ref="AO60:AT60"/>
    <mergeCell ref="AU60:AZ60"/>
    <mergeCell ref="BA60:BF60"/>
    <mergeCell ref="BG60:BL60"/>
    <mergeCell ref="BM60:BR60"/>
    <mergeCell ref="FK59:FP59"/>
    <mergeCell ref="FQ59:FV59"/>
    <mergeCell ref="FW59:GB59"/>
    <mergeCell ref="GC59:GH59"/>
    <mergeCell ref="GI59:GN59"/>
    <mergeCell ref="GO59:GT59"/>
    <mergeCell ref="EA59:EF59"/>
    <mergeCell ref="EG59:EL59"/>
    <mergeCell ref="EM59:ER59"/>
    <mergeCell ref="ES59:EX59"/>
    <mergeCell ref="EY59:FD59"/>
    <mergeCell ref="FE59:FJ59"/>
    <mergeCell ref="CQ59:CV59"/>
    <mergeCell ref="CW59:DB59"/>
    <mergeCell ref="DC59:DH59"/>
    <mergeCell ref="DI59:DN59"/>
    <mergeCell ref="DO59:DT59"/>
    <mergeCell ref="DU59:DZ59"/>
    <mergeCell ref="BG59:BL59"/>
    <mergeCell ref="BM59:BR59"/>
    <mergeCell ref="BS59:BX59"/>
    <mergeCell ref="BY59:CD59"/>
    <mergeCell ref="CE59:CJ59"/>
    <mergeCell ref="CK59:CP59"/>
    <mergeCell ref="GO58:GT58"/>
    <mergeCell ref="GU58:GZ58"/>
    <mergeCell ref="HA58:HF58"/>
    <mergeCell ref="HG58:HU59"/>
    <mergeCell ref="HY58:HY59"/>
    <mergeCell ref="AC59:AH59"/>
    <mergeCell ref="AI59:AN59"/>
    <mergeCell ref="AO59:AT59"/>
    <mergeCell ref="AU59:AZ59"/>
    <mergeCell ref="BA59:BF59"/>
    <mergeCell ref="FE58:FJ58"/>
    <mergeCell ref="FK58:FP58"/>
    <mergeCell ref="FQ58:FV58"/>
    <mergeCell ref="FW58:GB58"/>
    <mergeCell ref="GC58:GH58"/>
    <mergeCell ref="GI58:GN58"/>
    <mergeCell ref="DU58:DZ58"/>
    <mergeCell ref="EA58:EF58"/>
    <mergeCell ref="EG58:EL58"/>
    <mergeCell ref="EM58:ER58"/>
    <mergeCell ref="ES58:EX58"/>
    <mergeCell ref="EY58:FD58"/>
    <mergeCell ref="CK58:CP58"/>
    <mergeCell ref="CQ58:CV58"/>
    <mergeCell ref="CW58:DB58"/>
    <mergeCell ref="DC58:DH58"/>
    <mergeCell ref="DI58:DN58"/>
    <mergeCell ref="DO58:DT58"/>
    <mergeCell ref="BA58:BF58"/>
    <mergeCell ref="BG58:BL58"/>
    <mergeCell ref="BM58:BR58"/>
    <mergeCell ref="BS58:BX58"/>
    <mergeCell ref="BY58:CD58"/>
    <mergeCell ref="CE58:CJ58"/>
    <mergeCell ref="GU57:GZ57"/>
    <mergeCell ref="HA57:HF57"/>
    <mergeCell ref="HG57:HU57"/>
    <mergeCell ref="A58:E63"/>
    <mergeCell ref="F58:W63"/>
    <mergeCell ref="X58:AB59"/>
    <mergeCell ref="AC58:AH58"/>
    <mergeCell ref="AI58:AN58"/>
    <mergeCell ref="AO58:AT58"/>
    <mergeCell ref="AU58:AZ58"/>
    <mergeCell ref="FK57:FP57"/>
    <mergeCell ref="FQ57:FV57"/>
    <mergeCell ref="FW57:GB57"/>
    <mergeCell ref="GC57:GH57"/>
    <mergeCell ref="GI57:GN57"/>
    <mergeCell ref="GO57:GT57"/>
    <mergeCell ref="EA57:EF57"/>
    <mergeCell ref="EG57:EL57"/>
    <mergeCell ref="EM57:ER57"/>
    <mergeCell ref="ES57:EX57"/>
    <mergeCell ref="EY57:FD57"/>
    <mergeCell ref="FE57:FJ57"/>
    <mergeCell ref="CQ57:CV57"/>
    <mergeCell ref="CW57:DB57"/>
    <mergeCell ref="DC57:DH57"/>
    <mergeCell ref="DI57:DN57"/>
    <mergeCell ref="DO57:DT57"/>
    <mergeCell ref="DU57:DZ57"/>
    <mergeCell ref="BG57:BL57"/>
    <mergeCell ref="BM57:BR57"/>
    <mergeCell ref="BS57:BX57"/>
    <mergeCell ref="BY57:CD57"/>
    <mergeCell ref="CE57:CJ57"/>
    <mergeCell ref="CK57:CP57"/>
    <mergeCell ref="X57:AB57"/>
    <mergeCell ref="AC57:AH57"/>
    <mergeCell ref="AI57:AN57"/>
    <mergeCell ref="AO57:AT57"/>
    <mergeCell ref="AU57:AZ57"/>
    <mergeCell ref="BA57:BF57"/>
    <mergeCell ref="GC56:GH56"/>
    <mergeCell ref="GI56:GN56"/>
    <mergeCell ref="GO56:GT56"/>
    <mergeCell ref="GU56:GZ56"/>
    <mergeCell ref="HA56:HF56"/>
    <mergeCell ref="HG56:HU56"/>
    <mergeCell ref="ES56:EX56"/>
    <mergeCell ref="EY56:FD56"/>
    <mergeCell ref="FE56:FJ56"/>
    <mergeCell ref="FK56:FP56"/>
    <mergeCell ref="FQ56:FV56"/>
    <mergeCell ref="FW56:GB56"/>
    <mergeCell ref="DI56:DN56"/>
    <mergeCell ref="DO56:DT56"/>
    <mergeCell ref="DU56:DZ56"/>
    <mergeCell ref="EA56:EF56"/>
    <mergeCell ref="EG56:EL56"/>
    <mergeCell ref="EM56:ER56"/>
    <mergeCell ref="BY56:CD56"/>
    <mergeCell ref="CE56:CJ56"/>
    <mergeCell ref="CK56:CP56"/>
    <mergeCell ref="CQ56:CV56"/>
    <mergeCell ref="CW56:DB56"/>
    <mergeCell ref="DC56:DH56"/>
    <mergeCell ref="HG55:HU55"/>
    <mergeCell ref="X56:AB56"/>
    <mergeCell ref="AC56:AH56"/>
    <mergeCell ref="AI56:AN56"/>
    <mergeCell ref="AO56:AT56"/>
    <mergeCell ref="AU56:AZ56"/>
    <mergeCell ref="BA56:BF56"/>
    <mergeCell ref="BG56:BL56"/>
    <mergeCell ref="BM56:BR56"/>
    <mergeCell ref="BS56:BX56"/>
    <mergeCell ref="FW55:GB55"/>
    <mergeCell ref="GC55:GH55"/>
    <mergeCell ref="GI55:GN55"/>
    <mergeCell ref="GO55:GT55"/>
    <mergeCell ref="GU55:GZ55"/>
    <mergeCell ref="HA55:HF55"/>
    <mergeCell ref="EM55:ER55"/>
    <mergeCell ref="ES55:EX55"/>
    <mergeCell ref="EY55:FD55"/>
    <mergeCell ref="FE55:FJ55"/>
    <mergeCell ref="FK55:FP55"/>
    <mergeCell ref="FQ55:FV55"/>
    <mergeCell ref="DC55:DH55"/>
    <mergeCell ref="DI55:DN55"/>
    <mergeCell ref="DO55:DT55"/>
    <mergeCell ref="DU55:DZ55"/>
    <mergeCell ref="EA55:EF55"/>
    <mergeCell ref="EG55:EL55"/>
    <mergeCell ref="BS55:BX55"/>
    <mergeCell ref="BY55:CD55"/>
    <mergeCell ref="CE55:CJ55"/>
    <mergeCell ref="CK55:CP55"/>
    <mergeCell ref="CQ55:CV55"/>
    <mergeCell ref="CW55:DB55"/>
    <mergeCell ref="HA54:HF54"/>
    <mergeCell ref="HG54:HU54"/>
    <mergeCell ref="X55:AB55"/>
    <mergeCell ref="AC55:AH55"/>
    <mergeCell ref="AI55:AN55"/>
    <mergeCell ref="AO55:AT55"/>
    <mergeCell ref="AU55:AZ55"/>
    <mergeCell ref="BA55:BF55"/>
    <mergeCell ref="BG55:BL55"/>
    <mergeCell ref="BM55:BR55"/>
    <mergeCell ref="FQ54:FV54"/>
    <mergeCell ref="FW54:GB54"/>
    <mergeCell ref="GC54:GH54"/>
    <mergeCell ref="GI54:GN54"/>
    <mergeCell ref="GO54:GT54"/>
    <mergeCell ref="GU54:GZ54"/>
    <mergeCell ref="EG54:EL54"/>
    <mergeCell ref="EM54:ER54"/>
    <mergeCell ref="ES54:EX54"/>
    <mergeCell ref="EY54:FD54"/>
    <mergeCell ref="FE54:FJ54"/>
    <mergeCell ref="FK54:FP54"/>
    <mergeCell ref="CW54:DB54"/>
    <mergeCell ref="DC54:DH54"/>
    <mergeCell ref="DI54:DN54"/>
    <mergeCell ref="DO54:DT54"/>
    <mergeCell ref="DU54:DZ54"/>
    <mergeCell ref="EA54:EF54"/>
    <mergeCell ref="BM54:BR54"/>
    <mergeCell ref="BS54:BX54"/>
    <mergeCell ref="CE54:CJ54"/>
    <mergeCell ref="CK54:CP54"/>
    <mergeCell ref="CQ54:CV54"/>
    <mergeCell ref="AC54:AH54"/>
    <mergeCell ref="AI54:AN54"/>
    <mergeCell ref="AO54:AT54"/>
    <mergeCell ref="AU54:AZ54"/>
    <mergeCell ref="BA54:BF54"/>
    <mergeCell ref="BG54:BL54"/>
    <mergeCell ref="EY53:FD53"/>
    <mergeCell ref="FE53:FJ53"/>
    <mergeCell ref="FK53:FP53"/>
    <mergeCell ref="FQ53:FV53"/>
    <mergeCell ref="FW53:GB53"/>
    <mergeCell ref="GC53:GH53"/>
    <mergeCell ref="DO53:DT53"/>
    <mergeCell ref="DU53:DZ53"/>
    <mergeCell ref="EA53:EF53"/>
    <mergeCell ref="EG53:EL53"/>
    <mergeCell ref="EM53:ER53"/>
    <mergeCell ref="ES53:EX53"/>
    <mergeCell ref="CE53:CJ53"/>
    <mergeCell ref="CK53:CP53"/>
    <mergeCell ref="CQ53:CV53"/>
    <mergeCell ref="CW53:DB53"/>
    <mergeCell ref="DC53:DH53"/>
    <mergeCell ref="DI53:DN53"/>
    <mergeCell ref="AU53:AZ53"/>
    <mergeCell ref="BA53:BF53"/>
    <mergeCell ref="BG53:BL53"/>
    <mergeCell ref="BM53:BR53"/>
    <mergeCell ref="GI52:GN52"/>
    <mergeCell ref="GO52:GT52"/>
    <mergeCell ref="GU52:GZ52"/>
    <mergeCell ref="HA52:HF52"/>
    <mergeCell ref="HG52:HU53"/>
    <mergeCell ref="HY52:HY53"/>
    <mergeCell ref="GI53:GN53"/>
    <mergeCell ref="GO53:GT53"/>
    <mergeCell ref="GU53:GZ53"/>
    <mergeCell ref="HA53:HF53"/>
    <mergeCell ref="EY52:FD52"/>
    <mergeCell ref="FE52:FJ52"/>
    <mergeCell ref="FK52:FP52"/>
    <mergeCell ref="FQ52:FV52"/>
    <mergeCell ref="FW52:GB52"/>
    <mergeCell ref="GC52:GH52"/>
    <mergeCell ref="DO52:DT52"/>
    <mergeCell ref="DU52:DZ52"/>
    <mergeCell ref="EA52:EF52"/>
    <mergeCell ref="EG52:EL52"/>
    <mergeCell ref="EM52:ER52"/>
    <mergeCell ref="ES52:EX52"/>
    <mergeCell ref="AU52:AZ52"/>
    <mergeCell ref="BA52:BF52"/>
    <mergeCell ref="BG52:BL52"/>
    <mergeCell ref="BM52:BR52"/>
    <mergeCell ref="BS52:BX52"/>
    <mergeCell ref="BY52:CD52"/>
    <mergeCell ref="A52:E57"/>
    <mergeCell ref="F52:W57"/>
    <mergeCell ref="X52:AB53"/>
    <mergeCell ref="AC52:AH52"/>
    <mergeCell ref="AI52:AN52"/>
    <mergeCell ref="AO52:AT52"/>
    <mergeCell ref="AC53:AH53"/>
    <mergeCell ref="AI53:AN53"/>
    <mergeCell ref="AO53:AT53"/>
    <mergeCell ref="X54:AB54"/>
    <mergeCell ref="GC51:GH51"/>
    <mergeCell ref="BY51:CD51"/>
    <mergeCell ref="CE51:CJ51"/>
    <mergeCell ref="CK51:CP51"/>
    <mergeCell ref="CQ51:CV51"/>
    <mergeCell ref="CW51:DB51"/>
    <mergeCell ref="DC51:DH51"/>
    <mergeCell ref="BS53:BX53"/>
    <mergeCell ref="BY53:CD53"/>
    <mergeCell ref="CE52:CJ52"/>
    <mergeCell ref="CK52:CP52"/>
    <mergeCell ref="CQ52:CV52"/>
    <mergeCell ref="CW52:DB52"/>
    <mergeCell ref="DC52:DH52"/>
    <mergeCell ref="DI52:DN52"/>
    <mergeCell ref="BY54:CD54"/>
    <mergeCell ref="GI51:GN51"/>
    <mergeCell ref="GO51:GT51"/>
    <mergeCell ref="GU51:GZ51"/>
    <mergeCell ref="HA51:HF51"/>
    <mergeCell ref="HG51:HU51"/>
    <mergeCell ref="ES51:EX51"/>
    <mergeCell ref="EY51:FD51"/>
    <mergeCell ref="FE51:FJ51"/>
    <mergeCell ref="FK51:FP51"/>
    <mergeCell ref="FQ51:FV51"/>
    <mergeCell ref="FW51:GB51"/>
    <mergeCell ref="DI51:DN51"/>
    <mergeCell ref="DO51:DT51"/>
    <mergeCell ref="DU51:DZ51"/>
    <mergeCell ref="EA51:EF51"/>
    <mergeCell ref="EG51:EL51"/>
    <mergeCell ref="EM51:ER51"/>
    <mergeCell ref="HG50:HU50"/>
    <mergeCell ref="X51:AB51"/>
    <mergeCell ref="AC51:AH51"/>
    <mergeCell ref="AI51:AN51"/>
    <mergeCell ref="AO51:AT51"/>
    <mergeCell ref="AU51:AZ51"/>
    <mergeCell ref="BA51:BF51"/>
    <mergeCell ref="BG51:BL51"/>
    <mergeCell ref="BM51:BR51"/>
    <mergeCell ref="BS51:BX51"/>
    <mergeCell ref="FW50:GB50"/>
    <mergeCell ref="GC50:GH50"/>
    <mergeCell ref="GI50:GN50"/>
    <mergeCell ref="GO50:GT50"/>
    <mergeCell ref="GU50:GZ50"/>
    <mergeCell ref="HA50:HF50"/>
    <mergeCell ref="EM50:ER50"/>
    <mergeCell ref="ES50:EX50"/>
    <mergeCell ref="EY50:FD50"/>
    <mergeCell ref="FE50:FJ50"/>
    <mergeCell ref="FK50:FP50"/>
    <mergeCell ref="FQ50:FV50"/>
    <mergeCell ref="DC50:DH50"/>
    <mergeCell ref="DI50:DN50"/>
    <mergeCell ref="DO50:DT50"/>
    <mergeCell ref="DU50:DZ50"/>
    <mergeCell ref="EA50:EF50"/>
    <mergeCell ref="EG50:EL50"/>
    <mergeCell ref="BS50:BX50"/>
    <mergeCell ref="BY50:CD50"/>
    <mergeCell ref="CE50:CJ50"/>
    <mergeCell ref="CK50:CP50"/>
    <mergeCell ref="CQ50:CV50"/>
    <mergeCell ref="CW50:DB50"/>
    <mergeCell ref="HA49:HF49"/>
    <mergeCell ref="HG49:HU49"/>
    <mergeCell ref="X50:AB50"/>
    <mergeCell ref="AC50:AH50"/>
    <mergeCell ref="AI50:AN50"/>
    <mergeCell ref="AO50:AT50"/>
    <mergeCell ref="AU50:AZ50"/>
    <mergeCell ref="BA50:BF50"/>
    <mergeCell ref="BG50:BL50"/>
    <mergeCell ref="BM50:BR50"/>
    <mergeCell ref="FQ49:FV49"/>
    <mergeCell ref="FW49:GB49"/>
    <mergeCell ref="GC49:GH49"/>
    <mergeCell ref="GI49:GN49"/>
    <mergeCell ref="GO49:GT49"/>
    <mergeCell ref="GU49:GZ49"/>
    <mergeCell ref="EG49:EL49"/>
    <mergeCell ref="EM49:ER49"/>
    <mergeCell ref="ES49:EX49"/>
    <mergeCell ref="EY49:FD49"/>
    <mergeCell ref="FE49:FJ49"/>
    <mergeCell ref="FK49:FP49"/>
    <mergeCell ref="CW49:DB49"/>
    <mergeCell ref="DC49:DH49"/>
    <mergeCell ref="DI49:DN49"/>
    <mergeCell ref="DO49:DT49"/>
    <mergeCell ref="DU49:DZ49"/>
    <mergeCell ref="EA49:EF49"/>
    <mergeCell ref="BM49:BR49"/>
    <mergeCell ref="BS49:BX49"/>
    <mergeCell ref="BY49:CD49"/>
    <mergeCell ref="CE49:CJ49"/>
    <mergeCell ref="CK49:CP49"/>
    <mergeCell ref="CQ49:CV49"/>
    <mergeCell ref="GU48:GZ48"/>
    <mergeCell ref="HA48:HF48"/>
    <mergeCell ref="HG48:HU48"/>
    <mergeCell ref="X49:AB49"/>
    <mergeCell ref="AC49:AH49"/>
    <mergeCell ref="AI49:AN49"/>
    <mergeCell ref="AO49:AT49"/>
    <mergeCell ref="AU49:AZ49"/>
    <mergeCell ref="BA49:BF49"/>
    <mergeCell ref="BG49:BL49"/>
    <mergeCell ref="FK48:FP48"/>
    <mergeCell ref="FQ48:FV48"/>
    <mergeCell ref="FW48:GB48"/>
    <mergeCell ref="GC48:GH48"/>
    <mergeCell ref="GI48:GN48"/>
    <mergeCell ref="GO48:GT48"/>
    <mergeCell ref="EA48:EF48"/>
    <mergeCell ref="EG48:EL48"/>
    <mergeCell ref="EM48:ER48"/>
    <mergeCell ref="ES48:EX48"/>
    <mergeCell ref="EY48:FD48"/>
    <mergeCell ref="FE48:FJ48"/>
    <mergeCell ref="CQ48:CV48"/>
    <mergeCell ref="CW48:DB48"/>
    <mergeCell ref="DC48:DH48"/>
    <mergeCell ref="DI48:DN48"/>
    <mergeCell ref="DO48:DT48"/>
    <mergeCell ref="DU48:DZ48"/>
    <mergeCell ref="BG48:BL48"/>
    <mergeCell ref="BM48:BR48"/>
    <mergeCell ref="BS48:BX48"/>
    <mergeCell ref="BY48:CD48"/>
    <mergeCell ref="CE48:CJ48"/>
    <mergeCell ref="CK48:CP48"/>
    <mergeCell ref="X48:AB48"/>
    <mergeCell ref="AC48:AH48"/>
    <mergeCell ref="AI48:AN48"/>
    <mergeCell ref="AO48:AT48"/>
    <mergeCell ref="AU48:AZ48"/>
    <mergeCell ref="BA48:BF48"/>
    <mergeCell ref="FW47:GB47"/>
    <mergeCell ref="GC47:GH47"/>
    <mergeCell ref="GI47:GN47"/>
    <mergeCell ref="GO47:GT47"/>
    <mergeCell ref="GU47:GZ47"/>
    <mergeCell ref="HA47:HF47"/>
    <mergeCell ref="EM47:ER47"/>
    <mergeCell ref="ES47:EX47"/>
    <mergeCell ref="EY47:FD47"/>
    <mergeCell ref="FE47:FJ47"/>
    <mergeCell ref="FK47:FP47"/>
    <mergeCell ref="FQ47:FV47"/>
    <mergeCell ref="DC47:DH47"/>
    <mergeCell ref="DI47:DN47"/>
    <mergeCell ref="DO47:DT47"/>
    <mergeCell ref="DU47:DZ47"/>
    <mergeCell ref="EA47:EF47"/>
    <mergeCell ref="EG47:EL47"/>
    <mergeCell ref="BS47:BX47"/>
    <mergeCell ref="BY47:CD47"/>
    <mergeCell ref="CE47:CJ47"/>
    <mergeCell ref="CK47:CP47"/>
    <mergeCell ref="CQ47:CV47"/>
    <mergeCell ref="CW47:DB47"/>
    <mergeCell ref="HA46:HF46"/>
    <mergeCell ref="HG46:HU47"/>
    <mergeCell ref="HY46:HY47"/>
    <mergeCell ref="AC47:AH47"/>
    <mergeCell ref="AI47:AN47"/>
    <mergeCell ref="AO47:AT47"/>
    <mergeCell ref="AU47:AZ47"/>
    <mergeCell ref="BA47:BF47"/>
    <mergeCell ref="BG47:BL47"/>
    <mergeCell ref="BM47:BR47"/>
    <mergeCell ref="FQ46:FV46"/>
    <mergeCell ref="FW46:GB46"/>
    <mergeCell ref="GC46:GH46"/>
    <mergeCell ref="GI46:GN46"/>
    <mergeCell ref="GO46:GT46"/>
    <mergeCell ref="GU46:GZ46"/>
    <mergeCell ref="EG46:EL46"/>
    <mergeCell ref="EM46:ER46"/>
    <mergeCell ref="ES46:EX46"/>
    <mergeCell ref="EY46:FD46"/>
    <mergeCell ref="FE46:FJ46"/>
    <mergeCell ref="FK46:FP46"/>
    <mergeCell ref="CW46:DB46"/>
    <mergeCell ref="DC46:DH46"/>
    <mergeCell ref="DI46:DN46"/>
    <mergeCell ref="DO46:DT46"/>
    <mergeCell ref="DU46:DZ46"/>
    <mergeCell ref="EA46:EF46"/>
    <mergeCell ref="BM46:BR46"/>
    <mergeCell ref="BS46:BX46"/>
    <mergeCell ref="BY46:CD46"/>
    <mergeCell ref="CE46:CJ46"/>
    <mergeCell ref="CK46:CP46"/>
    <mergeCell ref="CQ46:CV46"/>
    <mergeCell ref="HG45:HU45"/>
    <mergeCell ref="A46:E51"/>
    <mergeCell ref="F46:W51"/>
    <mergeCell ref="X46:AB47"/>
    <mergeCell ref="AC46:AH46"/>
    <mergeCell ref="AI46:AN46"/>
    <mergeCell ref="AO46:AT46"/>
    <mergeCell ref="AU46:AZ46"/>
    <mergeCell ref="BA46:BF46"/>
    <mergeCell ref="BG46:BL46"/>
    <mergeCell ref="FW45:GB45"/>
    <mergeCell ref="GC45:GH45"/>
    <mergeCell ref="GI45:GN45"/>
    <mergeCell ref="GO45:GT45"/>
    <mergeCell ref="GU45:GZ45"/>
    <mergeCell ref="HA45:HF45"/>
    <mergeCell ref="EM45:ER45"/>
    <mergeCell ref="ES45:EX45"/>
    <mergeCell ref="EY45:FD45"/>
    <mergeCell ref="FE45:FJ45"/>
    <mergeCell ref="FK45:FP45"/>
    <mergeCell ref="FQ45:FV45"/>
    <mergeCell ref="DC45:DH45"/>
    <mergeCell ref="DI45:DN45"/>
    <mergeCell ref="DO45:DT45"/>
    <mergeCell ref="DU45:DZ45"/>
    <mergeCell ref="EA45:EF45"/>
    <mergeCell ref="EG45:EL45"/>
    <mergeCell ref="BS45:BX45"/>
    <mergeCell ref="BY45:CD45"/>
    <mergeCell ref="CE45:CJ45"/>
    <mergeCell ref="CK45:CP45"/>
    <mergeCell ref="CQ45:CV45"/>
    <mergeCell ref="CW45:DB45"/>
    <mergeCell ref="HA44:HF44"/>
    <mergeCell ref="HG44:HU44"/>
    <mergeCell ref="X45:AB45"/>
    <mergeCell ref="AC45:AH45"/>
    <mergeCell ref="AI45:AN45"/>
    <mergeCell ref="AO45:AT45"/>
    <mergeCell ref="AU45:AZ45"/>
    <mergeCell ref="BA45:BF45"/>
    <mergeCell ref="BG45:BL45"/>
    <mergeCell ref="BM45:BR45"/>
    <mergeCell ref="FQ44:FV44"/>
    <mergeCell ref="FW44:GB44"/>
    <mergeCell ref="GC44:GH44"/>
    <mergeCell ref="GI44:GN44"/>
    <mergeCell ref="GO44:GT44"/>
    <mergeCell ref="GU44:GZ44"/>
    <mergeCell ref="EG44:EL44"/>
    <mergeCell ref="EM44:ER44"/>
    <mergeCell ref="ES44:EX44"/>
    <mergeCell ref="EY44:FD44"/>
    <mergeCell ref="FE44:FJ44"/>
    <mergeCell ref="FK44:FP44"/>
    <mergeCell ref="CW44:DB44"/>
    <mergeCell ref="DC44:DH44"/>
    <mergeCell ref="DI44:DN44"/>
    <mergeCell ref="DO44:DT44"/>
    <mergeCell ref="DU44:DZ44"/>
    <mergeCell ref="EA44:EF44"/>
    <mergeCell ref="BM44:BR44"/>
    <mergeCell ref="BS44:BX44"/>
    <mergeCell ref="BY44:CD44"/>
    <mergeCell ref="CE44:CJ44"/>
    <mergeCell ref="CK44:CP44"/>
    <mergeCell ref="CQ44:CV44"/>
    <mergeCell ref="GU43:GZ43"/>
    <mergeCell ref="HA43:HF43"/>
    <mergeCell ref="HG43:HU43"/>
    <mergeCell ref="X44:AB44"/>
    <mergeCell ref="AC44:AH44"/>
    <mergeCell ref="AI44:AN44"/>
    <mergeCell ref="AO44:AT44"/>
    <mergeCell ref="AU44:AZ44"/>
    <mergeCell ref="BA44:BF44"/>
    <mergeCell ref="BG44:BL44"/>
    <mergeCell ref="FK43:FP43"/>
    <mergeCell ref="FQ43:FV43"/>
    <mergeCell ref="FW43:GB43"/>
    <mergeCell ref="GC43:GH43"/>
    <mergeCell ref="GI43:GN43"/>
    <mergeCell ref="GO43:GT43"/>
    <mergeCell ref="EA43:EF43"/>
    <mergeCell ref="EG43:EL43"/>
    <mergeCell ref="EM43:ER43"/>
    <mergeCell ref="ES43:EX43"/>
    <mergeCell ref="EY43:FD43"/>
    <mergeCell ref="FE43:FJ43"/>
    <mergeCell ref="CQ43:CV43"/>
    <mergeCell ref="CW43:DB43"/>
    <mergeCell ref="DC43:DH43"/>
    <mergeCell ref="DI43:DN43"/>
    <mergeCell ref="DO43:DT43"/>
    <mergeCell ref="DU43:DZ43"/>
    <mergeCell ref="BG43:BL43"/>
    <mergeCell ref="BM43:BR43"/>
    <mergeCell ref="BS43:BX43"/>
    <mergeCell ref="BY43:CD43"/>
    <mergeCell ref="CE43:CJ43"/>
    <mergeCell ref="CK43:CP43"/>
    <mergeCell ref="X43:AB43"/>
    <mergeCell ref="AC43:AH43"/>
    <mergeCell ref="AI43:AN43"/>
    <mergeCell ref="AO43:AT43"/>
    <mergeCell ref="AU43:AZ43"/>
    <mergeCell ref="BA43:BF43"/>
    <mergeCell ref="GC42:GH42"/>
    <mergeCell ref="GI42:GN42"/>
    <mergeCell ref="GO42:GT42"/>
    <mergeCell ref="GU42:GZ42"/>
    <mergeCell ref="HA42:HF42"/>
    <mergeCell ref="HG42:HU42"/>
    <mergeCell ref="ES42:EX42"/>
    <mergeCell ref="EY42:FD42"/>
    <mergeCell ref="FE42:FJ42"/>
    <mergeCell ref="FK42:FP42"/>
    <mergeCell ref="FQ42:FV42"/>
    <mergeCell ref="FW42:GB42"/>
    <mergeCell ref="DI42:DN42"/>
    <mergeCell ref="DO42:DT42"/>
    <mergeCell ref="DU42:DZ42"/>
    <mergeCell ref="EA42:EF42"/>
    <mergeCell ref="EG42:EL42"/>
    <mergeCell ref="EM42:ER42"/>
    <mergeCell ref="BY42:CD42"/>
    <mergeCell ref="CE42:CJ42"/>
    <mergeCell ref="CK42:CP42"/>
    <mergeCell ref="CQ42:CV42"/>
    <mergeCell ref="CW42:DB42"/>
    <mergeCell ref="DC42:DH42"/>
    <mergeCell ref="HA41:HF41"/>
    <mergeCell ref="X42:AB42"/>
    <mergeCell ref="AC42:AH42"/>
    <mergeCell ref="AI42:AN42"/>
    <mergeCell ref="AO42:AT42"/>
    <mergeCell ref="AU42:AZ42"/>
    <mergeCell ref="BA42:BF42"/>
    <mergeCell ref="BG42:BL42"/>
    <mergeCell ref="BM42:BR42"/>
    <mergeCell ref="BS42:BX42"/>
    <mergeCell ref="FQ41:FV41"/>
    <mergeCell ref="FW41:GB41"/>
    <mergeCell ref="GC41:GH41"/>
    <mergeCell ref="GI41:GN41"/>
    <mergeCell ref="GO41:GT41"/>
    <mergeCell ref="GU41:GZ41"/>
    <mergeCell ref="EG41:EL41"/>
    <mergeCell ref="EM41:ER41"/>
    <mergeCell ref="ES41:EX41"/>
    <mergeCell ref="EY41:FD41"/>
    <mergeCell ref="FE41:FJ41"/>
    <mergeCell ref="FK41:FP41"/>
    <mergeCell ref="CW41:DB41"/>
    <mergeCell ref="DC41:DH41"/>
    <mergeCell ref="DI41:DN41"/>
    <mergeCell ref="DO41:DT41"/>
    <mergeCell ref="DU41:DZ41"/>
    <mergeCell ref="EA41:EF41"/>
    <mergeCell ref="BM41:BR41"/>
    <mergeCell ref="BS41:BX41"/>
    <mergeCell ref="BY41:CD41"/>
    <mergeCell ref="CE41:CJ41"/>
    <mergeCell ref="CK41:CP41"/>
    <mergeCell ref="CQ41:CV41"/>
    <mergeCell ref="GU40:GZ40"/>
    <mergeCell ref="HA40:HF40"/>
    <mergeCell ref="HG40:HU41"/>
    <mergeCell ref="HY40:HY41"/>
    <mergeCell ref="AC41:AH41"/>
    <mergeCell ref="AI41:AN41"/>
    <mergeCell ref="AO41:AT41"/>
    <mergeCell ref="AU41:AZ41"/>
    <mergeCell ref="BA41:BF41"/>
    <mergeCell ref="BG41:BL41"/>
    <mergeCell ref="FK40:FP40"/>
    <mergeCell ref="FQ40:FV40"/>
    <mergeCell ref="FW40:GB40"/>
    <mergeCell ref="GC40:GH40"/>
    <mergeCell ref="GI40:GN40"/>
    <mergeCell ref="GO40:GT40"/>
    <mergeCell ref="EA40:EF40"/>
    <mergeCell ref="EG40:EL40"/>
    <mergeCell ref="EM40:ER40"/>
    <mergeCell ref="ES40:EX40"/>
    <mergeCell ref="EY40:FD40"/>
    <mergeCell ref="FE40:FJ40"/>
    <mergeCell ref="CQ40:CV40"/>
    <mergeCell ref="CW40:DB40"/>
    <mergeCell ref="DC40:DH40"/>
    <mergeCell ref="DI40:DN40"/>
    <mergeCell ref="DO40:DT40"/>
    <mergeCell ref="DU40:DZ40"/>
    <mergeCell ref="BG40:BL40"/>
    <mergeCell ref="BM40:BR40"/>
    <mergeCell ref="BS40:BX40"/>
    <mergeCell ref="BY40:CD40"/>
    <mergeCell ref="CE40:CJ40"/>
    <mergeCell ref="CK40:CP40"/>
    <mergeCell ref="HA39:HF39"/>
    <mergeCell ref="HG39:HU39"/>
    <mergeCell ref="A40:E45"/>
    <mergeCell ref="F40:W45"/>
    <mergeCell ref="X40:AB41"/>
    <mergeCell ref="AC40:AH40"/>
    <mergeCell ref="AI40:AN40"/>
    <mergeCell ref="AO40:AT40"/>
    <mergeCell ref="AU40:AZ40"/>
    <mergeCell ref="BA40:BF40"/>
    <mergeCell ref="FQ39:FV39"/>
    <mergeCell ref="FW39:GB39"/>
    <mergeCell ref="GC39:GH39"/>
    <mergeCell ref="GI39:GN39"/>
    <mergeCell ref="GO39:GT39"/>
    <mergeCell ref="GU39:GZ39"/>
    <mergeCell ref="EG39:EL39"/>
    <mergeCell ref="EM39:ER39"/>
    <mergeCell ref="ES39:EX39"/>
    <mergeCell ref="EY39:FD39"/>
    <mergeCell ref="FE39:FJ39"/>
    <mergeCell ref="FK39:FP39"/>
    <mergeCell ref="CW39:DB39"/>
    <mergeCell ref="DC39:DH39"/>
    <mergeCell ref="DI39:DN39"/>
    <mergeCell ref="DO39:DT39"/>
    <mergeCell ref="DU39:DZ39"/>
    <mergeCell ref="EA39:EF39"/>
    <mergeCell ref="BM39:BR39"/>
    <mergeCell ref="BS39:BX39"/>
    <mergeCell ref="BY39:CD39"/>
    <mergeCell ref="CE39:CJ39"/>
    <mergeCell ref="CK39:CP39"/>
    <mergeCell ref="CQ39:CV39"/>
    <mergeCell ref="GU38:GZ38"/>
    <mergeCell ref="HA38:HF38"/>
    <mergeCell ref="HG38:HU38"/>
    <mergeCell ref="X39:AB39"/>
    <mergeCell ref="AC39:AH39"/>
    <mergeCell ref="AI39:AN39"/>
    <mergeCell ref="AO39:AT39"/>
    <mergeCell ref="AU39:AZ39"/>
    <mergeCell ref="BA39:BF39"/>
    <mergeCell ref="BG39:BL39"/>
    <mergeCell ref="FK38:FP38"/>
    <mergeCell ref="FQ38:FV38"/>
    <mergeCell ref="FW38:GB38"/>
    <mergeCell ref="GC38:GH38"/>
    <mergeCell ref="GI38:GN38"/>
    <mergeCell ref="GO38:GT38"/>
    <mergeCell ref="EA38:EF38"/>
    <mergeCell ref="EG38:EL38"/>
    <mergeCell ref="EM38:ER38"/>
    <mergeCell ref="ES38:EX38"/>
    <mergeCell ref="EY38:FD38"/>
    <mergeCell ref="FE38:FJ38"/>
    <mergeCell ref="CQ38:CV38"/>
    <mergeCell ref="CW38:DB38"/>
    <mergeCell ref="DC38:DH38"/>
    <mergeCell ref="DI38:DN38"/>
    <mergeCell ref="DO38:DT38"/>
    <mergeCell ref="DU38:DZ38"/>
    <mergeCell ref="BG38:BL38"/>
    <mergeCell ref="BM38:BR38"/>
    <mergeCell ref="BS38:BX38"/>
    <mergeCell ref="BY38:CD38"/>
    <mergeCell ref="CE38:CJ38"/>
    <mergeCell ref="CK38:CP38"/>
    <mergeCell ref="GO37:GT37"/>
    <mergeCell ref="GU37:GZ37"/>
    <mergeCell ref="HA37:HF37"/>
    <mergeCell ref="HG37:HU37"/>
    <mergeCell ref="X38:AB38"/>
    <mergeCell ref="AC38:AH38"/>
    <mergeCell ref="AI38:AN38"/>
    <mergeCell ref="AO38:AT38"/>
    <mergeCell ref="AU38:AZ38"/>
    <mergeCell ref="BA38:BF38"/>
    <mergeCell ref="FE37:FJ37"/>
    <mergeCell ref="FK37:FP37"/>
    <mergeCell ref="FQ37:FV37"/>
    <mergeCell ref="FW37:GB37"/>
    <mergeCell ref="GC37:GH37"/>
    <mergeCell ref="GI37:GN37"/>
    <mergeCell ref="DU37:DZ37"/>
    <mergeCell ref="EA37:EF37"/>
    <mergeCell ref="EG37:EL37"/>
    <mergeCell ref="EM37:ER37"/>
    <mergeCell ref="ES37:EX37"/>
    <mergeCell ref="EY37:FD37"/>
    <mergeCell ref="CK37:CP37"/>
    <mergeCell ref="CQ37:CV37"/>
    <mergeCell ref="CW37:DB37"/>
    <mergeCell ref="DC37:DH37"/>
    <mergeCell ref="DI37:DN37"/>
    <mergeCell ref="DO37:DT37"/>
    <mergeCell ref="BA37:BF37"/>
    <mergeCell ref="BG37:BL37"/>
    <mergeCell ref="BM37:BR37"/>
    <mergeCell ref="BS37:BX37"/>
    <mergeCell ref="BY37:CD37"/>
    <mergeCell ref="CE37:CJ37"/>
    <mergeCell ref="GC36:GH36"/>
    <mergeCell ref="GI36:GN36"/>
    <mergeCell ref="GO36:GT36"/>
    <mergeCell ref="GU36:GZ36"/>
    <mergeCell ref="HA36:HF36"/>
    <mergeCell ref="X37:AB37"/>
    <mergeCell ref="AC37:AH37"/>
    <mergeCell ref="AI37:AN37"/>
    <mergeCell ref="AO37:AT37"/>
    <mergeCell ref="AU37:AZ37"/>
    <mergeCell ref="ES36:EX36"/>
    <mergeCell ref="EY36:FD36"/>
    <mergeCell ref="FE36:FJ36"/>
    <mergeCell ref="FK36:FP36"/>
    <mergeCell ref="FQ36:FV36"/>
    <mergeCell ref="FW36:GB36"/>
    <mergeCell ref="DI36:DN36"/>
    <mergeCell ref="DO36:DT36"/>
    <mergeCell ref="DU36:DZ36"/>
    <mergeCell ref="EA36:EF36"/>
    <mergeCell ref="EG36:EL36"/>
    <mergeCell ref="EM36:ER36"/>
    <mergeCell ref="BY36:CD36"/>
    <mergeCell ref="CE36:CJ36"/>
    <mergeCell ref="CK36:CP36"/>
    <mergeCell ref="CQ36:CV36"/>
    <mergeCell ref="CW36:DB36"/>
    <mergeCell ref="DC36:DH36"/>
    <mergeCell ref="HA35:HF35"/>
    <mergeCell ref="X36:AB36"/>
    <mergeCell ref="AC36:AH36"/>
    <mergeCell ref="AI36:AN36"/>
    <mergeCell ref="AO36:AT36"/>
    <mergeCell ref="AU36:AZ36"/>
    <mergeCell ref="BA36:BF36"/>
    <mergeCell ref="BG36:BL36"/>
    <mergeCell ref="BM36:BR36"/>
    <mergeCell ref="BS36:BX36"/>
    <mergeCell ref="FQ35:FV35"/>
    <mergeCell ref="FW35:GB35"/>
    <mergeCell ref="GC35:GH35"/>
    <mergeCell ref="GI35:GN35"/>
    <mergeCell ref="GO35:GT35"/>
    <mergeCell ref="GU35:GZ35"/>
    <mergeCell ref="EG35:EL35"/>
    <mergeCell ref="EM35:ER35"/>
    <mergeCell ref="ES35:EX35"/>
    <mergeCell ref="EY35:FD35"/>
    <mergeCell ref="FE35:FJ35"/>
    <mergeCell ref="FK35:FP35"/>
    <mergeCell ref="CW35:DB35"/>
    <mergeCell ref="DC35:DH35"/>
    <mergeCell ref="DI35:DN35"/>
    <mergeCell ref="DO35:DT35"/>
    <mergeCell ref="DU35:DZ35"/>
    <mergeCell ref="EA35:EF35"/>
    <mergeCell ref="BM35:BR35"/>
    <mergeCell ref="BS35:BX35"/>
    <mergeCell ref="BY35:CD35"/>
    <mergeCell ref="CE35:CJ35"/>
    <mergeCell ref="CK35:CP35"/>
    <mergeCell ref="CQ35:CV35"/>
    <mergeCell ref="GU34:GZ34"/>
    <mergeCell ref="HA34:HF34"/>
    <mergeCell ref="HG34:HU36"/>
    <mergeCell ref="HY34:HY36"/>
    <mergeCell ref="AC35:AH35"/>
    <mergeCell ref="AI35:AN35"/>
    <mergeCell ref="AO35:AT35"/>
    <mergeCell ref="AU35:AZ35"/>
    <mergeCell ref="BA35:BF35"/>
    <mergeCell ref="BG35:BL35"/>
    <mergeCell ref="FK34:FP34"/>
    <mergeCell ref="FQ34:FV34"/>
    <mergeCell ref="FW34:GB34"/>
    <mergeCell ref="GC34:GH34"/>
    <mergeCell ref="GI34:GN34"/>
    <mergeCell ref="GO34:GT34"/>
    <mergeCell ref="EA34:EF34"/>
    <mergeCell ref="EG34:EL34"/>
    <mergeCell ref="EM34:ER34"/>
    <mergeCell ref="ES34:EX34"/>
    <mergeCell ref="EY34:FD34"/>
    <mergeCell ref="FE34:FJ34"/>
    <mergeCell ref="CQ34:CV34"/>
    <mergeCell ref="CW34:DB34"/>
    <mergeCell ref="DC34:DH34"/>
    <mergeCell ref="DI34:DN34"/>
    <mergeCell ref="DO34:DT34"/>
    <mergeCell ref="DU34:DZ34"/>
    <mergeCell ref="BG34:BL34"/>
    <mergeCell ref="BM34:BR34"/>
    <mergeCell ref="BS34:BX34"/>
    <mergeCell ref="BY34:CD34"/>
    <mergeCell ref="CE34:CJ34"/>
    <mergeCell ref="CK34:CP34"/>
    <mergeCell ref="HA33:HF33"/>
    <mergeCell ref="HG33:HU33"/>
    <mergeCell ref="A34:E39"/>
    <mergeCell ref="F34:W39"/>
    <mergeCell ref="X34:AB35"/>
    <mergeCell ref="AC34:AH34"/>
    <mergeCell ref="AI34:AN34"/>
    <mergeCell ref="AO34:AT34"/>
    <mergeCell ref="AU34:AZ34"/>
    <mergeCell ref="BA34:BF34"/>
    <mergeCell ref="FQ33:FV33"/>
    <mergeCell ref="FW33:GB33"/>
    <mergeCell ref="GC33:GH33"/>
    <mergeCell ref="GI33:GN33"/>
    <mergeCell ref="GO33:GT33"/>
    <mergeCell ref="GU33:GZ33"/>
    <mergeCell ref="EG33:EL33"/>
    <mergeCell ref="EM33:ER33"/>
    <mergeCell ref="ES33:EX33"/>
    <mergeCell ref="EY33:FD33"/>
    <mergeCell ref="FE33:FJ33"/>
    <mergeCell ref="FK33:FP33"/>
    <mergeCell ref="HG32:HU32"/>
    <mergeCell ref="X33:AB33"/>
    <mergeCell ref="AC33:AH33"/>
    <mergeCell ref="AI33:AN33"/>
    <mergeCell ref="AO33:AT33"/>
    <mergeCell ref="AU33:AZ33"/>
    <mergeCell ref="BA33:BF33"/>
    <mergeCell ref="BG33:BL33"/>
    <mergeCell ref="FK32:FP32"/>
    <mergeCell ref="FQ32:FV32"/>
    <mergeCell ref="FW32:GB32"/>
    <mergeCell ref="GC32:GH32"/>
    <mergeCell ref="GI32:GN32"/>
    <mergeCell ref="GO32:GT32"/>
    <mergeCell ref="EA32:EF32"/>
    <mergeCell ref="EG32:EL32"/>
    <mergeCell ref="EM32:ER32"/>
    <mergeCell ref="ES32:EX32"/>
    <mergeCell ref="FE32:FJ32"/>
    <mergeCell ref="CQ32:CV32"/>
    <mergeCell ref="CW32:DB32"/>
    <mergeCell ref="DC32:DH32"/>
    <mergeCell ref="DI32:DN32"/>
    <mergeCell ref="DO32:DT32"/>
    <mergeCell ref="DU32:DZ32"/>
    <mergeCell ref="BG32:BL32"/>
    <mergeCell ref="BM32:BR32"/>
    <mergeCell ref="BS32:BX32"/>
    <mergeCell ref="BY32:CD32"/>
    <mergeCell ref="CE32:CJ32"/>
    <mergeCell ref="CK32:CP32"/>
    <mergeCell ref="GO31:GT31"/>
    <mergeCell ref="GU31:GZ31"/>
    <mergeCell ref="HA31:HF31"/>
    <mergeCell ref="CW33:DB33"/>
    <mergeCell ref="DC33:DH33"/>
    <mergeCell ref="DI33:DN33"/>
    <mergeCell ref="DO33:DT33"/>
    <mergeCell ref="DU33:DZ33"/>
    <mergeCell ref="EA33:EF33"/>
    <mergeCell ref="BM33:BR33"/>
    <mergeCell ref="BS33:BX33"/>
    <mergeCell ref="BY33:CD33"/>
    <mergeCell ref="CE33:CJ33"/>
    <mergeCell ref="CK33:CP33"/>
    <mergeCell ref="CQ33:CV33"/>
    <mergeCell ref="GU32:GZ32"/>
    <mergeCell ref="HA32:HF32"/>
    <mergeCell ref="HG31:HU31"/>
    <mergeCell ref="X32:AB32"/>
    <mergeCell ref="AC32:AH32"/>
    <mergeCell ref="AI32:AN32"/>
    <mergeCell ref="AO32:AT32"/>
    <mergeCell ref="AU32:AZ32"/>
    <mergeCell ref="BA32:BF32"/>
    <mergeCell ref="FE31:FJ31"/>
    <mergeCell ref="FK31:FP31"/>
    <mergeCell ref="FQ31:FV31"/>
    <mergeCell ref="FW31:GB31"/>
    <mergeCell ref="GC31:GH31"/>
    <mergeCell ref="GI31:GN31"/>
    <mergeCell ref="DU31:DZ31"/>
    <mergeCell ref="EA31:EF31"/>
    <mergeCell ref="EG31:EL31"/>
    <mergeCell ref="EM31:ER31"/>
    <mergeCell ref="ES31:EX31"/>
    <mergeCell ref="EY31:FD31"/>
    <mergeCell ref="CK31:CP31"/>
    <mergeCell ref="CQ31:CV31"/>
    <mergeCell ref="CW31:DB31"/>
    <mergeCell ref="DC31:DH31"/>
    <mergeCell ref="DI31:DN31"/>
    <mergeCell ref="DO31:DT31"/>
    <mergeCell ref="BA31:BF31"/>
    <mergeCell ref="BG31:BL31"/>
    <mergeCell ref="BM31:BR31"/>
    <mergeCell ref="BS31:BX31"/>
    <mergeCell ref="BY31:CD31"/>
    <mergeCell ref="CE31:CJ31"/>
    <mergeCell ref="EY32:FD32"/>
    <mergeCell ref="GC30:GH30"/>
    <mergeCell ref="GI30:GN30"/>
    <mergeCell ref="GO30:GT30"/>
    <mergeCell ref="GU30:GZ30"/>
    <mergeCell ref="HA30:HF30"/>
    <mergeCell ref="X31:AB31"/>
    <mergeCell ref="AC31:AH31"/>
    <mergeCell ref="AI31:AN31"/>
    <mergeCell ref="AO31:AT31"/>
    <mergeCell ref="AU31:AZ31"/>
    <mergeCell ref="ES30:EX30"/>
    <mergeCell ref="EY30:FD30"/>
    <mergeCell ref="FE30:FJ30"/>
    <mergeCell ref="FK30:FP30"/>
    <mergeCell ref="FQ30:FV30"/>
    <mergeCell ref="FW30:GB30"/>
    <mergeCell ref="DI30:DN30"/>
    <mergeCell ref="DO30:DT30"/>
    <mergeCell ref="DU30:DZ30"/>
    <mergeCell ref="EA30:EF30"/>
    <mergeCell ref="EG30:EL30"/>
    <mergeCell ref="EM30:ER30"/>
    <mergeCell ref="BY30:CD30"/>
    <mergeCell ref="CE30:CJ30"/>
    <mergeCell ref="CK30:CP30"/>
    <mergeCell ref="CQ30:CV30"/>
    <mergeCell ref="CW30:DB30"/>
    <mergeCell ref="DC30:DH30"/>
    <mergeCell ref="HA29:HF29"/>
    <mergeCell ref="X30:AB30"/>
    <mergeCell ref="AC30:AH30"/>
    <mergeCell ref="AI30:AN30"/>
    <mergeCell ref="AO30:AT30"/>
    <mergeCell ref="AU30:AZ30"/>
    <mergeCell ref="BA30:BF30"/>
    <mergeCell ref="BG30:BL30"/>
    <mergeCell ref="BM30:BR30"/>
    <mergeCell ref="BS30:BX30"/>
    <mergeCell ref="FQ29:FV29"/>
    <mergeCell ref="FW29:GB29"/>
    <mergeCell ref="GC29:GH29"/>
    <mergeCell ref="GI29:GN29"/>
    <mergeCell ref="GO29:GT29"/>
    <mergeCell ref="GU29:GZ29"/>
    <mergeCell ref="EG29:EL29"/>
    <mergeCell ref="EM29:ER29"/>
    <mergeCell ref="ES29:EX29"/>
    <mergeCell ref="EY29:FD29"/>
    <mergeCell ref="FE29:FJ29"/>
    <mergeCell ref="FK29:FP29"/>
    <mergeCell ref="CW29:DB29"/>
    <mergeCell ref="DC29:DH29"/>
    <mergeCell ref="DI29:DN29"/>
    <mergeCell ref="DO29:DT29"/>
    <mergeCell ref="DU29:DZ29"/>
    <mergeCell ref="EA29:EF29"/>
    <mergeCell ref="BM29:BR29"/>
    <mergeCell ref="BS29:BX29"/>
    <mergeCell ref="BY29:CD29"/>
    <mergeCell ref="CE29:CJ29"/>
    <mergeCell ref="CK29:CP29"/>
    <mergeCell ref="CQ29:CV29"/>
    <mergeCell ref="GU28:GZ28"/>
    <mergeCell ref="HA28:HF28"/>
    <mergeCell ref="HG28:HU30"/>
    <mergeCell ref="HY28:HY30"/>
    <mergeCell ref="AC29:AH29"/>
    <mergeCell ref="AI29:AN29"/>
    <mergeCell ref="AO29:AT29"/>
    <mergeCell ref="AU29:AZ29"/>
    <mergeCell ref="BA29:BF29"/>
    <mergeCell ref="BG29:BL29"/>
    <mergeCell ref="FK28:FP28"/>
    <mergeCell ref="FQ28:FV28"/>
    <mergeCell ref="FW28:GB28"/>
    <mergeCell ref="GC28:GH28"/>
    <mergeCell ref="GI28:GN28"/>
    <mergeCell ref="GO28:GT28"/>
    <mergeCell ref="EA28:EF28"/>
    <mergeCell ref="EG28:EL28"/>
    <mergeCell ref="EM28:ER28"/>
    <mergeCell ref="ES28:EX28"/>
    <mergeCell ref="EY28:FD28"/>
    <mergeCell ref="FE28:FJ28"/>
    <mergeCell ref="CQ28:CV28"/>
    <mergeCell ref="CW28:DB28"/>
    <mergeCell ref="DC28:DH28"/>
    <mergeCell ref="DI28:DN28"/>
    <mergeCell ref="DO28:DT28"/>
    <mergeCell ref="DU28:DZ28"/>
    <mergeCell ref="BG28:BL28"/>
    <mergeCell ref="BM28:BR28"/>
    <mergeCell ref="BS28:BX28"/>
    <mergeCell ref="BY28:CD28"/>
    <mergeCell ref="CE28:CJ28"/>
    <mergeCell ref="CK28:CP28"/>
    <mergeCell ref="HA27:HF27"/>
    <mergeCell ref="HG27:HU27"/>
    <mergeCell ref="A28:E33"/>
    <mergeCell ref="F28:W33"/>
    <mergeCell ref="X28:AB29"/>
    <mergeCell ref="AC28:AH28"/>
    <mergeCell ref="AI28:AN28"/>
    <mergeCell ref="AO28:AT28"/>
    <mergeCell ref="AU28:AZ28"/>
    <mergeCell ref="BA28:BF28"/>
    <mergeCell ref="FQ27:FV27"/>
    <mergeCell ref="FW27:GB27"/>
    <mergeCell ref="GC27:GH27"/>
    <mergeCell ref="GI27:GN27"/>
    <mergeCell ref="GO27:GT27"/>
    <mergeCell ref="GU27:GZ27"/>
    <mergeCell ref="EG27:EL27"/>
    <mergeCell ref="EM27:ER27"/>
    <mergeCell ref="ES27:EX27"/>
    <mergeCell ref="EY27:FD27"/>
    <mergeCell ref="FE27:FJ27"/>
    <mergeCell ref="FK27:FP27"/>
    <mergeCell ref="CW27:DB27"/>
    <mergeCell ref="DC27:DH27"/>
    <mergeCell ref="DI27:DN27"/>
    <mergeCell ref="DO27:DT27"/>
    <mergeCell ref="DU27:DZ27"/>
    <mergeCell ref="EA27:EF27"/>
    <mergeCell ref="GO25:GT25"/>
    <mergeCell ref="BM27:BR27"/>
    <mergeCell ref="BS27:BX27"/>
    <mergeCell ref="BY27:CD27"/>
    <mergeCell ref="CE27:CJ27"/>
    <mergeCell ref="CK27:CP27"/>
    <mergeCell ref="CQ27:CV27"/>
    <mergeCell ref="GU26:GZ26"/>
    <mergeCell ref="HA26:HF26"/>
    <mergeCell ref="HG26:HU26"/>
    <mergeCell ref="X27:AB27"/>
    <mergeCell ref="AC27:AH27"/>
    <mergeCell ref="AI27:AN27"/>
    <mergeCell ref="AO27:AT27"/>
    <mergeCell ref="AU27:AZ27"/>
    <mergeCell ref="BA27:BF27"/>
    <mergeCell ref="BG27:BL27"/>
    <mergeCell ref="FK26:FP26"/>
    <mergeCell ref="FQ26:FV26"/>
    <mergeCell ref="FW26:GB26"/>
    <mergeCell ref="GC26:GH26"/>
    <mergeCell ref="GI26:GN26"/>
    <mergeCell ref="GO26:GT26"/>
    <mergeCell ref="EA26:EF26"/>
    <mergeCell ref="EG26:EL26"/>
    <mergeCell ref="EM26:ER26"/>
    <mergeCell ref="ES26:EX26"/>
    <mergeCell ref="EY26:FD26"/>
    <mergeCell ref="FE26:FJ26"/>
    <mergeCell ref="CQ26:CV26"/>
    <mergeCell ref="CW26:DB26"/>
    <mergeCell ref="DC26:DH26"/>
    <mergeCell ref="DC25:DH25"/>
    <mergeCell ref="DO26:DT26"/>
    <mergeCell ref="DU26:DZ26"/>
    <mergeCell ref="BG26:BL26"/>
    <mergeCell ref="BM26:BR26"/>
    <mergeCell ref="BS26:BX26"/>
    <mergeCell ref="BY26:CD26"/>
    <mergeCell ref="CE26:CJ26"/>
    <mergeCell ref="CK26:CP26"/>
    <mergeCell ref="X26:AB26"/>
    <mergeCell ref="AC26:AH26"/>
    <mergeCell ref="AI26:AN26"/>
    <mergeCell ref="AO26:AT26"/>
    <mergeCell ref="AU26:AZ26"/>
    <mergeCell ref="BA26:BF26"/>
    <mergeCell ref="GC25:GH25"/>
    <mergeCell ref="GI25:GN25"/>
    <mergeCell ref="DI26:DN26"/>
    <mergeCell ref="ES24:EX24"/>
    <mergeCell ref="EY24:FD24"/>
    <mergeCell ref="FE24:FJ24"/>
    <mergeCell ref="FK24:FP24"/>
    <mergeCell ref="CW24:DB24"/>
    <mergeCell ref="DC24:DH24"/>
    <mergeCell ref="DI24:DN24"/>
    <mergeCell ref="DO24:DT24"/>
    <mergeCell ref="DU24:DZ24"/>
    <mergeCell ref="EA24:EF24"/>
    <mergeCell ref="BM24:BR24"/>
    <mergeCell ref="BS24:BX24"/>
    <mergeCell ref="BY24:CD24"/>
    <mergeCell ref="CE24:CJ24"/>
    <mergeCell ref="GU25:GZ25"/>
    <mergeCell ref="HA25:HF25"/>
    <mergeCell ref="HG25:HU25"/>
    <mergeCell ref="ES25:EX25"/>
    <mergeCell ref="EY25:FD25"/>
    <mergeCell ref="FE25:FJ25"/>
    <mergeCell ref="FK25:FP25"/>
    <mergeCell ref="FQ25:FV25"/>
    <mergeCell ref="FW25:GB25"/>
    <mergeCell ref="DI25:DN25"/>
    <mergeCell ref="DO25:DT25"/>
    <mergeCell ref="DU25:DZ25"/>
    <mergeCell ref="EA25:EF25"/>
    <mergeCell ref="EG25:EL25"/>
    <mergeCell ref="EM25:ER25"/>
    <mergeCell ref="BY25:CD25"/>
    <mergeCell ref="CE25:CJ25"/>
    <mergeCell ref="CK25:CP25"/>
    <mergeCell ref="EM23:ER23"/>
    <mergeCell ref="ES23:EX23"/>
    <mergeCell ref="CE23:CJ23"/>
    <mergeCell ref="CK23:CP23"/>
    <mergeCell ref="CQ23:CV23"/>
    <mergeCell ref="CW23:DB23"/>
    <mergeCell ref="DC23:DH23"/>
    <mergeCell ref="DI23:DN23"/>
    <mergeCell ref="AU23:AZ23"/>
    <mergeCell ref="BA23:BF23"/>
    <mergeCell ref="BG23:BL23"/>
    <mergeCell ref="BM23:BR23"/>
    <mergeCell ref="BS23:BX23"/>
    <mergeCell ref="BY23:CD23"/>
    <mergeCell ref="HA24:HF24"/>
    <mergeCell ref="X25:AB25"/>
    <mergeCell ref="AC25:AH25"/>
    <mergeCell ref="AI25:AN25"/>
    <mergeCell ref="AO25:AT25"/>
    <mergeCell ref="AU25:AZ25"/>
    <mergeCell ref="BA25:BF25"/>
    <mergeCell ref="BG25:BL25"/>
    <mergeCell ref="BM25:BR25"/>
    <mergeCell ref="BS25:BX25"/>
    <mergeCell ref="FQ24:FV24"/>
    <mergeCell ref="FW24:GB24"/>
    <mergeCell ref="GC24:GH24"/>
    <mergeCell ref="GI24:GN24"/>
    <mergeCell ref="GO24:GT24"/>
    <mergeCell ref="GU24:GZ24"/>
    <mergeCell ref="EG24:EL24"/>
    <mergeCell ref="EM24:ER24"/>
    <mergeCell ref="GI22:GN22"/>
    <mergeCell ref="GO22:GT22"/>
    <mergeCell ref="GU22:GZ22"/>
    <mergeCell ref="HA22:HF22"/>
    <mergeCell ref="HG22:HU24"/>
    <mergeCell ref="HY22:HY24"/>
    <mergeCell ref="GI23:GN23"/>
    <mergeCell ref="GO23:GT23"/>
    <mergeCell ref="GU23:GZ23"/>
    <mergeCell ref="HA23:HF23"/>
    <mergeCell ref="EY22:FD22"/>
    <mergeCell ref="FE22:FJ22"/>
    <mergeCell ref="FK22:FP22"/>
    <mergeCell ref="FQ22:FV22"/>
    <mergeCell ref="FW22:GB22"/>
    <mergeCell ref="GC22:GH22"/>
    <mergeCell ref="DO22:DT22"/>
    <mergeCell ref="DU22:DZ22"/>
    <mergeCell ref="EA22:EF22"/>
    <mergeCell ref="EG22:EL22"/>
    <mergeCell ref="EM22:ER22"/>
    <mergeCell ref="ES22:EX22"/>
    <mergeCell ref="EY23:FD23"/>
    <mergeCell ref="FE23:FJ23"/>
    <mergeCell ref="FK23:FP23"/>
    <mergeCell ref="FQ23:FV23"/>
    <mergeCell ref="FW23:GB23"/>
    <mergeCell ref="GC23:GH23"/>
    <mergeCell ref="DO23:DT23"/>
    <mergeCell ref="DU23:DZ23"/>
    <mergeCell ref="EA23:EF23"/>
    <mergeCell ref="EG23:EL23"/>
    <mergeCell ref="CE22:CJ22"/>
    <mergeCell ref="CK22:CP22"/>
    <mergeCell ref="CQ22:CV22"/>
    <mergeCell ref="CW22:DB22"/>
    <mergeCell ref="DC22:DH22"/>
    <mergeCell ref="DI22:DN22"/>
    <mergeCell ref="AU22:AZ22"/>
    <mergeCell ref="BA22:BF22"/>
    <mergeCell ref="BG22:BL22"/>
    <mergeCell ref="BM22:BR22"/>
    <mergeCell ref="BS22:BX22"/>
    <mergeCell ref="BY22:CD22"/>
    <mergeCell ref="A22:E27"/>
    <mergeCell ref="F22:W27"/>
    <mergeCell ref="X22:AB23"/>
    <mergeCell ref="AC22:AH22"/>
    <mergeCell ref="AI22:AN22"/>
    <mergeCell ref="AO22:AT22"/>
    <mergeCell ref="AC23:AH23"/>
    <mergeCell ref="AI23:AN23"/>
    <mergeCell ref="AO23:AT23"/>
    <mergeCell ref="X24:AB24"/>
    <mergeCell ref="CK24:CP24"/>
    <mergeCell ref="CQ24:CV24"/>
    <mergeCell ref="AC24:AH24"/>
    <mergeCell ref="AI24:AN24"/>
    <mergeCell ref="AO24:AT24"/>
    <mergeCell ref="AU24:AZ24"/>
    <mergeCell ref="BA24:BF24"/>
    <mergeCell ref="BG24:BL24"/>
    <mergeCell ref="CQ25:CV25"/>
    <mergeCell ref="CW25:DB25"/>
    <mergeCell ref="CQ21:CV21"/>
    <mergeCell ref="CW21:DB21"/>
    <mergeCell ref="DC21:DH21"/>
    <mergeCell ref="AO21:AT21"/>
    <mergeCell ref="AU21:AZ21"/>
    <mergeCell ref="BA21:BF21"/>
    <mergeCell ref="BG21:BL21"/>
    <mergeCell ref="BM21:BR21"/>
    <mergeCell ref="BS21:BX21"/>
    <mergeCell ref="GO19:GT20"/>
    <mergeCell ref="GU19:GZ20"/>
    <mergeCell ref="HA19:HF20"/>
    <mergeCell ref="HG19:HY19"/>
    <mergeCell ref="HG20:HU20"/>
    <mergeCell ref="GC21:GH21"/>
    <mergeCell ref="GI21:GN21"/>
    <mergeCell ref="GO21:GT21"/>
    <mergeCell ref="GU21:GZ21"/>
    <mergeCell ref="HA21:HF21"/>
    <mergeCell ref="HG21:HU21"/>
    <mergeCell ref="ES21:EX21"/>
    <mergeCell ref="EY21:FD21"/>
    <mergeCell ref="FE21:FJ21"/>
    <mergeCell ref="FK21:FP21"/>
    <mergeCell ref="FQ21:FV21"/>
    <mergeCell ref="FW21:GB21"/>
    <mergeCell ref="DI21:DN21"/>
    <mergeCell ref="DO21:DT21"/>
    <mergeCell ref="DU21:DZ21"/>
    <mergeCell ref="EA21:EF21"/>
    <mergeCell ref="EG21:EL21"/>
    <mergeCell ref="EM21:ER21"/>
    <mergeCell ref="B21:E21"/>
    <mergeCell ref="F21:W21"/>
    <mergeCell ref="X21:AB21"/>
    <mergeCell ref="AC21:AH21"/>
    <mergeCell ref="AI21:AN21"/>
    <mergeCell ref="FE19:FJ20"/>
    <mergeCell ref="FK19:FP20"/>
    <mergeCell ref="FQ19:FV20"/>
    <mergeCell ref="FW19:GB20"/>
    <mergeCell ref="GC19:GH20"/>
    <mergeCell ref="GI19:GN20"/>
    <mergeCell ref="DU19:DZ20"/>
    <mergeCell ref="EA19:EF20"/>
    <mergeCell ref="EG19:EL20"/>
    <mergeCell ref="EM19:ER20"/>
    <mergeCell ref="ES19:EX20"/>
    <mergeCell ref="EY19:FD20"/>
    <mergeCell ref="CK19:CP20"/>
    <mergeCell ref="CQ19:CV20"/>
    <mergeCell ref="CW19:DB20"/>
    <mergeCell ref="DC19:DH20"/>
    <mergeCell ref="DI19:DN20"/>
    <mergeCell ref="DO19:DT20"/>
    <mergeCell ref="BA19:BF20"/>
    <mergeCell ref="BG19:BL20"/>
    <mergeCell ref="BM19:BR20"/>
    <mergeCell ref="BS19:BX20"/>
    <mergeCell ref="BY19:CD20"/>
    <mergeCell ref="CE19:CJ20"/>
    <mergeCell ref="BY21:CD21"/>
    <mergeCell ref="CE21:CJ21"/>
    <mergeCell ref="CK21:CP21"/>
    <mergeCell ref="A15:HT15"/>
    <mergeCell ref="A16:HT16"/>
    <mergeCell ref="A17:HT17"/>
    <mergeCell ref="A19:E20"/>
    <mergeCell ref="F19:W20"/>
    <mergeCell ref="X19:AB20"/>
    <mergeCell ref="AC19:AH20"/>
    <mergeCell ref="AI19:AN20"/>
    <mergeCell ref="AO19:AT20"/>
    <mergeCell ref="AU19:AZ20"/>
    <mergeCell ref="A2:C2"/>
    <mergeCell ref="A3:C3"/>
    <mergeCell ref="A4:C4"/>
    <mergeCell ref="A8:BY8"/>
    <mergeCell ref="GI12:HY12"/>
    <mergeCell ref="IC12:IC13"/>
    <mergeCell ref="GI13:HL13"/>
  </mergeCells>
  <conditionalFormatting sqref="BM22:BR24 DC22:DH24 ES22:EX24 GI22:GN24 AC28:BF30 BS28:CV30 DI28:EL30 EY28:GB30 AC36:AT36 BG34:CJ36 CW34:DZ36 EM34:FP36 GC34:HF36 CW66:DB66 GC66:GH66 AI64:AN64 AU64:AZ65 BG64:BL66 BS64:BX65 CE64:CJ65 CQ64:CV65 DC64:DH65 DO64:DT65 EA64:EF65 EM64:ER66 EY64:FD65 FK64:FP65 FW64:GB65 GI64:GN65 AI83:AN83 EM83:ER83 FE83:FJ83 FW83:GB83 DC83:DH83 CK83:CP83 BS83:BX83 BA83:BF83 DU83:DZ83 AI89:AT90 FE89:FP90 FW89:GH90 BA89:BL90 BS89:CD90 CK89:CV90 DC89:DN90 DU89:EF90 EM89:EX90 GO28:HF30 GU64:GZ65 GO83:GT83 GO89:GZ90 AI34:AT35 AI76:HF77">
    <cfRule type="expression" dxfId="598" priority="570">
      <formula>WEEKDAY(DATE($IE$9,$IE$8,AC$19),2)&gt;5</formula>
    </cfRule>
  </conditionalFormatting>
  <conditionalFormatting sqref="AI19:AT20">
    <cfRule type="expression" dxfId="597" priority="571">
      <formula>WEEKDAY(DATE($IE$9,$IE$8,AI$19),2)&gt;5</formula>
    </cfRule>
  </conditionalFormatting>
  <conditionalFormatting sqref="BG19:CJ20 CQ94:CV95 CQ93 EG94:EL95 EG93 CK19:CV24 DU19:FV24 AU19:BF24 DC19:DN24 DC50:DN51 AU50:BF51 DU50:FV51 CK50:CV51 AU62:BF66 DC44:DN45 AU44:BF45 DU44:FV45 CK44:CV45 CK56:CV57 DU56:FV57 AU56:BF57 DC56:DN57 DU62:FV66 DC62:DN66 CK62:CV66 DC26:DN30 AU26:BF30 DU26:FV30 CK26:CV30 CK32:CV39 DU32:FV39 AU32:BF39 DC32:DN39 DC68:DN72 DU68:FV72 AU68:BF72 CK68:CV72 AU74:BF77 DU74:FV77 DC74:DN77 CK74:CV77 DC79:DN85 DU79:FV85 AU79:BF85 CK79:CV85 CK87:CP95 AU87:BF95 EG87:EL92 CQ87:CV92 DC87:DN95 DU87:EF95 EM87:FV95">
    <cfRule type="expression" dxfId="596" priority="572">
      <formula>WEEKDAY(DATE($IF$9,$IF$8,AU$19),2)&gt;5</formula>
    </cfRule>
  </conditionalFormatting>
  <conditionalFormatting sqref="CW19:DB24 DO19:DT24 DO50:DT51 CW50:DB51 CW62:DB66 DO62:DT66 DO44:DT45 CW44:DB45 CW56:DB57 DO56:DT57 DO26:DT30 CW26:DB30 CW32:DB39 DO32:DT39 DO68:DT72 CW68:DB72 CW74:DB77 DO74:DT77 DO79:DT85 CW79:DB85 CW87:DB95 DO87:DT95">
    <cfRule type="expression" dxfId="595" priority="573">
      <formula>WEEKDAY(DATE($IF$9,$IF$8,CW$19),2)&gt;5</formula>
    </cfRule>
    <cfRule type="expression" dxfId="594" priority="574">
      <formula>WEEKDAY(DATE($IF$9,$IF$8,CW$19),2)&gt;5</formula>
    </cfRule>
  </conditionalFormatting>
  <conditionalFormatting sqref="FW94:GB95 FW93 FW19:HF24 FW50:HF51 FW44:HF45 FW56:HF57 FW62:HF66 FW26:HF30 FW32:HF39 FW68:HF72 FW74:HF77 FW79:HF85 FW87:GB92 GC87:HF95">
    <cfRule type="expression" dxfId="593" priority="575">
      <formula>WEEKDAY(DATE($IF$9,$IF$8, FW$19),2)&gt;5</formula>
    </cfRule>
  </conditionalFormatting>
  <conditionalFormatting sqref="AU32:AZ32">
    <cfRule type="expression" dxfId="592" priority="576">
      <formula>WEEKDAY(DATE($IE$9,$IE$8,DI$19),2)&gt;5</formula>
    </cfRule>
  </conditionalFormatting>
  <conditionalFormatting sqref="AC19:AH20">
    <cfRule type="expression" dxfId="591" priority="577">
      <formula>WEEKDAY(DATE($IE$9,$IE$8,AI$19),2)&gt;5</formula>
    </cfRule>
    <cfRule type="expression" dxfId="590" priority="578">
      <formula>WEEKDAY(DATE($AC$19,$AC$19,AC$19),2)&gt;5</formula>
    </cfRule>
  </conditionalFormatting>
  <conditionalFormatting sqref="AC34:AH35">
    <cfRule type="expression" dxfId="589" priority="569">
      <formula>WEEKDAY(DATE($IF$9,$IF$8,AC$19),2)&gt;5</formula>
    </cfRule>
  </conditionalFormatting>
  <conditionalFormatting sqref="AC64:AH65">
    <cfRule type="expression" dxfId="588" priority="568">
      <formula>WEEKDAY(DATE($IF$9,$IF$8,AC$19),2)&gt;5</formula>
    </cfRule>
  </conditionalFormatting>
  <conditionalFormatting sqref="AC50:HF51 AC44:HF45 AC56:HF57 AC62:HF66 AC26:HF30 AC32:HF39 AC68:HF72 AC74:HF77 AC79:HF85 AC87:HF95 AC22:HF24">
    <cfRule type="expression" dxfId="587" priority="567">
      <formula>ROW(AC22)=CELL("строка")</formula>
    </cfRule>
  </conditionalFormatting>
  <conditionalFormatting sqref="AU24:BF24">
    <cfRule type="expression" dxfId="586" priority="566">
      <formula>WEEKDAY(DATE($IF$9,$IF$8, AU$19),2)&gt;5</formula>
    </cfRule>
  </conditionalFormatting>
  <conditionalFormatting sqref="GU24:HF24">
    <cfRule type="expression" dxfId="585" priority="565">
      <formula>WEEKDAY(DATE($IF$9,$IF$8,GU$19),2)&gt;5</formula>
    </cfRule>
  </conditionalFormatting>
  <conditionalFormatting sqref="AC46:AH48">
    <cfRule type="expression" dxfId="584" priority="564">
      <formula>WEEKDAY(DATE($IE$9,$IE$8,AC$19),2)&gt;5</formula>
    </cfRule>
  </conditionalFormatting>
  <conditionalFormatting sqref="AO46:AT48">
    <cfRule type="expression" dxfId="583" priority="563">
      <formula>WEEKDAY(DATE($IE$9,$IE$8,AO$19),2)&gt;5</formula>
    </cfRule>
  </conditionalFormatting>
  <conditionalFormatting sqref="BM46:BR48">
    <cfRule type="expression" dxfId="582" priority="562">
      <formula>WEEKDAY(DATE($IE$9,$IE$8,BM$19),2)&gt;5</formula>
    </cfRule>
  </conditionalFormatting>
  <conditionalFormatting sqref="BY46:CD48">
    <cfRule type="expression" dxfId="581" priority="561">
      <formula>WEEKDAY(DATE($IE$9,$IE$8,BY$19),2)&gt;5</formula>
    </cfRule>
  </conditionalFormatting>
  <conditionalFormatting sqref="CK48:CP48">
    <cfRule type="expression" dxfId="580" priority="560">
      <formula>WEEKDAY(DATE($IE$9,$IE$8,CK$19),2)&gt;5</formula>
    </cfRule>
  </conditionalFormatting>
  <conditionalFormatting sqref="CW46:DB48">
    <cfRule type="expression" dxfId="579" priority="559">
      <formula>WEEKDAY(DATE($IE$9,$IE$8,CW$19),2)&gt;5</formula>
    </cfRule>
  </conditionalFormatting>
  <conditionalFormatting sqref="DI46:DN48">
    <cfRule type="expression" dxfId="578" priority="558">
      <formula>WEEKDAY(DATE($IE$9,$IE$8,DI$19),2)&gt;5</formula>
    </cfRule>
  </conditionalFormatting>
  <conditionalFormatting sqref="DU46:DZ48">
    <cfRule type="expression" dxfId="577" priority="557">
      <formula>WEEKDAY(DATE($IE$9,$IE$8,DU$19),2)&gt;5</formula>
    </cfRule>
  </conditionalFormatting>
  <conditionalFormatting sqref="EG48:EL48">
    <cfRule type="expression" dxfId="576" priority="556">
      <formula>WEEKDAY(DATE($IE$9,$IE$8,EG$19),2)&gt;5</formula>
    </cfRule>
  </conditionalFormatting>
  <conditionalFormatting sqref="ES46:EX48">
    <cfRule type="expression" dxfId="575" priority="555">
      <formula>WEEKDAY(DATE($IE$9,$IE$8,ES$19),2)&gt;5</formula>
    </cfRule>
  </conditionalFormatting>
  <conditionalFormatting sqref="FE48:FJ48">
    <cfRule type="expression" dxfId="574" priority="554">
      <formula>WEEKDAY(DATE($IE$9,$IE$8,FE$19),2)&gt;5</formula>
    </cfRule>
  </conditionalFormatting>
  <conditionalFormatting sqref="FQ48:FV48">
    <cfRule type="expression" dxfId="573" priority="553">
      <formula>WEEKDAY(DATE($IE$9,$IE$8,FQ$19),2)&gt;5</formula>
    </cfRule>
  </conditionalFormatting>
  <conditionalFormatting sqref="GC48:GH48">
    <cfRule type="expression" dxfId="572" priority="552">
      <formula>WEEKDAY(DATE($IE$9,$IE$8,GC$19),2)&gt;5</formula>
    </cfRule>
  </conditionalFormatting>
  <conditionalFormatting sqref="GO48:GT48">
    <cfRule type="expression" dxfId="571" priority="551">
      <formula>WEEKDAY(DATE($IE$9,$IE$8,GO$19),2)&gt;5</formula>
    </cfRule>
  </conditionalFormatting>
  <conditionalFormatting sqref="HA48:HF48">
    <cfRule type="expression" dxfId="570" priority="550">
      <formula>WEEKDAY(DATE($IE$9,$IE$8,HA$19),2)&gt;5</formula>
    </cfRule>
  </conditionalFormatting>
  <conditionalFormatting sqref="BA46:BF48">
    <cfRule type="expression" dxfId="569" priority="549">
      <formula>WEEKDAY(DATE($IE$9,$IE$8,BA$19),2)&gt;5</formula>
    </cfRule>
  </conditionalFormatting>
  <conditionalFormatting sqref="CK46:CP47">
    <cfRule type="expression" dxfId="568" priority="548">
      <formula>WEEKDAY(DATE($IE$9,$IE$8,CK$19),2)&gt;5</formula>
    </cfRule>
  </conditionalFormatting>
  <conditionalFormatting sqref="EG46:EL47">
    <cfRule type="expression" dxfId="567" priority="547">
      <formula>WEEKDAY(DATE($IE$9,$IE$8,EG$19),2)&gt;5</formula>
    </cfRule>
  </conditionalFormatting>
  <conditionalFormatting sqref="FQ46:FV47">
    <cfRule type="expression" dxfId="566" priority="546">
      <formula>WEEKDAY(DATE($IE$9,$IE$8,FQ$19),2)&gt;5</formula>
    </cfRule>
  </conditionalFormatting>
  <conditionalFormatting sqref="FE46:FJ47">
    <cfRule type="expression" dxfId="565" priority="545">
      <formula>WEEKDAY(DATE($IE$9,$IE$8,FE$19),2)&gt;5</formula>
    </cfRule>
  </conditionalFormatting>
  <conditionalFormatting sqref="GC46:GH47">
    <cfRule type="expression" dxfId="564" priority="544">
      <formula>WEEKDAY(DATE($IE$9,$IE$8,GC$19),2)&gt;5</formula>
    </cfRule>
  </conditionalFormatting>
  <conditionalFormatting sqref="GO46:GT46">
    <cfRule type="expression" dxfId="563" priority="543">
      <formula>WEEKDAY(DATE($IE$9,$IE$8,GO$19),2)&gt;5</formula>
    </cfRule>
  </conditionalFormatting>
  <conditionalFormatting sqref="HA46:HF46">
    <cfRule type="expression" dxfId="562" priority="542">
      <formula>WEEKDAY(DATE($IE$9,$IE$8,HA$19),2)&gt;5</formula>
    </cfRule>
  </conditionalFormatting>
  <conditionalFormatting sqref="BA46:BF48">
    <cfRule type="expression" dxfId="561" priority="541">
      <formula>WEEKDAY(DATE($IF$9,$IF$8,BA$19),2)&gt;5</formula>
    </cfRule>
  </conditionalFormatting>
  <conditionalFormatting sqref="CK46:CP48">
    <cfRule type="expression" dxfId="560" priority="540">
      <formula>WEEKDAY(DATE($IF$9,$IF$8,CK$19),2)&gt;5</formula>
    </cfRule>
  </conditionalFormatting>
  <conditionalFormatting sqref="CW46:DB48">
    <cfRule type="expression" dxfId="559" priority="538">
      <formula>WEEKDAY(DATE($IF$9,$IF$8,CW$19),2)&gt;5</formula>
    </cfRule>
    <cfRule type="expression" dxfId="558" priority="539">
      <formula>WEEKDAY(DATE($IF$9,$IF$8,CW$19),2)&gt;5</formula>
    </cfRule>
  </conditionalFormatting>
  <conditionalFormatting sqref="DC46:DH48">
    <cfRule type="expression" dxfId="557" priority="537">
      <formula>WEEKDAY(DATE($IF$9,$IF$8,DC$19),2)&gt;5</formula>
    </cfRule>
  </conditionalFormatting>
  <conditionalFormatting sqref="DI46:DN48">
    <cfRule type="expression" dxfId="556" priority="536">
      <formula>WEEKDAY(DATE($IF$9,$IF$8,DI$19),2)&gt;5</formula>
    </cfRule>
  </conditionalFormatting>
  <conditionalFormatting sqref="DO46:DT48">
    <cfRule type="expression" dxfId="555" priority="534">
      <formula>WEEKDAY(DATE($IF$9,$IF$8,DO$19),2)&gt;5</formula>
    </cfRule>
    <cfRule type="expression" dxfId="554" priority="535">
      <formula>WEEKDAY(DATE($IF$9,$IF$8,DO$19),2)&gt;5</formula>
    </cfRule>
  </conditionalFormatting>
  <conditionalFormatting sqref="DU46:DZ48">
    <cfRule type="expression" dxfId="553" priority="533">
      <formula>WEEKDAY(DATE($IF$9,$IF$8,DU$19),2)&gt;5</formula>
    </cfRule>
  </conditionalFormatting>
  <conditionalFormatting sqref="EG46:EL48">
    <cfRule type="expression" dxfId="552" priority="532">
      <formula>WEEKDAY(DATE($IF$9,$IF$8,EG$19),2)&gt;5</formula>
    </cfRule>
  </conditionalFormatting>
  <conditionalFormatting sqref="EM46:ER48">
    <cfRule type="expression" dxfId="551" priority="531">
      <formula>WEEKDAY(DATE($IF$9,$IF$8,EM$19),2)&gt;5</formula>
    </cfRule>
  </conditionalFormatting>
  <conditionalFormatting sqref="ES46:EX48">
    <cfRule type="expression" dxfId="550" priority="530">
      <formula>WEEKDAY(DATE($IF$9,$IF$8,ES$19),2)&gt;5</formula>
    </cfRule>
  </conditionalFormatting>
  <conditionalFormatting sqref="EY46:FD48">
    <cfRule type="expression" dxfId="549" priority="529">
      <formula>WEEKDAY(DATE($IF$9,$IF$8,EY$19),2)&gt;5</formula>
    </cfRule>
  </conditionalFormatting>
  <conditionalFormatting sqref="FE46:FJ48">
    <cfRule type="expression" dxfId="548" priority="528">
      <formula>WEEKDAY(DATE($IF$9,$IF$8,FE$19),2)&gt;5</formula>
    </cfRule>
  </conditionalFormatting>
  <conditionalFormatting sqref="FK46:FP48">
    <cfRule type="expression" dxfId="547" priority="527">
      <formula>WEEKDAY(DATE($IF$9,$IF$8,FK$19),2)&gt;5</formula>
    </cfRule>
  </conditionalFormatting>
  <conditionalFormatting sqref="FQ46:FV48">
    <cfRule type="expression" dxfId="546" priority="526">
      <formula>WEEKDAY(DATE($IF$9,$IF$8,FQ$19),2)&gt;5</formula>
    </cfRule>
  </conditionalFormatting>
  <conditionalFormatting sqref="GC46:GH48">
    <cfRule type="expression" dxfId="545" priority="525">
      <formula>WEEKDAY(DATE($IF$9,$IF$8, GC$19),2)&gt;5</formula>
    </cfRule>
  </conditionalFormatting>
  <conditionalFormatting sqref="GI46:GN48">
    <cfRule type="expression" dxfId="544" priority="524">
      <formula>WEEKDAY(DATE($IF$9,$IF$8, GI$19),2)&gt;5</formula>
    </cfRule>
  </conditionalFormatting>
  <conditionalFormatting sqref="GO46:GT46 GO48:GT48">
    <cfRule type="expression" dxfId="543" priority="523">
      <formula>WEEKDAY(DATE($IF$9,$IF$8, GO$19),2)&gt;5</formula>
    </cfRule>
  </conditionalFormatting>
  <conditionalFormatting sqref="GU46:GZ48">
    <cfRule type="expression" dxfId="542" priority="522">
      <formula>WEEKDAY(DATE($IF$9,$IF$8, GU$19),2)&gt;5</formula>
    </cfRule>
  </conditionalFormatting>
  <conditionalFormatting sqref="HA46:HF46 HA48:HF48">
    <cfRule type="expression" dxfId="541" priority="521">
      <formula>WEEKDAY(DATE($IF$9,$IF$8, HA$19),2)&gt;5</formula>
    </cfRule>
  </conditionalFormatting>
  <conditionalFormatting sqref="EG46:FV48 GC46:HF46 BA46:CP48 AC46:AT48 GC48:HF48 GC47:GN47 GU47:GZ47 CW46:DZ48">
    <cfRule type="expression" dxfId="540" priority="520">
      <formula>ROW(AC46)=CELL("строка")</formula>
    </cfRule>
  </conditionalFormatting>
  <conditionalFormatting sqref="AC58:AH60">
    <cfRule type="expression" dxfId="539" priority="519">
      <formula>WEEKDAY(DATE($IE$9,$IE$8,AC$19),2)&gt;5</formula>
    </cfRule>
  </conditionalFormatting>
  <conditionalFormatting sqref="AO58:AT60">
    <cfRule type="expression" dxfId="538" priority="518">
      <formula>WEEKDAY(DATE($IE$9,$IE$8,AO$19),2)&gt;5</formula>
    </cfRule>
  </conditionalFormatting>
  <conditionalFormatting sqref="BM58:BR60">
    <cfRule type="expression" dxfId="537" priority="517">
      <formula>WEEKDAY(DATE($IE$9,$IE$8,BM$19),2)&gt;5</formula>
    </cfRule>
  </conditionalFormatting>
  <conditionalFormatting sqref="BY58:CD60">
    <cfRule type="expression" dxfId="536" priority="516">
      <formula>WEEKDAY(DATE($IE$9,$IE$8,BY$19),2)&gt;5</formula>
    </cfRule>
  </conditionalFormatting>
  <conditionalFormatting sqref="CK60:CP60">
    <cfRule type="expression" dxfId="535" priority="515">
      <formula>WEEKDAY(DATE($IE$9,$IE$8,CK$19),2)&gt;5</formula>
    </cfRule>
  </conditionalFormatting>
  <conditionalFormatting sqref="CW58:DB60">
    <cfRule type="expression" dxfId="534" priority="514">
      <formula>WEEKDAY(DATE($IE$9,$IE$8,CW$19),2)&gt;5</formula>
    </cfRule>
  </conditionalFormatting>
  <conditionalFormatting sqref="DI58:DN60">
    <cfRule type="expression" dxfId="533" priority="513">
      <formula>WEEKDAY(DATE($IE$9,$IE$8,DI$19),2)&gt;5</formula>
    </cfRule>
  </conditionalFormatting>
  <conditionalFormatting sqref="DU58:DZ60">
    <cfRule type="expression" dxfId="532" priority="512">
      <formula>WEEKDAY(DATE($IE$9,$IE$8,DU$19),2)&gt;5</formula>
    </cfRule>
  </conditionalFormatting>
  <conditionalFormatting sqref="EG60:EL60">
    <cfRule type="expression" dxfId="531" priority="511">
      <formula>WEEKDAY(DATE($IE$9,$IE$8,EG$19),2)&gt;5</formula>
    </cfRule>
  </conditionalFormatting>
  <conditionalFormatting sqref="ES58:EX60">
    <cfRule type="expression" dxfId="530" priority="510">
      <formula>WEEKDAY(DATE($IE$9,$IE$8,ES$19),2)&gt;5</formula>
    </cfRule>
  </conditionalFormatting>
  <conditionalFormatting sqref="FE60:FJ60">
    <cfRule type="expression" dxfId="529" priority="509">
      <formula>WEEKDAY(DATE($IE$9,$IE$8,FE$19),2)&gt;5</formula>
    </cfRule>
  </conditionalFormatting>
  <conditionalFormatting sqref="FQ60:FV60">
    <cfRule type="expression" dxfId="528" priority="508">
      <formula>WEEKDAY(DATE($IE$9,$IE$8,FQ$19),2)&gt;5</formula>
    </cfRule>
  </conditionalFormatting>
  <conditionalFormatting sqref="GC60:GH60">
    <cfRule type="expression" dxfId="527" priority="507">
      <formula>WEEKDAY(DATE($IE$9,$IE$8,GC$19),2)&gt;5</formula>
    </cfRule>
  </conditionalFormatting>
  <conditionalFormatting sqref="GO60:GT60">
    <cfRule type="expression" dxfId="526" priority="506">
      <formula>WEEKDAY(DATE($IE$9,$IE$8,GO$19),2)&gt;5</formula>
    </cfRule>
  </conditionalFormatting>
  <conditionalFormatting sqref="HA60:HF60">
    <cfRule type="expression" dxfId="525" priority="505">
      <formula>WEEKDAY(DATE($IE$9,$IE$8,HA$19),2)&gt;5</formula>
    </cfRule>
  </conditionalFormatting>
  <conditionalFormatting sqref="BA58:BF60">
    <cfRule type="expression" dxfId="524" priority="504">
      <formula>WEEKDAY(DATE($IE$9,$IE$8,BA$19),2)&gt;5</formula>
    </cfRule>
  </conditionalFormatting>
  <conditionalFormatting sqref="CK58:CP59">
    <cfRule type="expression" dxfId="523" priority="503">
      <formula>WEEKDAY(DATE($IE$9,$IE$8,CK$19),2)&gt;5</formula>
    </cfRule>
  </conditionalFormatting>
  <conditionalFormatting sqref="EG58:EL59">
    <cfRule type="expression" dxfId="522" priority="502">
      <formula>WEEKDAY(DATE($IE$9,$IE$8,EG$19),2)&gt;5</formula>
    </cfRule>
  </conditionalFormatting>
  <conditionalFormatting sqref="FQ58:FV59">
    <cfRule type="expression" dxfId="521" priority="501">
      <formula>WEEKDAY(DATE($IE$9,$IE$8,FQ$19),2)&gt;5</formula>
    </cfRule>
  </conditionalFormatting>
  <conditionalFormatting sqref="FE58:FJ59">
    <cfRule type="expression" dxfId="520" priority="500">
      <formula>WEEKDAY(DATE($IE$9,$IE$8,FE$19),2)&gt;5</formula>
    </cfRule>
  </conditionalFormatting>
  <conditionalFormatting sqref="GC58:GH59">
    <cfRule type="expression" dxfId="519" priority="499">
      <formula>WEEKDAY(DATE($IE$9,$IE$8,GC$19),2)&gt;5</formula>
    </cfRule>
  </conditionalFormatting>
  <conditionalFormatting sqref="GO58:GT59">
    <cfRule type="expression" dxfId="518" priority="498">
      <formula>WEEKDAY(DATE($IE$9,$IE$8,GO$19),2)&gt;5</formula>
    </cfRule>
  </conditionalFormatting>
  <conditionalFormatting sqref="HA58:HF59">
    <cfRule type="expression" dxfId="517" priority="497">
      <formula>WEEKDAY(DATE($IE$9,$IE$8,HA$19),2)&gt;5</formula>
    </cfRule>
  </conditionalFormatting>
  <conditionalFormatting sqref="BA58:BF60">
    <cfRule type="expression" dxfId="516" priority="496">
      <formula>WEEKDAY(DATE($IF$9,$IF$8,BA$19),2)&gt;5</formula>
    </cfRule>
  </conditionalFormatting>
  <conditionalFormatting sqref="CK58:CP60">
    <cfRule type="expression" dxfId="515" priority="495">
      <formula>WEEKDAY(DATE($IF$9,$IF$8,CK$19),2)&gt;5</formula>
    </cfRule>
  </conditionalFormatting>
  <conditionalFormatting sqref="CW58:DB60">
    <cfRule type="expression" dxfId="514" priority="493">
      <formula>WEEKDAY(DATE($IF$9,$IF$8,CW$19),2)&gt;5</formula>
    </cfRule>
    <cfRule type="expression" dxfId="513" priority="494">
      <formula>WEEKDAY(DATE($IF$9,$IF$8,CW$19),2)&gt;5</formula>
    </cfRule>
  </conditionalFormatting>
  <conditionalFormatting sqref="DC58:DH60">
    <cfRule type="expression" dxfId="512" priority="492">
      <formula>WEEKDAY(DATE($IF$9,$IF$8,DC$19),2)&gt;5</formula>
    </cfRule>
  </conditionalFormatting>
  <conditionalFormatting sqref="DI58:DN60">
    <cfRule type="expression" dxfId="511" priority="491">
      <formula>WEEKDAY(DATE($IF$9,$IF$8,DI$19),2)&gt;5</formula>
    </cfRule>
  </conditionalFormatting>
  <conditionalFormatting sqref="DO58:DT60">
    <cfRule type="expression" dxfId="510" priority="489">
      <formula>WEEKDAY(DATE($IF$9,$IF$8,DO$19),2)&gt;5</formula>
    </cfRule>
    <cfRule type="expression" dxfId="509" priority="490">
      <formula>WEEKDAY(DATE($IF$9,$IF$8,DO$19),2)&gt;5</formula>
    </cfRule>
  </conditionalFormatting>
  <conditionalFormatting sqref="DU58:DZ60">
    <cfRule type="expression" dxfId="508" priority="488">
      <formula>WEEKDAY(DATE($IF$9,$IF$8,DU$19),2)&gt;5</formula>
    </cfRule>
  </conditionalFormatting>
  <conditionalFormatting sqref="EG58:EL60">
    <cfRule type="expression" dxfId="507" priority="487">
      <formula>WEEKDAY(DATE($IF$9,$IF$8,EG$19),2)&gt;5</formula>
    </cfRule>
  </conditionalFormatting>
  <conditionalFormatting sqref="EM58:ER60">
    <cfRule type="expression" dxfId="506" priority="486">
      <formula>WEEKDAY(DATE($IF$9,$IF$8,EM$19),2)&gt;5</formula>
    </cfRule>
  </conditionalFormatting>
  <conditionalFormatting sqref="ES58:EX60">
    <cfRule type="expression" dxfId="505" priority="485">
      <formula>WEEKDAY(DATE($IF$9,$IF$8,ES$19),2)&gt;5</formula>
    </cfRule>
  </conditionalFormatting>
  <conditionalFormatting sqref="EY58:FD60">
    <cfRule type="expression" dxfId="504" priority="484">
      <formula>WEEKDAY(DATE($IF$9,$IF$8,EY$19),2)&gt;5</formula>
    </cfRule>
  </conditionalFormatting>
  <conditionalFormatting sqref="FE58:FJ60">
    <cfRule type="expression" dxfId="503" priority="483">
      <formula>WEEKDAY(DATE($IF$9,$IF$8,FE$19),2)&gt;5</formula>
    </cfRule>
  </conditionalFormatting>
  <conditionalFormatting sqref="FK58:FP60">
    <cfRule type="expression" dxfId="502" priority="482">
      <formula>WEEKDAY(DATE($IF$9,$IF$8,FK$19),2)&gt;5</formula>
    </cfRule>
  </conditionalFormatting>
  <conditionalFormatting sqref="FQ58:FV60">
    <cfRule type="expression" dxfId="501" priority="481">
      <formula>WEEKDAY(DATE($IF$9,$IF$8,FQ$19),2)&gt;5</formula>
    </cfRule>
  </conditionalFormatting>
  <conditionalFormatting sqref="GC58:GH60">
    <cfRule type="expression" dxfId="500" priority="480">
      <formula>WEEKDAY(DATE($IF$9,$IF$8, GC$19),2)&gt;5</formula>
    </cfRule>
  </conditionalFormatting>
  <conditionalFormatting sqref="GI58:GN60">
    <cfRule type="expression" dxfId="499" priority="479">
      <formula>WEEKDAY(DATE($IF$9,$IF$8, GI$19),2)&gt;5</formula>
    </cfRule>
  </conditionalFormatting>
  <conditionalFormatting sqref="GO58:GT60">
    <cfRule type="expression" dxfId="498" priority="478">
      <formula>WEEKDAY(DATE($IF$9,$IF$8, GO$19),2)&gt;5</formula>
    </cfRule>
  </conditionalFormatting>
  <conditionalFormatting sqref="GU58:GZ60">
    <cfRule type="expression" dxfId="497" priority="477">
      <formula>WEEKDAY(DATE($IF$9,$IF$8, GU$19),2)&gt;5</formula>
    </cfRule>
  </conditionalFormatting>
  <conditionalFormatting sqref="HA58:HF60">
    <cfRule type="expression" dxfId="496" priority="476">
      <formula>WEEKDAY(DATE($IF$9,$IF$8, HA$19),2)&gt;5</formula>
    </cfRule>
  </conditionalFormatting>
  <conditionalFormatting sqref="AC58:AT60 BA58:CP60 CW58:DZ60 EG58:FV60 GC58:HF60">
    <cfRule type="expression" dxfId="495" priority="475">
      <formula>ROW(AC58)=CELL("строка")</formula>
    </cfRule>
  </conditionalFormatting>
  <conditionalFormatting sqref="AI42:AN42">
    <cfRule type="expression" dxfId="494" priority="474">
      <formula>WEEKDAY(DATE($IE$9,$IE$8,AI$19),2)&gt;5</formula>
    </cfRule>
  </conditionalFormatting>
  <conditionalFormatting sqref="AI40:AN40">
    <cfRule type="expression" dxfId="493" priority="473">
      <formula>WEEKDAY(DATE($IE$9,$IE$8,AI$19),2)&gt;5</formula>
    </cfRule>
  </conditionalFormatting>
  <conditionalFormatting sqref="AU40:AZ41">
    <cfRule type="expression" dxfId="492" priority="472">
      <formula>WEEKDAY(DATE($IE$9,$IE$8,AU$19),2)&gt;5</formula>
    </cfRule>
  </conditionalFormatting>
  <conditionalFormatting sqref="BG40:BL41">
    <cfRule type="expression" dxfId="491" priority="471">
      <formula>WEEKDAY(DATE($IE$9,$IE$8,BG$19),2)&gt;5</formula>
    </cfRule>
  </conditionalFormatting>
  <conditionalFormatting sqref="BS40:BX41">
    <cfRule type="expression" dxfId="490" priority="470">
      <formula>WEEKDAY(DATE($IE$9,$IE$8,BS$19),2)&gt;5</formula>
    </cfRule>
  </conditionalFormatting>
  <conditionalFormatting sqref="CE40:CJ41">
    <cfRule type="expression" dxfId="489" priority="469">
      <formula>WEEKDAY(DATE($IE$9,$IE$8,CE$19),2)&gt;5</formula>
    </cfRule>
  </conditionalFormatting>
  <conditionalFormatting sqref="CQ40:CV41">
    <cfRule type="expression" dxfId="488" priority="468">
      <formula>WEEKDAY(DATE($IE$9,$IE$8,CQ$19),2)&gt;5</formula>
    </cfRule>
  </conditionalFormatting>
  <conditionalFormatting sqref="DC40:DH41">
    <cfRule type="expression" dxfId="487" priority="467">
      <formula>WEEKDAY(DATE($IE$9,$IE$8,DC$19),2)&gt;5</formula>
    </cfRule>
  </conditionalFormatting>
  <conditionalFormatting sqref="DO40:DT41">
    <cfRule type="expression" dxfId="486" priority="466">
      <formula>WEEKDAY(DATE($IE$9,$IE$8,DO$19),2)&gt;5</formula>
    </cfRule>
  </conditionalFormatting>
  <conditionalFormatting sqref="EM42:ER42">
    <cfRule type="expression" dxfId="485" priority="465">
      <formula>WEEKDAY(DATE($IE$9,$IE$8,EM$19),2)&gt;5</formula>
    </cfRule>
  </conditionalFormatting>
  <conditionalFormatting sqref="EM40:ER41">
    <cfRule type="expression" dxfId="484" priority="464">
      <formula>WEEKDAY(DATE($IE$9,$IE$8,EM$19),2)&gt;5</formula>
    </cfRule>
  </conditionalFormatting>
  <conditionalFormatting sqref="EY42:FD42">
    <cfRule type="expression" dxfId="483" priority="463">
      <formula>WEEKDAY(DATE($IE$9,$IE$8,EY$19),2)&gt;5</formula>
    </cfRule>
  </conditionalFormatting>
  <conditionalFormatting sqref="EY40:FD41">
    <cfRule type="expression" dxfId="482" priority="462">
      <formula>WEEKDAY(DATE($IE$9,$IE$8,EY$19),2)&gt;5</formula>
    </cfRule>
  </conditionalFormatting>
  <conditionalFormatting sqref="FK42:FP42">
    <cfRule type="expression" dxfId="481" priority="461">
      <formula>WEEKDAY(DATE($IE$9,$IE$8,FK$19),2)&gt;5</formula>
    </cfRule>
  </conditionalFormatting>
  <conditionalFormatting sqref="FK40:FP41">
    <cfRule type="expression" dxfId="480" priority="460">
      <formula>WEEKDAY(DATE($IE$9,$IE$8,FK$19),2)&gt;5</formula>
    </cfRule>
  </conditionalFormatting>
  <conditionalFormatting sqref="FW40:GB40">
    <cfRule type="expression" dxfId="479" priority="459">
      <formula>WEEKDAY(DATE($IE$9,$IE$8,FW$19),2)&gt;5</formula>
    </cfRule>
  </conditionalFormatting>
  <conditionalFormatting sqref="GI42:GN42">
    <cfRule type="expression" dxfId="478" priority="458">
      <formula>WEEKDAY(DATE($IE$9,$IE$8,GI$19),2)&gt;5</formula>
    </cfRule>
  </conditionalFormatting>
  <conditionalFormatting sqref="GI40:GN41">
    <cfRule type="expression" dxfId="477" priority="457">
      <formula>WEEKDAY(DATE($IE$9,$IE$8,GI$19),2)&gt;5</formula>
    </cfRule>
  </conditionalFormatting>
  <conditionalFormatting sqref="GU42:GZ42">
    <cfRule type="expression" dxfId="476" priority="456">
      <formula>WEEKDAY(DATE($IE$9,$IE$8,GU$19),2)&gt;5</formula>
    </cfRule>
  </conditionalFormatting>
  <conditionalFormatting sqref="GU40:GZ41">
    <cfRule type="expression" dxfId="475" priority="455">
      <formula>WEEKDAY(DATE($IE$9,$IE$8,GU$19),2)&gt;5</formula>
    </cfRule>
  </conditionalFormatting>
  <conditionalFormatting sqref="AI41:AN41">
    <cfRule type="expression" dxfId="474" priority="454">
      <formula>WEEKDAY(DATE($IE$9,$IE$8,AI$19),2)&gt;5</formula>
    </cfRule>
  </conditionalFormatting>
  <conditionalFormatting sqref="AU42:AZ42">
    <cfRule type="expression" dxfId="473" priority="453">
      <formula>WEEKDAY(DATE($IE$9,$IE$8,AU$19),2)&gt;5</formula>
    </cfRule>
  </conditionalFormatting>
  <conditionalFormatting sqref="BG42:BL42">
    <cfRule type="expression" dxfId="472" priority="452">
      <formula>WEEKDAY(DATE($IE$9,$IE$8,BG$19),2)&gt;5</formula>
    </cfRule>
  </conditionalFormatting>
  <conditionalFormatting sqref="BS42:BX42">
    <cfRule type="expression" dxfId="471" priority="451">
      <formula>WEEKDAY(DATE($IE$9,$IE$8,BS$19),2)&gt;5</formula>
    </cfRule>
  </conditionalFormatting>
  <conditionalFormatting sqref="CE42:CJ42">
    <cfRule type="expression" dxfId="470" priority="450">
      <formula>WEEKDAY(DATE($IE$9,$IE$8,CE$19),2)&gt;5</formula>
    </cfRule>
  </conditionalFormatting>
  <conditionalFormatting sqref="DC42:DH42">
    <cfRule type="expression" dxfId="469" priority="449">
      <formula>WEEKDAY(DATE($IE$9,$IE$8,DC$19),2)&gt;5</formula>
    </cfRule>
  </conditionalFormatting>
  <conditionalFormatting sqref="DO42:DT42">
    <cfRule type="expression" dxfId="468" priority="448">
      <formula>WEEKDAY(DATE($IE$9,$IE$8,DO$19),2)&gt;5</formula>
    </cfRule>
  </conditionalFormatting>
  <conditionalFormatting sqref="AU40:AZ42">
    <cfRule type="expression" dxfId="467" priority="447">
      <formula>WEEKDAY(DATE($IF$9,$IF$8,AU$19),2)&gt;5</formula>
    </cfRule>
  </conditionalFormatting>
  <conditionalFormatting sqref="CQ40:CV41">
    <cfRule type="expression" dxfId="466" priority="446">
      <formula>WEEKDAY(DATE($IF$9,$IF$8,CQ$19),2)&gt;5</formula>
    </cfRule>
  </conditionalFormatting>
  <conditionalFormatting sqref="CW40:DB42">
    <cfRule type="expression" dxfId="465" priority="444">
      <formula>WEEKDAY(DATE($IF$9,$IF$8,CW$19),2)&gt;5</formula>
    </cfRule>
    <cfRule type="expression" dxfId="464" priority="445">
      <formula>WEEKDAY(DATE($IF$9,$IF$8,CW$19),2)&gt;5</formula>
    </cfRule>
  </conditionalFormatting>
  <conditionalFormatting sqref="DC40:DH42">
    <cfRule type="expression" dxfId="463" priority="443">
      <formula>WEEKDAY(DATE($IF$9,$IF$8,DC$19),2)&gt;5</formula>
    </cfRule>
  </conditionalFormatting>
  <conditionalFormatting sqref="DI40:DN42">
    <cfRule type="expression" dxfId="462" priority="442">
      <formula>WEEKDAY(DATE($IF$9,$IF$8,DI$19),2)&gt;5</formula>
    </cfRule>
  </conditionalFormatting>
  <conditionalFormatting sqref="DO40:DT42">
    <cfRule type="expression" dxfId="461" priority="440">
      <formula>WEEKDAY(DATE($IF$9,$IF$8,DO$19),2)&gt;5</formula>
    </cfRule>
    <cfRule type="expression" dxfId="460" priority="441">
      <formula>WEEKDAY(DATE($IF$9,$IF$8,DO$19),2)&gt;5</formula>
    </cfRule>
  </conditionalFormatting>
  <conditionalFormatting sqref="DU40:DZ42">
    <cfRule type="expression" dxfId="459" priority="439">
      <formula>WEEKDAY(DATE($IF$9,$IF$8,DU$19),2)&gt;5</formula>
    </cfRule>
  </conditionalFormatting>
  <conditionalFormatting sqref="EM40:ER42">
    <cfRule type="expression" dxfId="458" priority="438">
      <formula>WEEKDAY(DATE($IF$9,$IF$8,EM$19),2)&gt;5</formula>
    </cfRule>
  </conditionalFormatting>
  <conditionalFormatting sqref="ES40:EX42">
    <cfRule type="expression" dxfId="457" priority="437">
      <formula>WEEKDAY(DATE($IF$9,$IF$8,ES$19),2)&gt;5</formula>
    </cfRule>
  </conditionalFormatting>
  <conditionalFormatting sqref="EY40:FD42">
    <cfRule type="expression" dxfId="456" priority="436">
      <formula>WEEKDAY(DATE($IF$9,$IF$8,EY$19),2)&gt;5</formula>
    </cfRule>
  </conditionalFormatting>
  <conditionalFormatting sqref="FE40:FJ42">
    <cfRule type="expression" dxfId="455" priority="435">
      <formula>WEEKDAY(DATE($IF$9,$IF$8,FE$19),2)&gt;5</formula>
    </cfRule>
  </conditionalFormatting>
  <conditionalFormatting sqref="FK40:FP42">
    <cfRule type="expression" dxfId="454" priority="434">
      <formula>WEEKDAY(DATE($IF$9,$IF$8,FK$19),2)&gt;5</formula>
    </cfRule>
  </conditionalFormatting>
  <conditionalFormatting sqref="FW40:GB40">
    <cfRule type="expression" dxfId="453" priority="433">
      <formula>WEEKDAY(DATE($IF$9,$IF$8, FW$19),2)&gt;5</formula>
    </cfRule>
  </conditionalFormatting>
  <conditionalFormatting sqref="GC40:GH42">
    <cfRule type="expression" dxfId="452" priority="432">
      <formula>WEEKDAY(DATE($IF$9,$IF$8, GC$19),2)&gt;5</formula>
    </cfRule>
  </conditionalFormatting>
  <conditionalFormatting sqref="GI40:GN42">
    <cfRule type="expression" dxfId="451" priority="431">
      <formula>WEEKDAY(DATE($IF$9,$IF$8, GI$19),2)&gt;5</formula>
    </cfRule>
  </conditionalFormatting>
  <conditionalFormatting sqref="GO40:GT42">
    <cfRule type="expression" dxfId="450" priority="430">
      <formula>WEEKDAY(DATE($IF$9,$IF$8, GO$19),2)&gt;5</formula>
    </cfRule>
  </conditionalFormatting>
  <conditionalFormatting sqref="GU40:GZ42">
    <cfRule type="expression" dxfId="449" priority="429">
      <formula>WEEKDAY(DATE($IF$9,$IF$8, GU$19),2)&gt;5</formula>
    </cfRule>
  </conditionalFormatting>
  <conditionalFormatting sqref="HA40:HF42">
    <cfRule type="expression" dxfId="448" priority="428">
      <formula>WEEKDAY(DATE($IF$9,$IF$8, HA$19),2)&gt;5</formula>
    </cfRule>
  </conditionalFormatting>
  <conditionalFormatting sqref="BA40:BF42">
    <cfRule type="expression" dxfId="447" priority="427">
      <formula>WEEKDAY(DATE($IE$9,$IE$8,BA$19),2)&gt;5</formula>
    </cfRule>
  </conditionalFormatting>
  <conditionalFormatting sqref="BA40:BF42">
    <cfRule type="cellIs" dxfId="446" priority="426" operator="equal">
      <formula>"В"</formula>
    </cfRule>
  </conditionalFormatting>
  <conditionalFormatting sqref="CK40:CP41">
    <cfRule type="expression" dxfId="445" priority="425">
      <formula>WEEKDAY(DATE($IE$9,$IE$8,CK$19),2)&gt;5</formula>
    </cfRule>
  </conditionalFormatting>
  <conditionalFormatting sqref="CK40:CP41">
    <cfRule type="cellIs" dxfId="444" priority="424" operator="equal">
      <formula>"В"</formula>
    </cfRule>
  </conditionalFormatting>
  <conditionalFormatting sqref="EG40:EL42">
    <cfRule type="expression" dxfId="443" priority="423">
      <formula>WEEKDAY(DATE($IE$9,$IE$8,EG$19),2)&gt;5</formula>
    </cfRule>
  </conditionalFormatting>
  <conditionalFormatting sqref="EG40:EL42">
    <cfRule type="cellIs" dxfId="442" priority="422" operator="equal">
      <formula>"В"</formula>
    </cfRule>
  </conditionalFormatting>
  <conditionalFormatting sqref="FQ40:FV42">
    <cfRule type="expression" dxfId="441" priority="421">
      <formula>WEEKDAY(DATE($IE$9,$IE$8,FQ$19),2)&gt;5</formula>
    </cfRule>
  </conditionalFormatting>
  <conditionalFormatting sqref="FQ40:FV42">
    <cfRule type="cellIs" dxfId="440" priority="420" operator="equal">
      <formula>"В"</formula>
    </cfRule>
  </conditionalFormatting>
  <conditionalFormatting sqref="FW41:GB42">
    <cfRule type="expression" dxfId="439" priority="419">
      <formula>WEEKDAY(DATE($IE$9,$IE$8,FW$19),2)&gt;5</formula>
    </cfRule>
  </conditionalFormatting>
  <conditionalFormatting sqref="FW41:GB42">
    <cfRule type="cellIs" dxfId="438" priority="418" operator="equal">
      <formula>"В"</formula>
    </cfRule>
  </conditionalFormatting>
  <conditionalFormatting sqref="EA40:EF42">
    <cfRule type="expression" dxfId="437" priority="417">
      <formula>WEEKDAY(DATE($IE$9,$IE$8,EA$19),2)&gt;5</formula>
    </cfRule>
  </conditionalFormatting>
  <conditionalFormatting sqref="EA40:EF42">
    <cfRule type="cellIs" dxfId="436" priority="416" operator="equal">
      <formula>"В"</formula>
    </cfRule>
  </conditionalFormatting>
  <conditionalFormatting sqref="CK42:CV42">
    <cfRule type="expression" dxfId="435" priority="415">
      <formula>WEEKDAY(DATE($IE$9,$IE$8,CK$19),2)&gt;5</formula>
    </cfRule>
  </conditionalFormatting>
  <conditionalFormatting sqref="CK42:CV42">
    <cfRule type="cellIs" dxfId="434" priority="414" operator="equal">
      <formula>"В"</formula>
    </cfRule>
  </conditionalFormatting>
  <conditionalFormatting sqref="AC40:HF42">
    <cfRule type="expression" dxfId="433" priority="413">
      <formula>ROW(AC40)=CELL("строка")</formula>
    </cfRule>
  </conditionalFormatting>
  <conditionalFormatting sqref="AI42:AN42">
    <cfRule type="expression" dxfId="432" priority="412">
      <formula>WEEKDAY(DATE($IE$9,$IE$8,AI$19),2)&gt;5</formula>
    </cfRule>
  </conditionalFormatting>
  <conditionalFormatting sqref="AI42:AN42">
    <cfRule type="expression" dxfId="431" priority="411">
      <formula>WEEKDAY(DATE($IF$9,$IF$8,AI$19),2)&gt;5</formula>
    </cfRule>
  </conditionalFormatting>
  <conditionalFormatting sqref="AU42:AZ42">
    <cfRule type="expression" dxfId="430" priority="410">
      <formula>WEEKDAY(DATE($IE$9,$IE$8,AU$19),2)&gt;5</formula>
    </cfRule>
  </conditionalFormatting>
  <conditionalFormatting sqref="AU42:AZ42">
    <cfRule type="expression" dxfId="429" priority="409">
      <formula>WEEKDAY(DATE($IF$9,$IF$8,AU$19),2)&gt;5</formula>
    </cfRule>
  </conditionalFormatting>
  <conditionalFormatting sqref="BG42:BL42">
    <cfRule type="expression" dxfId="428" priority="408">
      <formula>WEEKDAY(DATE($IE$9,$IE$8,BG$19),2)&gt;5</formula>
    </cfRule>
  </conditionalFormatting>
  <conditionalFormatting sqref="BG42:BL42">
    <cfRule type="expression" dxfId="427" priority="407">
      <formula>WEEKDAY(DATE($IF$9,$IF$8,BG$19),2)&gt;5</formula>
    </cfRule>
  </conditionalFormatting>
  <conditionalFormatting sqref="BS42:BX42">
    <cfRule type="expression" dxfId="426" priority="406">
      <formula>WEEKDAY(DATE($IE$9,$IE$8,BS$19),2)&gt;5</formula>
    </cfRule>
  </conditionalFormatting>
  <conditionalFormatting sqref="BS42:BX42">
    <cfRule type="expression" dxfId="425" priority="405">
      <formula>WEEKDAY(DATE($IF$9,$IF$8,BS$19),2)&gt;5</formula>
    </cfRule>
  </conditionalFormatting>
  <conditionalFormatting sqref="CE42:CJ42">
    <cfRule type="expression" dxfId="424" priority="404">
      <formula>WEEKDAY(DATE($IE$9,$IE$8,CE$19),2)&gt;5</formula>
    </cfRule>
  </conditionalFormatting>
  <conditionalFormatting sqref="CE42:CJ42">
    <cfRule type="expression" dxfId="423" priority="403">
      <formula>WEEKDAY(DATE($IF$9,$IF$8,CE$19),2)&gt;5</formula>
    </cfRule>
  </conditionalFormatting>
  <conditionalFormatting sqref="DC42:DH42">
    <cfRule type="expression" dxfId="422" priority="402">
      <formula>WEEKDAY(DATE($IE$9,$IE$8,DC$19),2)&gt;5</formula>
    </cfRule>
  </conditionalFormatting>
  <conditionalFormatting sqref="DC42:DH42">
    <cfRule type="expression" dxfId="421" priority="401">
      <formula>WEEKDAY(DATE($IE$9,$IE$8,DC$19),2)&gt;5</formula>
    </cfRule>
  </conditionalFormatting>
  <conditionalFormatting sqref="DC42:DH42">
    <cfRule type="expression" dxfId="420" priority="400">
      <formula>WEEKDAY(DATE($IF$9,$IF$8,DC$19),2)&gt;5</formula>
    </cfRule>
  </conditionalFormatting>
  <conditionalFormatting sqref="DO42:DT42">
    <cfRule type="expression" dxfId="419" priority="399">
      <formula>WEEKDAY(DATE($IE$9,$IE$8,DO$19),2)&gt;5</formula>
    </cfRule>
  </conditionalFormatting>
  <conditionalFormatting sqref="DO42:DT42">
    <cfRule type="expression" dxfId="418" priority="398">
      <formula>WEEKDAY(DATE($IE$9,$IE$8,DO$19),2)&gt;5</formula>
    </cfRule>
  </conditionalFormatting>
  <conditionalFormatting sqref="DO42:DT42">
    <cfRule type="expression" dxfId="417" priority="397">
      <formula>WEEKDAY(DATE($IF$9,$IF$8,DO$19),2)&gt;5</formula>
    </cfRule>
  </conditionalFormatting>
  <conditionalFormatting sqref="EA42:EF42">
    <cfRule type="expression" dxfId="416" priority="396">
      <formula>WEEKDAY(DATE($IE$9,$IE$8,EA$19),2)&gt;5</formula>
    </cfRule>
  </conditionalFormatting>
  <conditionalFormatting sqref="EA42:EF42">
    <cfRule type="expression" dxfId="415" priority="395">
      <formula>WEEKDAY(DATE($IE$9,$IE$8,EA$19),2)&gt;5</formula>
    </cfRule>
  </conditionalFormatting>
  <conditionalFormatting sqref="EA42:EF42">
    <cfRule type="expression" dxfId="414" priority="394">
      <formula>WEEKDAY(DATE($IF$9,$IF$8,EA$19),2)&gt;5</formula>
    </cfRule>
  </conditionalFormatting>
  <conditionalFormatting sqref="AI54:AN54">
    <cfRule type="expression" dxfId="413" priority="393">
      <formula>WEEKDAY(DATE($IE$9,$IE$8,AI$19),2)&gt;5</formula>
    </cfRule>
  </conditionalFormatting>
  <conditionalFormatting sqref="AI52:AN52">
    <cfRule type="expression" dxfId="412" priority="392">
      <formula>WEEKDAY(DATE($IE$9,$IE$8,AI$19),2)&gt;5</formula>
    </cfRule>
  </conditionalFormatting>
  <conditionalFormatting sqref="AU52:AZ53">
    <cfRule type="expression" dxfId="411" priority="391">
      <formula>WEEKDAY(DATE($IE$9,$IE$8,AU$19),2)&gt;5</formula>
    </cfRule>
  </conditionalFormatting>
  <conditionalFormatting sqref="BG52:BL53">
    <cfRule type="expression" dxfId="410" priority="390">
      <formula>WEEKDAY(DATE($IE$9,$IE$8,BG$19),2)&gt;5</formula>
    </cfRule>
  </conditionalFormatting>
  <conditionalFormatting sqref="BS52:BX53">
    <cfRule type="expression" dxfId="409" priority="389">
      <formula>WEEKDAY(DATE($IE$9,$IE$8,BS$19),2)&gt;5</formula>
    </cfRule>
  </conditionalFormatting>
  <conditionalFormatting sqref="CE52:CJ53">
    <cfRule type="expression" dxfId="408" priority="388">
      <formula>WEEKDAY(DATE($IE$9,$IE$8,CE$19),2)&gt;5</formula>
    </cfRule>
  </conditionalFormatting>
  <conditionalFormatting sqref="CQ52:CV53">
    <cfRule type="expression" dxfId="407" priority="387">
      <formula>WEEKDAY(DATE($IE$9,$IE$8,CQ$19),2)&gt;5</formula>
    </cfRule>
  </conditionalFormatting>
  <conditionalFormatting sqref="DC52:DH53">
    <cfRule type="expression" dxfId="406" priority="386">
      <formula>WEEKDAY(DATE($IE$9,$IE$8,DC$19),2)&gt;5</formula>
    </cfRule>
  </conditionalFormatting>
  <conditionalFormatting sqref="DO52:DT53">
    <cfRule type="expression" dxfId="405" priority="385">
      <formula>WEEKDAY(DATE($IE$9,$IE$8,DO$19),2)&gt;5</formula>
    </cfRule>
  </conditionalFormatting>
  <conditionalFormatting sqref="EM54:ER54">
    <cfRule type="expression" dxfId="404" priority="384">
      <formula>WEEKDAY(DATE($IE$9,$IE$8,EM$19),2)&gt;5</formula>
    </cfRule>
  </conditionalFormatting>
  <conditionalFormatting sqref="EM52:ER53">
    <cfRule type="expression" dxfId="403" priority="383">
      <formula>WEEKDAY(DATE($IE$9,$IE$8,EM$19),2)&gt;5</formula>
    </cfRule>
  </conditionalFormatting>
  <conditionalFormatting sqref="EY54:FD54">
    <cfRule type="expression" dxfId="402" priority="382">
      <formula>WEEKDAY(DATE($IE$9,$IE$8,EY$19),2)&gt;5</formula>
    </cfRule>
  </conditionalFormatting>
  <conditionalFormatting sqref="EY52:FD53">
    <cfRule type="expression" dxfId="401" priority="381">
      <formula>WEEKDAY(DATE($IE$9,$IE$8,EY$19),2)&gt;5</formula>
    </cfRule>
  </conditionalFormatting>
  <conditionalFormatting sqref="FK54:FP54">
    <cfRule type="expression" dxfId="400" priority="380">
      <formula>WEEKDAY(DATE($IE$9,$IE$8,FK$19),2)&gt;5</formula>
    </cfRule>
  </conditionalFormatting>
  <conditionalFormatting sqref="FK52:FP53">
    <cfRule type="expression" dxfId="399" priority="379">
      <formula>WEEKDAY(DATE($IE$9,$IE$8,FK$19),2)&gt;5</formula>
    </cfRule>
  </conditionalFormatting>
  <conditionalFormatting sqref="FW52:GB52">
    <cfRule type="expression" dxfId="398" priority="378">
      <formula>WEEKDAY(DATE($IE$9,$IE$8,FW$19),2)&gt;5</formula>
    </cfRule>
  </conditionalFormatting>
  <conditionalFormatting sqref="GI54:GN54">
    <cfRule type="expression" dxfId="397" priority="377">
      <formula>WEEKDAY(DATE($IE$9,$IE$8,GI$19),2)&gt;5</formula>
    </cfRule>
  </conditionalFormatting>
  <conditionalFormatting sqref="GI52:GN53">
    <cfRule type="expression" dxfId="396" priority="376">
      <formula>WEEKDAY(DATE($IE$9,$IE$8,GI$19),2)&gt;5</formula>
    </cfRule>
  </conditionalFormatting>
  <conditionalFormatting sqref="GU54:GZ54">
    <cfRule type="expression" dxfId="395" priority="375">
      <formula>WEEKDAY(DATE($IE$9,$IE$8,GU$19),2)&gt;5</formula>
    </cfRule>
  </conditionalFormatting>
  <conditionalFormatting sqref="GU52:GZ53">
    <cfRule type="expression" dxfId="394" priority="374">
      <formula>WEEKDAY(DATE($IE$9,$IE$8,GU$19),2)&gt;5</formula>
    </cfRule>
  </conditionalFormatting>
  <conditionalFormatting sqref="AI53:AN53">
    <cfRule type="expression" dxfId="393" priority="373">
      <formula>WEEKDAY(DATE($IE$9,$IE$8,AI$19),2)&gt;5</formula>
    </cfRule>
  </conditionalFormatting>
  <conditionalFormatting sqref="AU54:AZ54">
    <cfRule type="expression" dxfId="392" priority="372">
      <formula>WEEKDAY(DATE($IE$9,$IE$8,AU$19),2)&gt;5</formula>
    </cfRule>
  </conditionalFormatting>
  <conditionalFormatting sqref="BG54:BL54">
    <cfRule type="expression" dxfId="391" priority="371">
      <formula>WEEKDAY(DATE($IE$9,$IE$8,BG$19),2)&gt;5</formula>
    </cfRule>
  </conditionalFormatting>
  <conditionalFormatting sqref="BS54:BX54">
    <cfRule type="expression" dxfId="390" priority="370">
      <formula>WEEKDAY(DATE($IE$9,$IE$8,BS$19),2)&gt;5</formula>
    </cfRule>
  </conditionalFormatting>
  <conditionalFormatting sqref="CE54:CJ54">
    <cfRule type="expression" dxfId="389" priority="369">
      <formula>WEEKDAY(DATE($IE$9,$IE$8,CE$19),2)&gt;5</formula>
    </cfRule>
  </conditionalFormatting>
  <conditionalFormatting sqref="DC54:DH54">
    <cfRule type="expression" dxfId="388" priority="368">
      <formula>WEEKDAY(DATE($IE$9,$IE$8,DC$19),2)&gt;5</formula>
    </cfRule>
  </conditionalFormatting>
  <conditionalFormatting sqref="DO54:DT54">
    <cfRule type="expression" dxfId="387" priority="367">
      <formula>WEEKDAY(DATE($IE$9,$IE$8,DO$19),2)&gt;5</formula>
    </cfRule>
  </conditionalFormatting>
  <conditionalFormatting sqref="AU52:AZ54">
    <cfRule type="expression" dxfId="386" priority="366">
      <formula>WEEKDAY(DATE($IF$9,$IF$8,AU$19),2)&gt;5</formula>
    </cfRule>
  </conditionalFormatting>
  <conditionalFormatting sqref="CQ52:CV53">
    <cfRule type="expression" dxfId="385" priority="365">
      <formula>WEEKDAY(DATE($IF$9,$IF$8,CQ$19),2)&gt;5</formula>
    </cfRule>
  </conditionalFormatting>
  <conditionalFormatting sqref="CW52:DB54">
    <cfRule type="expression" dxfId="384" priority="363">
      <formula>WEEKDAY(DATE($IF$9,$IF$8,CW$19),2)&gt;5</formula>
    </cfRule>
    <cfRule type="expression" dxfId="383" priority="364">
      <formula>WEEKDAY(DATE($IF$9,$IF$8,CW$19),2)&gt;5</formula>
    </cfRule>
  </conditionalFormatting>
  <conditionalFormatting sqref="DC52:DH54">
    <cfRule type="expression" dxfId="382" priority="362">
      <formula>WEEKDAY(DATE($IF$9,$IF$8,DC$19),2)&gt;5</formula>
    </cfRule>
  </conditionalFormatting>
  <conditionalFormatting sqref="DI52:DN54">
    <cfRule type="expression" dxfId="381" priority="361">
      <formula>WEEKDAY(DATE($IF$9,$IF$8,DI$19),2)&gt;5</formula>
    </cfRule>
  </conditionalFormatting>
  <conditionalFormatting sqref="DO52:DT54">
    <cfRule type="expression" dxfId="380" priority="359">
      <formula>WEEKDAY(DATE($IF$9,$IF$8,DO$19),2)&gt;5</formula>
    </cfRule>
    <cfRule type="expression" dxfId="379" priority="360">
      <formula>WEEKDAY(DATE($IF$9,$IF$8,DO$19),2)&gt;5</formula>
    </cfRule>
  </conditionalFormatting>
  <conditionalFormatting sqref="DU52:DZ54">
    <cfRule type="expression" dxfId="378" priority="358">
      <formula>WEEKDAY(DATE($IF$9,$IF$8,DU$19),2)&gt;5</formula>
    </cfRule>
  </conditionalFormatting>
  <conditionalFormatting sqref="EM52:ER54">
    <cfRule type="expression" dxfId="377" priority="357">
      <formula>WEEKDAY(DATE($IF$9,$IF$8,EM$19),2)&gt;5</formula>
    </cfRule>
  </conditionalFormatting>
  <conditionalFormatting sqref="ES52:EX54">
    <cfRule type="expression" dxfId="376" priority="356">
      <formula>WEEKDAY(DATE($IF$9,$IF$8,ES$19),2)&gt;5</formula>
    </cfRule>
  </conditionalFormatting>
  <conditionalFormatting sqref="EY52:FD54">
    <cfRule type="expression" dxfId="375" priority="355">
      <formula>WEEKDAY(DATE($IF$9,$IF$8,EY$19),2)&gt;5</formula>
    </cfRule>
  </conditionalFormatting>
  <conditionalFormatting sqref="FE52:FJ54">
    <cfRule type="expression" dxfId="374" priority="354">
      <formula>WEEKDAY(DATE($IF$9,$IF$8,FE$19),2)&gt;5</formula>
    </cfRule>
  </conditionalFormatting>
  <conditionalFormatting sqref="FK52:FP54">
    <cfRule type="expression" dxfId="373" priority="353">
      <formula>WEEKDAY(DATE($IF$9,$IF$8,FK$19),2)&gt;5</formula>
    </cfRule>
  </conditionalFormatting>
  <conditionalFormatting sqref="FW52:GB52">
    <cfRule type="expression" dxfId="372" priority="352">
      <formula>WEEKDAY(DATE($IF$9,$IF$8, FW$19),2)&gt;5</formula>
    </cfRule>
  </conditionalFormatting>
  <conditionalFormatting sqref="GC52:GH54">
    <cfRule type="expression" dxfId="371" priority="351">
      <formula>WEEKDAY(DATE($IF$9,$IF$8, GC$19),2)&gt;5</formula>
    </cfRule>
  </conditionalFormatting>
  <conditionalFormatting sqref="GI52:GN54">
    <cfRule type="expression" dxfId="370" priority="350">
      <formula>WEEKDAY(DATE($IF$9,$IF$8, GI$19),2)&gt;5</formula>
    </cfRule>
  </conditionalFormatting>
  <conditionalFormatting sqref="GO52:GT54">
    <cfRule type="expression" dxfId="369" priority="349">
      <formula>WEEKDAY(DATE($IF$9,$IF$8, GO$19),2)&gt;5</formula>
    </cfRule>
  </conditionalFormatting>
  <conditionalFormatting sqref="GU52:GZ54">
    <cfRule type="expression" dxfId="368" priority="348">
      <formula>WEEKDAY(DATE($IF$9,$IF$8, GU$19),2)&gt;5</formula>
    </cfRule>
  </conditionalFormatting>
  <conditionalFormatting sqref="HA52:HF54">
    <cfRule type="expression" dxfId="367" priority="347">
      <formula>WEEKDAY(DATE($IF$9,$IF$8, HA$19),2)&gt;5</formula>
    </cfRule>
  </conditionalFormatting>
  <conditionalFormatting sqref="FW53:GB53">
    <cfRule type="expression" dxfId="366" priority="346">
      <formula>WEEKDAY(DATE($IE$9,$IE$8,FW$19),2)&gt;5</formula>
    </cfRule>
  </conditionalFormatting>
  <conditionalFormatting sqref="FW53:GB53">
    <cfRule type="cellIs" dxfId="365" priority="345" operator="equal">
      <formula>"В"</formula>
    </cfRule>
  </conditionalFormatting>
  <conditionalFormatting sqref="EA52:EF54">
    <cfRule type="expression" dxfId="364" priority="344">
      <formula>WEEKDAY(DATE($IE$9,$IE$8,EA$19),2)&gt;5</formula>
    </cfRule>
  </conditionalFormatting>
  <conditionalFormatting sqref="EA52:EF54">
    <cfRule type="cellIs" dxfId="363" priority="343" operator="equal">
      <formula>"В"</formula>
    </cfRule>
  </conditionalFormatting>
  <conditionalFormatting sqref="CQ54:CV54">
    <cfRule type="expression" dxfId="362" priority="342">
      <formula>WEEKDAY(DATE($IE$9,$IE$8,CQ$19),2)&gt;5</formula>
    </cfRule>
  </conditionalFormatting>
  <conditionalFormatting sqref="CQ54:CV54">
    <cfRule type="cellIs" dxfId="361" priority="341" operator="equal">
      <formula>"В"</formula>
    </cfRule>
  </conditionalFormatting>
  <conditionalFormatting sqref="AC52:AZ54 BG52:CJ54 EM52:FP54 FW52:HF53 CQ52:EF54 GC54:HF54">
    <cfRule type="expression" dxfId="360" priority="340">
      <formula>ROW(AC52)=CELL("строка")</formula>
    </cfRule>
  </conditionalFormatting>
  <conditionalFormatting sqref="AI54:AN54">
    <cfRule type="expression" dxfId="359" priority="339">
      <formula>WEEKDAY(DATE($IE$9,$IE$8,AI$19),2)&gt;5</formula>
    </cfRule>
  </conditionalFormatting>
  <conditionalFormatting sqref="AI54:AN54">
    <cfRule type="expression" dxfId="358" priority="338">
      <formula>WEEKDAY(DATE($IF$9,$IF$8,AI$19),2)&gt;5</formula>
    </cfRule>
  </conditionalFormatting>
  <conditionalFormatting sqref="AU54:AZ54">
    <cfRule type="expression" dxfId="357" priority="337">
      <formula>WEEKDAY(DATE($IE$9,$IE$8,AU$19),2)&gt;5</formula>
    </cfRule>
  </conditionalFormatting>
  <conditionalFormatting sqref="AU54:AZ54">
    <cfRule type="expression" dxfId="356" priority="336">
      <formula>WEEKDAY(DATE($IF$9,$IF$8,AU$19),2)&gt;5</formula>
    </cfRule>
  </conditionalFormatting>
  <conditionalFormatting sqref="BG54:BL54">
    <cfRule type="expression" dxfId="355" priority="335">
      <formula>WEEKDAY(DATE($IE$9,$IE$8,BG$19),2)&gt;5</formula>
    </cfRule>
  </conditionalFormatting>
  <conditionalFormatting sqref="BG54:BL54">
    <cfRule type="expression" dxfId="354" priority="334">
      <formula>WEEKDAY(DATE($IF$9,$IF$8,BG$19),2)&gt;5</formula>
    </cfRule>
  </conditionalFormatting>
  <conditionalFormatting sqref="BS54:BX54">
    <cfRule type="expression" dxfId="353" priority="333">
      <formula>WEEKDAY(DATE($IE$9,$IE$8,BS$19),2)&gt;5</formula>
    </cfRule>
  </conditionalFormatting>
  <conditionalFormatting sqref="BS54:BX54">
    <cfRule type="expression" dxfId="352" priority="332">
      <formula>WEEKDAY(DATE($IF$9,$IF$8,BS$19),2)&gt;5</formula>
    </cfRule>
  </conditionalFormatting>
  <conditionalFormatting sqref="CE54:CJ54">
    <cfRule type="expression" dxfId="351" priority="331">
      <formula>WEEKDAY(DATE($IE$9,$IE$8,CE$19),2)&gt;5</formula>
    </cfRule>
  </conditionalFormatting>
  <conditionalFormatting sqref="CE54:CJ54">
    <cfRule type="expression" dxfId="350" priority="330">
      <formula>WEEKDAY(DATE($IF$9,$IF$8,CE$19),2)&gt;5</formula>
    </cfRule>
  </conditionalFormatting>
  <conditionalFormatting sqref="DC54:DH54">
    <cfRule type="expression" dxfId="349" priority="329">
      <formula>WEEKDAY(DATE($IE$9,$IE$8,DC$19),2)&gt;5</formula>
    </cfRule>
  </conditionalFormatting>
  <conditionalFormatting sqref="DC54:DH54">
    <cfRule type="expression" dxfId="348" priority="328">
      <formula>WEEKDAY(DATE($IE$9,$IE$8,DC$19),2)&gt;5</formula>
    </cfRule>
  </conditionalFormatting>
  <conditionalFormatting sqref="DC54:DH54">
    <cfRule type="expression" dxfId="347" priority="327">
      <formula>WEEKDAY(DATE($IF$9,$IF$8,DC$19),2)&gt;5</formula>
    </cfRule>
  </conditionalFormatting>
  <conditionalFormatting sqref="DO54:DT54">
    <cfRule type="expression" dxfId="346" priority="326">
      <formula>WEEKDAY(DATE($IE$9,$IE$8,DO$19),2)&gt;5</formula>
    </cfRule>
  </conditionalFormatting>
  <conditionalFormatting sqref="DO54:DT54">
    <cfRule type="expression" dxfId="345" priority="325">
      <formula>WEEKDAY(DATE($IE$9,$IE$8,DO$19),2)&gt;5</formula>
    </cfRule>
  </conditionalFormatting>
  <conditionalFormatting sqref="DO54:DT54">
    <cfRule type="expression" dxfId="344" priority="324">
      <formula>WEEKDAY(DATE($IF$9,$IF$8,DO$19),2)&gt;5</formula>
    </cfRule>
  </conditionalFormatting>
  <conditionalFormatting sqref="EA54:EF54">
    <cfRule type="expression" dxfId="343" priority="323">
      <formula>WEEKDAY(DATE($IE$9,$IE$8,EA$19),2)&gt;5</formula>
    </cfRule>
  </conditionalFormatting>
  <conditionalFormatting sqref="EA54:EF54">
    <cfRule type="expression" dxfId="342" priority="322">
      <formula>WEEKDAY(DATE($IE$9,$IE$8,EA$19),2)&gt;5</formula>
    </cfRule>
  </conditionalFormatting>
  <conditionalFormatting sqref="EA54:EF54">
    <cfRule type="expression" dxfId="341" priority="321">
      <formula>WEEKDAY(DATE($IF$9,$IF$8,EA$19),2)&gt;5</formula>
    </cfRule>
  </conditionalFormatting>
  <conditionalFormatting sqref="CK40:CP42">
    <cfRule type="expression" dxfId="340" priority="320">
      <formula>WEEKDAY(DATE($IE$9,$IE$8,CK$19),2)&gt;5</formula>
    </cfRule>
  </conditionalFormatting>
  <conditionalFormatting sqref="CK40:CP42">
    <cfRule type="cellIs" dxfId="339" priority="319" operator="equal">
      <formula>"В"</formula>
    </cfRule>
  </conditionalFormatting>
  <conditionalFormatting sqref="EG40:EL41">
    <cfRule type="expression" dxfId="338" priority="318">
      <formula>WEEKDAY(DATE($IE$9,$IE$8,EG$19),2)&gt;5</formula>
    </cfRule>
  </conditionalFormatting>
  <conditionalFormatting sqref="EG40:EL41">
    <cfRule type="cellIs" dxfId="337" priority="317" operator="equal">
      <formula>"В"</formula>
    </cfRule>
  </conditionalFormatting>
  <conditionalFormatting sqref="EG42:EL42">
    <cfRule type="expression" dxfId="336" priority="316">
      <formula>WEEKDAY(DATE($IE$9,$IE$8,EG$19),2)&gt;5</formula>
    </cfRule>
  </conditionalFormatting>
  <conditionalFormatting sqref="EG42:EL42">
    <cfRule type="cellIs" dxfId="335" priority="315" operator="equal">
      <formula>"В"</formula>
    </cfRule>
  </conditionalFormatting>
  <conditionalFormatting sqref="EG40:EL42">
    <cfRule type="expression" dxfId="334" priority="314">
      <formula>WEEKDAY(DATE($IE$9,$IE$8,EG$19),2)&gt;5</formula>
    </cfRule>
  </conditionalFormatting>
  <conditionalFormatting sqref="EG40:EL42">
    <cfRule type="cellIs" dxfId="333" priority="313" operator="equal">
      <formula>"В"</formula>
    </cfRule>
  </conditionalFormatting>
  <conditionalFormatting sqref="FQ40:FV42">
    <cfRule type="expression" dxfId="332" priority="312">
      <formula>WEEKDAY(DATE($IE$9,$IE$8,FQ$19),2)&gt;5</formula>
    </cfRule>
  </conditionalFormatting>
  <conditionalFormatting sqref="FQ40:FV42">
    <cfRule type="cellIs" dxfId="331" priority="311" operator="equal">
      <formula>"В"</formula>
    </cfRule>
  </conditionalFormatting>
  <conditionalFormatting sqref="FQ40:FV41">
    <cfRule type="expression" dxfId="330" priority="310">
      <formula>WEEKDAY(DATE($IE$9,$IE$8,FQ$19),2)&gt;5</formula>
    </cfRule>
  </conditionalFormatting>
  <conditionalFormatting sqref="FQ40:FV41">
    <cfRule type="cellIs" dxfId="329" priority="309" operator="equal">
      <formula>"В"</formula>
    </cfRule>
  </conditionalFormatting>
  <conditionalFormatting sqref="FQ42:FV42">
    <cfRule type="expression" dxfId="328" priority="308">
      <formula>WEEKDAY(DATE($IE$9,$IE$8,FQ$19),2)&gt;5</formula>
    </cfRule>
  </conditionalFormatting>
  <conditionalFormatting sqref="FQ42:FV42">
    <cfRule type="cellIs" dxfId="327" priority="307" operator="equal">
      <formula>"В"</formula>
    </cfRule>
  </conditionalFormatting>
  <conditionalFormatting sqref="FQ40:FV42">
    <cfRule type="expression" dxfId="326" priority="306">
      <formula>WEEKDAY(DATE($IE$9,$IE$8,FQ$19),2)&gt;5</formula>
    </cfRule>
  </conditionalFormatting>
  <conditionalFormatting sqref="FQ40:FV42">
    <cfRule type="cellIs" dxfId="325" priority="305" operator="equal">
      <formula>"В"</formula>
    </cfRule>
  </conditionalFormatting>
  <conditionalFormatting sqref="AU46:AZ48">
    <cfRule type="expression" dxfId="324" priority="304">
      <formula>WEEKDAY(DATE($IE$9,$IE$8,AU$19),2)&gt;5</formula>
    </cfRule>
  </conditionalFormatting>
  <conditionalFormatting sqref="AU46:AZ48">
    <cfRule type="cellIs" dxfId="323" priority="303" operator="equal">
      <formula>"В"</formula>
    </cfRule>
  </conditionalFormatting>
  <conditionalFormatting sqref="AU46:AZ48">
    <cfRule type="expression" dxfId="322" priority="302">
      <formula>ROW(AU46)=CELL("строка")</formula>
    </cfRule>
  </conditionalFormatting>
  <conditionalFormatting sqref="AU46:AZ48">
    <cfRule type="expression" dxfId="321" priority="301">
      <formula>WEEKDAY(DATE($IE$9,$IE$8,AU$19),2)&gt;5</formula>
    </cfRule>
  </conditionalFormatting>
  <conditionalFormatting sqref="AU46:AZ48">
    <cfRule type="cellIs" dxfId="320" priority="300" operator="equal">
      <formula>"В"</formula>
    </cfRule>
  </conditionalFormatting>
  <conditionalFormatting sqref="AU46:AZ47">
    <cfRule type="expression" dxfId="319" priority="299">
      <formula>WEEKDAY(DATE($IE$9,$IE$8,AU$19),2)&gt;5</formula>
    </cfRule>
  </conditionalFormatting>
  <conditionalFormatting sqref="AU46:AZ47">
    <cfRule type="cellIs" dxfId="318" priority="298" operator="equal">
      <formula>"В"</formula>
    </cfRule>
  </conditionalFormatting>
  <conditionalFormatting sqref="AU48:AZ48">
    <cfRule type="expression" dxfId="317" priority="297">
      <formula>WEEKDAY(DATE($IE$9,$IE$8,AU$19),2)&gt;5</formula>
    </cfRule>
  </conditionalFormatting>
  <conditionalFormatting sqref="AU48:AZ48">
    <cfRule type="cellIs" dxfId="316" priority="296" operator="equal">
      <formula>"В"</formula>
    </cfRule>
  </conditionalFormatting>
  <conditionalFormatting sqref="AU46:AZ48">
    <cfRule type="expression" dxfId="315" priority="295">
      <formula>WEEKDAY(DATE($IE$9,$IE$8,AU$19),2)&gt;5</formula>
    </cfRule>
  </conditionalFormatting>
  <conditionalFormatting sqref="AU46:AZ48">
    <cfRule type="cellIs" dxfId="314" priority="294" operator="equal">
      <formula>"В"</formula>
    </cfRule>
  </conditionalFormatting>
  <conditionalFormatting sqref="CQ46:CV48">
    <cfRule type="expression" dxfId="313" priority="293">
      <formula>WEEKDAY(DATE($IE$9,$IE$8,CQ$19),2)&gt;5</formula>
    </cfRule>
  </conditionalFormatting>
  <conditionalFormatting sqref="CQ46:CV48">
    <cfRule type="cellIs" dxfId="312" priority="292" operator="equal">
      <formula>"В"</formula>
    </cfRule>
  </conditionalFormatting>
  <conditionalFormatting sqref="CQ46:CV48">
    <cfRule type="expression" dxfId="311" priority="291">
      <formula>ROW(CQ46)=CELL("строка")</formula>
    </cfRule>
  </conditionalFormatting>
  <conditionalFormatting sqref="CQ46:CV48">
    <cfRule type="expression" dxfId="310" priority="290">
      <formula>WEEKDAY(DATE($IE$9,$IE$8,CQ$19),2)&gt;5</formula>
    </cfRule>
  </conditionalFormatting>
  <conditionalFormatting sqref="CQ46:CV48">
    <cfRule type="cellIs" dxfId="309" priority="289" operator="equal">
      <formula>"В"</formula>
    </cfRule>
  </conditionalFormatting>
  <conditionalFormatting sqref="CQ46:CV47">
    <cfRule type="expression" dxfId="308" priority="288">
      <formula>WEEKDAY(DATE($IE$9,$IE$8,CQ$19),2)&gt;5</formula>
    </cfRule>
  </conditionalFormatting>
  <conditionalFormatting sqref="CQ46:CV47">
    <cfRule type="cellIs" dxfId="307" priority="287" operator="equal">
      <formula>"В"</formula>
    </cfRule>
  </conditionalFormatting>
  <conditionalFormatting sqref="CQ48:CV48">
    <cfRule type="expression" dxfId="306" priority="286">
      <formula>WEEKDAY(DATE($IE$9,$IE$8,CQ$19),2)&gt;5</formula>
    </cfRule>
  </conditionalFormatting>
  <conditionalFormatting sqref="CQ48:CV48">
    <cfRule type="cellIs" dxfId="305" priority="285" operator="equal">
      <formula>"В"</formula>
    </cfRule>
  </conditionalFormatting>
  <conditionalFormatting sqref="CQ46:CV48">
    <cfRule type="expression" dxfId="304" priority="284">
      <formula>WEEKDAY(DATE($IE$9,$IE$8,CQ$19),2)&gt;5</formula>
    </cfRule>
  </conditionalFormatting>
  <conditionalFormatting sqref="CQ46:CV48">
    <cfRule type="cellIs" dxfId="303" priority="283" operator="equal">
      <formula>"В"</formula>
    </cfRule>
  </conditionalFormatting>
  <conditionalFormatting sqref="EA46:EF48">
    <cfRule type="expression" dxfId="302" priority="282">
      <formula>WEEKDAY(DATE($IE$9,$IE$8,EA$19),2)&gt;5</formula>
    </cfRule>
  </conditionalFormatting>
  <conditionalFormatting sqref="EA46:EF48">
    <cfRule type="cellIs" dxfId="301" priority="281" operator="equal">
      <formula>"В"</formula>
    </cfRule>
  </conditionalFormatting>
  <conditionalFormatting sqref="EA46:EF48">
    <cfRule type="expression" dxfId="300" priority="280">
      <formula>ROW(EA46)=CELL("строка")</formula>
    </cfRule>
  </conditionalFormatting>
  <conditionalFormatting sqref="EA46:EF48">
    <cfRule type="expression" dxfId="299" priority="279">
      <formula>WEEKDAY(DATE($IE$9,$IE$8,EA$19),2)&gt;5</formula>
    </cfRule>
  </conditionalFormatting>
  <conditionalFormatting sqref="EA46:EF48">
    <cfRule type="cellIs" dxfId="298" priority="278" operator="equal">
      <formula>"В"</formula>
    </cfRule>
  </conditionalFormatting>
  <conditionalFormatting sqref="EA46:EF47">
    <cfRule type="expression" dxfId="297" priority="277">
      <formula>WEEKDAY(DATE($IE$9,$IE$8,EA$19),2)&gt;5</formula>
    </cfRule>
  </conditionalFormatting>
  <conditionalFormatting sqref="EA46:EF47">
    <cfRule type="cellIs" dxfId="296" priority="276" operator="equal">
      <formula>"В"</formula>
    </cfRule>
  </conditionalFormatting>
  <conditionalFormatting sqref="EA48:EF48">
    <cfRule type="expression" dxfId="295" priority="275">
      <formula>WEEKDAY(DATE($IE$9,$IE$8,EA$19),2)&gt;5</formula>
    </cfRule>
  </conditionalFormatting>
  <conditionalFormatting sqref="EA48:EF48">
    <cfRule type="cellIs" dxfId="294" priority="274" operator="equal">
      <formula>"В"</formula>
    </cfRule>
  </conditionalFormatting>
  <conditionalFormatting sqref="EA46:EF48">
    <cfRule type="expression" dxfId="293" priority="273">
      <formula>WEEKDAY(DATE($IE$9,$IE$8,EA$19),2)&gt;5</formula>
    </cfRule>
  </conditionalFormatting>
  <conditionalFormatting sqref="EA46:EF48">
    <cfRule type="cellIs" dxfId="292" priority="272" operator="equal">
      <formula>"В"</formula>
    </cfRule>
  </conditionalFormatting>
  <conditionalFormatting sqref="FW46:GB48">
    <cfRule type="expression" dxfId="291" priority="271">
      <formula>WEEKDAY(DATE($IE$9,$IE$8,FW$19),2)&gt;5</formula>
    </cfRule>
  </conditionalFormatting>
  <conditionalFormatting sqref="FW46:GB48">
    <cfRule type="cellIs" dxfId="290" priority="270" operator="equal">
      <formula>"В"</formula>
    </cfRule>
  </conditionalFormatting>
  <conditionalFormatting sqref="FW46:GB48">
    <cfRule type="expression" dxfId="289" priority="269">
      <formula>ROW(FW46)=CELL("строка")</formula>
    </cfRule>
  </conditionalFormatting>
  <conditionalFormatting sqref="FW46:GB48">
    <cfRule type="expression" dxfId="288" priority="268">
      <formula>WEEKDAY(DATE($IE$9,$IE$8,FW$19),2)&gt;5</formula>
    </cfRule>
  </conditionalFormatting>
  <conditionalFormatting sqref="FW46:GB48">
    <cfRule type="cellIs" dxfId="287" priority="267" operator="equal">
      <formula>"В"</formula>
    </cfRule>
  </conditionalFormatting>
  <conditionalFormatting sqref="FW46:GB47">
    <cfRule type="expression" dxfId="286" priority="266">
      <formula>WEEKDAY(DATE($IE$9,$IE$8,FW$19),2)&gt;5</formula>
    </cfRule>
  </conditionalFormatting>
  <conditionalFormatting sqref="FW46:GB47">
    <cfRule type="cellIs" dxfId="285" priority="265" operator="equal">
      <formula>"В"</formula>
    </cfRule>
  </conditionalFormatting>
  <conditionalFormatting sqref="FW48:GB48">
    <cfRule type="expression" dxfId="284" priority="264">
      <formula>WEEKDAY(DATE($IE$9,$IE$8,FW$19),2)&gt;5</formula>
    </cfRule>
  </conditionalFormatting>
  <conditionalFormatting sqref="FW48:GB48">
    <cfRule type="cellIs" dxfId="283" priority="263" operator="equal">
      <formula>"В"</formula>
    </cfRule>
  </conditionalFormatting>
  <conditionalFormatting sqref="FW46:GB48">
    <cfRule type="expression" dxfId="282" priority="262">
      <formula>WEEKDAY(DATE($IE$9,$IE$8,FW$19),2)&gt;5</formula>
    </cfRule>
  </conditionalFormatting>
  <conditionalFormatting sqref="FW46:GB48">
    <cfRule type="cellIs" dxfId="281" priority="261" operator="equal">
      <formula>"В"</formula>
    </cfRule>
  </conditionalFormatting>
  <conditionalFormatting sqref="BA52:BF54">
    <cfRule type="expression" dxfId="280" priority="260">
      <formula>WEEKDAY(DATE($IE$9,$IE$8,BA$19),2)&gt;5</formula>
    </cfRule>
  </conditionalFormatting>
  <conditionalFormatting sqref="BA52:BF54">
    <cfRule type="cellIs" dxfId="279" priority="259" operator="equal">
      <formula>"В"</formula>
    </cfRule>
  </conditionalFormatting>
  <conditionalFormatting sqref="BA52:BF54">
    <cfRule type="expression" dxfId="278" priority="258">
      <formula>ROW(BA52)=CELL("строка")</formula>
    </cfRule>
  </conditionalFormatting>
  <conditionalFormatting sqref="BA52:BF54">
    <cfRule type="expression" dxfId="277" priority="257">
      <formula>WEEKDAY(DATE($IE$9,$IE$8,BA$19),2)&gt;5</formula>
    </cfRule>
  </conditionalFormatting>
  <conditionalFormatting sqref="BA52:BF54">
    <cfRule type="cellIs" dxfId="276" priority="256" operator="equal">
      <formula>"В"</formula>
    </cfRule>
  </conditionalFormatting>
  <conditionalFormatting sqref="BA52:BF53">
    <cfRule type="expression" dxfId="275" priority="255">
      <formula>WEEKDAY(DATE($IE$9,$IE$8,BA$19),2)&gt;5</formula>
    </cfRule>
  </conditionalFormatting>
  <conditionalFormatting sqref="BA52:BF53">
    <cfRule type="cellIs" dxfId="274" priority="254" operator="equal">
      <formula>"В"</formula>
    </cfRule>
  </conditionalFormatting>
  <conditionalFormatting sqref="BA54:BF54">
    <cfRule type="expression" dxfId="273" priority="253">
      <formula>WEEKDAY(DATE($IE$9,$IE$8,BA$19),2)&gt;5</formula>
    </cfRule>
  </conditionalFormatting>
  <conditionalFormatting sqref="BA54:BF54">
    <cfRule type="cellIs" dxfId="272" priority="252" operator="equal">
      <formula>"В"</formula>
    </cfRule>
  </conditionalFormatting>
  <conditionalFormatting sqref="BA52:BF54">
    <cfRule type="expression" dxfId="271" priority="251">
      <formula>WEEKDAY(DATE($IE$9,$IE$8,BA$19),2)&gt;5</formula>
    </cfRule>
  </conditionalFormatting>
  <conditionalFormatting sqref="BA52:BF54">
    <cfRule type="cellIs" dxfId="270" priority="250" operator="equal">
      <formula>"В"</formula>
    </cfRule>
  </conditionalFormatting>
  <conditionalFormatting sqref="CK52:CP54">
    <cfRule type="expression" dxfId="269" priority="249">
      <formula>WEEKDAY(DATE($IE$9,$IE$8,CK$19),2)&gt;5</formula>
    </cfRule>
  </conditionalFormatting>
  <conditionalFormatting sqref="CK52:CP54">
    <cfRule type="cellIs" dxfId="268" priority="248" operator="equal">
      <formula>"В"</formula>
    </cfRule>
  </conditionalFormatting>
  <conditionalFormatting sqref="CK52:CP54">
    <cfRule type="expression" dxfId="267" priority="247">
      <formula>ROW(CK52)=CELL("строка")</formula>
    </cfRule>
  </conditionalFormatting>
  <conditionalFormatting sqref="CK52:CP54">
    <cfRule type="expression" dxfId="266" priority="246">
      <formula>WEEKDAY(DATE($IE$9,$IE$8,CK$19),2)&gt;5</formula>
    </cfRule>
  </conditionalFormatting>
  <conditionalFormatting sqref="CK52:CP54">
    <cfRule type="cellIs" dxfId="265" priority="245" operator="equal">
      <formula>"В"</formula>
    </cfRule>
  </conditionalFormatting>
  <conditionalFormatting sqref="CK52:CP53">
    <cfRule type="expression" dxfId="264" priority="244">
      <formula>WEEKDAY(DATE($IE$9,$IE$8,CK$19),2)&gt;5</formula>
    </cfRule>
  </conditionalFormatting>
  <conditionalFormatting sqref="CK52:CP53">
    <cfRule type="cellIs" dxfId="263" priority="243" operator="equal">
      <formula>"В"</formula>
    </cfRule>
  </conditionalFormatting>
  <conditionalFormatting sqref="CK54:CP54">
    <cfRule type="expression" dxfId="262" priority="242">
      <formula>WEEKDAY(DATE($IE$9,$IE$8,CK$19),2)&gt;5</formula>
    </cfRule>
  </conditionalFormatting>
  <conditionalFormatting sqref="CK54:CP54">
    <cfRule type="cellIs" dxfId="261" priority="241" operator="equal">
      <formula>"В"</formula>
    </cfRule>
  </conditionalFormatting>
  <conditionalFormatting sqref="CK52:CP54">
    <cfRule type="expression" dxfId="260" priority="240">
      <formula>WEEKDAY(DATE($IE$9,$IE$8,CK$19),2)&gt;5</formula>
    </cfRule>
  </conditionalFormatting>
  <conditionalFormatting sqref="CK52:CP54">
    <cfRule type="cellIs" dxfId="259" priority="239" operator="equal">
      <formula>"В"</formula>
    </cfRule>
  </conditionalFormatting>
  <conditionalFormatting sqref="EG52:EL53">
    <cfRule type="expression" dxfId="258" priority="238">
      <formula>WEEKDAY(DATE($IE$9,$IE$8,EG$19),2)&gt;5</formula>
    </cfRule>
  </conditionalFormatting>
  <conditionalFormatting sqref="EG52:EL53">
    <cfRule type="cellIs" dxfId="257" priority="237" operator="equal">
      <formula>"В"</formula>
    </cfRule>
  </conditionalFormatting>
  <conditionalFormatting sqref="EG52:EL53">
    <cfRule type="expression" dxfId="256" priority="236">
      <formula>ROW(EG52)=CELL("строка")</formula>
    </cfRule>
  </conditionalFormatting>
  <conditionalFormatting sqref="EG52:EL53">
    <cfRule type="expression" dxfId="255" priority="235">
      <formula>WEEKDAY(DATE($IE$9,$IE$8,EG$19),2)&gt;5</formula>
    </cfRule>
  </conditionalFormatting>
  <conditionalFormatting sqref="EG52:EL53">
    <cfRule type="cellIs" dxfId="254" priority="234" operator="equal">
      <formula>"В"</formula>
    </cfRule>
  </conditionalFormatting>
  <conditionalFormatting sqref="EG52:EL53">
    <cfRule type="expression" dxfId="253" priority="233">
      <formula>WEEKDAY(DATE($IE$9,$IE$8,EG$19),2)&gt;5</formula>
    </cfRule>
  </conditionalFormatting>
  <conditionalFormatting sqref="EG52:EL53">
    <cfRule type="cellIs" dxfId="252" priority="232" operator="equal">
      <formula>"В"</formula>
    </cfRule>
  </conditionalFormatting>
  <conditionalFormatting sqref="EG52:EL53">
    <cfRule type="expression" dxfId="251" priority="231">
      <formula>WEEKDAY(DATE($IE$9,$IE$8,EG$19),2)&gt;5</formula>
    </cfRule>
  </conditionalFormatting>
  <conditionalFormatting sqref="EG52:EL53">
    <cfRule type="cellIs" dxfId="250" priority="230" operator="equal">
      <formula>"В"</formula>
    </cfRule>
  </conditionalFormatting>
  <conditionalFormatting sqref="FQ52:FV54">
    <cfRule type="expression" dxfId="249" priority="229">
      <formula>WEEKDAY(DATE($IE$9,$IE$8,FQ$19),2)&gt;5</formula>
    </cfRule>
  </conditionalFormatting>
  <conditionalFormatting sqref="FQ52:FV54">
    <cfRule type="cellIs" dxfId="248" priority="228" operator="equal">
      <formula>"В"</formula>
    </cfRule>
  </conditionalFormatting>
  <conditionalFormatting sqref="FQ52:FV54">
    <cfRule type="expression" dxfId="247" priority="227">
      <formula>ROW(FQ52)=CELL("строка")</formula>
    </cfRule>
  </conditionalFormatting>
  <conditionalFormatting sqref="FQ52:FV54">
    <cfRule type="expression" dxfId="246" priority="226">
      <formula>WEEKDAY(DATE($IE$9,$IE$8,FQ$19),2)&gt;5</formula>
    </cfRule>
  </conditionalFormatting>
  <conditionalFormatting sqref="FQ52:FV54">
    <cfRule type="cellIs" dxfId="245" priority="225" operator="equal">
      <formula>"В"</formula>
    </cfRule>
  </conditionalFormatting>
  <conditionalFormatting sqref="FQ52:FV53">
    <cfRule type="expression" dxfId="244" priority="224">
      <formula>WEEKDAY(DATE($IE$9,$IE$8,FQ$19),2)&gt;5</formula>
    </cfRule>
  </conditionalFormatting>
  <conditionalFormatting sqref="FQ52:FV53">
    <cfRule type="cellIs" dxfId="243" priority="223" operator="equal">
      <formula>"В"</formula>
    </cfRule>
  </conditionalFormatting>
  <conditionalFormatting sqref="FQ54:FV54">
    <cfRule type="expression" dxfId="242" priority="222">
      <formula>WEEKDAY(DATE($IE$9,$IE$8,FQ$19),2)&gt;5</formula>
    </cfRule>
  </conditionalFormatting>
  <conditionalFormatting sqref="FQ54:FV54">
    <cfRule type="cellIs" dxfId="241" priority="221" operator="equal">
      <formula>"В"</formula>
    </cfRule>
  </conditionalFormatting>
  <conditionalFormatting sqref="FQ52:FV54">
    <cfRule type="expression" dxfId="240" priority="220">
      <formula>WEEKDAY(DATE($IE$9,$IE$8,FQ$19),2)&gt;5</formula>
    </cfRule>
  </conditionalFormatting>
  <conditionalFormatting sqref="FQ52:FV54">
    <cfRule type="cellIs" dxfId="239" priority="219" operator="equal">
      <formula>"В"</formula>
    </cfRule>
  </conditionalFormatting>
  <conditionalFormatting sqref="AU58:AZ60">
    <cfRule type="expression" dxfId="238" priority="218">
      <formula>WEEKDAY(DATE($IE$9,$IE$8,AU$19),2)&gt;5</formula>
    </cfRule>
  </conditionalFormatting>
  <conditionalFormatting sqref="AU58:AZ60">
    <cfRule type="cellIs" dxfId="237" priority="217" operator="equal">
      <formula>"В"</formula>
    </cfRule>
  </conditionalFormatting>
  <conditionalFormatting sqref="AU58:AZ60">
    <cfRule type="expression" dxfId="236" priority="216">
      <formula>ROW(AU58)=CELL("строка")</formula>
    </cfRule>
  </conditionalFormatting>
  <conditionalFormatting sqref="AU58:AZ60">
    <cfRule type="expression" dxfId="235" priority="215">
      <formula>WEEKDAY(DATE($IE$9,$IE$8,AU$19),2)&gt;5</formula>
    </cfRule>
  </conditionalFormatting>
  <conditionalFormatting sqref="AU58:AZ60">
    <cfRule type="cellIs" dxfId="234" priority="214" operator="equal">
      <formula>"В"</formula>
    </cfRule>
  </conditionalFormatting>
  <conditionalFormatting sqref="AU58:AZ59">
    <cfRule type="expression" dxfId="233" priority="213">
      <formula>WEEKDAY(DATE($IE$9,$IE$8,AU$19),2)&gt;5</formula>
    </cfRule>
  </conditionalFormatting>
  <conditionalFormatting sqref="AU58:AZ59">
    <cfRule type="cellIs" dxfId="232" priority="212" operator="equal">
      <formula>"В"</formula>
    </cfRule>
  </conditionalFormatting>
  <conditionalFormatting sqref="AU60:AZ60">
    <cfRule type="expression" dxfId="231" priority="211">
      <formula>WEEKDAY(DATE($IE$9,$IE$8,AU$19),2)&gt;5</formula>
    </cfRule>
  </conditionalFormatting>
  <conditionalFormatting sqref="AU60:AZ60">
    <cfRule type="cellIs" dxfId="230" priority="210" operator="equal">
      <formula>"В"</formula>
    </cfRule>
  </conditionalFormatting>
  <conditionalFormatting sqref="AU58:AZ60">
    <cfRule type="expression" dxfId="229" priority="209">
      <formula>WEEKDAY(DATE($IE$9,$IE$8,AU$19),2)&gt;5</formula>
    </cfRule>
  </conditionalFormatting>
  <conditionalFormatting sqref="AU58:AZ60">
    <cfRule type="cellIs" dxfId="228" priority="208" operator="equal">
      <formula>"В"</formula>
    </cfRule>
  </conditionalFormatting>
  <conditionalFormatting sqref="CQ58:CV60">
    <cfRule type="expression" dxfId="227" priority="207">
      <formula>WEEKDAY(DATE($IE$9,$IE$8,CQ$19),2)&gt;5</formula>
    </cfRule>
  </conditionalFormatting>
  <conditionalFormatting sqref="CQ58:CV60">
    <cfRule type="cellIs" dxfId="226" priority="206" operator="equal">
      <formula>"В"</formula>
    </cfRule>
  </conditionalFormatting>
  <conditionalFormatting sqref="CQ58:CV60">
    <cfRule type="expression" dxfId="225" priority="205">
      <formula>ROW(CQ58)=CELL("строка")</formula>
    </cfRule>
  </conditionalFormatting>
  <conditionalFormatting sqref="CQ58:CV60">
    <cfRule type="expression" dxfId="224" priority="204">
      <formula>WEEKDAY(DATE($IE$9,$IE$8,CQ$19),2)&gt;5</formula>
    </cfRule>
  </conditionalFormatting>
  <conditionalFormatting sqref="CQ58:CV60">
    <cfRule type="cellIs" dxfId="223" priority="203" operator="equal">
      <formula>"В"</formula>
    </cfRule>
  </conditionalFormatting>
  <conditionalFormatting sqref="CQ58:CV59">
    <cfRule type="expression" dxfId="222" priority="202">
      <formula>WEEKDAY(DATE($IE$9,$IE$8,CQ$19),2)&gt;5</formula>
    </cfRule>
  </conditionalFormatting>
  <conditionalFormatting sqref="CQ58:CV59">
    <cfRule type="cellIs" dxfId="221" priority="201" operator="equal">
      <formula>"В"</formula>
    </cfRule>
  </conditionalFormatting>
  <conditionalFormatting sqref="CQ60:CV60">
    <cfRule type="expression" dxfId="220" priority="200">
      <formula>WEEKDAY(DATE($IE$9,$IE$8,CQ$19),2)&gt;5</formula>
    </cfRule>
  </conditionalFormatting>
  <conditionalFormatting sqref="CQ60:CV60">
    <cfRule type="cellIs" dxfId="219" priority="199" operator="equal">
      <formula>"В"</formula>
    </cfRule>
  </conditionalFormatting>
  <conditionalFormatting sqref="CQ58:CV60">
    <cfRule type="expression" dxfId="218" priority="198">
      <formula>WEEKDAY(DATE($IE$9,$IE$8,CQ$19),2)&gt;5</formula>
    </cfRule>
  </conditionalFormatting>
  <conditionalFormatting sqref="CQ58:CV60">
    <cfRule type="cellIs" dxfId="217" priority="197" operator="equal">
      <formula>"В"</formula>
    </cfRule>
  </conditionalFormatting>
  <conditionalFormatting sqref="EA58:EF60">
    <cfRule type="expression" dxfId="216" priority="196">
      <formula>WEEKDAY(DATE($IE$9,$IE$8,EA$19),2)&gt;5</formula>
    </cfRule>
  </conditionalFormatting>
  <conditionalFormatting sqref="EA58:EF60">
    <cfRule type="cellIs" dxfId="215" priority="195" operator="equal">
      <formula>"В"</formula>
    </cfRule>
  </conditionalFormatting>
  <conditionalFormatting sqref="EA58:EF60">
    <cfRule type="expression" dxfId="214" priority="194">
      <formula>ROW(EA58)=CELL("строка")</formula>
    </cfRule>
  </conditionalFormatting>
  <conditionalFormatting sqref="EA58:EF60">
    <cfRule type="expression" dxfId="213" priority="193">
      <formula>WEEKDAY(DATE($IE$9,$IE$8,EA$19),2)&gt;5</formula>
    </cfRule>
  </conditionalFormatting>
  <conditionalFormatting sqref="EA58:EF60">
    <cfRule type="cellIs" dxfId="212" priority="192" operator="equal">
      <formula>"В"</formula>
    </cfRule>
  </conditionalFormatting>
  <conditionalFormatting sqref="EA58:EF59">
    <cfRule type="expression" dxfId="211" priority="191">
      <formula>WEEKDAY(DATE($IE$9,$IE$8,EA$19),2)&gt;5</formula>
    </cfRule>
  </conditionalFormatting>
  <conditionalFormatting sqref="EA58:EF59">
    <cfRule type="cellIs" dxfId="210" priority="190" operator="equal">
      <formula>"В"</formula>
    </cfRule>
  </conditionalFormatting>
  <conditionalFormatting sqref="EA60:EF60">
    <cfRule type="expression" dxfId="209" priority="189">
      <formula>WEEKDAY(DATE($IE$9,$IE$8,EA$19),2)&gt;5</formula>
    </cfRule>
  </conditionalFormatting>
  <conditionalFormatting sqref="EA60:EF60">
    <cfRule type="cellIs" dxfId="208" priority="188" operator="equal">
      <formula>"В"</formula>
    </cfRule>
  </conditionalFormatting>
  <conditionalFormatting sqref="EA58:EF60">
    <cfRule type="expression" dxfId="207" priority="187">
      <formula>WEEKDAY(DATE($IE$9,$IE$8,EA$19),2)&gt;5</formula>
    </cfRule>
  </conditionalFormatting>
  <conditionalFormatting sqref="EA58:EF60">
    <cfRule type="cellIs" dxfId="206" priority="186" operator="equal">
      <formula>"В"</formula>
    </cfRule>
  </conditionalFormatting>
  <conditionalFormatting sqref="FW58:GB60">
    <cfRule type="expression" dxfId="205" priority="185">
      <formula>WEEKDAY(DATE($IE$9,$IE$8,FW$19),2)&gt;5</formula>
    </cfRule>
  </conditionalFormatting>
  <conditionalFormatting sqref="FW58:GB60">
    <cfRule type="cellIs" dxfId="204" priority="184" operator="equal">
      <formula>"В"</formula>
    </cfRule>
  </conditionalFormatting>
  <conditionalFormatting sqref="FW58:GB60">
    <cfRule type="expression" dxfId="203" priority="183">
      <formula>ROW(FW58)=CELL("строка")</formula>
    </cfRule>
  </conditionalFormatting>
  <conditionalFormatting sqref="FW58:GB60">
    <cfRule type="expression" dxfId="202" priority="182">
      <formula>WEEKDAY(DATE($IE$9,$IE$8,FW$19),2)&gt;5</formula>
    </cfRule>
  </conditionalFormatting>
  <conditionalFormatting sqref="FW58:GB60">
    <cfRule type="cellIs" dxfId="201" priority="181" operator="equal">
      <formula>"В"</formula>
    </cfRule>
  </conditionalFormatting>
  <conditionalFormatting sqref="FW58:GB59">
    <cfRule type="expression" dxfId="200" priority="180">
      <formula>WEEKDAY(DATE($IE$9,$IE$8,FW$19),2)&gt;5</formula>
    </cfRule>
  </conditionalFormatting>
  <conditionalFormatting sqref="FW58:GB59">
    <cfRule type="cellIs" dxfId="199" priority="179" operator="equal">
      <formula>"В"</formula>
    </cfRule>
  </conditionalFormatting>
  <conditionalFormatting sqref="FW60:GB60">
    <cfRule type="expression" dxfId="198" priority="178">
      <formula>WEEKDAY(DATE($IE$9,$IE$8,FW$19),2)&gt;5</formula>
    </cfRule>
  </conditionalFormatting>
  <conditionalFormatting sqref="FW60:GB60">
    <cfRule type="cellIs" dxfId="197" priority="177" operator="equal">
      <formula>"В"</formula>
    </cfRule>
  </conditionalFormatting>
  <conditionalFormatting sqref="FW58:GB60">
    <cfRule type="expression" dxfId="196" priority="176">
      <formula>WEEKDAY(DATE($IE$9,$IE$8,FW$19),2)&gt;5</formula>
    </cfRule>
  </conditionalFormatting>
  <conditionalFormatting sqref="FW58:GB60">
    <cfRule type="cellIs" dxfId="195" priority="175" operator="equal">
      <formula>"В"</formula>
    </cfRule>
  </conditionalFormatting>
  <conditionalFormatting sqref="CQ42:CV42">
    <cfRule type="expression" dxfId="194" priority="174">
      <formula>WEEKDAY(DATE($IE$9,$IE$8,CQ$19),2)&gt;5</formula>
    </cfRule>
  </conditionalFormatting>
  <conditionalFormatting sqref="CQ42:CV42">
    <cfRule type="expression" dxfId="193" priority="173">
      <formula>WEEKDAY(DATE($IF$9,$IF$8,CQ$19),2)&gt;5</formula>
    </cfRule>
  </conditionalFormatting>
  <conditionalFormatting sqref="CQ42:CV42">
    <cfRule type="expression" dxfId="192" priority="172">
      <formula>WEEKDAY(DATE($IE$9,$IE$8,CQ$19),2)&gt;5</formula>
    </cfRule>
  </conditionalFormatting>
  <conditionalFormatting sqref="CQ42:CV42">
    <cfRule type="expression" dxfId="191" priority="171">
      <formula>WEEKDAY(DATE($IF$9,$IF$8,CQ$19),2)&gt;5</formula>
    </cfRule>
  </conditionalFormatting>
  <conditionalFormatting sqref="EA40:EF41">
    <cfRule type="expression" dxfId="190" priority="170">
      <formula>WEEKDAY(DATE($IE$9,$IE$8,EA$19),2)&gt;5</formula>
    </cfRule>
  </conditionalFormatting>
  <conditionalFormatting sqref="EA40:EF41">
    <cfRule type="expression" dxfId="189" priority="169">
      <formula>WEEKDAY(DATE($IF$9,$IF$8,EA$19),2)&gt;5</formula>
    </cfRule>
  </conditionalFormatting>
  <conditionalFormatting sqref="FW40:GB41">
    <cfRule type="expression" dxfId="188" priority="168">
      <formula>WEEKDAY(DATE($IE$9,$IE$8,FW$19),2)&gt;5</formula>
    </cfRule>
  </conditionalFormatting>
  <conditionalFormatting sqref="FW40:GB41">
    <cfRule type="cellIs" dxfId="187" priority="167" operator="equal">
      <formula>"В"</formula>
    </cfRule>
  </conditionalFormatting>
  <conditionalFormatting sqref="FW40:GB41">
    <cfRule type="expression" dxfId="186" priority="166">
      <formula>WEEKDAY(DATE($IE$9,$IE$8,FW$19),2)&gt;5</formula>
    </cfRule>
  </conditionalFormatting>
  <conditionalFormatting sqref="FW40:GB41">
    <cfRule type="expression" dxfId="185" priority="165">
      <formula>WEEKDAY(DATE($IF$9,$IF$8,FW$19),2)&gt;5</formula>
    </cfRule>
  </conditionalFormatting>
  <conditionalFormatting sqref="FW42:GB42">
    <cfRule type="expression" dxfId="184" priority="164">
      <formula>WEEKDAY(DATE($IE$9,$IE$8,FW$19),2)&gt;5</formula>
    </cfRule>
  </conditionalFormatting>
  <conditionalFormatting sqref="FW42:GB42">
    <cfRule type="cellIs" dxfId="183" priority="163" operator="equal">
      <formula>"В"</formula>
    </cfRule>
  </conditionalFormatting>
  <conditionalFormatting sqref="FW42:GB42">
    <cfRule type="expression" dxfId="182" priority="162">
      <formula>WEEKDAY(DATE($IE$9,$IE$8,FW$19),2)&gt;5</formula>
    </cfRule>
  </conditionalFormatting>
  <conditionalFormatting sqref="FW42:GB42">
    <cfRule type="expression" dxfId="181" priority="161">
      <formula>WEEKDAY(DATE($IE$9,$IE$8,FW$19),2)&gt;5</formula>
    </cfRule>
  </conditionalFormatting>
  <conditionalFormatting sqref="FW42:GB42">
    <cfRule type="expression" dxfId="180" priority="160">
      <formula>WEEKDAY(DATE($IF$9,$IF$8,FW$19),2)&gt;5</formula>
    </cfRule>
  </conditionalFormatting>
  <conditionalFormatting sqref="DI46:DN47">
    <cfRule type="expression" dxfId="179" priority="159">
      <formula>WEEKDAY(DATE($IE$9,$IE$8,DI$19),2)&gt;5</formula>
    </cfRule>
  </conditionalFormatting>
  <conditionalFormatting sqref="DI46:DN47">
    <cfRule type="expression" dxfId="178" priority="158">
      <formula>WEEKDAY(DATE($IF$9,$IF$8,DI$19),2)&gt;5</formula>
    </cfRule>
  </conditionalFormatting>
  <conditionalFormatting sqref="DU46:DZ47">
    <cfRule type="expression" dxfId="177" priority="157">
      <formula>WEEKDAY(DATE($IE$9,$IE$8,DU$19),2)&gt;5</formula>
    </cfRule>
  </conditionalFormatting>
  <conditionalFormatting sqref="DU46:DZ47">
    <cfRule type="expression" dxfId="176" priority="156">
      <formula>WEEKDAY(DATE($IF$9,$IF$8,DU$19),2)&gt;5</formula>
    </cfRule>
  </conditionalFormatting>
  <conditionalFormatting sqref="ES46:EX47">
    <cfRule type="expression" dxfId="175" priority="155">
      <formula>WEEKDAY(DATE($IE$9,$IE$8,ES$19),2)&gt;5</formula>
    </cfRule>
  </conditionalFormatting>
  <conditionalFormatting sqref="ES46:EX47">
    <cfRule type="expression" dxfId="174" priority="154">
      <formula>WEEKDAY(DATE($IF$9,$IF$8,ES$19),2)&gt;5</formula>
    </cfRule>
  </conditionalFormatting>
  <conditionalFormatting sqref="EG46:EL47">
    <cfRule type="expression" dxfId="173" priority="153">
      <formula>WEEKDAY(DATE($IE$9,$IE$8,EG$19),2)&gt;5</formula>
    </cfRule>
  </conditionalFormatting>
  <conditionalFormatting sqref="EG46:EL47">
    <cfRule type="expression" dxfId="172" priority="152">
      <formula>WEEKDAY(DATE($IF$9,$IF$8,EG$19),2)&gt;5</formula>
    </cfRule>
  </conditionalFormatting>
  <conditionalFormatting sqref="EG46:EL47">
    <cfRule type="expression" dxfId="171" priority="151">
      <formula>WEEKDAY(DATE($IE$9,$IE$8,EG$19),2)&gt;5</formula>
    </cfRule>
  </conditionalFormatting>
  <conditionalFormatting sqref="EG46:EL47">
    <cfRule type="expression" dxfId="170" priority="150">
      <formula>WEEKDAY(DATE($IF$9,$IF$8,EG$19),2)&gt;5</formula>
    </cfRule>
  </conditionalFormatting>
  <conditionalFormatting sqref="FE47:FJ47">
    <cfRule type="expression" dxfId="169" priority="149">
      <formula>WEEKDAY(DATE($IE$9,$IE$8,FE$19),2)&gt;5</formula>
    </cfRule>
  </conditionalFormatting>
  <conditionalFormatting sqref="FE47:FJ47">
    <cfRule type="expression" dxfId="168" priority="148">
      <formula>WEEKDAY(DATE($IF$9,$IF$8,FE$19),2)&gt;5</formula>
    </cfRule>
  </conditionalFormatting>
  <conditionalFormatting sqref="FE47:FJ47">
    <cfRule type="expression" dxfId="167" priority="147">
      <formula>WEEKDAY(DATE($IE$9,$IE$8,FE$19),2)&gt;5</formula>
    </cfRule>
  </conditionalFormatting>
  <conditionalFormatting sqref="FE47:FJ47">
    <cfRule type="expression" dxfId="166" priority="146">
      <formula>WEEKDAY(DATE($IF$9,$IF$8,FE$19),2)&gt;5</formula>
    </cfRule>
  </conditionalFormatting>
  <conditionalFormatting sqref="FQ47:FV47">
    <cfRule type="expression" dxfId="165" priority="145">
      <formula>WEEKDAY(DATE($IE$9,$IE$8,FQ$19),2)&gt;5</formula>
    </cfRule>
  </conditionalFormatting>
  <conditionalFormatting sqref="FQ47:FV47">
    <cfRule type="expression" dxfId="164" priority="144">
      <formula>WEEKDAY(DATE($IF$9,$IF$8,FQ$19),2)&gt;5</formula>
    </cfRule>
  </conditionalFormatting>
  <conditionalFormatting sqref="FQ47:FV47">
    <cfRule type="expression" dxfId="163" priority="143">
      <formula>WEEKDAY(DATE($IE$9,$IE$8,FQ$19),2)&gt;5</formula>
    </cfRule>
  </conditionalFormatting>
  <conditionalFormatting sqref="FQ47:FV47">
    <cfRule type="expression" dxfId="162" priority="142">
      <formula>WEEKDAY(DATE($IF$9,$IF$8,FQ$19),2)&gt;5</formula>
    </cfRule>
  </conditionalFormatting>
  <conditionalFormatting sqref="GC47:GH47">
    <cfRule type="expression" dxfId="161" priority="141">
      <formula>WEEKDAY(DATE($IE$9,$IE$8,GC$19),2)&gt;5</formula>
    </cfRule>
  </conditionalFormatting>
  <conditionalFormatting sqref="GC47:GH47">
    <cfRule type="expression" dxfId="160" priority="140">
      <formula>WEEKDAY(DATE($IF$9,$IF$8,GC$19),2)&gt;5</formula>
    </cfRule>
  </conditionalFormatting>
  <conditionalFormatting sqref="GC47:GH47">
    <cfRule type="expression" dxfId="159" priority="139">
      <formula>WEEKDAY(DATE($IE$9,$IE$8,GC$19),2)&gt;5</formula>
    </cfRule>
  </conditionalFormatting>
  <conditionalFormatting sqref="GC47:GH47">
    <cfRule type="expression" dxfId="158" priority="138">
      <formula>WEEKDAY(DATE($IF$9,$IF$8,GC$19),2)&gt;5</formula>
    </cfRule>
  </conditionalFormatting>
  <conditionalFormatting sqref="BY46:CD46">
    <cfRule type="expression" dxfId="157" priority="137">
      <formula>WEEKDAY(DATE($IE$9,$IE$8,BY$19),2)&gt;5</formula>
    </cfRule>
  </conditionalFormatting>
  <conditionalFormatting sqref="BY46:CD46">
    <cfRule type="expression" dxfId="156" priority="136">
      <formula>WEEKDAY(DATE($IF$9,$IF$8,BY$19),2)&gt;5</formula>
    </cfRule>
  </conditionalFormatting>
  <conditionalFormatting sqref="BM46:BR46">
    <cfRule type="expression" dxfId="155" priority="135">
      <formula>WEEKDAY(DATE($IE$9,$IE$8,BM$19),2)&gt;5</formula>
    </cfRule>
  </conditionalFormatting>
  <conditionalFormatting sqref="BM46:BR46">
    <cfRule type="expression" dxfId="154" priority="134">
      <formula>WEEKDAY(DATE($IF$9,$IF$8,BM$19),2)&gt;5</formula>
    </cfRule>
  </conditionalFormatting>
  <conditionalFormatting sqref="BA46:BF46">
    <cfRule type="expression" dxfId="153" priority="133">
      <formula>WEEKDAY(DATE($IE$9,$IE$8,BA$19),2)&gt;5</formula>
    </cfRule>
  </conditionalFormatting>
  <conditionalFormatting sqref="BA46:BF46">
    <cfRule type="expression" dxfId="152" priority="132">
      <formula>WEEKDAY(DATE($IF$9,$IF$8,BA$19),2)&gt;5</formula>
    </cfRule>
  </conditionalFormatting>
  <conditionalFormatting sqref="AO46:AT46">
    <cfRule type="expression" dxfId="151" priority="131">
      <formula>WEEKDAY(DATE($IE$9,$IE$8,AO$19),2)&gt;5</formula>
    </cfRule>
  </conditionalFormatting>
  <conditionalFormatting sqref="AO46:AT46">
    <cfRule type="expression" dxfId="150" priority="130">
      <formula>WEEKDAY(DATE($IF$9,$IF$8,AO$19),2)&gt;5</formula>
    </cfRule>
  </conditionalFormatting>
  <conditionalFormatting sqref="HA47:HF47">
    <cfRule type="expression" dxfId="149" priority="129">
      <formula>WEEKDAY(DATE($IE$9,$IE$8,HA$19),2)&gt;5</formula>
    </cfRule>
  </conditionalFormatting>
  <conditionalFormatting sqref="HA47:HF47">
    <cfRule type="expression" dxfId="148" priority="128">
      <formula>ROW(HA47)=CELL("строка")</formula>
    </cfRule>
  </conditionalFormatting>
  <conditionalFormatting sqref="CW46:DB46">
    <cfRule type="expression" dxfId="147" priority="127">
      <formula>WEEKDAY(DATE($IE$9,$IE$8,CW$19),2)&gt;5</formula>
    </cfRule>
  </conditionalFormatting>
  <conditionalFormatting sqref="CW46:DB46">
    <cfRule type="expression" dxfId="146" priority="126">
      <formula>WEEKDAY(DATE($IF$9,$IF$8,CW$19),2)&gt;5</formula>
    </cfRule>
  </conditionalFormatting>
  <conditionalFormatting sqref="GO47:GT47">
    <cfRule type="expression" dxfId="145" priority="125">
      <formula>WEEKDAY(DATE($IE$9,$IE$8,GO$19),2)&gt;5</formula>
    </cfRule>
  </conditionalFormatting>
  <conditionalFormatting sqref="GO47:GT47">
    <cfRule type="expression" dxfId="144" priority="124">
      <formula>WEEKDAY(DATE($IF$9,$IF$8,GO$19),2)&gt;5</formula>
    </cfRule>
  </conditionalFormatting>
  <conditionalFormatting sqref="GO47:GT47">
    <cfRule type="expression" dxfId="143" priority="123">
      <formula>ROW(GO47)=CELL("строка")</formula>
    </cfRule>
  </conditionalFormatting>
  <conditionalFormatting sqref="GO47:GT47">
    <cfRule type="expression" dxfId="142" priority="122">
      <formula>WEEKDAY(DATE($IE$9,$IE$8,GO$19),2)&gt;5</formula>
    </cfRule>
  </conditionalFormatting>
  <conditionalFormatting sqref="GO47:GT47">
    <cfRule type="expression" dxfId="141" priority="121">
      <formula>WEEKDAY(DATE($IF$9,$IF$8,GO$19),2)&gt;5</formula>
    </cfRule>
  </conditionalFormatting>
  <conditionalFormatting sqref="GO47:GT47">
    <cfRule type="expression" dxfId="140" priority="120">
      <formula>WEEKDAY(DATE($IE$9,$IE$8,GO$19),2)&gt;5</formula>
    </cfRule>
  </conditionalFormatting>
  <conditionalFormatting sqref="GO47:GT47">
    <cfRule type="expression" dxfId="139" priority="119">
      <formula>WEEKDAY(DATE($IF$9,$IF$8,GO$19),2)&gt;5</formula>
    </cfRule>
  </conditionalFormatting>
  <conditionalFormatting sqref="EA52:EF53">
    <cfRule type="expression" dxfId="138" priority="118">
      <formula>WEEKDAY(DATE($IE$9,$IE$8,EA$19),2)&gt;5</formula>
    </cfRule>
  </conditionalFormatting>
  <conditionalFormatting sqref="EA52:EF53">
    <cfRule type="expression" dxfId="137" priority="117">
      <formula>WEEKDAY(DATE($IF$9,$IF$8,EA$19),2)&gt;5</formula>
    </cfRule>
  </conditionalFormatting>
  <conditionalFormatting sqref="FW53:GB53">
    <cfRule type="expression" dxfId="136" priority="116">
      <formula>WEEKDAY(DATE($IE$9,$IE$8,FW$19),2)&gt;5</formula>
    </cfRule>
  </conditionalFormatting>
  <conditionalFormatting sqref="FW53:GB53">
    <cfRule type="cellIs" dxfId="135" priority="115" operator="equal">
      <formula>"В"</formula>
    </cfRule>
  </conditionalFormatting>
  <conditionalFormatting sqref="FW53:GB53">
    <cfRule type="expression" dxfId="134" priority="114">
      <formula>WEEKDAY(DATE($IE$9,$IE$8,FW$19),2)&gt;5</formula>
    </cfRule>
  </conditionalFormatting>
  <conditionalFormatting sqref="FW53:GB53">
    <cfRule type="expression" dxfId="133" priority="113">
      <formula>WEEKDAY(DATE($IF$9,$IF$8,FW$19),2)&gt;5</formula>
    </cfRule>
  </conditionalFormatting>
  <conditionalFormatting sqref="CQ54:CV54">
    <cfRule type="expression" dxfId="132" priority="112">
      <formula>WEEKDAY(DATE($IE$9,$IE$8,CQ$19),2)&gt;5</formula>
    </cfRule>
  </conditionalFormatting>
  <conditionalFormatting sqref="CQ54:CV54">
    <cfRule type="expression" dxfId="131" priority="111">
      <formula>WEEKDAY(DATE($IF$9,$IF$8,CQ$19),2)&gt;5</formula>
    </cfRule>
  </conditionalFormatting>
  <conditionalFormatting sqref="CQ54:CV54">
    <cfRule type="expression" dxfId="130" priority="110">
      <formula>WEEKDAY(DATE($IE$9,$IE$8,CQ$19),2)&gt;5</formula>
    </cfRule>
  </conditionalFormatting>
  <conditionalFormatting sqref="CQ54:CV54">
    <cfRule type="expression" dxfId="129" priority="109">
      <formula>WEEKDAY(DATE($IF$9,$IF$8,CQ$19),2)&gt;5</formula>
    </cfRule>
  </conditionalFormatting>
  <conditionalFormatting sqref="EG54:EL54">
    <cfRule type="expression" dxfId="128" priority="108">
      <formula>WEEKDAY(DATE($IE$9,$IE$8,EG$19),2)&gt;5</formula>
    </cfRule>
  </conditionalFormatting>
  <conditionalFormatting sqref="EG54:EL54">
    <cfRule type="cellIs" dxfId="127" priority="107" operator="equal">
      <formula>"В"</formula>
    </cfRule>
  </conditionalFormatting>
  <conditionalFormatting sqref="EG54:EL54">
    <cfRule type="expression" dxfId="126" priority="106">
      <formula>ROW(EG54)=CELL("строка")</formula>
    </cfRule>
  </conditionalFormatting>
  <conditionalFormatting sqref="EG54:EL54">
    <cfRule type="expression" dxfId="125" priority="105">
      <formula>WEEKDAY(DATE($IE$9,$IE$8,EG$19),2)&gt;5</formula>
    </cfRule>
  </conditionalFormatting>
  <conditionalFormatting sqref="EG54:EL54">
    <cfRule type="expression" dxfId="124" priority="104">
      <formula>WEEKDAY(DATE($IF$9,$IF$8,EG$19),2)&gt;5</formula>
    </cfRule>
  </conditionalFormatting>
  <conditionalFormatting sqref="EG54:EL54">
    <cfRule type="expression" dxfId="123" priority="103">
      <formula>WEEKDAY(DATE($IE$9,$IE$8,EG$19),2)&gt;5</formula>
    </cfRule>
  </conditionalFormatting>
  <conditionalFormatting sqref="EG54:EL54">
    <cfRule type="expression" dxfId="122" priority="102">
      <formula>WEEKDAY(DATE($IF$9,$IF$8,EG$19),2)&gt;5</formula>
    </cfRule>
  </conditionalFormatting>
  <conditionalFormatting sqref="FW54:GB54">
    <cfRule type="expression" dxfId="121" priority="101">
      <formula>WEEKDAY(DATE($IE$9,$IE$8,FW$19),2)&gt;5</formula>
    </cfRule>
  </conditionalFormatting>
  <conditionalFormatting sqref="FW54:GB54">
    <cfRule type="cellIs" dxfId="120" priority="100" operator="equal">
      <formula>"В"</formula>
    </cfRule>
  </conditionalFormatting>
  <conditionalFormatting sqref="FW54:GB54">
    <cfRule type="expression" dxfId="119" priority="99">
      <formula>ROW(FW54)=CELL("строка")</formula>
    </cfRule>
  </conditionalFormatting>
  <conditionalFormatting sqref="FW54:GB54">
    <cfRule type="expression" dxfId="118" priority="98">
      <formula>WEEKDAY(DATE($IE$9,$IE$8,FW$19),2)&gt;5</formula>
    </cfRule>
  </conditionalFormatting>
  <conditionalFormatting sqref="FW54:GB54">
    <cfRule type="expression" dxfId="117" priority="97">
      <formula>WEEKDAY(DATE($IF$9,$IF$8,FW$19),2)&gt;5</formula>
    </cfRule>
  </conditionalFormatting>
  <conditionalFormatting sqref="FW54:GB54">
    <cfRule type="expression" dxfId="116" priority="96">
      <formula>WEEKDAY(DATE($IE$9,$IE$8,FW$19),2)&gt;5</formula>
    </cfRule>
  </conditionalFormatting>
  <conditionalFormatting sqref="FW54:GB54">
    <cfRule type="expression" dxfId="115" priority="95">
      <formula>WEEKDAY(DATE($IF$9,$IF$8,FW$19),2)&gt;5</formula>
    </cfRule>
  </conditionalFormatting>
  <conditionalFormatting sqref="BM76:BR77">
    <cfRule type="expression" dxfId="114" priority="94">
      <formula>WEEKDAY(DATE($IF$9,$IF$8,BM$19),2)&gt;5</formula>
    </cfRule>
  </conditionalFormatting>
  <conditionalFormatting sqref="CE76:CJ77">
    <cfRule type="expression" dxfId="113" priority="93">
      <formula>WEEKDAY(DATE($IF$9,$IF$8,CE$19),2)&gt;5</formula>
    </cfRule>
  </conditionalFormatting>
  <conditionalFormatting sqref="CW76:DB77">
    <cfRule type="expression" dxfId="112" priority="92">
      <formula>WEEKDAY(DATE($IF$9,$IF$8,CW$19),2)&gt;5</formula>
    </cfRule>
  </conditionalFormatting>
  <conditionalFormatting sqref="DO76:DT77">
    <cfRule type="expression" dxfId="111" priority="91">
      <formula>WEEKDAY(DATE($IF$9,$IF$8,DO$19),2)&gt;5</formula>
    </cfRule>
  </conditionalFormatting>
  <conditionalFormatting sqref="FW76:GB77">
    <cfRule type="expression" dxfId="110" priority="90">
      <formula>WEEKDAY(DATE($IF$9,$IF$8,FW$19),2)&gt;5</formula>
    </cfRule>
  </conditionalFormatting>
  <conditionalFormatting sqref="GI76:GN77">
    <cfRule type="expression" dxfId="109" priority="89">
      <formula>WEEKDAY(DATE($IF$9,$IF$8,GI$19),2)&gt;5</formula>
    </cfRule>
  </conditionalFormatting>
  <conditionalFormatting sqref="GO76:GT77">
    <cfRule type="expression" dxfId="108" priority="88">
      <formula>WEEKDAY(DATE($IF$9,$IF$8,GO$19),2)&gt;5</formula>
    </cfRule>
  </conditionalFormatting>
  <conditionalFormatting sqref="FQ76:FV76">
    <cfRule type="expression" dxfId="107" priority="87">
      <formula>WEEKDAY(DATE($IF$9,$IF$8, FQ$19),2)&gt;5</formula>
    </cfRule>
  </conditionalFormatting>
  <conditionalFormatting sqref="FQ76:FV76">
    <cfRule type="expression" dxfId="106" priority="86">
      <formula>WEEKDAY(DATE($IF$9,$IF$8,FQ$19),2)&gt;5</formula>
    </cfRule>
  </conditionalFormatting>
  <conditionalFormatting sqref="EY76:FD76">
    <cfRule type="expression" dxfId="105" priority="85">
      <formula>WEEKDAY(DATE($IF$9,$IF$8, EY$19),2)&gt;5</formula>
    </cfRule>
  </conditionalFormatting>
  <conditionalFormatting sqref="EY76:FD76">
    <cfRule type="expression" dxfId="104" priority="84">
      <formula>WEEKDAY(DATE($IF$9,$IF$8,EY$19),2)&gt;5</formula>
    </cfRule>
  </conditionalFormatting>
  <conditionalFormatting sqref="EA76:EF76">
    <cfRule type="expression" dxfId="103" priority="83">
      <formula>WEEKDAY(DATE($IF$9,$IF$8, EA$19),2)&gt;5</formula>
    </cfRule>
  </conditionalFormatting>
  <conditionalFormatting sqref="EA76:EF76">
    <cfRule type="expression" dxfId="102" priority="82">
      <formula>WEEKDAY(DATE($IF$9,$IF$8,EA$19),2)&gt;5</formula>
    </cfRule>
  </conditionalFormatting>
  <conditionalFormatting sqref="DI76:DN76">
    <cfRule type="expression" dxfId="101" priority="81">
      <formula>WEEKDAY(DATE($IF$9,$IF$8, DI$19),2)&gt;5</formula>
    </cfRule>
  </conditionalFormatting>
  <conditionalFormatting sqref="DI76:DN76">
    <cfRule type="expression" dxfId="100" priority="80">
      <formula>WEEKDAY(DATE($IF$9,$IF$8,DI$19),2)&gt;5</formula>
    </cfRule>
  </conditionalFormatting>
  <conditionalFormatting sqref="ES76:EX76">
    <cfRule type="expression" dxfId="99" priority="79">
      <formula>WEEKDAY(DATE($IF$9,$IF$8, ES$19),2)&gt;5</formula>
    </cfRule>
  </conditionalFormatting>
  <conditionalFormatting sqref="ES76:EX76">
    <cfRule type="expression" dxfId="98" priority="78">
      <formula>WEEKDAY(DATE($IF$9,$IF$8,ES$19),2)&gt;5</formula>
    </cfRule>
  </conditionalFormatting>
  <conditionalFormatting sqref="FK76:FP76">
    <cfRule type="expression" dxfId="97" priority="77">
      <formula>WEEKDAY(DATE($IF$9,$IF$8, FK$19),2)&gt;5</formula>
    </cfRule>
  </conditionalFormatting>
  <conditionalFormatting sqref="FK76:FP76">
    <cfRule type="expression" dxfId="96" priority="76">
      <formula>WEEKDAY(DATE($IF$9,$IF$8,FK$19),2)&gt;5</formula>
    </cfRule>
  </conditionalFormatting>
  <conditionalFormatting sqref="GC76:GN77">
    <cfRule type="expression" dxfId="95" priority="75">
      <formula>WEEKDAY(DATE($IF$9,$IF$8,GC$19),2)&gt;5</formula>
    </cfRule>
  </conditionalFormatting>
  <conditionalFormatting sqref="GC76:GH76">
    <cfRule type="expression" dxfId="94" priority="74">
      <formula>WEEKDAY(DATE($IF$9,$IF$8, GC$19),2)&gt;5</formula>
    </cfRule>
  </conditionalFormatting>
  <conditionalFormatting sqref="GC76:GH76">
    <cfRule type="expression" dxfId="93" priority="73">
      <formula>WEEKDAY(DATE($IF$9,$IF$8,GC$19),2)&gt;5</formula>
    </cfRule>
  </conditionalFormatting>
  <conditionalFormatting sqref="GU76:HF77">
    <cfRule type="expression" dxfId="92" priority="72">
      <formula>WEEKDAY(DATE($IF$9,$IF$8,GU$19),2)&gt;5</formula>
    </cfRule>
  </conditionalFormatting>
  <conditionalFormatting sqref="GU76:GZ76">
    <cfRule type="expression" dxfId="91" priority="71">
      <formula>WEEKDAY(DATE($IF$9,$IF$8, GU$19),2)&gt;5</formula>
    </cfRule>
  </conditionalFormatting>
  <conditionalFormatting sqref="GU76:GZ76">
    <cfRule type="expression" dxfId="90" priority="70">
      <formula>WEEKDAY(DATE($IF$9,$IF$8,GU$19),2)&gt;5</formula>
    </cfRule>
  </conditionalFormatting>
  <conditionalFormatting sqref="EA76:EF76">
    <cfRule type="expression" dxfId="89" priority="69">
      <formula>WEEKDAY(DATE($IF$9,$IF$8, EA$19),2)&gt;5</formula>
    </cfRule>
  </conditionalFormatting>
  <conditionalFormatting sqref="EA76:EF76">
    <cfRule type="expression" dxfId="88" priority="68">
      <formula>WEEKDAY(DATE($IF$9,$IF$8,EA$19),2)&gt;5</formula>
    </cfRule>
  </conditionalFormatting>
  <conditionalFormatting sqref="DI76:DN76">
    <cfRule type="expression" dxfId="87" priority="67">
      <formula>WEEKDAY(DATE($IF$9,$IF$8, DI$19),2)&gt;5</formula>
    </cfRule>
  </conditionalFormatting>
  <conditionalFormatting sqref="DI76:DN76">
    <cfRule type="expression" dxfId="86" priority="66">
      <formula>WEEKDAY(DATE($IF$9,$IF$8,DI$19),2)&gt;5</formula>
    </cfRule>
  </conditionalFormatting>
  <conditionalFormatting sqref="CQ76:CV76">
    <cfRule type="expression" dxfId="85" priority="65">
      <formula>WEEKDAY(DATE($IF$9,$IF$8, CQ$19),2)&gt;5</formula>
    </cfRule>
  </conditionalFormatting>
  <conditionalFormatting sqref="CQ76:CV76">
    <cfRule type="expression" dxfId="84" priority="64">
      <formula>WEEKDAY(DATE($IF$9,$IF$8,CQ$19),2)&gt;5</formula>
    </cfRule>
  </conditionalFormatting>
  <conditionalFormatting sqref="BY76:CD76">
    <cfRule type="expression" dxfId="83" priority="63">
      <formula>WEEKDAY(DATE($IF$9,$IF$8,BY$19),2)&gt;5</formula>
    </cfRule>
  </conditionalFormatting>
  <conditionalFormatting sqref="BY76:CD76">
    <cfRule type="expression" dxfId="82" priority="62">
      <formula>WEEKDAY(DATE($IF$9,$IF$8, BY$19),2)&gt;5</formula>
    </cfRule>
  </conditionalFormatting>
  <conditionalFormatting sqref="BY76:CD76">
    <cfRule type="expression" dxfId="81" priority="61">
      <formula>WEEKDAY(DATE($IF$9,$IF$8,BY$19),2)&gt;5</formula>
    </cfRule>
  </conditionalFormatting>
  <conditionalFormatting sqref="BG76:BL76">
    <cfRule type="expression" dxfId="80" priority="60">
      <formula>WEEKDAY(DATE($IF$9,$IF$8,BG$19),2)&gt;5</formula>
    </cfRule>
  </conditionalFormatting>
  <conditionalFormatting sqref="BG76:BL76">
    <cfRule type="expression" dxfId="79" priority="59">
      <formula>WEEKDAY(DATE($IF$9,$IF$8, BG$19),2)&gt;5</formula>
    </cfRule>
  </conditionalFormatting>
  <conditionalFormatting sqref="BG76:BL76">
    <cfRule type="expression" dxfId="78" priority="58">
      <formula>WEEKDAY(DATE($IF$9,$IF$8,BG$19),2)&gt;5</formula>
    </cfRule>
  </conditionalFormatting>
  <conditionalFormatting sqref="AO76:AT76">
    <cfRule type="expression" dxfId="77" priority="57">
      <formula>WEEKDAY(DATE($IF$9,$IF$8,AO$19),2)&gt;5</formula>
    </cfRule>
  </conditionalFormatting>
  <conditionalFormatting sqref="AO76:AT76">
    <cfRule type="expression" dxfId="76" priority="56">
      <formula>WEEKDAY(DATE($IF$9,$IF$8, AO$19),2)&gt;5</formula>
    </cfRule>
  </conditionalFormatting>
  <conditionalFormatting sqref="AO76:AT76">
    <cfRule type="expression" dxfId="75" priority="55">
      <formula>WEEKDAY(DATE($IF$9,$IF$8,AO$19),2)&gt;5</formula>
    </cfRule>
  </conditionalFormatting>
  <conditionalFormatting sqref="BY76:CD76">
    <cfRule type="expression" dxfId="74" priority="54">
      <formula>WEEKDAY(DATE($IF$9,$IF$8,BY$19),2)&gt;5</formula>
    </cfRule>
  </conditionalFormatting>
  <conditionalFormatting sqref="BY76:CD76">
    <cfRule type="expression" dxfId="73" priority="53">
      <formula>WEEKDAY(DATE($IF$9,$IF$8, BY$19),2)&gt;5</formula>
    </cfRule>
  </conditionalFormatting>
  <conditionalFormatting sqref="BY76:CD76">
    <cfRule type="expression" dxfId="72" priority="52">
      <formula>WEEKDAY(DATE($IF$9,$IF$8,BY$19),2)&gt;5</formula>
    </cfRule>
  </conditionalFormatting>
  <conditionalFormatting sqref="CQ76:CV76">
    <cfRule type="expression" dxfId="71" priority="51">
      <formula>WEEKDAY(DATE($IF$9,$IF$8,CQ$19),2)&gt;5</formula>
    </cfRule>
  </conditionalFormatting>
  <conditionalFormatting sqref="CQ76:CV76">
    <cfRule type="expression" dxfId="70" priority="50">
      <formula>WEEKDAY(DATE($IF$9,$IF$8, CQ$19),2)&gt;5</formula>
    </cfRule>
  </conditionalFormatting>
  <conditionalFormatting sqref="CQ76:CV76">
    <cfRule type="expression" dxfId="69" priority="49">
      <formula>WEEKDAY(DATE($IF$9,$IF$8,CQ$19),2)&gt;5</formula>
    </cfRule>
  </conditionalFormatting>
  <conditionalFormatting sqref="DI76:DN76">
    <cfRule type="expression" dxfId="68" priority="48">
      <formula>WEEKDAY(DATE($IF$9,$IF$8,DI$19),2)&gt;5</formula>
    </cfRule>
  </conditionalFormatting>
  <conditionalFormatting sqref="DI76:DN76">
    <cfRule type="expression" dxfId="67" priority="47">
      <formula>WEEKDAY(DATE($IF$9,$IF$8, DI$19),2)&gt;5</formula>
    </cfRule>
  </conditionalFormatting>
  <conditionalFormatting sqref="DI76:DN76">
    <cfRule type="expression" dxfId="66" priority="46">
      <formula>WEEKDAY(DATE($IF$9,$IF$8,DI$19),2)&gt;5</formula>
    </cfRule>
  </conditionalFormatting>
  <conditionalFormatting sqref="EA76:EF76">
    <cfRule type="expression" dxfId="65" priority="45">
      <formula>WEEKDAY(DATE($IF$9,$IF$8,EA$19),2)&gt;5</formula>
    </cfRule>
  </conditionalFormatting>
  <conditionalFormatting sqref="EA76:EF76">
    <cfRule type="expression" dxfId="64" priority="44">
      <formula>WEEKDAY(DATE($IF$9,$IF$8, EA$19),2)&gt;5</formula>
    </cfRule>
  </conditionalFormatting>
  <conditionalFormatting sqref="EA76:EF76">
    <cfRule type="expression" dxfId="63" priority="43">
      <formula>WEEKDAY(DATE($IF$9,$IF$8,EA$19),2)&gt;5</formula>
    </cfRule>
  </conditionalFormatting>
  <conditionalFormatting sqref="ES76:EX76">
    <cfRule type="expression" dxfId="62" priority="42">
      <formula>WEEKDAY(DATE($IF$9,$IF$8,ES$19),2)&gt;5</formula>
    </cfRule>
  </conditionalFormatting>
  <conditionalFormatting sqref="ES76:EX76">
    <cfRule type="expression" dxfId="61" priority="41">
      <formula>WEEKDAY(DATE($IF$9,$IF$8, ES$19),2)&gt;5</formula>
    </cfRule>
  </conditionalFormatting>
  <conditionalFormatting sqref="ES76:EX76">
    <cfRule type="expression" dxfId="60" priority="40">
      <formula>WEEKDAY(DATE($IF$9,$IF$8,ES$19),2)&gt;5</formula>
    </cfRule>
  </conditionalFormatting>
  <conditionalFormatting sqref="FK76:FP76">
    <cfRule type="expression" dxfId="59" priority="39">
      <formula>WEEKDAY(DATE($IF$9,$IF$8,FK$19),2)&gt;5</formula>
    </cfRule>
  </conditionalFormatting>
  <conditionalFormatting sqref="FK76:FP76">
    <cfRule type="expression" dxfId="58" priority="38">
      <formula>WEEKDAY(DATE($IF$9,$IF$8, FK$19),2)&gt;5</formula>
    </cfRule>
  </conditionalFormatting>
  <conditionalFormatting sqref="FK76:FP76">
    <cfRule type="expression" dxfId="57" priority="37">
      <formula>WEEKDAY(DATE($IF$9,$IF$8,FK$19),2)&gt;5</formula>
    </cfRule>
  </conditionalFormatting>
  <conditionalFormatting sqref="GC76:GH76">
    <cfRule type="expression" dxfId="56" priority="36">
      <formula>WEEKDAY(DATE($IF$9,$IF$8,GC$19),2)&gt;5</formula>
    </cfRule>
  </conditionalFormatting>
  <conditionalFormatting sqref="GC76:GH76">
    <cfRule type="expression" dxfId="55" priority="35">
      <formula>WEEKDAY(DATE($IF$9,$IF$8, GC$19),2)&gt;5</formula>
    </cfRule>
  </conditionalFormatting>
  <conditionalFormatting sqref="GC76:GH76">
    <cfRule type="expression" dxfId="54" priority="34">
      <formula>WEEKDAY(DATE($IF$9,$IF$8,GC$19),2)&gt;5</formula>
    </cfRule>
  </conditionalFormatting>
  <conditionalFormatting sqref="GU76:GZ76">
    <cfRule type="expression" dxfId="53" priority="33">
      <formula>WEEKDAY(DATE($IF$9,$IF$8,GU$19),2)&gt;5</formula>
    </cfRule>
  </conditionalFormatting>
  <conditionalFormatting sqref="GU76:GZ76">
    <cfRule type="expression" dxfId="52" priority="32">
      <formula>WEEKDAY(DATE($IF$9,$IF$8, GU$19),2)&gt;5</formula>
    </cfRule>
  </conditionalFormatting>
  <conditionalFormatting sqref="GU76:GZ76">
    <cfRule type="expression" dxfId="51" priority="31">
      <formula>WEEKDAY(DATE($IF$9,$IF$8,GU$19),2)&gt;5</formula>
    </cfRule>
  </conditionalFormatting>
  <conditionalFormatting sqref="AC25:HF25">
    <cfRule type="expression" dxfId="50" priority="30">
      <formula>WEEKDAY(DATE($IE$9,$IE$8,AC$19),2)&gt;5</formula>
    </cfRule>
  </conditionalFormatting>
  <conditionalFormatting sqref="AC25:HF25">
    <cfRule type="expression" dxfId="49" priority="28">
      <formula>WEEKDAY(DATE($IE$9,$IE$8,AC$19),2)&gt;5</formula>
    </cfRule>
    <cfRule type="expression" dxfId="48" priority="29">
      <formula>WEEKDAY(DATE($IE$9,$IE$8,AC$19),2)&gt;5</formula>
    </cfRule>
  </conditionalFormatting>
  <conditionalFormatting sqref="AC31:HF31">
    <cfRule type="expression" dxfId="47" priority="27">
      <formula>WEEKDAY(DATE($IE$9,$IE$8,AC$19),2)&gt;5</formula>
    </cfRule>
  </conditionalFormatting>
  <conditionalFormatting sqref="AC31:HF31">
    <cfRule type="expression" dxfId="46" priority="25">
      <formula>WEEKDAY(DATE($IE$9,$IE$8,AC$19),2)&gt;5</formula>
    </cfRule>
    <cfRule type="expression" dxfId="45" priority="26">
      <formula>WEEKDAY(DATE($IE$9,$IE$8,AC$19),2)&gt;5</formula>
    </cfRule>
  </conditionalFormatting>
  <conditionalFormatting sqref="AC43:HF43">
    <cfRule type="expression" dxfId="44" priority="24">
      <formula>WEEKDAY(DATE($IE$9,$IE$8,AC$19),2)&gt;5</formula>
    </cfRule>
  </conditionalFormatting>
  <conditionalFormatting sqref="AC43:HF43">
    <cfRule type="expression" dxfId="43" priority="22">
      <formula>WEEKDAY(DATE($IE$9,$IE$8,AC$19),2)&gt;5</formula>
    </cfRule>
    <cfRule type="expression" dxfId="42" priority="23">
      <formula>WEEKDAY(DATE($IE$9,$IE$8,AC$19),2)&gt;5</formula>
    </cfRule>
  </conditionalFormatting>
  <conditionalFormatting sqref="AC49:HF49">
    <cfRule type="expression" dxfId="41" priority="21">
      <formula>WEEKDAY(DATE($IE$9,$IE$8,AC$19),2)&gt;5</formula>
    </cfRule>
  </conditionalFormatting>
  <conditionalFormatting sqref="AC49:HF49">
    <cfRule type="expression" dxfId="40" priority="19">
      <formula>WEEKDAY(DATE($IE$9,$IE$8,AC$19),2)&gt;5</formula>
    </cfRule>
    <cfRule type="expression" dxfId="39" priority="20">
      <formula>WEEKDAY(DATE($IE$9,$IE$8,AC$19),2)&gt;5</formula>
    </cfRule>
  </conditionalFormatting>
  <conditionalFormatting sqref="AC55:HF55">
    <cfRule type="expression" dxfId="38" priority="18">
      <formula>WEEKDAY(DATE($IE$9,$IE$8,AC$19),2)&gt;5</formula>
    </cfRule>
  </conditionalFormatting>
  <conditionalFormatting sqref="AC55:HF55">
    <cfRule type="expression" dxfId="37" priority="16">
      <formula>WEEKDAY(DATE($IE$9,$IE$8,AC$19),2)&gt;5</formula>
    </cfRule>
    <cfRule type="expression" dxfId="36" priority="17">
      <formula>WEEKDAY(DATE($IE$9,$IE$8,AC$19),2)&gt;5</formula>
    </cfRule>
  </conditionalFormatting>
  <conditionalFormatting sqref="AC61:HF61">
    <cfRule type="expression" dxfId="35" priority="15">
      <formula>WEEKDAY(DATE($IE$9,$IE$8,AC$19),2)&gt;5</formula>
    </cfRule>
  </conditionalFormatting>
  <conditionalFormatting sqref="AC61:HF61">
    <cfRule type="expression" dxfId="34" priority="13">
      <formula>WEEKDAY(DATE($IE$9,$IE$8,AC$19),2)&gt;5</formula>
    </cfRule>
    <cfRule type="expression" dxfId="33" priority="14">
      <formula>WEEKDAY(DATE($IE$9,$IE$8,AC$19),2)&gt;5</formula>
    </cfRule>
  </conditionalFormatting>
  <conditionalFormatting sqref="AC67:HF67">
    <cfRule type="expression" dxfId="32" priority="12">
      <formula>WEEKDAY(DATE($IE$9,$IE$8,AC$19),2)&gt;5</formula>
    </cfRule>
  </conditionalFormatting>
  <conditionalFormatting sqref="AC67:HF67">
    <cfRule type="expression" dxfId="31" priority="10">
      <formula>WEEKDAY(DATE($IE$9,$IE$8,AC$19),2)&gt;5</formula>
    </cfRule>
    <cfRule type="expression" dxfId="30" priority="11">
      <formula>WEEKDAY(DATE($IE$9,$IE$8,AC$19),2)&gt;5</formula>
    </cfRule>
  </conditionalFormatting>
  <conditionalFormatting sqref="AC73:HF73">
    <cfRule type="expression" dxfId="29" priority="9">
      <formula>WEEKDAY(DATE($IE$9,$IE$8,AC$19),2)&gt;5</formula>
    </cfRule>
  </conditionalFormatting>
  <conditionalFormatting sqref="AC73:HF73">
    <cfRule type="expression" dxfId="28" priority="7">
      <formula>WEEKDAY(DATE($IE$9,$IE$8,AC$19),2)&gt;5</formula>
    </cfRule>
    <cfRule type="expression" dxfId="27" priority="8">
      <formula>WEEKDAY(DATE($IE$9,$IE$8,AC$19),2)&gt;5</formula>
    </cfRule>
  </conditionalFormatting>
  <conditionalFormatting sqref="AC78:HF78">
    <cfRule type="expression" dxfId="26" priority="6">
      <formula>WEEKDAY(DATE($IE$9,$IE$8,AC$19),2)&gt;5</formula>
    </cfRule>
  </conditionalFormatting>
  <conditionalFormatting sqref="AC78:HF78">
    <cfRule type="expression" dxfId="25" priority="4">
      <formula>WEEKDAY(DATE($IE$9,$IE$8,AC$19),2)&gt;5</formula>
    </cfRule>
    <cfRule type="expression" dxfId="24" priority="5">
      <formula>WEEKDAY(DATE($IE$9,$IE$8,AC$19),2)&gt;5</formula>
    </cfRule>
  </conditionalFormatting>
  <conditionalFormatting sqref="AC86:HF86">
    <cfRule type="cellIs" dxfId="23" priority="3" operator="equal">
      <formula>0</formula>
    </cfRule>
  </conditionalFormatting>
  <conditionalFormatting sqref="AC86:HF86">
    <cfRule type="expression" dxfId="22" priority="2">
      <formula>WEEKDAY(DATE($IE$9,$IE$8,AC$19),2)&gt;5</formula>
    </cfRule>
  </conditionalFormatting>
  <conditionalFormatting sqref="AC19:HF95">
    <cfRule type="expression" dxfId="21" priority="1">
      <formula>WEEKDAY(DATE($IE$9,$IE$8,AC$19),2)&gt;5</formula>
    </cfRule>
  </conditionalFormatting>
  <dataValidations count="23">
    <dataValidation type="list" allowBlank="1" showInputMessage="1" showErrorMessage="1" sqref="AI40:AN40 AI52:AN52" xr:uid="{E0472820-1219-4E39-A7D7-A99FD42F9418}">
      <formula1>$IH$8:$IH$32</formula1>
    </dataValidation>
    <dataValidation type="list" allowBlank="1" showInputMessage="1" showErrorMessage="1" sqref="AC46:AH47 BA46:BF47 GC46:GH47 BY46:CD47 AO46:AT47 BM46:BR47 CW46:DB47 AI53:AN53 DI46:DN47 CK46:CP47 DU46:DZ47 FE46:FJ47 ES46:EX47 EG46:EL47 FQ46:FV47 HA46:HF47 AC58:AH59 AO58:AT59 GO58:GT59 BM58:BR59 BY58:CD59 BA58:BF59 CW58:DB59 DI58:DN59 DU58:DZ59 CK58:CP59 ES58:EX59 FQ58:FV59 EG58:EL59 FE58:FJ59 GC58:GH59 HA58:HF59 GU40:GZ41 AU40:AZ41 BG40:BL41 BS40:BX41 CE40:CJ41 CQ40:CV41 DC40:DH41 DO40:DT41 EA40:EF41 EM40:ER41 EY40:FD41 FK40:FP41 FW40:GB41 GI40:GN41 AI41:AN41 GU52:GZ53 AU52:AZ53 BG52:BL53 BS52:BX53 CE52:CJ53 CQ52:CV53 DC52:DH53 DO52:DT53 EA52:EF53 EM52:ER53 EY52:FD53 FK52:FP53 FW52:GB53 GI52:GN53 GO46:GT47" xr:uid="{C22C6CA1-36A9-437F-B915-6C98D8F267DE}">
      <formula1>$IG$7:$IG$102</formula1>
    </dataValidation>
    <dataValidation type="list" allowBlank="1" showInputMessage="1" showErrorMessage="1" sqref="F22:W95" xr:uid="{AC368D58-5902-4842-A2CC-35E1C5B7077D}">
      <formula1>$IJ$15:$IJ$26</formula1>
    </dataValidation>
    <dataValidation type="list" allowBlank="1" showInputMessage="1" showErrorMessage="1" sqref="W140:W155 W96 W159:W160 W98:W102 W104:W108 W110:W114 W116:W120 W122:W138 F163:P163" xr:uid="{14E21AFB-F0A8-445B-8267-D79C37C74455}">
      <formula1>$IJ$15:$IJ$22</formula1>
    </dataValidation>
    <dataValidation type="list" allowBlank="1" showInputMessage="1" showErrorMessage="1" sqref="F96:V162" xr:uid="{821EE64A-D0F5-4C5B-89FC-FE0A17B75F28}">
      <formula1>$IJ$15:$IJ$94</formula1>
    </dataValidation>
    <dataValidation type="list" allowBlank="1" showInputMessage="1" showErrorMessage="1" sqref="AI89:AN89 EM89:ER89 DU89:DZ89 DC89:DH89 CK89:CP89 BS89:BX89 BA89:BF89" xr:uid="{7EEBF71B-6756-4B65-8FBB-97335E4403FB}">
      <formula1>$IH$9:$IH$38</formula1>
    </dataValidation>
    <dataValidation type="list" allowBlank="1" showInputMessage="1" showErrorMessage="1" sqref="BA76:BL76 CK76:CV76 BS76:CD76 AI76:AT76 EA76:EF76 DI76:DN76 ES76:EX76 FK76:FP76 GC76:GH76 GU76:GZ76" xr:uid="{EA3FBB4E-8CAA-4724-B38C-FB58BD1F2F10}">
      <formula1>$IH$9:$IH$42</formula1>
    </dataValidation>
    <dataValidation type="list" allowBlank="1" showInputMessage="1" showErrorMessage="1" sqref="GI65:GN65 ES65:EX65 DC65:DH65 BM65:BR65 GC29:GN29 EM29:EX29 CW29:DH29 BG29:BR29 AC23:GT23 AC35:AH35 AC65:AH65 AC29:AH29" xr:uid="{0DEA7DF7-381E-46E2-A263-656B918080DF}">
      <formula1>$IH$9:$IH$32</formula1>
    </dataValidation>
    <dataValidation type="list" allowBlank="1" showInputMessage="1" showErrorMessage="1" sqref="DC76:DH76 DU76:DZ76 AC64:AH64 EM76:ER76 AC28:AH28 AC34:AH34 GI64:GN64 ES64:EX64 DC64:DH64 BM64:BR64 GC28:GN28 EM28:EX28 CW28:DH28 BG28:BR28 AC22:GT22" xr:uid="{2798B32A-128D-4619-A20A-BE7703BA7426}">
      <formula1>$IH$9:$IH$36</formula1>
    </dataValidation>
    <dataValidation type="list" allowBlank="1" showInputMessage="1" showErrorMessage="1" sqref="GI89:GN90 HA89:HF90 FQ89:FV90 DO89:DT90 CE89:CJ90 AU89:AZ90 EG89:EL90 BM89:BR90 CW89:DB90" xr:uid="{902634DC-862C-4214-A54B-B2E2454175B7}">
      <formula1>$IH$7:$IH$128</formula1>
    </dataValidation>
    <dataValidation type="list" allowBlank="1" showInputMessage="1" showErrorMessage="1" sqref="AC76:AH76 GO64:HF64 EY64:GB64 DI64:EL64 BS64:CV64 AI64:BF64 GU22:HF22" xr:uid="{DC281BDA-3BE2-43AB-A607-5C530B9081ED}">
      <formula1>$IH$7:$IH$37</formula1>
    </dataValidation>
    <dataValidation type="list" allowBlank="1" showInputMessage="1" showErrorMessage="1" sqref="AC77:AH77 GO65:HF65 EY65:GB65 DI65:EL65 BS65:CV65 AI65:BF65 GU23:HF23" xr:uid="{F11295F8-2667-4D7F-A916-54DA28F19741}">
      <formula1>$IH$7:$IH$66</formula1>
    </dataValidation>
    <dataValidation type="list" allowBlank="1" showInputMessage="1" showErrorMessage="1" sqref="AC91:HF91" xr:uid="{186B5EA0-63A2-4F2A-80FA-098463407F5E}">
      <formula1>$IH$7:$IH$61</formula1>
    </dataValidation>
    <dataValidation type="list" allowBlank="1" showInputMessage="1" showErrorMessage="1" sqref="CK84:CP84 FW84:GB84 FQ83:FV84 CQ83:CV84 AO83:AZ84 AI84:AN84 AC83:AH84 EA83:EL84 BA84:BF84" xr:uid="{548B32FB-DACF-4B07-A17D-30DAC0DD3F0F}">
      <formula1>$IH$9:$IH$83</formula1>
    </dataValidation>
    <dataValidation type="list" allowBlank="1" showInputMessage="1" showErrorMessage="1" sqref="AC112:AH116 AC79:AH80 AC56:AH57 AC63:AH63 AC44:AH45 AC32:AH33 AC71:AH72 AC160:AC162 AC87:AH90 AC118:AH122 AC96:AH98 AC106:AH110 AC100:AH104 AC124:AH128 AD154:AH155 AC149:AH152 AD157:AH157 AC142:AC143 AC130:AH134 AD136:AH137 AC136:AC140 AC26:AH27 AC38:AH39 AC68:AH69 AC154:AC157 AC74:AH75 AC51:AH51" xr:uid="{6107DE50-0A48-4751-82D0-5B101462545E}">
      <formula1>$IH$7:$IH$22</formula1>
    </dataValidation>
    <dataValidation type="list" allowBlank="1" showInputMessage="1" showErrorMessage="1" sqref="AC146:HF146 EY89:FD90" xr:uid="{D12D47C5-720F-4B1C-AAC5-5C671968B403}">
      <formula1>$IH$7:$IH$129</formula1>
    </dataValidation>
    <dataValidation type="list" allowBlank="1" showInputMessage="1" showErrorMessage="1" sqref="AC144:AH145 AO144:AT144 AC40:AH42 AC52:AH54" xr:uid="{95B3D5FC-B160-447C-BECD-C436F6A7CB82}">
      <formula1>$IH$7:$IH$21</formula1>
    </dataValidation>
    <dataValidation type="list" allowBlank="1" showInputMessage="1" showErrorMessage="1" sqref="AO145:AT145 AI144:AN145" xr:uid="{5CA9974D-6507-4CE0-ABB8-0ECA4244F619}">
      <formula1>$IH$7:$IH$107</formula1>
    </dataValidation>
    <dataValidation type="list" allowBlank="1" showInputMessage="1" showErrorMessage="1" sqref="FQ77:GB77 CW77:DB77 EG77:EL77 AU77:AZ77 EY77:FJ77 BM77:BR77 DO77:DT77 CE77:CJ77 GI77:GT77 HA77:HF77" xr:uid="{74040803-0478-4E62-BFA5-33CB303C40B2}">
      <formula1>$IG$7:$IG$40</formula1>
    </dataValidation>
    <dataValidation type="list" allowBlank="1" showInputMessage="1" showErrorMessage="1" sqref="GO90:GT90 AI77:AT77 FK77:FP77 BA77:BL77 BS77:CD77 CK77:CV77 DC77:DN77 DU77:EF77 EM77:EX77 FW90:GB90 AI90:AN90 BA90:BF90 BS90:BX90 CK90:CP90 DC90:DH90 DU90:DZ90 EM90:ER90 FE90:FJ90 GC77:GH77 GU77:GZ77" xr:uid="{C434030B-738D-47DD-929E-EFC026B52734}">
      <formula1>$IG$8:$IG$31</formula1>
    </dataValidation>
    <dataValidation type="list" allowBlank="1" showInputMessage="1" showErrorMessage="1" sqref="ES90:EX90 BG34:CJ35 CW34:DZ35 EM34:FP35 GC34:HF35 FW89:GB89 BG90:BL90 GU90:GZ90 BY90:CD90 EA90:EF90 FK90:FP90 AI34:AT35 CQ90:CV90 GC90:GH90 DI90:DN90 FE89:FJ89 AO90:AT90 GO89:GT89" xr:uid="{A3F73661-5854-4F96-9D97-F8039F4BECBA}">
      <formula1>$IG$7:$IG$96</formula1>
    </dataValidation>
    <dataValidation type="list" allowBlank="1" showInputMessage="1" showErrorMessage="1" sqref="HA76:HF76 GO28:HF29 BS28:CV29 DI28:EL29 EY28:GB29 EY76:FJ76 GU89:GZ89 AU76:AZ76 BM76:BR76 CE76:CJ76 CW76:DB76 DO76:DT76 EG76:EL76 GC89:GH89 FQ76:GB76 AO89:AT89 BG89:BL89 BY89:CD89 CQ89:CV89 DI89:DN89 EA89:EF89 ES89:EX89 FK89:FP89 GI76:GT76 AI28:BF29" xr:uid="{3F108406-7986-47E3-BABD-23FE39B1A286}">
      <formula1>$IG$7:$IG$61</formula1>
    </dataValidation>
    <dataValidation type="list" allowBlank="1" showInputMessage="1" showErrorMessage="1" sqref="BG64:BL65 CW64:DB65 EM64:ER65 GC64:GH65" xr:uid="{C5E19991-5CC0-4909-8E29-BADA7327128B}">
      <formula1>$IG$7:$IG$66</formula1>
    </dataValidation>
  </dataValidations>
  <pageMargins left="0.23622047244094491" right="0.3" top="0.74803149606299213" bottom="0.74803149606299213" header="0.31496062992125984" footer="0.31496062992125984"/>
  <pageSetup paperSize="9" scale="56" fitToHeight="0" orientation="landscape" verticalDpi="0" r:id="rId1"/>
  <colBreaks count="1" manualBreakCount="1">
    <brk id="232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883F-9BB5-4E52-99D8-2579B5AE7839}">
  <sheetPr codeName="Лист12">
    <tabColor rgb="FFFF0000"/>
    <pageSetUpPr fitToPage="1"/>
  </sheetPr>
  <dimension ref="A2:BM65"/>
  <sheetViews>
    <sheetView topLeftCell="A8" zoomScale="110" zoomScaleNormal="110" workbookViewId="0">
      <selection activeCell="T54" sqref="T54"/>
    </sheetView>
  </sheetViews>
  <sheetFormatPr defaultColWidth="9.140625" defaultRowHeight="12.75" outlineLevelCol="1" x14ac:dyDescent="0.25"/>
  <cols>
    <col min="1" max="1" width="2.7109375" style="152" customWidth="1"/>
    <col min="2" max="2" width="4.7109375" style="155" hidden="1" customWidth="1" outlineLevel="1"/>
    <col min="3" max="3" width="23.85546875" style="152" customWidth="1" collapsed="1"/>
    <col min="4" max="4" width="12.5703125" style="155" customWidth="1"/>
    <col min="5" max="5" width="3.85546875" style="152" customWidth="1"/>
    <col min="6" max="6" width="4.28515625" style="152" customWidth="1"/>
    <col min="7" max="7" width="5.42578125" style="152" customWidth="1"/>
    <col min="8" max="8" width="4.5703125" style="152" customWidth="1"/>
    <col min="9" max="9" width="4.85546875" style="152" customWidth="1"/>
    <col min="10" max="11" width="5" style="152" customWidth="1"/>
    <col min="12" max="12" width="5.42578125" style="152" customWidth="1"/>
    <col min="13" max="14" width="4.42578125" style="152" customWidth="1"/>
    <col min="15" max="15" width="4.85546875" style="152" customWidth="1"/>
    <col min="16" max="18" width="4.42578125" style="152" customWidth="1"/>
    <col min="19" max="19" width="4.5703125" style="152" customWidth="1"/>
    <col min="20" max="20" width="5.140625" style="152" customWidth="1"/>
    <col min="21" max="38" width="3.7109375" style="152" customWidth="1"/>
    <col min="39" max="39" width="9.85546875" style="152" customWidth="1"/>
    <col min="40" max="42" width="3.7109375" style="152" customWidth="1"/>
    <col min="43" max="43" width="4.7109375" style="152" customWidth="1"/>
    <col min="44" max="47" width="3.7109375" style="152" customWidth="1"/>
    <col min="48" max="48" width="4.85546875" style="152" customWidth="1"/>
    <col min="49" max="51" width="3.7109375" style="152" customWidth="1"/>
    <col min="52" max="52" width="4.42578125" style="152" customWidth="1"/>
    <col min="53" max="57" width="3.7109375" style="152" customWidth="1"/>
    <col min="58" max="58" width="4.28515625" style="152" customWidth="1"/>
    <col min="59" max="59" width="9.140625" style="152"/>
    <col min="60" max="60" width="23" style="152" customWidth="1"/>
    <col min="61" max="64" width="9.140625" style="152"/>
    <col min="65" max="65" width="21.28515625" style="152" customWidth="1"/>
    <col min="66" max="16384" width="9.140625" style="152"/>
  </cols>
  <sheetData>
    <row r="2" spans="1:65" ht="12.75" customHeight="1" x14ac:dyDescent="0.25">
      <c r="A2" s="833"/>
      <c r="B2" s="833"/>
      <c r="C2" s="833"/>
      <c r="D2" s="833"/>
      <c r="E2" s="833"/>
      <c r="F2" s="833"/>
      <c r="G2" s="833"/>
      <c r="H2" s="151"/>
      <c r="I2" s="151"/>
      <c r="J2" s="151"/>
      <c r="K2" s="151"/>
      <c r="L2" s="151"/>
      <c r="M2" s="151"/>
      <c r="N2" s="151"/>
      <c r="O2" s="151"/>
      <c r="AN2" s="153"/>
      <c r="AO2" s="153"/>
      <c r="AP2" s="153"/>
      <c r="AQ2" s="153"/>
      <c r="AR2" s="153"/>
      <c r="AS2" s="834"/>
      <c r="AT2" s="834"/>
      <c r="AU2" s="834"/>
      <c r="AV2" s="834"/>
      <c r="AW2" s="834"/>
      <c r="AX2" s="153"/>
      <c r="AY2" s="153"/>
      <c r="AZ2" s="153"/>
      <c r="BH2" s="154"/>
      <c r="BI2" s="153"/>
    </row>
    <row r="3" spans="1:65" ht="12.75" customHeight="1" x14ac:dyDescent="0.2">
      <c r="B3" s="152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Y3" s="836"/>
      <c r="Z3" s="836"/>
      <c r="AA3" s="836"/>
      <c r="AB3" s="836"/>
      <c r="AC3" s="836"/>
      <c r="AD3" s="836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H3" s="154"/>
      <c r="BI3" s="153"/>
    </row>
    <row r="4" spans="1:65" ht="13.5" customHeight="1" x14ac:dyDescent="0.25">
      <c r="A4" s="837"/>
      <c r="B4" s="837"/>
      <c r="C4" s="837"/>
      <c r="P4" s="156"/>
      <c r="Q4" s="156"/>
      <c r="R4" s="156"/>
      <c r="AM4" s="838"/>
      <c r="AN4" s="838"/>
      <c r="AO4" s="838"/>
      <c r="AP4" s="838"/>
      <c r="AQ4" s="838"/>
      <c r="AR4" s="153"/>
      <c r="AS4" s="157"/>
      <c r="AT4" s="157"/>
      <c r="AU4" s="157"/>
      <c r="AV4" s="157"/>
      <c r="AW4" s="157"/>
      <c r="AX4" s="157"/>
      <c r="AY4" s="157"/>
      <c r="AZ4" s="838"/>
      <c r="BA4" s="838"/>
      <c r="BB4" s="838"/>
      <c r="BC4" s="838"/>
      <c r="BD4" s="838"/>
      <c r="BE4" s="838"/>
      <c r="BH4" s="154"/>
      <c r="BI4" s="153"/>
    </row>
    <row r="5" spans="1:65" ht="12.75" customHeight="1" x14ac:dyDescent="0.2">
      <c r="A5" s="856" t="s">
        <v>60</v>
      </c>
      <c r="B5" s="856"/>
      <c r="C5" s="856"/>
      <c r="D5" s="856"/>
      <c r="E5" s="856"/>
      <c r="F5" s="856"/>
      <c r="G5" s="856"/>
      <c r="H5" s="158"/>
      <c r="I5" s="158"/>
      <c r="J5" s="158"/>
      <c r="K5" s="158"/>
      <c r="L5" s="158"/>
      <c r="M5" s="158"/>
      <c r="N5" s="158"/>
      <c r="O5" s="158"/>
      <c r="P5" s="156"/>
      <c r="Q5" s="156"/>
      <c r="AL5" s="159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1"/>
      <c r="AZ5" s="161"/>
      <c r="BA5" s="161"/>
      <c r="BH5" s="154"/>
    </row>
    <row r="6" spans="1:65" ht="16.5" customHeight="1" x14ac:dyDescent="0.25">
      <c r="C6" s="162"/>
      <c r="I6" s="857" t="s">
        <v>61</v>
      </c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M6" s="855"/>
      <c r="AN6" s="855"/>
      <c r="AO6" s="855"/>
      <c r="AP6" s="855"/>
      <c r="AQ6" s="164" t="s">
        <v>62</v>
      </c>
      <c r="AR6" s="164"/>
      <c r="AS6" s="858"/>
      <c r="AT6" s="858"/>
      <c r="AU6" s="858"/>
      <c r="AV6" s="164" t="s">
        <v>63</v>
      </c>
      <c r="AW6" s="859"/>
      <c r="AX6" s="859"/>
      <c r="AY6" s="859"/>
      <c r="AZ6" s="859"/>
      <c r="BA6" s="859"/>
      <c r="BB6" s="859"/>
      <c r="BC6" s="165"/>
      <c r="BD6" s="165"/>
    </row>
    <row r="7" spans="1:65" ht="18" customHeight="1" x14ac:dyDescent="0.2">
      <c r="E7" s="851" t="s">
        <v>64</v>
      </c>
      <c r="F7" s="851"/>
      <c r="G7" s="851"/>
      <c r="H7" s="851"/>
      <c r="I7" s="851"/>
      <c r="J7" s="851"/>
      <c r="K7" s="851"/>
      <c r="L7" s="851"/>
      <c r="M7" s="851"/>
      <c r="N7" s="851"/>
      <c r="O7" s="851"/>
      <c r="P7" s="851"/>
      <c r="Q7" s="851"/>
      <c r="R7" s="852">
        <f>IF(DAY(D44)&gt;=28,EDATE(D44,1),D44)</f>
        <v>44228</v>
      </c>
      <c r="S7" s="852"/>
      <c r="T7" s="852"/>
      <c r="U7" s="852"/>
      <c r="V7" s="852"/>
      <c r="W7" s="852"/>
      <c r="X7" s="853" t="s">
        <v>65</v>
      </c>
      <c r="Y7" s="853"/>
      <c r="Z7" s="853"/>
      <c r="AA7" s="162"/>
      <c r="AB7" s="162"/>
      <c r="AC7" s="162"/>
      <c r="AD7" s="162"/>
      <c r="AE7" s="162"/>
      <c r="AF7" s="166"/>
      <c r="AG7" s="166"/>
      <c r="AH7" s="166"/>
      <c r="AI7" s="166"/>
      <c r="AJ7" s="166"/>
      <c r="AK7" s="166"/>
      <c r="AL7" s="166"/>
      <c r="AM7" s="854"/>
      <c r="AN7" s="854"/>
      <c r="AO7" s="854"/>
      <c r="AP7" s="854"/>
      <c r="AQ7" s="854"/>
      <c r="AR7" s="854" t="s">
        <v>66</v>
      </c>
      <c r="AS7" s="854"/>
      <c r="AT7" s="854"/>
      <c r="AU7" s="854"/>
      <c r="AV7" s="167">
        <f>VLOOKUP(AM8,'[1]производственный календарь '!$B$2:$D$13,3,0)</f>
        <v>19</v>
      </c>
      <c r="AW7" s="855" t="s">
        <v>67</v>
      </c>
      <c r="AX7" s="855"/>
      <c r="AY7" s="855"/>
      <c r="AZ7" s="855"/>
      <c r="BA7" s="855"/>
      <c r="BB7" s="855"/>
      <c r="BC7" s="855"/>
      <c r="BD7" s="855"/>
      <c r="BE7" s="855"/>
      <c r="BF7" s="168">
        <f>VLOOKUP(AM8,'[1]производственный календарь '!$B$2:D13,2,0)</f>
        <v>151</v>
      </c>
    </row>
    <row r="8" spans="1:65" ht="26.25" thickBot="1" x14ac:dyDescent="0.3">
      <c r="R8" s="860" t="s">
        <v>68</v>
      </c>
      <c r="S8" s="860"/>
      <c r="T8" s="860"/>
      <c r="U8" s="860"/>
      <c r="V8" s="860"/>
      <c r="W8" s="860"/>
      <c r="AM8" s="153" t="s">
        <v>23</v>
      </c>
    </row>
    <row r="9" spans="1:65" s="155" customFormat="1" ht="19.5" customHeight="1" thickBot="1" x14ac:dyDescent="0.3">
      <c r="A9" s="861" t="s">
        <v>69</v>
      </c>
      <c r="B9" s="864" t="s">
        <v>70</v>
      </c>
      <c r="C9" s="867" t="s">
        <v>71</v>
      </c>
      <c r="D9" s="870" t="s">
        <v>72</v>
      </c>
      <c r="E9" s="864" t="s">
        <v>73</v>
      </c>
      <c r="F9" s="873" t="s">
        <v>74</v>
      </c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3"/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3"/>
      <c r="AF9" s="873"/>
      <c r="AG9" s="873"/>
      <c r="AH9" s="873"/>
      <c r="AI9" s="873"/>
      <c r="AJ9" s="873"/>
      <c r="AK9" s="873"/>
      <c r="AL9" s="169" t="s">
        <v>12</v>
      </c>
      <c r="AM9" s="873" t="s">
        <v>75</v>
      </c>
      <c r="AN9" s="873"/>
      <c r="AO9" s="873"/>
      <c r="AP9" s="873"/>
      <c r="AQ9" s="873"/>
      <c r="AR9" s="873"/>
      <c r="AS9" s="873"/>
      <c r="AT9" s="877"/>
      <c r="AU9" s="864" t="s">
        <v>76</v>
      </c>
      <c r="AV9" s="878" t="s">
        <v>77</v>
      </c>
      <c r="AW9" s="873"/>
      <c r="AX9" s="873"/>
      <c r="AY9" s="873"/>
      <c r="AZ9" s="873"/>
      <c r="BA9" s="873"/>
      <c r="BB9" s="873"/>
      <c r="BC9" s="873"/>
      <c r="BD9" s="873"/>
      <c r="BE9" s="879" t="s">
        <v>78</v>
      </c>
    </row>
    <row r="10" spans="1:65" s="155" customFormat="1" ht="19.5" customHeight="1" thickBot="1" x14ac:dyDescent="0.3">
      <c r="A10" s="862"/>
      <c r="B10" s="865"/>
      <c r="C10" s="868"/>
      <c r="D10" s="871"/>
      <c r="E10" s="865"/>
      <c r="F10" s="882">
        <v>1</v>
      </c>
      <c r="G10" s="874">
        <v>2</v>
      </c>
      <c r="H10" s="874">
        <v>3</v>
      </c>
      <c r="I10" s="874">
        <v>4</v>
      </c>
      <c r="J10" s="874">
        <v>5</v>
      </c>
      <c r="K10" s="874">
        <v>6</v>
      </c>
      <c r="L10" s="874">
        <v>7</v>
      </c>
      <c r="M10" s="874">
        <v>8</v>
      </c>
      <c r="N10" s="874">
        <v>9</v>
      </c>
      <c r="O10" s="874">
        <v>10</v>
      </c>
      <c r="P10" s="874">
        <v>11</v>
      </c>
      <c r="Q10" s="874">
        <v>12</v>
      </c>
      <c r="R10" s="874">
        <v>13</v>
      </c>
      <c r="S10" s="874">
        <v>14</v>
      </c>
      <c r="T10" s="874">
        <v>15</v>
      </c>
      <c r="U10" s="874" t="s">
        <v>79</v>
      </c>
      <c r="V10" s="874">
        <v>16</v>
      </c>
      <c r="W10" s="874">
        <v>17</v>
      </c>
      <c r="X10" s="874">
        <v>18</v>
      </c>
      <c r="Y10" s="874">
        <v>19</v>
      </c>
      <c r="Z10" s="874">
        <v>20</v>
      </c>
      <c r="AA10" s="874">
        <v>21</v>
      </c>
      <c r="AB10" s="874">
        <v>22</v>
      </c>
      <c r="AC10" s="874">
        <v>23</v>
      </c>
      <c r="AD10" s="874">
        <v>24</v>
      </c>
      <c r="AE10" s="874">
        <v>25</v>
      </c>
      <c r="AF10" s="874">
        <v>26</v>
      </c>
      <c r="AG10" s="874">
        <v>27</v>
      </c>
      <c r="AH10" s="874">
        <v>28</v>
      </c>
      <c r="AI10" s="874">
        <v>29</v>
      </c>
      <c r="AJ10" s="874">
        <v>30</v>
      </c>
      <c r="AK10" s="874">
        <v>31</v>
      </c>
      <c r="AL10" s="864" t="s">
        <v>80</v>
      </c>
      <c r="AM10" s="889" t="s">
        <v>81</v>
      </c>
      <c r="AN10" s="878" t="s">
        <v>32</v>
      </c>
      <c r="AO10" s="873"/>
      <c r="AP10" s="873"/>
      <c r="AQ10" s="873"/>
      <c r="AR10" s="873"/>
      <c r="AS10" s="873"/>
      <c r="AT10" s="877"/>
      <c r="AU10" s="865"/>
      <c r="AV10" s="864" t="s">
        <v>82</v>
      </c>
      <c r="AW10" s="864" t="s">
        <v>83</v>
      </c>
      <c r="AX10" s="864" t="s">
        <v>84</v>
      </c>
      <c r="AY10" s="864" t="s">
        <v>85</v>
      </c>
      <c r="AZ10" s="864" t="s">
        <v>86</v>
      </c>
      <c r="BA10" s="864" t="s">
        <v>87</v>
      </c>
      <c r="BB10" s="864" t="s">
        <v>88</v>
      </c>
      <c r="BC10" s="864" t="s">
        <v>89</v>
      </c>
      <c r="BD10" s="861" t="s">
        <v>90</v>
      </c>
      <c r="BE10" s="880"/>
    </row>
    <row r="11" spans="1:65" s="155" customFormat="1" ht="25.5" customHeight="1" thickBot="1" x14ac:dyDescent="0.3">
      <c r="A11" s="862"/>
      <c r="B11" s="865"/>
      <c r="C11" s="868"/>
      <c r="D11" s="871"/>
      <c r="E11" s="865"/>
      <c r="F11" s="883"/>
      <c r="G11" s="875"/>
      <c r="H11" s="875"/>
      <c r="I11" s="875"/>
      <c r="J11" s="875"/>
      <c r="K11" s="875"/>
      <c r="L11" s="875"/>
      <c r="M11" s="875"/>
      <c r="N11" s="875"/>
      <c r="O11" s="875"/>
      <c r="P11" s="875"/>
      <c r="Q11" s="875"/>
      <c r="R11" s="875"/>
      <c r="S11" s="875"/>
      <c r="T11" s="875"/>
      <c r="U11" s="875"/>
      <c r="V11" s="875"/>
      <c r="W11" s="875"/>
      <c r="X11" s="875"/>
      <c r="Y11" s="875"/>
      <c r="Z11" s="875"/>
      <c r="AA11" s="875"/>
      <c r="AB11" s="875"/>
      <c r="AC11" s="875"/>
      <c r="AD11" s="875"/>
      <c r="AE11" s="875"/>
      <c r="AF11" s="875"/>
      <c r="AG11" s="875"/>
      <c r="AH11" s="875"/>
      <c r="AI11" s="875"/>
      <c r="AJ11" s="875"/>
      <c r="AK11" s="875"/>
      <c r="AL11" s="865"/>
      <c r="AM11" s="885"/>
      <c r="AN11" s="885" t="s">
        <v>81</v>
      </c>
      <c r="AO11" s="871" t="s">
        <v>91</v>
      </c>
      <c r="AP11" s="887"/>
      <c r="AQ11" s="887"/>
      <c r="AR11" s="887"/>
      <c r="AS11" s="887"/>
      <c r="AT11" s="888"/>
      <c r="AU11" s="865"/>
      <c r="AV11" s="865"/>
      <c r="AW11" s="865"/>
      <c r="AX11" s="865"/>
      <c r="AY11" s="865"/>
      <c r="AZ11" s="865"/>
      <c r="BA11" s="865"/>
      <c r="BB11" s="865"/>
      <c r="BC11" s="865"/>
      <c r="BD11" s="862"/>
      <c r="BE11" s="880"/>
    </row>
    <row r="12" spans="1:65" s="155" customFormat="1" ht="54" customHeight="1" thickBot="1" x14ac:dyDescent="0.3">
      <c r="A12" s="863"/>
      <c r="B12" s="866"/>
      <c r="C12" s="869"/>
      <c r="D12" s="872"/>
      <c r="E12" s="866"/>
      <c r="F12" s="884"/>
      <c r="G12" s="876" t="s">
        <v>12</v>
      </c>
      <c r="H12" s="876" t="s">
        <v>12</v>
      </c>
      <c r="I12" s="876"/>
      <c r="J12" s="876"/>
      <c r="K12" s="876"/>
      <c r="L12" s="876"/>
      <c r="M12" s="876"/>
      <c r="N12" s="876"/>
      <c r="O12" s="876"/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876"/>
      <c r="AD12" s="876"/>
      <c r="AE12" s="876"/>
      <c r="AF12" s="876"/>
      <c r="AG12" s="876"/>
      <c r="AH12" s="876"/>
      <c r="AI12" s="876"/>
      <c r="AJ12" s="876"/>
      <c r="AK12" s="876"/>
      <c r="AL12" s="866"/>
      <c r="AM12" s="886"/>
      <c r="AN12" s="886"/>
      <c r="AO12" s="170" t="s">
        <v>92</v>
      </c>
      <c r="AP12" s="170" t="s">
        <v>93</v>
      </c>
      <c r="AQ12" s="171" t="s">
        <v>94</v>
      </c>
      <c r="AR12" s="170" t="s">
        <v>95</v>
      </c>
      <c r="AS12" s="172" t="s">
        <v>96</v>
      </c>
      <c r="AT12" s="172" t="s">
        <v>97</v>
      </c>
      <c r="AU12" s="866"/>
      <c r="AV12" s="866"/>
      <c r="AW12" s="866"/>
      <c r="AX12" s="866"/>
      <c r="AY12" s="866"/>
      <c r="AZ12" s="866"/>
      <c r="BA12" s="866"/>
      <c r="BB12" s="866"/>
      <c r="BC12" s="866"/>
      <c r="BD12" s="863"/>
      <c r="BE12" s="881"/>
    </row>
    <row r="13" spans="1:65" s="155" customFormat="1" ht="18.75" customHeight="1" thickBot="1" x14ac:dyDescent="0.3">
      <c r="A13" s="173"/>
      <c r="B13" s="174"/>
      <c r="C13" s="175"/>
      <c r="D13" s="176"/>
      <c r="E13" s="173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8" t="s">
        <v>98</v>
      </c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80"/>
      <c r="AL13" s="180"/>
      <c r="AM13" s="181"/>
      <c r="AN13" s="182"/>
      <c r="AO13" s="183"/>
      <c r="AP13" s="183"/>
      <c r="AQ13" s="184"/>
      <c r="AR13" s="183"/>
      <c r="AS13" s="183"/>
      <c r="AT13" s="170"/>
      <c r="AU13" s="181"/>
      <c r="AV13" s="182"/>
      <c r="AW13" s="183"/>
      <c r="AX13" s="183"/>
      <c r="AY13" s="183"/>
      <c r="AZ13" s="183"/>
      <c r="BA13" s="183"/>
      <c r="BB13" s="183"/>
      <c r="BC13" s="183"/>
      <c r="BD13" s="183"/>
      <c r="BE13" s="172"/>
      <c r="BM13" s="185" t="s">
        <v>99</v>
      </c>
    </row>
    <row r="14" spans="1:65" s="195" customFormat="1" ht="13.5" customHeight="1" thickBot="1" x14ac:dyDescent="0.3">
      <c r="A14" s="186">
        <v>1</v>
      </c>
      <c r="B14" s="187" t="s">
        <v>100</v>
      </c>
      <c r="C14" s="187" t="s">
        <v>101</v>
      </c>
      <c r="D14" s="188" t="s">
        <v>102</v>
      </c>
      <c r="E14" s="187" t="s">
        <v>103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90" t="s">
        <v>104</v>
      </c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7" t="s">
        <v>105</v>
      </c>
      <c r="AM14" s="186"/>
      <c r="AN14" s="191" t="s">
        <v>106</v>
      </c>
      <c r="AO14" s="192"/>
      <c r="AP14" s="192"/>
      <c r="AQ14" s="192"/>
      <c r="AR14" s="192"/>
      <c r="AS14" s="192"/>
      <c r="AT14" s="193"/>
      <c r="AU14" s="890" t="s">
        <v>107</v>
      </c>
      <c r="AV14" s="891"/>
      <c r="AW14" s="891"/>
      <c r="AX14" s="891"/>
      <c r="AY14" s="891"/>
      <c r="AZ14" s="891"/>
      <c r="BA14" s="891"/>
      <c r="BB14" s="891"/>
      <c r="BC14" s="891"/>
      <c r="BD14" s="891"/>
      <c r="BE14" s="194" t="s">
        <v>108</v>
      </c>
      <c r="BM14" s="194" t="s">
        <v>109</v>
      </c>
    </row>
    <row r="15" spans="1:65" s="195" customFormat="1" ht="13.5" customHeight="1" thickBot="1" x14ac:dyDescent="0.3">
      <c r="A15" s="196"/>
      <c r="B15" s="197"/>
      <c r="C15" s="198"/>
      <c r="D15" s="199"/>
      <c r="E15" s="200"/>
      <c r="F15" s="201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3"/>
      <c r="U15" s="204"/>
      <c r="V15" s="201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3"/>
      <c r="AL15" s="205"/>
      <c r="AM15" s="206"/>
      <c r="AN15" s="207"/>
      <c r="AO15" s="207"/>
      <c r="AP15" s="208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9"/>
      <c r="BE15" s="210"/>
    </row>
    <row r="16" spans="1:65" s="195" customFormat="1" ht="13.5" customHeight="1" x14ac:dyDescent="0.25">
      <c r="A16" s="211"/>
      <c r="B16" s="212"/>
      <c r="C16" s="892" t="str">
        <f>'[1]ГРАФИК К.П. ФЕВРАЛЬ 2021  УФ   '!F22</f>
        <v>Слезинский В.Е.,  управляющий участка</v>
      </c>
      <c r="D16" s="894" t="s">
        <v>110</v>
      </c>
      <c r="E16" s="213"/>
      <c r="F16" s="214" t="e">
        <f>INDEX('ГРАФИК К.П. ФЕВРАЛЬ 2021  УФ   '!AC25:GN25,1,MATCH('ГРАФИК К.П. ФЕВРАЛЬ 2021  УФ   '!AC25:GN25,0))</f>
        <v>#VALUE!</v>
      </c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5"/>
      <c r="U16" s="216"/>
      <c r="V16" s="214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8"/>
      <c r="AL16" s="896">
        <f>COUNTIF($F16:$AK16,"&gt;0")</f>
        <v>0</v>
      </c>
      <c r="AM16" s="898" t="e">
        <f>SUM($F$16:$AK$16)</f>
        <v>#VALUE!</v>
      </c>
      <c r="AN16" s="219"/>
      <c r="AO16" s="219"/>
      <c r="AP16" s="219"/>
      <c r="AQ16" s="219"/>
      <c r="AR16" s="219"/>
      <c r="AS16" s="219"/>
      <c r="AT16" s="219"/>
      <c r="AU16" s="219"/>
      <c r="AV16" s="219">
        <f>COUNTIF($F17:$AK17,"=От")</f>
        <v>0</v>
      </c>
      <c r="AW16" s="219"/>
      <c r="AX16" s="219"/>
      <c r="AY16" s="219"/>
      <c r="AZ16" s="219"/>
      <c r="BA16" s="219"/>
      <c r="BB16" s="219"/>
      <c r="BC16" s="219"/>
      <c r="BD16" s="219"/>
      <c r="BE16" s="219">
        <f>COUNTIF(F17:AK17,"В")</f>
        <v>0</v>
      </c>
      <c r="BH16" s="220" t="s">
        <v>9</v>
      </c>
    </row>
    <row r="17" spans="1:60" s="195" customFormat="1" ht="13.5" customHeight="1" thickBot="1" x14ac:dyDescent="0.3">
      <c r="A17" s="196"/>
      <c r="B17" s="197"/>
      <c r="C17" s="893"/>
      <c r="D17" s="895"/>
      <c r="E17" s="200"/>
      <c r="F17" s="221" t="e">
        <f>IF('ГРАФИК К.П. ФЕВРАЛЬ 2021  УФ   '!AC22="ОТ","ОТ",IF(F16=0,"В","Я"))</f>
        <v>#VALUE!</v>
      </c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2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3"/>
      <c r="AL17" s="897"/>
      <c r="AM17" s="899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H17" s="220" t="s">
        <v>110</v>
      </c>
    </row>
    <row r="18" spans="1:60" s="195" customFormat="1" ht="13.5" hidden="1" customHeight="1" x14ac:dyDescent="0.25">
      <c r="A18" s="225"/>
      <c r="B18" s="226"/>
      <c r="C18" s="892" t="str">
        <f>'[1]ГРАФИК К.П. ФЕВРАЛЬ 2021  УФ   '!F28</f>
        <v>Медведев А.П., слесарь-ремонтник</v>
      </c>
      <c r="D18" s="894" t="s">
        <v>111</v>
      </c>
      <c r="E18" s="213"/>
      <c r="F18" s="214">
        <f>INDEX('[1]ГРАФИК К.П. ФЕВРАЛЬ 2021  УФ   '!$AC$31:$HF$31,1,MATCH(F$10,'[1]ГРАФИК К.П. ФЕВРАЛЬ 2021  УФ   '!$AC$19:$HF$19,0))</f>
        <v>0</v>
      </c>
      <c r="G18" s="214">
        <f>INDEX('[1]ГРАФИК К.П. ФЕВРАЛЬ 2021  УФ   '!$AC$31:$HF$31,1,MATCH(G$10,'[1]ГРАФИК К.П. ФЕВРАЛЬ 2021  УФ   '!$AC$19:$HF$19,0))</f>
        <v>0</v>
      </c>
      <c r="H18" s="214">
        <f>INDEX('[1]ГРАФИК К.П. ФЕВРАЛЬ 2021  УФ   '!$AC$31:$HF$31,1,MATCH(H$10,'[1]ГРАФИК К.П. ФЕВРАЛЬ 2021  УФ   '!$AC$19:$HF$19,0))</f>
        <v>0</v>
      </c>
      <c r="I18" s="214">
        <f>INDEX('[1]ГРАФИК К.П. ФЕВРАЛЬ 2021  УФ   '!$AC$31:$HF$31,1,MATCH(I$10,'[1]ГРАФИК К.П. ФЕВРАЛЬ 2021  УФ   '!$AC$19:$HF$19,0))</f>
        <v>0</v>
      </c>
      <c r="J18" s="214">
        <f>INDEX('[1]ГРАФИК К.П. ФЕВРАЛЬ 2021  УФ   '!$AC$31:$HF$31,1,MATCH(J$10,'[1]ГРАФИК К.П. ФЕВРАЛЬ 2021  УФ   '!$AC$19:$HF$19,0))</f>
        <v>0</v>
      </c>
      <c r="K18" s="214">
        <f>INDEX('[1]ГРАФИК К.П. ФЕВРАЛЬ 2021  УФ   '!$AC$31:$HF$31,1,MATCH(K$10,'[1]ГРАФИК К.П. ФЕВРАЛЬ 2021  УФ   '!$AC$19:$HF$19,0))</f>
        <v>0</v>
      </c>
      <c r="L18" s="214">
        <f>INDEX('[1]ГРАФИК К.П. ФЕВРАЛЬ 2021  УФ   '!$AC$31:$HF$31,1,MATCH(L$10,'[1]ГРАФИК К.П. ФЕВРАЛЬ 2021  УФ   '!$AC$19:$HF$19,0))</f>
        <v>0</v>
      </c>
      <c r="M18" s="214">
        <f>INDEX('[1]ГРАФИК К.П. ФЕВРАЛЬ 2021  УФ   '!$AC$31:$HF$31,1,MATCH(M$10,'[1]ГРАФИК К.П. ФЕВРАЛЬ 2021  УФ   '!$AC$19:$HF$19,0))</f>
        <v>0</v>
      </c>
      <c r="N18" s="214">
        <f>INDEX('[1]ГРАФИК К.П. ФЕВРАЛЬ 2021  УФ   '!$AC$31:$HF$31,1,MATCH(N$10,'[1]ГРАФИК К.П. ФЕВРАЛЬ 2021  УФ   '!$AC$19:$HF$19,0))</f>
        <v>0</v>
      </c>
      <c r="O18" s="214">
        <f>INDEX('[1]ГРАФИК К.П. ФЕВРАЛЬ 2021  УФ   '!$AC$31:$HF$31,1,MATCH(O$10,'[1]ГРАФИК К.П. ФЕВРАЛЬ 2021  УФ   '!$AC$19:$HF$19,0))</f>
        <v>0</v>
      </c>
      <c r="P18" s="214">
        <f>INDEX('[1]ГРАФИК К.П. ФЕВРАЛЬ 2021  УФ   '!$AC$31:$HF$31,1,MATCH(P$10,'[1]ГРАФИК К.П. ФЕВРАЛЬ 2021  УФ   '!$AC$19:$HF$19,0))</f>
        <v>0</v>
      </c>
      <c r="Q18" s="214">
        <f>INDEX('[1]ГРАФИК К.П. ФЕВРАЛЬ 2021  УФ   '!$AC$31:$HF$31,1,MATCH(Q$10,'[1]ГРАФИК К.П. ФЕВРАЛЬ 2021  УФ   '!$AC$19:$HF$19,0))</f>
        <v>0</v>
      </c>
      <c r="R18" s="214">
        <f>INDEX('[1]ГРАФИК К.П. ФЕВРАЛЬ 2021  УФ   '!$AC$31:$HF$31,1,MATCH(R$10,'[1]ГРАФИК К.П. ФЕВРАЛЬ 2021  УФ   '!$AC$19:$HF$19,0))</f>
        <v>0</v>
      </c>
      <c r="S18" s="214">
        <f>INDEX('[1]ГРАФИК К.П. ФЕВРАЛЬ 2021  УФ   '!$AC$31:$HF$31,1,MATCH(S$10,'[1]ГРАФИК К.П. ФЕВРАЛЬ 2021  УФ   '!$AC$19:$HF$19,0))</f>
        <v>0</v>
      </c>
      <c r="T18" s="215">
        <f>INDEX('[1]ГРАФИК К.П. ФЕВРАЛЬ 2021  УФ   '!$AC$31:$HF$31,1,MATCH(T$10,'[1]ГРАФИК К.П. ФЕВРАЛЬ 2021  УФ   '!$AC$19:$HF$19,0))</f>
        <v>0</v>
      </c>
      <c r="U18" s="216"/>
      <c r="V18" s="214">
        <f>INDEX('[1]ГРАФИК К.П. ФЕВРАЛЬ 2021  УФ   '!$AC$31:$HF$31,1,MATCH(V$10,'[1]ГРАФИК К.П. ФЕВРАЛЬ 2021  УФ   '!$AC$19:$HF$19,0))</f>
        <v>0</v>
      </c>
      <c r="W18" s="214">
        <f>INDEX('[1]ГРАФИК К.П. ФЕВРАЛЬ 2021  УФ   '!$AC$31:$HF$31,1,MATCH(W$10,'[1]ГРАФИК К.П. ФЕВРАЛЬ 2021  УФ   '!$AC$19:$HF$19,0))</f>
        <v>0</v>
      </c>
      <c r="X18" s="214">
        <f>INDEX('[1]ГРАФИК К.П. ФЕВРАЛЬ 2021  УФ   '!$AC$31:$HF$31,1,MATCH(X$10,'[1]ГРАФИК К.П. ФЕВРАЛЬ 2021  УФ   '!$AC$19:$HF$19,0))</f>
        <v>0</v>
      </c>
      <c r="Y18" s="214">
        <f>INDEX('[1]ГРАФИК К.П. ФЕВРАЛЬ 2021  УФ   '!$AC$31:$HF$31,1,MATCH(Y$10,'[1]ГРАФИК К.П. ФЕВРАЛЬ 2021  УФ   '!$AC$19:$HF$19,0))</f>
        <v>0</v>
      </c>
      <c r="Z18" s="214">
        <f>INDEX('[1]ГРАФИК К.П. ФЕВРАЛЬ 2021  УФ   '!$AC$31:$HF$31,1,MATCH(Z$10,'[1]ГРАФИК К.П. ФЕВРАЛЬ 2021  УФ   '!$AC$19:$HF$19,0))</f>
        <v>0</v>
      </c>
      <c r="AA18" s="214">
        <f>INDEX('[1]ГРАФИК К.П. ФЕВРАЛЬ 2021  УФ   '!$AC$31:$HF$31,1,MATCH(AA$10,'[1]ГРАФИК К.П. ФЕВРАЛЬ 2021  УФ   '!$AC$19:$HF$19,0))</f>
        <v>0</v>
      </c>
      <c r="AB18" s="214">
        <f>INDEX('[1]ГРАФИК К.П. ФЕВРАЛЬ 2021  УФ   '!$AC$31:$HF$31,1,MATCH(AB$10,'[1]ГРАФИК К.П. ФЕВРАЛЬ 2021  УФ   '!$AC$19:$HF$19,0))</f>
        <v>0</v>
      </c>
      <c r="AC18" s="214">
        <f>INDEX('[1]ГРАФИК К.П. ФЕВРАЛЬ 2021  УФ   '!$AC$31:$HF$31,1,MATCH(AC$10,'[1]ГРАФИК К.П. ФЕВРАЛЬ 2021  УФ   '!$AC$19:$HF$19,0))</f>
        <v>0</v>
      </c>
      <c r="AD18" s="214">
        <f>INDEX('[1]ГРАФИК К.П. ФЕВРАЛЬ 2021  УФ   '!$AC$31:$HF$31,1,MATCH(AD$10,'[1]ГРАФИК К.П. ФЕВРАЛЬ 2021  УФ   '!$AC$19:$HF$19,0))</f>
        <v>0</v>
      </c>
      <c r="AE18" s="214">
        <f>INDEX('[1]ГРАФИК К.П. ФЕВРАЛЬ 2021  УФ   '!$AC$31:$HF$31,1,MATCH(AE$10,'[1]ГРАФИК К.П. ФЕВРАЛЬ 2021  УФ   '!$AC$19:$HF$19,0))</f>
        <v>0</v>
      </c>
      <c r="AF18" s="214">
        <f>INDEX('[1]ГРАФИК К.П. ФЕВРАЛЬ 2021  УФ   '!$AC$31:$HF$31,1,MATCH(AF$10,'[1]ГРАФИК К.П. ФЕВРАЛЬ 2021  УФ   '!$AC$19:$HF$19,0))</f>
        <v>0</v>
      </c>
      <c r="AG18" s="214">
        <f>INDEX('[1]ГРАФИК К.П. ФЕВРАЛЬ 2021  УФ   '!$AC$31:$HF$31,1,MATCH(AG$10,'[1]ГРАФИК К.П. ФЕВРАЛЬ 2021  УФ   '!$AC$19:$HF$19,0))</f>
        <v>0</v>
      </c>
      <c r="AH18" s="214">
        <f>INDEX('[1]ГРАФИК К.П. ФЕВРАЛЬ 2021  УФ   '!$AC$31:$HF$31,1,MATCH(AH$10,'[1]ГРАФИК К.П. ФЕВРАЛЬ 2021  УФ   '!$AC$19:$HF$19,0))</f>
        <v>0</v>
      </c>
      <c r="AI18" s="214" t="e">
        <f>INDEX('[1]ГРАФИК К.П. ФЕВРАЛЬ 2021  УФ   '!$AC$31:$HF$31,1,MATCH(AI$10,'[1]ГРАФИК К.П. ФЕВРАЛЬ 2021  УФ   '!$AC$19:$HF$19,0))</f>
        <v>#N/A</v>
      </c>
      <c r="AJ18" s="214" t="e">
        <f>INDEX('[1]ГРАФИК К.П. ФЕВРАЛЬ 2021  УФ   '!$AC$31:$HF$31,1,MATCH(AJ$10,'[1]ГРАФИК К.П. ФЕВРАЛЬ 2021  УФ   '!$AC$19:$HF$19,0))</f>
        <v>#N/A</v>
      </c>
      <c r="AK18" s="215" t="e">
        <f>INDEX('[1]ГРАФИК К.П. ФЕВРАЛЬ 2021  УФ   '!$AC$31:$HF$31,1,MATCH(AK$10,'[1]ГРАФИК К.П. ФЕВРАЛЬ 2021  УФ   '!$AC$19:$HF$19,0))</f>
        <v>#N/A</v>
      </c>
      <c r="AL18" s="896">
        <f>COUNTIF($F18:$AK18,"&gt;0")</f>
        <v>0</v>
      </c>
      <c r="AM18" s="900" t="e">
        <f>SUM($F$18:$AK$18)</f>
        <v>#N/A</v>
      </c>
      <c r="AN18" s="898"/>
      <c r="AO18" s="219"/>
      <c r="AP18" s="219"/>
      <c r="AQ18" s="903">
        <f>'[1]ГРАФИК К.П. ФЕВРАЛЬ 2021  УФ   '!AC32</f>
        <v>0.33333333333333331</v>
      </c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>
        <f>COUNTIF(F19:AK19,"В")</f>
        <v>28</v>
      </c>
      <c r="BH18" s="220" t="s">
        <v>111</v>
      </c>
    </row>
    <row r="19" spans="1:60" s="195" customFormat="1" ht="13.5" hidden="1" customHeight="1" thickBot="1" x14ac:dyDescent="0.3">
      <c r="A19" s="196"/>
      <c r="B19" s="197"/>
      <c r="C19" s="893"/>
      <c r="D19" s="895"/>
      <c r="E19" s="200"/>
      <c r="F19" s="221" t="str">
        <f>IF('[1]ГРАФИК К.П. ФЕВРАЛЬ 2021  УФ   '!AC28="ОТ","ОТ",IF(F18=0,"В","Я"))</f>
        <v>В</v>
      </c>
      <c r="G19" s="221" t="str">
        <f>IF('[1]ГРАФИК К.П. ФЕВРАЛЬ 2021  УФ   '!AD28="ОТ","ОТ",IF(G18=0,"В","Я"))</f>
        <v>В</v>
      </c>
      <c r="H19" s="221" t="str">
        <f>IF('[1]ГРАФИК К.П. ФЕВРАЛЬ 2021  УФ   '!AE28="ОТ","ОТ",IF(H18=0,"В","Я"))</f>
        <v>В</v>
      </c>
      <c r="I19" s="221" t="str">
        <f>IF('[1]ГРАФИК К.П. ФЕВРАЛЬ 2021  УФ   '!AF28="ОТ","ОТ",IF(I18=0,"В","Я"))</f>
        <v>В</v>
      </c>
      <c r="J19" s="221" t="str">
        <f>IF('[1]ГРАФИК К.П. ФЕВРАЛЬ 2021  УФ   '!AG28="ОТ","ОТ",IF(J18=0,"В","Я"))</f>
        <v>В</v>
      </c>
      <c r="K19" s="221" t="str">
        <f>IF('[1]ГРАФИК К.П. ФЕВРАЛЬ 2021  УФ   '!AH28="ОТ","ОТ",IF(K18=0,"В","Я"))</f>
        <v>В</v>
      </c>
      <c r="L19" s="221" t="str">
        <f>IF('[1]ГРАФИК К.П. ФЕВРАЛЬ 2021  УФ   '!AI28="ОТ","ОТ",IF(L18=0,"В","Я"))</f>
        <v>В</v>
      </c>
      <c r="M19" s="221" t="str">
        <f>IF('[1]ГРАФИК К.П. ФЕВРАЛЬ 2021  УФ   '!AJ28="ОТ","ОТ",IF(M18=0,"В","Я"))</f>
        <v>В</v>
      </c>
      <c r="N19" s="221" t="str">
        <f>IF('[1]ГРАФИК К.П. ФЕВРАЛЬ 2021  УФ   '!AK28="ОТ","ОТ",IF(N18=0,"В","Я"))</f>
        <v>В</v>
      </c>
      <c r="O19" s="221" t="str">
        <f>IF('[1]ГРАФИК К.П. ФЕВРАЛЬ 2021  УФ   '!AL28="ОТ","ОТ",IF(O18=0,"В","Я"))</f>
        <v>В</v>
      </c>
      <c r="P19" s="221" t="str">
        <f>IF('[1]ГРАФИК К.П. ФЕВРАЛЬ 2021  УФ   '!AM28="ОТ","ОТ",IF(P18=0,"В","Я"))</f>
        <v>В</v>
      </c>
      <c r="Q19" s="221" t="str">
        <f>IF('[1]ГРАФИК К.П. ФЕВРАЛЬ 2021  УФ   '!AN28="ОТ","ОТ",IF(Q18=0,"В","Я"))</f>
        <v>В</v>
      </c>
      <c r="R19" s="221" t="str">
        <f>IF('[1]ГРАФИК К.П. ФЕВРАЛЬ 2021  УФ   '!AO28="ОТ","ОТ",IF(R18=0,"В","Я"))</f>
        <v>В</v>
      </c>
      <c r="S19" s="221" t="str">
        <f>IF('[1]ГРАФИК К.П. ФЕВРАЛЬ 2021  УФ   '!AP28="ОТ","ОТ",IF(S18=0,"В","Я"))</f>
        <v>В</v>
      </c>
      <c r="T19" s="221" t="str">
        <f>IF('[1]ГРАФИК К.П. ФЕВРАЛЬ 2021  УФ   '!AQ28="ОТ","ОТ",IF(T18=0,"В","Я"))</f>
        <v>В</v>
      </c>
      <c r="U19" s="221" t="s">
        <v>12</v>
      </c>
      <c r="V19" s="221" t="str">
        <f>IF('[1]ГРАФИК К.П. ФЕВРАЛЬ 2021  УФ   '!AS28="ОТ","ОТ",IF(V18=0,"В","Я"))</f>
        <v>В</v>
      </c>
      <c r="W19" s="221" t="str">
        <f>IF('[1]ГРАФИК К.П. ФЕВРАЛЬ 2021  УФ   '!AT28="ОТ","ОТ",IF(W18=0,"В","Я"))</f>
        <v>В</v>
      </c>
      <c r="X19" s="221" t="str">
        <f>IF('[1]ГРАФИК К.П. ФЕВРАЛЬ 2021  УФ   '!AU28="ОТ","ОТ",IF(X18=0,"В","Я"))</f>
        <v>В</v>
      </c>
      <c r="Y19" s="221" t="str">
        <f>IF('[1]ГРАФИК К.П. ФЕВРАЛЬ 2021  УФ   '!AV28="ОТ","ОТ",IF(Y18=0,"В","Я"))</f>
        <v>В</v>
      </c>
      <c r="Z19" s="221" t="str">
        <f>IF('[1]ГРАФИК К.П. ФЕВРАЛЬ 2021  УФ   '!AW28="ОТ","ОТ",IF(Z18=0,"В","Я"))</f>
        <v>В</v>
      </c>
      <c r="AA19" s="221" t="str">
        <f>IF('[1]ГРАФИК К.П. ФЕВРАЛЬ 2021  УФ   '!AX28="ОТ","ОТ",IF(AA18=0,"В","Я"))</f>
        <v>В</v>
      </c>
      <c r="AB19" s="221" t="str">
        <f>IF('[1]ГРАФИК К.П. ФЕВРАЛЬ 2021  УФ   '!AY28="ОТ","ОТ",IF(AB18=0,"В","Я"))</f>
        <v>В</v>
      </c>
      <c r="AC19" s="221" t="str">
        <f>IF('[1]ГРАФИК К.П. ФЕВРАЛЬ 2021  УФ   '!AZ28="ОТ","ОТ",IF(AC18=0,"В","Я"))</f>
        <v>В</v>
      </c>
      <c r="AD19" s="221" t="str">
        <f>IF('[1]ГРАФИК К.П. ФЕВРАЛЬ 2021  УФ   '!BA28="ОТ","ОТ",IF(AD18=0,"В","Я"))</f>
        <v>В</v>
      </c>
      <c r="AE19" s="221" t="str">
        <f>IF('[1]ГРАФИК К.П. ФЕВРАЛЬ 2021  УФ   '!BB28="ОТ","ОТ",IF(AE18=0,"В","Я"))</f>
        <v>В</v>
      </c>
      <c r="AF19" s="221" t="str">
        <f>IF('[1]ГРАФИК К.П. ФЕВРАЛЬ 2021  УФ   '!BC28="ОТ","ОТ",IF(AF18=0,"В","Я"))</f>
        <v>В</v>
      </c>
      <c r="AG19" s="221" t="str">
        <f>IF('[1]ГРАФИК К.П. ФЕВРАЛЬ 2021  УФ   '!BD28="ОТ","ОТ",IF(AG18=0,"В","Я"))</f>
        <v>В</v>
      </c>
      <c r="AH19" s="221" t="str">
        <f>IF('[1]ГРАФИК К.П. ФЕВРАЛЬ 2021  УФ   '!BE28="ОТ","ОТ",IF(AH18=0,"В","Я"))</f>
        <v>В</v>
      </c>
      <c r="AI19" s="221" t="e">
        <f>IF('[1]ГРАФИК К.П. ФЕВРАЛЬ 2021  УФ   '!BF28="ОТ","ОТ",IF(AI18=0,"В","Я"))</f>
        <v>#N/A</v>
      </c>
      <c r="AJ19" s="221" t="e">
        <f>IF('[1]ГРАФИК К.П. ФЕВРАЛЬ 2021  УФ   '!BG28="ОТ","ОТ",IF(AJ18=0,"В","Я"))</f>
        <v>#N/A</v>
      </c>
      <c r="AK19" s="221" t="e">
        <f>IF('[1]ГРАФИК К.П. ФЕВРАЛЬ 2021  УФ   '!BH28="ОТ","ОТ",IF(AK18=0,"В","Я"))</f>
        <v>#N/A</v>
      </c>
      <c r="AL19" s="897"/>
      <c r="AM19" s="899"/>
      <c r="AN19" s="899"/>
      <c r="AO19" s="224"/>
      <c r="AP19" s="224"/>
      <c r="AQ19" s="90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H19" s="220" t="s">
        <v>112</v>
      </c>
    </row>
    <row r="20" spans="1:60" s="195" customFormat="1" ht="13.5" hidden="1" customHeight="1" x14ac:dyDescent="0.25">
      <c r="A20" s="211"/>
      <c r="B20" s="212"/>
      <c r="C20" s="892" t="str">
        <f>'[1]ГРАФИК К.П. ФЕВРАЛЬ 2021  УФ   '!F34</f>
        <v>Береговой Г.П., электрик</v>
      </c>
      <c r="D20" s="894" t="s">
        <v>113</v>
      </c>
      <c r="E20" s="213"/>
      <c r="F20" s="214">
        <f>INDEX('[1]ГРАФИК К.П. ФЕВРАЛЬ 2021  УФ   '!$AC$37:$HF$37,1,MATCH(F$10,'[1]ГРАФИК К.П. ФЕВРАЛЬ 2021  УФ   '!$AC$19:$HF$19,0))</f>
        <v>0</v>
      </c>
      <c r="G20" s="214">
        <f>INDEX('[1]ГРАФИК К.П. ФЕВРАЛЬ 2021  УФ   '!$AC$37:$HF$37,1,MATCH(G$10,'[1]ГРАФИК К.П. ФЕВРАЛЬ 2021  УФ   '!$AC$19:$HF$19,0))</f>
        <v>0</v>
      </c>
      <c r="H20" s="214">
        <f>INDEX('[1]ГРАФИК К.П. ФЕВРАЛЬ 2021  УФ   '!$AC$37:$HF$37,1,MATCH(H$10,'[1]ГРАФИК К.П. ФЕВРАЛЬ 2021  УФ   '!$AC$19:$HF$19,0))</f>
        <v>0</v>
      </c>
      <c r="I20" s="214">
        <f>INDEX('[1]ГРАФИК К.П. ФЕВРАЛЬ 2021  УФ   '!$AC$37:$HF$37,1,MATCH(I$10,'[1]ГРАФИК К.П. ФЕВРАЛЬ 2021  УФ   '!$AC$19:$HF$19,0))</f>
        <v>0</v>
      </c>
      <c r="J20" s="214">
        <f>INDEX('[1]ГРАФИК К.П. ФЕВРАЛЬ 2021  УФ   '!$AC$37:$HF$37,1,MATCH(J$10,'[1]ГРАФИК К.П. ФЕВРАЛЬ 2021  УФ   '!$AC$19:$HF$19,0))</f>
        <v>0</v>
      </c>
      <c r="K20" s="214">
        <f>INDEX('[1]ГРАФИК К.П. ФЕВРАЛЬ 2021  УФ   '!$AC$37:$HF$37,1,MATCH(K$10,'[1]ГРАФИК К.П. ФЕВРАЛЬ 2021  УФ   '!$AC$19:$HF$19,0))</f>
        <v>0</v>
      </c>
      <c r="L20" s="214">
        <f>INDEX('[1]ГРАФИК К.П. ФЕВРАЛЬ 2021  УФ   '!$AC$37:$HF$37,1,MATCH(L$10,'[1]ГРАФИК К.П. ФЕВРАЛЬ 2021  УФ   '!$AC$19:$HF$19,0))</f>
        <v>0</v>
      </c>
      <c r="M20" s="214">
        <f>INDEX('[1]ГРАФИК К.П. ФЕВРАЛЬ 2021  УФ   '!$AC$37:$HF$37,1,MATCH(M$10,'[1]ГРАФИК К.П. ФЕВРАЛЬ 2021  УФ   '!$AC$19:$HF$19,0))</f>
        <v>0</v>
      </c>
      <c r="N20" s="214">
        <f>INDEX('[1]ГРАФИК К.П. ФЕВРАЛЬ 2021  УФ   '!$AC$37:$HF$37,1,MATCH(N$10,'[1]ГРАФИК К.П. ФЕВРАЛЬ 2021  УФ   '!$AC$19:$HF$19,0))</f>
        <v>0</v>
      </c>
      <c r="O20" s="214">
        <f>INDEX('[1]ГРАФИК К.П. ФЕВРАЛЬ 2021  УФ   '!$AC$37:$HF$37,1,MATCH(O$10,'[1]ГРАФИК К.П. ФЕВРАЛЬ 2021  УФ   '!$AC$19:$HF$19,0))</f>
        <v>0</v>
      </c>
      <c r="P20" s="214">
        <f>INDEX('[1]ГРАФИК К.П. ФЕВРАЛЬ 2021  УФ   '!$AC$37:$HF$37,1,MATCH(P$10,'[1]ГРАФИК К.П. ФЕВРАЛЬ 2021  УФ   '!$AC$19:$HF$19,0))</f>
        <v>0</v>
      </c>
      <c r="Q20" s="214">
        <f>INDEX('[1]ГРАФИК К.П. ФЕВРАЛЬ 2021  УФ   '!$AC$37:$HF$37,1,MATCH(Q$10,'[1]ГРАФИК К.П. ФЕВРАЛЬ 2021  УФ   '!$AC$19:$HF$19,0))</f>
        <v>0</v>
      </c>
      <c r="R20" s="214">
        <f>INDEX('[1]ГРАФИК К.П. ФЕВРАЛЬ 2021  УФ   '!$AC$37:$HF$37,1,MATCH(R$10,'[1]ГРАФИК К.П. ФЕВРАЛЬ 2021  УФ   '!$AC$19:$HF$19,0))</f>
        <v>0</v>
      </c>
      <c r="S20" s="214">
        <f>INDEX('[1]ГРАФИК К.П. ФЕВРАЛЬ 2021  УФ   '!$AC$37:$HF$37,1,MATCH(S$10,'[1]ГРАФИК К.П. ФЕВРАЛЬ 2021  УФ   '!$AC$19:$HF$19,0))</f>
        <v>0</v>
      </c>
      <c r="T20" s="215">
        <f>INDEX('[1]ГРАФИК К.П. ФЕВРАЛЬ 2021  УФ   '!$AC$37:$HF$37,1,MATCH(T$10,'[1]ГРАФИК К.П. ФЕВРАЛЬ 2021  УФ   '!$AC$19:$HF$19,0))</f>
        <v>0</v>
      </c>
      <c r="U20" s="216"/>
      <c r="V20" s="214">
        <f>INDEX('[1]ГРАФИК К.П. ФЕВРАЛЬ 2021  УФ   '!$AC$37:$HF$37,1,MATCH(V$10,'[1]ГРАФИК К.П. ФЕВРАЛЬ 2021  УФ   '!$AC$19:$HF$19,0))</f>
        <v>0</v>
      </c>
      <c r="W20" s="214">
        <f>INDEX('[1]ГРАФИК К.П. ФЕВРАЛЬ 2021  УФ   '!$AC$37:$HF$37,1,MATCH(W$10,'[1]ГРАФИК К.П. ФЕВРАЛЬ 2021  УФ   '!$AC$19:$HF$19,0))</f>
        <v>0</v>
      </c>
      <c r="X20" s="214">
        <f>INDEX('[1]ГРАФИК К.П. ФЕВРАЛЬ 2021  УФ   '!$AC$37:$HF$37,1,MATCH(X$10,'[1]ГРАФИК К.П. ФЕВРАЛЬ 2021  УФ   '!$AC$19:$HF$19,0))</f>
        <v>0</v>
      </c>
      <c r="Y20" s="214">
        <f>INDEX('[1]ГРАФИК К.П. ФЕВРАЛЬ 2021  УФ   '!$AC$37:$HF$37,1,MATCH(Y$10,'[1]ГРАФИК К.П. ФЕВРАЛЬ 2021  УФ   '!$AC$19:$HF$19,0))</f>
        <v>0</v>
      </c>
      <c r="Z20" s="214">
        <f>INDEX('[1]ГРАФИК К.П. ФЕВРАЛЬ 2021  УФ   '!$AC$37:$HF$37,1,MATCH(Z$10,'[1]ГРАФИК К.П. ФЕВРАЛЬ 2021  УФ   '!$AC$19:$HF$19,0))</f>
        <v>0</v>
      </c>
      <c r="AA20" s="214">
        <f>INDEX('[1]ГРАФИК К.П. ФЕВРАЛЬ 2021  УФ   '!$AC$37:$HF$37,1,MATCH(AA$10,'[1]ГРАФИК К.П. ФЕВРАЛЬ 2021  УФ   '!$AC$19:$HF$19,0))</f>
        <v>0</v>
      </c>
      <c r="AB20" s="214">
        <f>INDEX('[1]ГРАФИК К.П. ФЕВРАЛЬ 2021  УФ   '!$AC$37:$HF$37,1,MATCH(AB$10,'[1]ГРАФИК К.П. ФЕВРАЛЬ 2021  УФ   '!$AC$19:$HF$19,0))</f>
        <v>0</v>
      </c>
      <c r="AC20" s="214">
        <f>INDEX('[1]ГРАФИК К.П. ФЕВРАЛЬ 2021  УФ   '!$AC$37:$HF$37,1,MATCH(AC$10,'[1]ГРАФИК К.П. ФЕВРАЛЬ 2021  УФ   '!$AC$19:$HF$19,0))</f>
        <v>0</v>
      </c>
      <c r="AD20" s="214">
        <f>INDEX('[1]ГРАФИК К.П. ФЕВРАЛЬ 2021  УФ   '!$AC$37:$HF$37,1,MATCH(AD$10,'[1]ГРАФИК К.П. ФЕВРАЛЬ 2021  УФ   '!$AC$19:$HF$19,0))</f>
        <v>0</v>
      </c>
      <c r="AE20" s="214">
        <f>INDEX('[1]ГРАФИК К.П. ФЕВРАЛЬ 2021  УФ   '!$AC$37:$HF$37,1,MATCH(AE$10,'[1]ГРАФИК К.П. ФЕВРАЛЬ 2021  УФ   '!$AC$19:$HF$19,0))</f>
        <v>0</v>
      </c>
      <c r="AF20" s="214">
        <f>INDEX('[1]ГРАФИК К.П. ФЕВРАЛЬ 2021  УФ   '!$AC$37:$HF$37,1,MATCH(AF$10,'[1]ГРАФИК К.П. ФЕВРАЛЬ 2021  УФ   '!$AC$19:$HF$19,0))</f>
        <v>0</v>
      </c>
      <c r="AG20" s="214">
        <f>INDEX('[1]ГРАФИК К.П. ФЕВРАЛЬ 2021  УФ   '!$AC$37:$HF$37,1,MATCH(AG$10,'[1]ГРАФИК К.П. ФЕВРАЛЬ 2021  УФ   '!$AC$19:$HF$19,0))</f>
        <v>0</v>
      </c>
      <c r="AH20" s="214">
        <f>INDEX('[1]ГРАФИК К.П. ФЕВРАЛЬ 2021  УФ   '!$AC$37:$HF$37,1,MATCH(AH$10,'[1]ГРАФИК К.П. ФЕВРАЛЬ 2021  УФ   '!$AC$19:$HF$19,0))</f>
        <v>0</v>
      </c>
      <c r="AI20" s="214" t="e">
        <f>INDEX('[1]ГРАФИК К.П. ФЕВРАЛЬ 2021  УФ   '!$AC$37:$HF$37,1,MATCH(AI$10,'[1]ГРАФИК К.П. ФЕВРАЛЬ 2021  УФ   '!$AC$19:$HF$19,0))</f>
        <v>#N/A</v>
      </c>
      <c r="AJ20" s="214" t="e">
        <f>INDEX('[1]ГРАФИК К.П. ФЕВРАЛЬ 2021  УФ   '!$AC$37:$HF$37,1,MATCH(AJ$10,'[1]ГРАФИК К.П. ФЕВРАЛЬ 2021  УФ   '!$AC$19:$HF$19,0))</f>
        <v>#N/A</v>
      </c>
      <c r="AK20" s="215" t="e">
        <f>INDEX('[1]ГРАФИК К.П. ФЕВРАЛЬ 2021  УФ   '!$AC$37:$HF$37,1,MATCH(AK$10,'[1]ГРАФИК К.П. ФЕВРАЛЬ 2021  УФ   '!$AC$19:$HF$19,0))</f>
        <v>#N/A</v>
      </c>
      <c r="AL20" s="896">
        <f>COUNTIF($F20:$AK20,"&gt;0")</f>
        <v>0</v>
      </c>
      <c r="AM20" s="898" t="e">
        <f>SUM($F$20:$AK$20)</f>
        <v>#N/A</v>
      </c>
      <c r="AN20" s="898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>
        <f>COUNTIF(F21:AK21,"В")</f>
        <v>28</v>
      </c>
      <c r="BH20" s="220" t="s">
        <v>114</v>
      </c>
    </row>
    <row r="21" spans="1:60" s="195" customFormat="1" ht="13.5" hidden="1" customHeight="1" thickBot="1" x14ac:dyDescent="0.3">
      <c r="A21" s="196"/>
      <c r="B21" s="197"/>
      <c r="C21" s="893"/>
      <c r="D21" s="895"/>
      <c r="E21" s="200"/>
      <c r="F21" s="221" t="str">
        <f>IF('[1]ГРАФИК К.П. ФЕВРАЛЬ 2021  УФ   '!AC34="ОТ","ОТ",IF(F20=0,"В","Я"))</f>
        <v>В</v>
      </c>
      <c r="G21" s="221" t="str">
        <f>IF('[1]ГРАФИК К.П. ФЕВРАЛЬ 2021  УФ   '!AD34="ОТ","ОТ",IF(G20=0,"В","Я"))</f>
        <v>В</v>
      </c>
      <c r="H21" s="221" t="str">
        <f>IF('[1]ГРАФИК К.П. ФЕВРАЛЬ 2021  УФ   '!AE34="ОТ","ОТ",IF(H20=0,"В","Я"))</f>
        <v>В</v>
      </c>
      <c r="I21" s="221" t="str">
        <f>IF('[1]ГРАФИК К.П. ФЕВРАЛЬ 2021  УФ   '!AF34="ОТ","ОТ",IF(I20=0,"В","Я"))</f>
        <v>В</v>
      </c>
      <c r="J21" s="221" t="str">
        <f>IF('[1]ГРАФИК К.П. ФЕВРАЛЬ 2021  УФ   '!AG34="ОТ","ОТ",IF(J20=0,"В","Я"))</f>
        <v>В</v>
      </c>
      <c r="K21" s="221" t="str">
        <f>IF('[1]ГРАФИК К.П. ФЕВРАЛЬ 2021  УФ   '!AH34="ОТ","ОТ",IF(K20=0,"В","Я"))</f>
        <v>В</v>
      </c>
      <c r="L21" s="221" t="str">
        <f>IF('[1]ГРАФИК К.П. ФЕВРАЛЬ 2021  УФ   '!AI34="ОТ","ОТ",IF(L20=0,"В","Я"))</f>
        <v>В</v>
      </c>
      <c r="M21" s="221" t="str">
        <f>IF('[1]ГРАФИК К.П. ФЕВРАЛЬ 2021  УФ   '!AJ34="ОТ","ОТ",IF(M20=0,"В","Я"))</f>
        <v>В</v>
      </c>
      <c r="N21" s="221" t="str">
        <f>IF('[1]ГРАФИК К.П. ФЕВРАЛЬ 2021  УФ   '!AK34="ОТ","ОТ",IF(N20=0,"В","Я"))</f>
        <v>В</v>
      </c>
      <c r="O21" s="221" t="str">
        <f>IF('[1]ГРАФИК К.П. ФЕВРАЛЬ 2021  УФ   '!AL34="ОТ","ОТ",IF(O20=0,"В","Я"))</f>
        <v>В</v>
      </c>
      <c r="P21" s="221" t="str">
        <f>IF('[1]ГРАФИК К.П. ФЕВРАЛЬ 2021  УФ   '!AM34="ОТ","ОТ",IF(P20=0,"В","Я"))</f>
        <v>В</v>
      </c>
      <c r="Q21" s="221" t="str">
        <f>IF('[1]ГРАФИК К.П. ФЕВРАЛЬ 2021  УФ   '!AN34="ОТ","ОТ",IF(Q20=0,"В","Я"))</f>
        <v>В</v>
      </c>
      <c r="R21" s="221" t="str">
        <f>IF('[1]ГРАФИК К.П. ФЕВРАЛЬ 2021  УФ   '!AO34="ОТ","ОТ",IF(R20=0,"В","Я"))</f>
        <v>В</v>
      </c>
      <c r="S21" s="221" t="str">
        <f>IF('[1]ГРАФИК К.П. ФЕВРАЛЬ 2021  УФ   '!AP34="ОТ","ОТ",IF(S20=0,"В","Я"))</f>
        <v>В</v>
      </c>
      <c r="T21" s="221" t="str">
        <f>IF('[1]ГРАФИК К.П. ФЕВРАЛЬ 2021  УФ   '!AQ34="ОТ","ОТ",IF(T20=0,"В","Я"))</f>
        <v>В</v>
      </c>
      <c r="U21" s="221" t="s">
        <v>12</v>
      </c>
      <c r="V21" s="221" t="str">
        <f>IF('[1]ГРАФИК К.П. ФЕВРАЛЬ 2021  УФ   '!AS34="ОТ","ОТ",IF(V20=0,"В","Я"))</f>
        <v>В</v>
      </c>
      <c r="W21" s="221" t="str">
        <f>IF('[1]ГРАФИК К.П. ФЕВРАЛЬ 2021  УФ   '!AT34="ОТ","ОТ",IF(W20=0,"В","Я"))</f>
        <v>В</v>
      </c>
      <c r="X21" s="221" t="str">
        <f>IF('[1]ГРАФИК К.П. ФЕВРАЛЬ 2021  УФ   '!AU34="ОТ","ОТ",IF(X20=0,"В","Я"))</f>
        <v>В</v>
      </c>
      <c r="Y21" s="221" t="str">
        <f>IF('[1]ГРАФИК К.П. ФЕВРАЛЬ 2021  УФ   '!AV34="ОТ","ОТ",IF(Y20=0,"В","Я"))</f>
        <v>В</v>
      </c>
      <c r="Z21" s="221" t="str">
        <f>IF('[1]ГРАФИК К.П. ФЕВРАЛЬ 2021  УФ   '!AW34="ОТ","ОТ",IF(Z20=0,"В","Я"))</f>
        <v>В</v>
      </c>
      <c r="AA21" s="221" t="str">
        <f>IF('[1]ГРАФИК К.П. ФЕВРАЛЬ 2021  УФ   '!AX34="ОТ","ОТ",IF(AA20=0,"В","Я"))</f>
        <v>В</v>
      </c>
      <c r="AB21" s="221" t="str">
        <f>IF('[1]ГРАФИК К.П. ФЕВРАЛЬ 2021  УФ   '!AY34="ОТ","ОТ",IF(AB20=0,"В","Я"))</f>
        <v>В</v>
      </c>
      <c r="AC21" s="221" t="str">
        <f>IF('[1]ГРАФИК К.П. ФЕВРАЛЬ 2021  УФ   '!AZ34="ОТ","ОТ",IF(AC20=0,"В","Я"))</f>
        <v>В</v>
      </c>
      <c r="AD21" s="221" t="str">
        <f>IF('[1]ГРАФИК К.П. ФЕВРАЛЬ 2021  УФ   '!BA34="ОТ","ОТ",IF(AD20=0,"В","Я"))</f>
        <v>В</v>
      </c>
      <c r="AE21" s="221" t="str">
        <f>IF('[1]ГРАФИК К.П. ФЕВРАЛЬ 2021  УФ   '!BB34="ОТ","ОТ",IF(AE20=0,"В","Я"))</f>
        <v>В</v>
      </c>
      <c r="AF21" s="221" t="str">
        <f>IF('[1]ГРАФИК К.П. ФЕВРАЛЬ 2021  УФ   '!BC34="ОТ","ОТ",IF(AF20=0,"В","Я"))</f>
        <v>В</v>
      </c>
      <c r="AG21" s="221" t="str">
        <f>IF('[1]ГРАФИК К.П. ФЕВРАЛЬ 2021  УФ   '!BD34="ОТ","ОТ",IF(AG20=0,"В","Я"))</f>
        <v>В</v>
      </c>
      <c r="AH21" s="221" t="str">
        <f>IF('[1]ГРАФИК К.П. ФЕВРАЛЬ 2021  УФ   '!BE34="ОТ","ОТ",IF(AH20=0,"В","Я"))</f>
        <v>В</v>
      </c>
      <c r="AI21" s="221" t="e">
        <f>IF('[1]ГРАФИК К.П. ФЕВРАЛЬ 2021  УФ   '!BF34="ОТ","ОТ",IF(AI20=0,"В","Я"))</f>
        <v>#N/A</v>
      </c>
      <c r="AJ21" s="221" t="e">
        <f>IF('[1]ГРАФИК К.П. ФЕВРАЛЬ 2021  УФ   '!BG34="ОТ","ОТ",IF(AJ20=0,"В","Я"))</f>
        <v>#N/A</v>
      </c>
      <c r="AK21" s="221" t="e">
        <f>IF('[1]ГРАФИК К.П. ФЕВРАЛЬ 2021  УФ   '!BH34="ОТ","ОТ",IF(AK20=0,"В","Я"))</f>
        <v>#N/A</v>
      </c>
      <c r="AL21" s="897"/>
      <c r="AM21" s="899"/>
      <c r="AN21" s="899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H21" s="220" t="s">
        <v>115</v>
      </c>
    </row>
    <row r="22" spans="1:60" s="195" customFormat="1" ht="13.5" hidden="1" customHeight="1" x14ac:dyDescent="0.25">
      <c r="A22" s="211"/>
      <c r="B22" s="212"/>
      <c r="C22" s="892" t="str">
        <f>'[1]ГРАФИК К.П. ФЕВРАЛЬ 2021  УФ   '!F40</f>
        <v>Воротынцева В.Н., кассир билетный</v>
      </c>
      <c r="D22" s="894" t="s">
        <v>112</v>
      </c>
      <c r="E22" s="213"/>
      <c r="F22" s="227">
        <f>INDEX('[1]ГРАФИК К.П. ФЕВРАЛЬ 2021  УФ   '!$AC$43:$HF$43,1,MATCH(F$10,'[1]ГРАФИК К.П. ФЕВРАЛЬ 2021  УФ   '!$AC$19:$HF$19,0))</f>
        <v>0</v>
      </c>
      <c r="G22" s="227">
        <f>INDEX('[1]ГРАФИК К.П. ФЕВРАЛЬ 2021  УФ   '!$AC$43:$HF$43,1,MATCH(G$10,'[1]ГРАФИК К.П. ФЕВРАЛЬ 2021  УФ   '!$AC$19:$HF$19,0))</f>
        <v>0</v>
      </c>
      <c r="H22" s="227">
        <f>INDEX('[1]ГРАФИК К.П. ФЕВРАЛЬ 2021  УФ   '!$AC$43:$HF$43,1,MATCH(H$10,'[1]ГРАФИК К.П. ФЕВРАЛЬ 2021  УФ   '!$AC$19:$HF$19,0))</f>
        <v>0</v>
      </c>
      <c r="I22" s="227">
        <f>INDEX('[1]ГРАФИК К.П. ФЕВРАЛЬ 2021  УФ   '!$AC$43:$HF$43,1,MATCH(I$10,'[1]ГРАФИК К.П. ФЕВРАЛЬ 2021  УФ   '!$AC$19:$HF$19,0))</f>
        <v>0</v>
      </c>
      <c r="J22" s="227">
        <f>INDEX('[1]ГРАФИК К.П. ФЕВРАЛЬ 2021  УФ   '!$AC$43:$HF$43,1,MATCH(J$10,'[1]ГРАФИК К.П. ФЕВРАЛЬ 2021  УФ   '!$AC$19:$HF$19,0))</f>
        <v>0</v>
      </c>
      <c r="K22" s="227">
        <f>INDEX('[1]ГРАФИК К.П. ФЕВРАЛЬ 2021  УФ   '!$AC$43:$HF$43,1,MATCH(K$10,'[1]ГРАФИК К.П. ФЕВРАЛЬ 2021  УФ   '!$AC$19:$HF$19,0))</f>
        <v>0</v>
      </c>
      <c r="L22" s="227">
        <f>INDEX('[1]ГРАФИК К.П. ФЕВРАЛЬ 2021  УФ   '!$AC$43:$HF$43,1,MATCH(L$10,'[1]ГРАФИК К.П. ФЕВРАЛЬ 2021  УФ   '!$AC$19:$HF$19,0))</f>
        <v>0</v>
      </c>
      <c r="M22" s="227">
        <f>INDEX('[1]ГРАФИК К.П. ФЕВРАЛЬ 2021  УФ   '!$AC$43:$HF$43,1,MATCH(M$10,'[1]ГРАФИК К.П. ФЕВРАЛЬ 2021  УФ   '!$AC$19:$HF$19,0))</f>
        <v>0</v>
      </c>
      <c r="N22" s="227">
        <f>INDEX('[1]ГРАФИК К.П. ФЕВРАЛЬ 2021  УФ   '!$AC$43:$HF$43,1,MATCH(N$10,'[1]ГРАФИК К.П. ФЕВРАЛЬ 2021  УФ   '!$AC$19:$HF$19,0))</f>
        <v>0</v>
      </c>
      <c r="O22" s="227">
        <f>INDEX('[1]ГРАФИК К.П. ФЕВРАЛЬ 2021  УФ   '!$AC$43:$HF$43,1,MATCH(O$10,'[1]ГРАФИК К.П. ФЕВРАЛЬ 2021  УФ   '!$AC$19:$HF$19,0))</f>
        <v>0</v>
      </c>
      <c r="P22" s="227">
        <f>INDEX('[1]ГРАФИК К.П. ФЕВРАЛЬ 2021  УФ   '!$AC$43:$HF$43,1,MATCH(P$10,'[1]ГРАФИК К.П. ФЕВРАЛЬ 2021  УФ   '!$AC$19:$HF$19,0))</f>
        <v>0</v>
      </c>
      <c r="Q22" s="227">
        <f>INDEX('[1]ГРАФИК К.П. ФЕВРАЛЬ 2021  УФ   '!$AC$43:$HF$43,1,MATCH(Q$10,'[1]ГРАФИК К.П. ФЕВРАЛЬ 2021  УФ   '!$AC$19:$HF$19,0))</f>
        <v>0</v>
      </c>
      <c r="R22" s="227">
        <f>INDEX('[1]ГРАФИК К.П. ФЕВРАЛЬ 2021  УФ   '!$AC$43:$HF$43,1,MATCH(R$10,'[1]ГРАФИК К.П. ФЕВРАЛЬ 2021  УФ   '!$AC$19:$HF$19,0))</f>
        <v>0</v>
      </c>
      <c r="S22" s="227">
        <f>INDEX('[1]ГРАФИК К.П. ФЕВРАЛЬ 2021  УФ   '!$AC$43:$HF$43,1,MATCH(S$10,'[1]ГРАФИК К.П. ФЕВРАЛЬ 2021  УФ   '!$AC$19:$HF$19,0))</f>
        <v>0</v>
      </c>
      <c r="T22" s="228">
        <f>INDEX('[1]ГРАФИК К.П. ФЕВРАЛЬ 2021  УФ   '!$AC$43:$HF$43,1,MATCH(T$10,'[1]ГРАФИК К.П. ФЕВРАЛЬ 2021  УФ   '!$AC$19:$HF$19,0))</f>
        <v>0</v>
      </c>
      <c r="U22" s="229"/>
      <c r="V22" s="227">
        <f>INDEX('[1]ГРАФИК К.П. ФЕВРАЛЬ 2021  УФ   '!$AC$43:$HF$43,1,MATCH(V$10,'[1]ГРАФИК К.П. ФЕВРАЛЬ 2021  УФ   '!$AC$19:$HF$19,0))</f>
        <v>0</v>
      </c>
      <c r="W22" s="227">
        <f>INDEX('[1]ГРАФИК К.П. ФЕВРАЛЬ 2021  УФ   '!$AC$43:$HF$43,1,MATCH(W$10,'[1]ГРАФИК К.П. ФЕВРАЛЬ 2021  УФ   '!$AC$19:$HF$19,0))</f>
        <v>0</v>
      </c>
      <c r="X22" s="227">
        <f>INDEX('[1]ГРАФИК К.П. ФЕВРАЛЬ 2021  УФ   '!$AC$43:$HF$43,1,MATCH(X$10,'[1]ГРАФИК К.П. ФЕВРАЛЬ 2021  УФ   '!$AC$19:$HF$19,0))</f>
        <v>0</v>
      </c>
      <c r="Y22" s="227">
        <f>INDEX('[1]ГРАФИК К.П. ФЕВРАЛЬ 2021  УФ   '!$AC$43:$HF$43,1,MATCH(Y$10,'[1]ГРАФИК К.П. ФЕВРАЛЬ 2021  УФ   '!$AC$19:$HF$19,0))</f>
        <v>0</v>
      </c>
      <c r="Z22" s="227">
        <f>INDEX('[1]ГРАФИК К.П. ФЕВРАЛЬ 2021  УФ   '!$AC$43:$HF$43,1,MATCH(Z$10,'[1]ГРАФИК К.П. ФЕВРАЛЬ 2021  УФ   '!$AC$19:$HF$19,0))</f>
        <v>0</v>
      </c>
      <c r="AA22" s="227">
        <f>INDEX('[1]ГРАФИК К.П. ФЕВРАЛЬ 2021  УФ   '!$AC$43:$HF$43,1,MATCH(AA$10,'[1]ГРАФИК К.П. ФЕВРАЛЬ 2021  УФ   '!$AC$19:$HF$19,0))</f>
        <v>0</v>
      </c>
      <c r="AB22" s="227">
        <f>INDEX('[1]ГРАФИК К.П. ФЕВРАЛЬ 2021  УФ   '!$AC$43:$HF$43,1,MATCH(AB$10,'[1]ГРАФИК К.П. ФЕВРАЛЬ 2021  УФ   '!$AC$19:$HF$19,0))</f>
        <v>0</v>
      </c>
      <c r="AC22" s="227">
        <f>INDEX('[1]ГРАФИК К.П. ФЕВРАЛЬ 2021  УФ   '!$AC$43:$HF$43,1,MATCH(AC$10,'[1]ГРАФИК К.П. ФЕВРАЛЬ 2021  УФ   '!$AC$19:$HF$19,0))</f>
        <v>0</v>
      </c>
      <c r="AD22" s="227">
        <f>INDEX('[1]ГРАФИК К.П. ФЕВРАЛЬ 2021  УФ   '!$AC$43:$HF$43,1,MATCH(AD$10,'[1]ГРАФИК К.П. ФЕВРАЛЬ 2021  УФ   '!$AC$19:$HF$19,0))</f>
        <v>0</v>
      </c>
      <c r="AE22" s="227">
        <f>INDEX('[1]ГРАФИК К.П. ФЕВРАЛЬ 2021  УФ   '!$AC$43:$HF$43,1,MATCH(AE$10,'[1]ГРАФИК К.П. ФЕВРАЛЬ 2021  УФ   '!$AC$19:$HF$19,0))</f>
        <v>0</v>
      </c>
      <c r="AF22" s="227">
        <f>INDEX('[1]ГРАФИК К.П. ФЕВРАЛЬ 2021  УФ   '!$AC$43:$HF$43,1,MATCH(AF$10,'[1]ГРАФИК К.П. ФЕВРАЛЬ 2021  УФ   '!$AC$19:$HF$19,0))</f>
        <v>0</v>
      </c>
      <c r="AG22" s="227">
        <f>INDEX('[1]ГРАФИК К.П. ФЕВРАЛЬ 2021  УФ   '!$AC$43:$HF$43,1,MATCH(AG$10,'[1]ГРАФИК К.П. ФЕВРАЛЬ 2021  УФ   '!$AC$19:$HF$19,0))</f>
        <v>0</v>
      </c>
      <c r="AH22" s="227">
        <f>INDEX('[1]ГРАФИК К.П. ФЕВРАЛЬ 2021  УФ   '!$AC$43:$HF$43,1,MATCH(AH$10,'[1]ГРАФИК К.П. ФЕВРАЛЬ 2021  УФ   '!$AC$19:$HF$19,0))</f>
        <v>0</v>
      </c>
      <c r="AI22" s="227" t="e">
        <f>INDEX('[1]ГРАФИК К.П. ФЕВРАЛЬ 2021  УФ   '!$AC$43:$HF$43,1,MATCH(AI$10,'[1]ГРАФИК К.П. ФЕВРАЛЬ 2021  УФ   '!$AC$19:$HF$19,0))</f>
        <v>#N/A</v>
      </c>
      <c r="AJ22" s="227" t="e">
        <f>INDEX('[1]ГРАФИК К.П. ФЕВРАЛЬ 2021  УФ   '!$AC$43:$HF$43,1,MATCH(AJ$10,'[1]ГРАФИК К.П. ФЕВРАЛЬ 2021  УФ   '!$AC$19:$HF$19,0))</f>
        <v>#N/A</v>
      </c>
      <c r="AK22" s="228" t="e">
        <f>INDEX('[1]ГРАФИК К.П. ФЕВРАЛЬ 2021  УФ   '!$AC$43:$HF$43,1,MATCH(AK$10,'[1]ГРАФИК К.П. ФЕВРАЛЬ 2021  УФ   '!$AC$19:$HF$19,0))</f>
        <v>#N/A</v>
      </c>
      <c r="AL22" s="896">
        <f>COUNTIF($F22:$AK22,"&gt;0")</f>
        <v>0</v>
      </c>
      <c r="AM22" s="898" t="e">
        <f>SUM($F$22:$AK$22)</f>
        <v>#N/A</v>
      </c>
      <c r="AN22" s="898"/>
      <c r="AO22" s="219"/>
      <c r="AP22" s="219"/>
      <c r="AQ22" s="901">
        <f>'[1]ГРАФИК К.П. ФЕВРАЛЬ 2021  УФ   '!AC44</f>
        <v>0</v>
      </c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>
        <f>COUNTIF(F23:AK23,"В")</f>
        <v>28</v>
      </c>
      <c r="BH22" s="220" t="s">
        <v>116</v>
      </c>
    </row>
    <row r="23" spans="1:60" s="195" customFormat="1" ht="13.5" hidden="1" customHeight="1" thickBot="1" x14ac:dyDescent="0.3">
      <c r="A23" s="196"/>
      <c r="B23" s="197"/>
      <c r="C23" s="893"/>
      <c r="D23" s="895"/>
      <c r="E23" s="200"/>
      <c r="F23" s="221" t="str">
        <f>IF('[1]ГРАФИК К.П. ФЕВРАЛЬ 2021  УФ   '!AC40="ОТ","ОТ",IF(F22=0,"В","Я"))</f>
        <v>В</v>
      </c>
      <c r="G23" s="221" t="str">
        <f>IF('[1]ГРАФИК К.П. ФЕВРАЛЬ 2021  УФ   '!AD40="ОТ","ОТ",IF(G22=0,"В","Я"))</f>
        <v>В</v>
      </c>
      <c r="H23" s="221" t="str">
        <f>IF('[1]ГРАФИК К.П. ФЕВРАЛЬ 2021  УФ   '!AE40="ОТ","ОТ",IF(H22=0,"В","Я"))</f>
        <v>В</v>
      </c>
      <c r="I23" s="221" t="str">
        <f>IF('[1]ГРАФИК К.П. ФЕВРАЛЬ 2021  УФ   '!AF40="ОТ","ОТ",IF(I22=0,"В","Я"))</f>
        <v>В</v>
      </c>
      <c r="J23" s="221" t="str">
        <f>IF('[1]ГРАФИК К.П. ФЕВРАЛЬ 2021  УФ   '!AG40="ОТ","ОТ",IF(J22=0,"В","Я"))</f>
        <v>В</v>
      </c>
      <c r="K23" s="221" t="str">
        <f>IF('[1]ГРАФИК К.П. ФЕВРАЛЬ 2021  УФ   '!AH40="ОТ","ОТ",IF(K22=0,"В","Я"))</f>
        <v>В</v>
      </c>
      <c r="L23" s="221" t="str">
        <f>IF('[1]ГРАФИК К.П. ФЕВРАЛЬ 2021  УФ   '!AI40="ОТ","ОТ",IF(L22=0,"В","Я"))</f>
        <v>В</v>
      </c>
      <c r="M23" s="221" t="str">
        <f>IF('[1]ГРАФИК К.П. ФЕВРАЛЬ 2021  УФ   '!AJ40="ОТ","ОТ",IF(M22=0,"В","Я"))</f>
        <v>В</v>
      </c>
      <c r="N23" s="221" t="str">
        <f>IF('[1]ГРАФИК К.П. ФЕВРАЛЬ 2021  УФ   '!AK40="ОТ","ОТ",IF(N22=0,"В","Я"))</f>
        <v>В</v>
      </c>
      <c r="O23" s="221" t="str">
        <f>IF('[1]ГРАФИК К.П. ФЕВРАЛЬ 2021  УФ   '!AL40="ОТ","ОТ",IF(O22=0,"В","Я"))</f>
        <v>В</v>
      </c>
      <c r="P23" s="221" t="str">
        <f>IF('[1]ГРАФИК К.П. ФЕВРАЛЬ 2021  УФ   '!AM40="ОТ","ОТ",IF(P22=0,"В","Я"))</f>
        <v>В</v>
      </c>
      <c r="Q23" s="221" t="str">
        <f>IF('[1]ГРАФИК К.П. ФЕВРАЛЬ 2021  УФ   '!AN40="ОТ","ОТ",IF(Q22=0,"В","Я"))</f>
        <v>В</v>
      </c>
      <c r="R23" s="221" t="str">
        <f>IF('[1]ГРАФИК К.П. ФЕВРАЛЬ 2021  УФ   '!AO40="ОТ","ОТ",IF(R22=0,"В","Я"))</f>
        <v>В</v>
      </c>
      <c r="S23" s="221" t="str">
        <f>IF('[1]ГРАФИК К.П. ФЕВРАЛЬ 2021  УФ   '!AP40="ОТ","ОТ",IF(S22=0,"В","Я"))</f>
        <v>В</v>
      </c>
      <c r="T23" s="221" t="str">
        <f>IF('[1]ГРАФИК К.П. ФЕВРАЛЬ 2021  УФ   '!AQ40="ОТ","ОТ",IF(T22=0,"В","Я"))</f>
        <v>В</v>
      </c>
      <c r="U23" s="221" t="s">
        <v>12</v>
      </c>
      <c r="V23" s="221" t="str">
        <f>IF('[1]ГРАФИК К.П. ФЕВРАЛЬ 2021  УФ   '!AS40="ОТ","ОТ",IF(V22=0,"В","Я"))</f>
        <v>В</v>
      </c>
      <c r="W23" s="221" t="str">
        <f>IF('[1]ГРАФИК К.П. ФЕВРАЛЬ 2021  УФ   '!AT40="ОТ","ОТ",IF(W22=0,"В","Я"))</f>
        <v>В</v>
      </c>
      <c r="X23" s="221" t="str">
        <f>IF('[1]ГРАФИК К.П. ФЕВРАЛЬ 2021  УФ   '!AU40="ОТ","ОТ",IF(X22=0,"В","Я"))</f>
        <v>В</v>
      </c>
      <c r="Y23" s="221" t="str">
        <f>IF('[1]ГРАФИК К.П. ФЕВРАЛЬ 2021  УФ   '!AV40="ОТ","ОТ",IF(Y22=0,"В","Я"))</f>
        <v>В</v>
      </c>
      <c r="Z23" s="221" t="str">
        <f>IF('[1]ГРАФИК К.П. ФЕВРАЛЬ 2021  УФ   '!AW40="ОТ","ОТ",IF(Z22=0,"В","Я"))</f>
        <v>В</v>
      </c>
      <c r="AA23" s="221" t="str">
        <f>IF('[1]ГРАФИК К.П. ФЕВРАЛЬ 2021  УФ   '!AX40="ОТ","ОТ",IF(AA22=0,"В","Я"))</f>
        <v>В</v>
      </c>
      <c r="AB23" s="221" t="str">
        <f>IF('[1]ГРАФИК К.П. ФЕВРАЛЬ 2021  УФ   '!AY40="ОТ","ОТ",IF(AB22=0,"В","Я"))</f>
        <v>В</v>
      </c>
      <c r="AC23" s="221" t="str">
        <f>IF('[1]ГРАФИК К.П. ФЕВРАЛЬ 2021  УФ   '!AZ40="ОТ","ОТ",IF(AC22=0,"В","Я"))</f>
        <v>В</v>
      </c>
      <c r="AD23" s="221" t="str">
        <f>IF('[1]ГРАФИК К.П. ФЕВРАЛЬ 2021  УФ   '!BA40="ОТ","ОТ",IF(AD22=0,"В","Я"))</f>
        <v>В</v>
      </c>
      <c r="AE23" s="221" t="str">
        <f>IF('[1]ГРАФИК К.П. ФЕВРАЛЬ 2021  УФ   '!BB40="ОТ","ОТ",IF(AE22=0,"В","Я"))</f>
        <v>В</v>
      </c>
      <c r="AF23" s="221" t="str">
        <f>IF('[1]ГРАФИК К.П. ФЕВРАЛЬ 2021  УФ   '!BC40="ОТ","ОТ",IF(AF22=0,"В","Я"))</f>
        <v>В</v>
      </c>
      <c r="AG23" s="221" t="str">
        <f>IF('[1]ГРАФИК К.П. ФЕВРАЛЬ 2021  УФ   '!BD40="ОТ","ОТ",IF(AG22=0,"В","Я"))</f>
        <v>В</v>
      </c>
      <c r="AH23" s="221" t="str">
        <f>IF('[1]ГРАФИК К.П. ФЕВРАЛЬ 2021  УФ   '!BE40="ОТ","ОТ",IF(AH22=0,"В","Я"))</f>
        <v>В</v>
      </c>
      <c r="AI23" s="221" t="e">
        <f>IF('[1]ГРАФИК К.П. ФЕВРАЛЬ 2021  УФ   '!BF40="ОТ","ОТ",IF(AI22=0,"В","Я"))</f>
        <v>#N/A</v>
      </c>
      <c r="AJ23" s="221" t="e">
        <f>IF('[1]ГРАФИК К.П. ФЕВРАЛЬ 2021  УФ   '!BG40="ОТ","ОТ",IF(AJ22=0,"В","Я"))</f>
        <v>#N/A</v>
      </c>
      <c r="AK23" s="221" t="e">
        <f>IF('[1]ГРАФИК К.П. ФЕВРАЛЬ 2021  УФ   '!BH40="ОТ","ОТ",IF(AK22=0,"В","Я"))</f>
        <v>#N/A</v>
      </c>
      <c r="AL23" s="897"/>
      <c r="AM23" s="899"/>
      <c r="AN23" s="899"/>
      <c r="AO23" s="224"/>
      <c r="AP23" s="224"/>
      <c r="AQ23" s="902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H23" s="220" t="s">
        <v>113</v>
      </c>
    </row>
    <row r="24" spans="1:60" s="195" customFormat="1" ht="13.5" hidden="1" customHeight="1" x14ac:dyDescent="0.25">
      <c r="A24" s="211"/>
      <c r="B24" s="212"/>
      <c r="C24" s="892" t="str">
        <f>'[1]ГРАФИК К.П. ФЕВРАЛЬ 2021  УФ   '!F46</f>
        <v>Окорочкова О.Т., кассир билетный</v>
      </c>
      <c r="D24" s="894" t="s">
        <v>112</v>
      </c>
      <c r="E24" s="213"/>
      <c r="F24" s="214">
        <f>INDEX('[1]ГРАФИК К.П. ФЕВРАЛЬ 2021  УФ   '!$AC$49:$HF$49,1,MATCH(F$10,'[1]ГРАФИК К.П. ФЕВРАЛЬ 2021  УФ   '!$AC$19:$HF$19,0))</f>
        <v>0</v>
      </c>
      <c r="G24" s="214">
        <f>INDEX('[1]ГРАФИК К.П. ФЕВРАЛЬ 2021  УФ   '!$AC$49:$HF$49,1,MATCH(G$10,'[1]ГРАФИК К.П. ФЕВРАЛЬ 2021  УФ   '!$AC$19:$HF$19,0))</f>
        <v>0</v>
      </c>
      <c r="H24" s="214">
        <f>INDEX('[1]ГРАФИК К.П. ФЕВРАЛЬ 2021  УФ   '!$AC$49:$HF$49,1,MATCH(H$10,'[1]ГРАФИК К.П. ФЕВРАЛЬ 2021  УФ   '!$AC$19:$HF$19,0))</f>
        <v>0</v>
      </c>
      <c r="I24" s="214">
        <f>INDEX('[1]ГРАФИК К.П. ФЕВРАЛЬ 2021  УФ   '!$AC$49:$HF$49,1,MATCH(I$10,'[1]ГРАФИК К.П. ФЕВРАЛЬ 2021  УФ   '!$AC$19:$HF$19,0))</f>
        <v>0</v>
      </c>
      <c r="J24" s="214">
        <f>INDEX('[1]ГРАФИК К.П. ФЕВРАЛЬ 2021  УФ   '!$AC$49:$HF$49,1,MATCH(J$10,'[1]ГРАФИК К.П. ФЕВРАЛЬ 2021  УФ   '!$AC$19:$HF$19,0))</f>
        <v>0</v>
      </c>
      <c r="K24" s="214">
        <f>INDEX('[1]ГРАФИК К.П. ФЕВРАЛЬ 2021  УФ   '!$AC$49:$HF$49,1,MATCH(K$10,'[1]ГРАФИК К.П. ФЕВРАЛЬ 2021  УФ   '!$AC$19:$HF$19,0))</f>
        <v>0</v>
      </c>
      <c r="L24" s="214">
        <f>INDEX('[1]ГРАФИК К.П. ФЕВРАЛЬ 2021  УФ   '!$AC$49:$HF$49,1,MATCH(L$10,'[1]ГРАФИК К.П. ФЕВРАЛЬ 2021  УФ   '!$AC$19:$HF$19,0))</f>
        <v>0</v>
      </c>
      <c r="M24" s="214">
        <f>INDEX('[1]ГРАФИК К.П. ФЕВРАЛЬ 2021  УФ   '!$AC$49:$HF$49,1,MATCH(M$10,'[1]ГРАФИК К.П. ФЕВРАЛЬ 2021  УФ   '!$AC$19:$HF$19,0))</f>
        <v>0</v>
      </c>
      <c r="N24" s="214">
        <f>INDEX('[1]ГРАФИК К.П. ФЕВРАЛЬ 2021  УФ   '!$AC$49:$HF$49,1,MATCH(N$10,'[1]ГРАФИК К.П. ФЕВРАЛЬ 2021  УФ   '!$AC$19:$HF$19,0))</f>
        <v>0</v>
      </c>
      <c r="O24" s="214">
        <f>INDEX('[1]ГРАФИК К.П. ФЕВРАЛЬ 2021  УФ   '!$AC$49:$HF$49,1,MATCH(O$10,'[1]ГРАФИК К.П. ФЕВРАЛЬ 2021  УФ   '!$AC$19:$HF$19,0))</f>
        <v>0</v>
      </c>
      <c r="P24" s="214">
        <f>INDEX('[1]ГРАФИК К.П. ФЕВРАЛЬ 2021  УФ   '!$AC$49:$HF$49,1,MATCH(P$10,'[1]ГРАФИК К.П. ФЕВРАЛЬ 2021  УФ   '!$AC$19:$HF$19,0))</f>
        <v>0</v>
      </c>
      <c r="Q24" s="214">
        <f>INDEX('[1]ГРАФИК К.П. ФЕВРАЛЬ 2021  УФ   '!$AC$49:$HF$49,1,MATCH(Q$10,'[1]ГРАФИК К.П. ФЕВРАЛЬ 2021  УФ   '!$AC$19:$HF$19,0))</f>
        <v>0</v>
      </c>
      <c r="R24" s="214">
        <f>INDEX('[1]ГРАФИК К.П. ФЕВРАЛЬ 2021  УФ   '!$AC$49:$HF$49,1,MATCH(R$10,'[1]ГРАФИК К.П. ФЕВРАЛЬ 2021  УФ   '!$AC$19:$HF$19,0))</f>
        <v>0</v>
      </c>
      <c r="S24" s="214">
        <f>INDEX('[1]ГРАФИК К.П. ФЕВРАЛЬ 2021  УФ   '!$AC$49:$HF$49,1,MATCH(S$10,'[1]ГРАФИК К.П. ФЕВРАЛЬ 2021  УФ   '!$AC$19:$HF$19,0))</f>
        <v>0</v>
      </c>
      <c r="T24" s="215">
        <f>INDEX('[1]ГРАФИК К.П. ФЕВРАЛЬ 2021  УФ   '!$AC$49:$HF$49,1,MATCH(T$10,'[1]ГРАФИК К.П. ФЕВРАЛЬ 2021  УФ   '!$AC$19:$HF$19,0))</f>
        <v>0</v>
      </c>
      <c r="U24" s="216"/>
      <c r="V24" s="214">
        <f>INDEX('[1]ГРАФИК К.П. ФЕВРАЛЬ 2021  УФ   '!$AC$49:$HF$49,1,MATCH(V$10,'[1]ГРАФИК К.П. ФЕВРАЛЬ 2021  УФ   '!$AC$19:$HF$19,0))</f>
        <v>0</v>
      </c>
      <c r="W24" s="214">
        <f>INDEX('[1]ГРАФИК К.П. ФЕВРАЛЬ 2021  УФ   '!$AC$49:$HF$49,1,MATCH(W$10,'[1]ГРАФИК К.П. ФЕВРАЛЬ 2021  УФ   '!$AC$19:$HF$19,0))</f>
        <v>0</v>
      </c>
      <c r="X24" s="214">
        <f>INDEX('[1]ГРАФИК К.П. ФЕВРАЛЬ 2021  УФ   '!$AC$49:$HF$49,1,MATCH(X$10,'[1]ГРАФИК К.П. ФЕВРАЛЬ 2021  УФ   '!$AC$19:$HF$19,0))</f>
        <v>0</v>
      </c>
      <c r="Y24" s="214">
        <f>INDEX('[1]ГРАФИК К.П. ФЕВРАЛЬ 2021  УФ   '!$AC$49:$HF$49,1,MATCH(Y$10,'[1]ГРАФИК К.П. ФЕВРАЛЬ 2021  УФ   '!$AC$19:$HF$19,0))</f>
        <v>0</v>
      </c>
      <c r="Z24" s="214">
        <f>INDEX('[1]ГРАФИК К.П. ФЕВРАЛЬ 2021  УФ   '!$AC$49:$HF$49,1,MATCH(Z$10,'[1]ГРАФИК К.П. ФЕВРАЛЬ 2021  УФ   '!$AC$19:$HF$19,0))</f>
        <v>0</v>
      </c>
      <c r="AA24" s="214">
        <f>INDEX('[1]ГРАФИК К.П. ФЕВРАЛЬ 2021  УФ   '!$AC$49:$HF$49,1,MATCH(AA$10,'[1]ГРАФИК К.П. ФЕВРАЛЬ 2021  УФ   '!$AC$19:$HF$19,0))</f>
        <v>0</v>
      </c>
      <c r="AB24" s="214">
        <f>INDEX('[1]ГРАФИК К.П. ФЕВРАЛЬ 2021  УФ   '!$AC$49:$HF$49,1,MATCH(AB$10,'[1]ГРАФИК К.П. ФЕВРАЛЬ 2021  УФ   '!$AC$19:$HF$19,0))</f>
        <v>0</v>
      </c>
      <c r="AC24" s="214">
        <f>INDEX('[1]ГРАФИК К.П. ФЕВРАЛЬ 2021  УФ   '!$AC$49:$HF$49,1,MATCH(AC$10,'[1]ГРАФИК К.П. ФЕВРАЛЬ 2021  УФ   '!$AC$19:$HF$19,0))</f>
        <v>0</v>
      </c>
      <c r="AD24" s="214">
        <f>INDEX('[1]ГРАФИК К.П. ФЕВРАЛЬ 2021  УФ   '!$AC$49:$HF$49,1,MATCH(AD$10,'[1]ГРАФИК К.П. ФЕВРАЛЬ 2021  УФ   '!$AC$19:$HF$19,0))</f>
        <v>0</v>
      </c>
      <c r="AE24" s="214">
        <f>INDEX('[1]ГРАФИК К.П. ФЕВРАЛЬ 2021  УФ   '!$AC$49:$HF$49,1,MATCH(AE$10,'[1]ГРАФИК К.П. ФЕВРАЛЬ 2021  УФ   '!$AC$19:$HF$19,0))</f>
        <v>0</v>
      </c>
      <c r="AF24" s="214">
        <f>INDEX('[1]ГРАФИК К.П. ФЕВРАЛЬ 2021  УФ   '!$AC$49:$HF$49,1,MATCH(AF$10,'[1]ГРАФИК К.П. ФЕВРАЛЬ 2021  УФ   '!$AC$19:$HF$19,0))</f>
        <v>0</v>
      </c>
      <c r="AG24" s="214">
        <f>INDEX('[1]ГРАФИК К.П. ФЕВРАЛЬ 2021  УФ   '!$AC$49:$HF$49,1,MATCH(AG$10,'[1]ГРАФИК К.П. ФЕВРАЛЬ 2021  УФ   '!$AC$19:$HF$19,0))</f>
        <v>0</v>
      </c>
      <c r="AH24" s="214">
        <f>INDEX('[1]ГРАФИК К.П. ФЕВРАЛЬ 2021  УФ   '!$AC$49:$HF$49,1,MATCH(AH$10,'[1]ГРАФИК К.П. ФЕВРАЛЬ 2021  УФ   '!$AC$19:$HF$19,0))</f>
        <v>0</v>
      </c>
      <c r="AI24" s="214" t="e">
        <f>INDEX('[1]ГРАФИК К.П. ФЕВРАЛЬ 2021  УФ   '!$AC$49:$HF$49,1,MATCH(AI$10,'[1]ГРАФИК К.П. ФЕВРАЛЬ 2021  УФ   '!$AC$19:$HF$19,0))</f>
        <v>#N/A</v>
      </c>
      <c r="AJ24" s="214" t="e">
        <f>INDEX('[1]ГРАФИК К.П. ФЕВРАЛЬ 2021  УФ   '!$AC$49:$HF$49,1,MATCH(AJ$10,'[1]ГРАФИК К.П. ФЕВРАЛЬ 2021  УФ   '!$AC$19:$HF$19,0))</f>
        <v>#N/A</v>
      </c>
      <c r="AK24" s="215" t="e">
        <f>INDEX('[1]ГРАФИК К.П. ФЕВРАЛЬ 2021  УФ   '!$AC$49:$HF$49,1,MATCH(AK$10,'[1]ГРАФИК К.П. ФЕВРАЛЬ 2021  УФ   '!$AC$19:$HF$19,0))</f>
        <v>#N/A</v>
      </c>
      <c r="AL24" s="896">
        <f>COUNTIF($F24:$AK24,"&gt;0")</f>
        <v>0</v>
      </c>
      <c r="AM24" s="898" t="e">
        <f>SUM($F$24:$AK$24)</f>
        <v>#N/A</v>
      </c>
      <c r="AN24" s="898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>
        <f>COUNTIF(F25:AK25,"В")</f>
        <v>28</v>
      </c>
      <c r="BH24" s="220" t="s">
        <v>117</v>
      </c>
    </row>
    <row r="25" spans="1:60" s="195" customFormat="1" ht="13.5" hidden="1" customHeight="1" thickBot="1" x14ac:dyDescent="0.3">
      <c r="A25" s="196"/>
      <c r="B25" s="197"/>
      <c r="C25" s="893"/>
      <c r="D25" s="895"/>
      <c r="E25" s="200"/>
      <c r="F25" s="221" t="str">
        <f>IF('[1]ГРАФИК К.П. ФЕВРАЛЬ 2021  УФ   '!AC46="ОТ","ОТ",IF(F24=0,"В","Я"))</f>
        <v>В</v>
      </c>
      <c r="G25" s="221" t="str">
        <f>IF('[1]ГРАФИК К.П. ФЕВРАЛЬ 2021  УФ   '!AD46="ОТ","ОТ",IF(G24=0,"В","Я"))</f>
        <v>В</v>
      </c>
      <c r="H25" s="221" t="str">
        <f>IF('[1]ГРАФИК К.П. ФЕВРАЛЬ 2021  УФ   '!AE46="ОТ","ОТ",IF(H24=0,"В","Я"))</f>
        <v>В</v>
      </c>
      <c r="I25" s="221" t="str">
        <f>IF('[1]ГРАФИК К.П. ФЕВРАЛЬ 2021  УФ   '!AF46="ОТ","ОТ",IF(I24=0,"В","Я"))</f>
        <v>В</v>
      </c>
      <c r="J25" s="221" t="str">
        <f>IF('[1]ГРАФИК К.П. ФЕВРАЛЬ 2021  УФ   '!AG46="ОТ","ОТ",IF(J24=0,"В","Я"))</f>
        <v>В</v>
      </c>
      <c r="K25" s="221" t="str">
        <f>IF('[1]ГРАФИК К.П. ФЕВРАЛЬ 2021  УФ   '!AH46="ОТ","ОТ",IF(K24=0,"В","Я"))</f>
        <v>В</v>
      </c>
      <c r="L25" s="221" t="str">
        <f>IF('[1]ГРАФИК К.П. ФЕВРАЛЬ 2021  УФ   '!AI46="ОТ","ОТ",IF(L24=0,"В","Я"))</f>
        <v>В</v>
      </c>
      <c r="M25" s="221" t="str">
        <f>IF('[1]ГРАФИК К.П. ФЕВРАЛЬ 2021  УФ   '!AJ46="ОТ","ОТ",IF(M24=0,"В","Я"))</f>
        <v>В</v>
      </c>
      <c r="N25" s="221" t="str">
        <f>IF('[1]ГРАФИК К.П. ФЕВРАЛЬ 2021  УФ   '!AK46="ОТ","ОТ",IF(N24=0,"В","Я"))</f>
        <v>В</v>
      </c>
      <c r="O25" s="221" t="str">
        <f>IF('[1]ГРАФИК К.П. ФЕВРАЛЬ 2021  УФ   '!AL46="ОТ","ОТ",IF(O24=0,"В","Я"))</f>
        <v>В</v>
      </c>
      <c r="P25" s="221" t="str">
        <f>IF('[1]ГРАФИК К.П. ФЕВРАЛЬ 2021  УФ   '!AM46="ОТ","ОТ",IF(P24=0,"В","Я"))</f>
        <v>В</v>
      </c>
      <c r="Q25" s="221" t="str">
        <f>IF('[1]ГРАФИК К.П. ФЕВРАЛЬ 2021  УФ   '!AN46="ОТ","ОТ",IF(Q24=0,"В","Я"))</f>
        <v>В</v>
      </c>
      <c r="R25" s="221" t="str">
        <f>IF('[1]ГРАФИК К.П. ФЕВРАЛЬ 2021  УФ   '!AO46="ОТ","ОТ",IF(R24=0,"В","Я"))</f>
        <v>В</v>
      </c>
      <c r="S25" s="221" t="str">
        <f>IF('[1]ГРАФИК К.П. ФЕВРАЛЬ 2021  УФ   '!AP46="ОТ","ОТ",IF(S24=0,"В","Я"))</f>
        <v>В</v>
      </c>
      <c r="T25" s="221" t="str">
        <f>IF('[1]ГРАФИК К.П. ФЕВРАЛЬ 2021  УФ   '!AQ46="ОТ","ОТ",IF(T24=0,"В","Я"))</f>
        <v>В</v>
      </c>
      <c r="U25" s="221" t="s">
        <v>12</v>
      </c>
      <c r="V25" s="221" t="str">
        <f>IF('[1]ГРАФИК К.П. ФЕВРАЛЬ 2021  УФ   '!AS46="ОТ","ОТ",IF(V24=0,"В","Я"))</f>
        <v>В</v>
      </c>
      <c r="W25" s="221" t="str">
        <f>IF('[1]ГРАФИК К.П. ФЕВРАЛЬ 2021  УФ   '!AT46="ОТ","ОТ",IF(W24=0,"В","Я"))</f>
        <v>В</v>
      </c>
      <c r="X25" s="221" t="str">
        <f>IF('[1]ГРАФИК К.П. ФЕВРАЛЬ 2021  УФ   '!AU46="ОТ","ОТ",IF(X24=0,"В","Я"))</f>
        <v>В</v>
      </c>
      <c r="Y25" s="221" t="str">
        <f>IF('[1]ГРАФИК К.П. ФЕВРАЛЬ 2021  УФ   '!AV46="ОТ","ОТ",IF(Y24=0,"В","Я"))</f>
        <v>В</v>
      </c>
      <c r="Z25" s="221" t="str">
        <f>IF('[1]ГРАФИК К.П. ФЕВРАЛЬ 2021  УФ   '!AW46="ОТ","ОТ",IF(Z24=0,"В","Я"))</f>
        <v>В</v>
      </c>
      <c r="AA25" s="221" t="str">
        <f>IF('[1]ГРАФИК К.П. ФЕВРАЛЬ 2021  УФ   '!AX46="ОТ","ОТ",IF(AA24=0,"В","Я"))</f>
        <v>В</v>
      </c>
      <c r="AB25" s="221" t="str">
        <f>IF('[1]ГРАФИК К.П. ФЕВРАЛЬ 2021  УФ   '!AY46="ОТ","ОТ",IF(AB24=0,"В","Я"))</f>
        <v>В</v>
      </c>
      <c r="AC25" s="221" t="str">
        <f>IF('[1]ГРАФИК К.П. ФЕВРАЛЬ 2021  УФ   '!AZ46="ОТ","ОТ",IF(AC24=0,"В","Я"))</f>
        <v>В</v>
      </c>
      <c r="AD25" s="221" t="str">
        <f>IF('[1]ГРАФИК К.П. ФЕВРАЛЬ 2021  УФ   '!BA46="ОТ","ОТ",IF(AD24=0,"В","Я"))</f>
        <v>В</v>
      </c>
      <c r="AE25" s="221" t="str">
        <f>IF('[1]ГРАФИК К.П. ФЕВРАЛЬ 2021  УФ   '!BB46="ОТ","ОТ",IF(AE24=0,"В","Я"))</f>
        <v>В</v>
      </c>
      <c r="AF25" s="221" t="str">
        <f>IF('[1]ГРАФИК К.П. ФЕВРАЛЬ 2021  УФ   '!BC46="ОТ","ОТ",IF(AF24=0,"В","Я"))</f>
        <v>В</v>
      </c>
      <c r="AG25" s="221" t="str">
        <f>IF('[1]ГРАФИК К.П. ФЕВРАЛЬ 2021  УФ   '!BD46="ОТ","ОТ",IF(AG24=0,"В","Я"))</f>
        <v>В</v>
      </c>
      <c r="AH25" s="221" t="str">
        <f>IF('[1]ГРАФИК К.П. ФЕВРАЛЬ 2021  УФ   '!BE46="ОТ","ОТ",IF(AH24=0,"В","Я"))</f>
        <v>В</v>
      </c>
      <c r="AI25" s="221" t="e">
        <f>IF('[1]ГРАФИК К.П. ФЕВРАЛЬ 2021  УФ   '!BF46="ОТ","ОТ",IF(AI24=0,"В","Я"))</f>
        <v>#N/A</v>
      </c>
      <c r="AJ25" s="221" t="e">
        <f>IF('[1]ГРАФИК К.П. ФЕВРАЛЬ 2021  УФ   '!BG46="ОТ","ОТ",IF(AJ24=0,"В","Я"))</f>
        <v>#N/A</v>
      </c>
      <c r="AK25" s="221" t="e">
        <f>IF('[1]ГРАФИК К.П. ФЕВРАЛЬ 2021  УФ   '!BH46="ОТ","ОТ",IF(AK24=0,"В","Я"))</f>
        <v>#N/A</v>
      </c>
      <c r="AL25" s="897"/>
      <c r="AM25" s="899"/>
      <c r="AN25" s="899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</row>
    <row r="26" spans="1:60" s="195" customFormat="1" ht="13.5" hidden="1" customHeight="1" x14ac:dyDescent="0.25">
      <c r="A26" s="225"/>
      <c r="B26" s="226"/>
      <c r="C26" s="892" t="str">
        <f>'[1]ГРАФИК К.П. ФЕВРАЛЬ 2021  УФ   '!F52</f>
        <v>Пермякова Т.М., контролёр-посадчик аттракциона</v>
      </c>
      <c r="D26" s="894" t="s">
        <v>114</v>
      </c>
      <c r="E26" s="213"/>
      <c r="F26" s="214">
        <f>INDEX('[1]ГРАФИК К.П. ФЕВРАЛЬ 2021  УФ   '!$AC$55:$HF$55,1,MATCH(F$10,'[1]ГРАФИК К.П. ФЕВРАЛЬ 2021  УФ   '!$AC$19:$HF$19,0))</f>
        <v>0</v>
      </c>
      <c r="G26" s="214">
        <f>INDEX('[1]ГРАФИК К.П. ФЕВРАЛЬ 2021  УФ   '!$AC$55:$HF$55,1,MATCH(G$10,'[1]ГРАФИК К.П. ФЕВРАЛЬ 2021  УФ   '!$AC$19:$HF$19,0))</f>
        <v>0</v>
      </c>
      <c r="H26" s="214">
        <f>INDEX('[1]ГРАФИК К.П. ФЕВРАЛЬ 2021  УФ   '!$AC$55:$HF$55,1,MATCH(H$10,'[1]ГРАФИК К.П. ФЕВРАЛЬ 2021  УФ   '!$AC$19:$HF$19,0))</f>
        <v>0</v>
      </c>
      <c r="I26" s="214">
        <f>INDEX('[1]ГРАФИК К.П. ФЕВРАЛЬ 2021  УФ   '!$AC$55:$HF$55,1,MATCH(I$10,'[1]ГРАФИК К.П. ФЕВРАЛЬ 2021  УФ   '!$AC$19:$HF$19,0))</f>
        <v>0</v>
      </c>
      <c r="J26" s="214">
        <f>INDEX('[1]ГРАФИК К.П. ФЕВРАЛЬ 2021  УФ   '!$AC$55:$HF$55,1,MATCH(J$10,'[1]ГРАФИК К.П. ФЕВРАЛЬ 2021  УФ   '!$AC$19:$HF$19,0))</f>
        <v>0</v>
      </c>
      <c r="K26" s="214">
        <f>INDEX('[1]ГРАФИК К.П. ФЕВРАЛЬ 2021  УФ   '!$AC$55:$HF$55,1,MATCH(K$10,'[1]ГРАФИК К.П. ФЕВРАЛЬ 2021  УФ   '!$AC$19:$HF$19,0))</f>
        <v>0</v>
      </c>
      <c r="L26" s="214">
        <f>INDEX('[1]ГРАФИК К.П. ФЕВРАЛЬ 2021  УФ   '!$AC$55:$HF$55,1,MATCH(L$10,'[1]ГРАФИК К.П. ФЕВРАЛЬ 2021  УФ   '!$AC$19:$HF$19,0))</f>
        <v>0</v>
      </c>
      <c r="M26" s="214">
        <f>INDEX('[1]ГРАФИК К.П. ФЕВРАЛЬ 2021  УФ   '!$AC$55:$HF$55,1,MATCH(M$10,'[1]ГРАФИК К.П. ФЕВРАЛЬ 2021  УФ   '!$AC$19:$HF$19,0))</f>
        <v>0</v>
      </c>
      <c r="N26" s="214">
        <f>INDEX('[1]ГРАФИК К.П. ФЕВРАЛЬ 2021  УФ   '!$AC$55:$HF$55,1,MATCH(N$10,'[1]ГРАФИК К.П. ФЕВРАЛЬ 2021  УФ   '!$AC$19:$HF$19,0))</f>
        <v>0</v>
      </c>
      <c r="O26" s="214">
        <f>INDEX('[1]ГРАФИК К.П. ФЕВРАЛЬ 2021  УФ   '!$AC$55:$HF$55,1,MATCH(O$10,'[1]ГРАФИК К.П. ФЕВРАЛЬ 2021  УФ   '!$AC$19:$HF$19,0))</f>
        <v>0</v>
      </c>
      <c r="P26" s="214">
        <f>INDEX('[1]ГРАФИК К.П. ФЕВРАЛЬ 2021  УФ   '!$AC$55:$HF$55,1,MATCH(P$10,'[1]ГРАФИК К.П. ФЕВРАЛЬ 2021  УФ   '!$AC$19:$HF$19,0))</f>
        <v>0</v>
      </c>
      <c r="Q26" s="214">
        <f>INDEX('[1]ГРАФИК К.П. ФЕВРАЛЬ 2021  УФ   '!$AC$55:$HF$55,1,MATCH(Q$10,'[1]ГРАФИК К.П. ФЕВРАЛЬ 2021  УФ   '!$AC$19:$HF$19,0))</f>
        <v>0</v>
      </c>
      <c r="R26" s="214">
        <f>INDEX('[1]ГРАФИК К.П. ФЕВРАЛЬ 2021  УФ   '!$AC$55:$HF$55,1,MATCH(R$10,'[1]ГРАФИК К.П. ФЕВРАЛЬ 2021  УФ   '!$AC$19:$HF$19,0))</f>
        <v>0</v>
      </c>
      <c r="S26" s="214">
        <f>INDEX('[1]ГРАФИК К.П. ФЕВРАЛЬ 2021  УФ   '!$AC$55:$HF$55,1,MATCH(S$10,'[1]ГРАФИК К.П. ФЕВРАЛЬ 2021  УФ   '!$AC$19:$HF$19,0))</f>
        <v>0</v>
      </c>
      <c r="T26" s="215">
        <f>INDEX('[1]ГРАФИК К.П. ФЕВРАЛЬ 2021  УФ   '!$AC$55:$HF$55,1,MATCH(T$10,'[1]ГРАФИК К.П. ФЕВРАЛЬ 2021  УФ   '!$AC$19:$HF$19,0))</f>
        <v>0</v>
      </c>
      <c r="U26" s="216"/>
      <c r="V26" s="214">
        <f>INDEX('[1]ГРАФИК К.П. ФЕВРАЛЬ 2021  УФ   '!$AC$55:$HF$55,1,MATCH(V$10,'[1]ГРАФИК К.П. ФЕВРАЛЬ 2021  УФ   '!$AC$19:$HF$19,0))</f>
        <v>0</v>
      </c>
      <c r="W26" s="214">
        <f>INDEX('[1]ГРАФИК К.П. ФЕВРАЛЬ 2021  УФ   '!$AC$55:$HF$55,1,MATCH(W$10,'[1]ГРАФИК К.П. ФЕВРАЛЬ 2021  УФ   '!$AC$19:$HF$19,0))</f>
        <v>0</v>
      </c>
      <c r="X26" s="214">
        <f>INDEX('[1]ГРАФИК К.П. ФЕВРАЛЬ 2021  УФ   '!$AC$55:$HF$55,1,MATCH(X$10,'[1]ГРАФИК К.П. ФЕВРАЛЬ 2021  УФ   '!$AC$19:$HF$19,0))</f>
        <v>0</v>
      </c>
      <c r="Y26" s="214">
        <f>INDEX('[1]ГРАФИК К.П. ФЕВРАЛЬ 2021  УФ   '!$AC$55:$HF$55,1,MATCH(Y$10,'[1]ГРАФИК К.П. ФЕВРАЛЬ 2021  УФ   '!$AC$19:$HF$19,0))</f>
        <v>0</v>
      </c>
      <c r="Z26" s="214">
        <f>INDEX('[1]ГРАФИК К.П. ФЕВРАЛЬ 2021  УФ   '!$AC$55:$HF$55,1,MATCH(Z$10,'[1]ГРАФИК К.П. ФЕВРАЛЬ 2021  УФ   '!$AC$19:$HF$19,0))</f>
        <v>0</v>
      </c>
      <c r="AA26" s="214">
        <f>INDEX('[1]ГРАФИК К.П. ФЕВРАЛЬ 2021  УФ   '!$AC$55:$HF$55,1,MATCH(AA$10,'[1]ГРАФИК К.П. ФЕВРАЛЬ 2021  УФ   '!$AC$19:$HF$19,0))</f>
        <v>0</v>
      </c>
      <c r="AB26" s="214">
        <f>INDEX('[1]ГРАФИК К.П. ФЕВРАЛЬ 2021  УФ   '!$AC$55:$HF$55,1,MATCH(AB$10,'[1]ГРАФИК К.П. ФЕВРАЛЬ 2021  УФ   '!$AC$19:$HF$19,0))</f>
        <v>0</v>
      </c>
      <c r="AC26" s="214">
        <f>INDEX('[1]ГРАФИК К.П. ФЕВРАЛЬ 2021  УФ   '!$AC$55:$HF$55,1,MATCH(AC$10,'[1]ГРАФИК К.П. ФЕВРАЛЬ 2021  УФ   '!$AC$19:$HF$19,0))</f>
        <v>0</v>
      </c>
      <c r="AD26" s="214">
        <f>INDEX('[1]ГРАФИК К.П. ФЕВРАЛЬ 2021  УФ   '!$AC$55:$HF$55,1,MATCH(AD$10,'[1]ГРАФИК К.П. ФЕВРАЛЬ 2021  УФ   '!$AC$19:$HF$19,0))</f>
        <v>0</v>
      </c>
      <c r="AE26" s="214">
        <f>INDEX('[1]ГРАФИК К.П. ФЕВРАЛЬ 2021  УФ   '!$AC$55:$HF$55,1,MATCH(AE$10,'[1]ГРАФИК К.П. ФЕВРАЛЬ 2021  УФ   '!$AC$19:$HF$19,0))</f>
        <v>0</v>
      </c>
      <c r="AF26" s="214">
        <f>INDEX('[1]ГРАФИК К.П. ФЕВРАЛЬ 2021  УФ   '!$AC$55:$HF$55,1,MATCH(AF$10,'[1]ГРАФИК К.П. ФЕВРАЛЬ 2021  УФ   '!$AC$19:$HF$19,0))</f>
        <v>0</v>
      </c>
      <c r="AG26" s="214">
        <f>INDEX('[1]ГРАФИК К.П. ФЕВРАЛЬ 2021  УФ   '!$AC$55:$HF$55,1,MATCH(AG$10,'[1]ГРАФИК К.П. ФЕВРАЛЬ 2021  УФ   '!$AC$19:$HF$19,0))</f>
        <v>0</v>
      </c>
      <c r="AH26" s="214">
        <f>INDEX('[1]ГРАФИК К.П. ФЕВРАЛЬ 2021  УФ   '!$AC$55:$HF$55,1,MATCH(AH$10,'[1]ГРАФИК К.П. ФЕВРАЛЬ 2021  УФ   '!$AC$19:$HF$19,0))</f>
        <v>0</v>
      </c>
      <c r="AI26" s="214" t="e">
        <f>INDEX('[1]ГРАФИК К.П. ФЕВРАЛЬ 2021  УФ   '!$AC$55:$HF$55,1,MATCH(AI$10,'[1]ГРАФИК К.П. ФЕВРАЛЬ 2021  УФ   '!$AC$19:$HF$19,0))</f>
        <v>#N/A</v>
      </c>
      <c r="AJ26" s="214" t="e">
        <f>INDEX('[1]ГРАФИК К.П. ФЕВРАЛЬ 2021  УФ   '!$AC$55:$HF$55,1,MATCH(AJ$10,'[1]ГРАФИК К.П. ФЕВРАЛЬ 2021  УФ   '!$AC$19:$HF$19,0))</f>
        <v>#N/A</v>
      </c>
      <c r="AK26" s="215" t="e">
        <f>INDEX('[1]ГРАФИК К.П. ФЕВРАЛЬ 2021  УФ   '!$AC$55:$HF$55,1,MATCH(AK$10,'[1]ГРАФИК К.П. ФЕВРАЛЬ 2021  УФ   '!$AC$19:$HF$19,0))</f>
        <v>#N/A</v>
      </c>
      <c r="AL26" s="896">
        <f>COUNTIF($F26:$AK26,"&gt;0")</f>
        <v>0</v>
      </c>
      <c r="AM26" s="900" t="e">
        <f>SUM($F$26:$AK$26)</f>
        <v>#N/A</v>
      </c>
      <c r="AN26" s="898"/>
      <c r="AO26" s="219"/>
      <c r="AP26" s="219"/>
      <c r="AQ26" s="901">
        <f>'[1]ГРАФИК К.П. ФЕВРАЛЬ 2021  УФ   '!AC56</f>
        <v>0</v>
      </c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>
        <f>COUNTIF(F27:AK27,"В")</f>
        <v>28</v>
      </c>
    </row>
    <row r="27" spans="1:60" s="195" customFormat="1" ht="14.25" hidden="1" customHeight="1" thickBot="1" x14ac:dyDescent="0.3">
      <c r="A27" s="225"/>
      <c r="B27" s="226"/>
      <c r="C27" s="893"/>
      <c r="D27" s="895"/>
      <c r="E27" s="200"/>
      <c r="F27" s="221" t="str">
        <f>IF('[1]ГРАФИК К.П. ФЕВРАЛЬ 2021  УФ   '!AC52="ОТ","ОТ",IF(F26=0,"В","Я"))</f>
        <v>В</v>
      </c>
      <c r="G27" s="221" t="str">
        <f>IF('[1]ГРАФИК К.П. ФЕВРАЛЬ 2021  УФ   '!AD52="ОТ","ОТ",IF(G26=0,"В","Я"))</f>
        <v>В</v>
      </c>
      <c r="H27" s="221" t="str">
        <f>IF('[1]ГРАФИК К.П. ФЕВРАЛЬ 2021  УФ   '!AE52="ОТ","ОТ",IF(H26=0,"В","Я"))</f>
        <v>В</v>
      </c>
      <c r="I27" s="221" t="str">
        <f>IF('[1]ГРАФИК К.П. ФЕВРАЛЬ 2021  УФ   '!AF52="ОТ","ОТ",IF(I26=0,"В","Я"))</f>
        <v>В</v>
      </c>
      <c r="J27" s="221" t="str">
        <f>IF('[1]ГРАФИК К.П. ФЕВРАЛЬ 2021  УФ   '!AG52="ОТ","ОТ",IF(J26=0,"В","Я"))</f>
        <v>В</v>
      </c>
      <c r="K27" s="221" t="str">
        <f>IF('[1]ГРАФИК К.П. ФЕВРАЛЬ 2021  УФ   '!AH52="ОТ","ОТ",IF(K26=0,"В","Я"))</f>
        <v>В</v>
      </c>
      <c r="L27" s="221" t="str">
        <f>IF('[1]ГРАФИК К.П. ФЕВРАЛЬ 2021  УФ   '!AI52="ОТ","ОТ",IF(L26=0,"В","Я"))</f>
        <v>В</v>
      </c>
      <c r="M27" s="221" t="str">
        <f>IF('[1]ГРАФИК К.П. ФЕВРАЛЬ 2021  УФ   '!AJ52="ОТ","ОТ",IF(M26=0,"В","Я"))</f>
        <v>В</v>
      </c>
      <c r="N27" s="221" t="str">
        <f>IF('[1]ГРАФИК К.П. ФЕВРАЛЬ 2021  УФ   '!AK52="ОТ","ОТ",IF(N26=0,"В","Я"))</f>
        <v>В</v>
      </c>
      <c r="O27" s="221" t="str">
        <f>IF('[1]ГРАФИК К.П. ФЕВРАЛЬ 2021  УФ   '!AL52="ОТ","ОТ",IF(O26=0,"В","Я"))</f>
        <v>В</v>
      </c>
      <c r="P27" s="221" t="str">
        <f>IF('[1]ГРАФИК К.П. ФЕВРАЛЬ 2021  УФ   '!AM52="ОТ","ОТ",IF(P26=0,"В","Я"))</f>
        <v>В</v>
      </c>
      <c r="Q27" s="221" t="str">
        <f>IF('[1]ГРАФИК К.П. ФЕВРАЛЬ 2021  УФ   '!AN52="ОТ","ОТ",IF(Q26=0,"В","Я"))</f>
        <v>В</v>
      </c>
      <c r="R27" s="221" t="str">
        <f>IF('[1]ГРАФИК К.П. ФЕВРАЛЬ 2021  УФ   '!AO52="ОТ","ОТ",IF(R26=0,"В","Я"))</f>
        <v>В</v>
      </c>
      <c r="S27" s="221" t="str">
        <f>IF('[1]ГРАФИК К.П. ФЕВРАЛЬ 2021  УФ   '!AP52="ОТ","ОТ",IF(S26=0,"В","Я"))</f>
        <v>В</v>
      </c>
      <c r="T27" s="221" t="str">
        <f>IF('[1]ГРАФИК К.П. ФЕВРАЛЬ 2021  УФ   '!AQ52="ОТ","ОТ",IF(T26=0,"В","Я"))</f>
        <v>В</v>
      </c>
      <c r="U27" s="221" t="s">
        <v>12</v>
      </c>
      <c r="V27" s="221" t="str">
        <f>IF('[1]ГРАФИК К.П. ФЕВРАЛЬ 2021  УФ   '!AS52="ОТ","ОТ",IF(V26=0,"В","Я"))</f>
        <v>В</v>
      </c>
      <c r="W27" s="221" t="str">
        <f>IF('[1]ГРАФИК К.П. ФЕВРАЛЬ 2021  УФ   '!AT52="ОТ","ОТ",IF(W26=0,"В","Я"))</f>
        <v>В</v>
      </c>
      <c r="X27" s="221" t="str">
        <f>IF('[1]ГРАФИК К.П. ФЕВРАЛЬ 2021  УФ   '!AU52="ОТ","ОТ",IF(X26=0,"В","Я"))</f>
        <v>В</v>
      </c>
      <c r="Y27" s="221" t="str">
        <f>IF('[1]ГРАФИК К.П. ФЕВРАЛЬ 2021  УФ   '!AV52="ОТ","ОТ",IF(Y26=0,"В","Я"))</f>
        <v>В</v>
      </c>
      <c r="Z27" s="221" t="str">
        <f>IF('[1]ГРАФИК К.П. ФЕВРАЛЬ 2021  УФ   '!AW52="ОТ","ОТ",IF(Z26=0,"В","Я"))</f>
        <v>В</v>
      </c>
      <c r="AA27" s="221" t="str">
        <f>IF('[1]ГРАФИК К.П. ФЕВРАЛЬ 2021  УФ   '!AX52="ОТ","ОТ",IF(AA26=0,"В","Я"))</f>
        <v>В</v>
      </c>
      <c r="AB27" s="221" t="str">
        <f>IF('[1]ГРАФИК К.П. ФЕВРАЛЬ 2021  УФ   '!AY52="ОТ","ОТ",IF(AB26=0,"В","Я"))</f>
        <v>В</v>
      </c>
      <c r="AC27" s="221" t="str">
        <f>IF('[1]ГРАФИК К.П. ФЕВРАЛЬ 2021  УФ   '!AZ52="ОТ","ОТ",IF(AC26=0,"В","Я"))</f>
        <v>В</v>
      </c>
      <c r="AD27" s="221" t="str">
        <f>IF('[1]ГРАФИК К.П. ФЕВРАЛЬ 2021  УФ   '!BA52="ОТ","ОТ",IF(AD26=0,"В","Я"))</f>
        <v>В</v>
      </c>
      <c r="AE27" s="221" t="str">
        <f>IF('[1]ГРАФИК К.П. ФЕВРАЛЬ 2021  УФ   '!BB52="ОТ","ОТ",IF(AE26=0,"В","Я"))</f>
        <v>В</v>
      </c>
      <c r="AF27" s="221" t="str">
        <f>IF('[1]ГРАФИК К.П. ФЕВРАЛЬ 2021  УФ   '!BC52="ОТ","ОТ",IF(AF26=0,"В","Я"))</f>
        <v>В</v>
      </c>
      <c r="AG27" s="221" t="str">
        <f>IF('[1]ГРАФИК К.П. ФЕВРАЛЬ 2021  УФ   '!BD52="ОТ","ОТ",IF(AG26=0,"В","Я"))</f>
        <v>В</v>
      </c>
      <c r="AH27" s="221" t="str">
        <f>IF('[1]ГРАФИК К.П. ФЕВРАЛЬ 2021  УФ   '!BE52="ОТ","ОТ",IF(AH26=0,"В","Я"))</f>
        <v>В</v>
      </c>
      <c r="AI27" s="221" t="e">
        <f>IF('[1]ГРАФИК К.П. ФЕВРАЛЬ 2021  УФ   '!BF52="ОТ","ОТ",IF(AI26=0,"В","Я"))</f>
        <v>#N/A</v>
      </c>
      <c r="AJ27" s="221" t="e">
        <f>IF('[1]ГРАФИК К.П. ФЕВРАЛЬ 2021  УФ   '!BG52="ОТ","ОТ",IF(AJ26=0,"В","Я"))</f>
        <v>#N/A</v>
      </c>
      <c r="AK27" s="221" t="e">
        <f>IF('[1]ГРАФИК К.П. ФЕВРАЛЬ 2021  УФ   '!BH52="ОТ","ОТ",IF(AK26=0,"В","Я"))</f>
        <v>#N/A</v>
      </c>
      <c r="AL27" s="897"/>
      <c r="AM27" s="899"/>
      <c r="AN27" s="899"/>
      <c r="AO27" s="224"/>
      <c r="AP27" s="224"/>
      <c r="AQ27" s="902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</row>
    <row r="28" spans="1:60" s="195" customFormat="1" ht="13.5" hidden="1" customHeight="1" x14ac:dyDescent="0.25">
      <c r="A28" s="211"/>
      <c r="B28" s="212"/>
      <c r="C28" s="905" t="str">
        <f>'[1]ГРАФИК К.П. ФЕВРАЛЬ 2021  УФ   '!F58</f>
        <v>Алексеева Р.И., котролёр-посадчик аттракциона</v>
      </c>
      <c r="D28" s="894" t="s">
        <v>114</v>
      </c>
      <c r="E28" s="230"/>
      <c r="F28" s="214">
        <f>INDEX('[1]ГРАФИК К.П. ФЕВРАЛЬ 2021  УФ   '!$AC$61:$HF$61,1,MATCH(F$10,'[1]ГРАФИК К.П. ФЕВРАЛЬ 2021  УФ   '!$AC$19:$HF$19,0))</f>
        <v>0</v>
      </c>
      <c r="G28" s="214">
        <f>INDEX('[1]ГРАФИК К.П. ФЕВРАЛЬ 2021  УФ   '!$AC$61:$HF$61,1,MATCH(G$10,'[1]ГРАФИК К.П. ФЕВРАЛЬ 2021  УФ   '!$AC$19:$HF$19,0))</f>
        <v>0</v>
      </c>
      <c r="H28" s="214">
        <f>INDEX('[1]ГРАФИК К.П. ФЕВРАЛЬ 2021  УФ   '!$AC$61:$HF$61,1,MATCH(H$10,'[1]ГРАФИК К.П. ФЕВРАЛЬ 2021  УФ   '!$AC$19:$HF$19,0))</f>
        <v>0</v>
      </c>
      <c r="I28" s="214">
        <f>INDEX('[1]ГРАФИК К.П. ФЕВРАЛЬ 2021  УФ   '!$AC$61:$HF$61,1,MATCH(I$10,'[1]ГРАФИК К.П. ФЕВРАЛЬ 2021  УФ   '!$AC$19:$HF$19,0))</f>
        <v>0</v>
      </c>
      <c r="J28" s="214">
        <f>INDEX('[1]ГРАФИК К.П. ФЕВРАЛЬ 2021  УФ   '!$AC$61:$HF$61,1,MATCH(J$10,'[1]ГРАФИК К.П. ФЕВРАЛЬ 2021  УФ   '!$AC$19:$HF$19,0))</f>
        <v>0</v>
      </c>
      <c r="K28" s="214">
        <f>INDEX('[1]ГРАФИК К.П. ФЕВРАЛЬ 2021  УФ   '!$AC$61:$HF$61,1,MATCH(K$10,'[1]ГРАФИК К.П. ФЕВРАЛЬ 2021  УФ   '!$AC$19:$HF$19,0))</f>
        <v>0</v>
      </c>
      <c r="L28" s="214">
        <f>INDEX('[1]ГРАФИК К.П. ФЕВРАЛЬ 2021  УФ   '!$AC$61:$HF$61,1,MATCH(L$10,'[1]ГРАФИК К.П. ФЕВРАЛЬ 2021  УФ   '!$AC$19:$HF$19,0))</f>
        <v>0</v>
      </c>
      <c r="M28" s="214">
        <f>INDEX('[1]ГРАФИК К.П. ФЕВРАЛЬ 2021  УФ   '!$AC$61:$HF$61,1,MATCH(M$10,'[1]ГРАФИК К.П. ФЕВРАЛЬ 2021  УФ   '!$AC$19:$HF$19,0))</f>
        <v>0</v>
      </c>
      <c r="N28" s="214">
        <f>INDEX('[1]ГРАФИК К.П. ФЕВРАЛЬ 2021  УФ   '!$AC$61:$HF$61,1,MATCH(N$10,'[1]ГРАФИК К.П. ФЕВРАЛЬ 2021  УФ   '!$AC$19:$HF$19,0))</f>
        <v>0</v>
      </c>
      <c r="O28" s="214">
        <f>INDEX('[1]ГРАФИК К.П. ФЕВРАЛЬ 2021  УФ   '!$AC$61:$HF$61,1,MATCH(O$10,'[1]ГРАФИК К.П. ФЕВРАЛЬ 2021  УФ   '!$AC$19:$HF$19,0))</f>
        <v>0</v>
      </c>
      <c r="P28" s="214">
        <f>INDEX('[1]ГРАФИК К.П. ФЕВРАЛЬ 2021  УФ   '!$AC$61:$HF$61,1,MATCH(P$10,'[1]ГРАФИК К.П. ФЕВРАЛЬ 2021  УФ   '!$AC$19:$HF$19,0))</f>
        <v>0</v>
      </c>
      <c r="Q28" s="214">
        <f>INDEX('[1]ГРАФИК К.П. ФЕВРАЛЬ 2021  УФ   '!$AC$61:$HF$61,1,MATCH(Q$10,'[1]ГРАФИК К.П. ФЕВРАЛЬ 2021  УФ   '!$AC$19:$HF$19,0))</f>
        <v>0</v>
      </c>
      <c r="R28" s="214">
        <f>INDEX('[1]ГРАФИК К.П. ФЕВРАЛЬ 2021  УФ   '!$AC$61:$HF$61,1,MATCH(R$10,'[1]ГРАФИК К.П. ФЕВРАЛЬ 2021  УФ   '!$AC$19:$HF$19,0))</f>
        <v>0</v>
      </c>
      <c r="S28" s="214">
        <f>INDEX('[1]ГРАФИК К.П. ФЕВРАЛЬ 2021  УФ   '!$AC$61:$HF$61,1,MATCH(S$10,'[1]ГРАФИК К.П. ФЕВРАЛЬ 2021  УФ   '!$AC$19:$HF$19,0))</f>
        <v>0</v>
      </c>
      <c r="T28" s="215">
        <f>INDEX('[1]ГРАФИК К.П. ФЕВРАЛЬ 2021  УФ   '!$AC$61:$HF$61,1,MATCH(T$10,'[1]ГРАФИК К.П. ФЕВРАЛЬ 2021  УФ   '!$AC$19:$HF$19,0))</f>
        <v>0</v>
      </c>
      <c r="U28" s="216"/>
      <c r="V28" s="214">
        <f>INDEX('[1]ГРАФИК К.П. ФЕВРАЛЬ 2021  УФ   '!$AC$61:$HF$61,1,MATCH(V$10,'[1]ГРАФИК К.П. ФЕВРАЛЬ 2021  УФ   '!$AC$19:$HF$19,0))</f>
        <v>0</v>
      </c>
      <c r="W28" s="214">
        <f>INDEX('[1]ГРАФИК К.П. ФЕВРАЛЬ 2021  УФ   '!$AC$61:$HF$61,1,MATCH(W$10,'[1]ГРАФИК К.П. ФЕВРАЛЬ 2021  УФ   '!$AC$19:$HF$19,0))</f>
        <v>0</v>
      </c>
      <c r="X28" s="214">
        <f>INDEX('[1]ГРАФИК К.П. ФЕВРАЛЬ 2021  УФ   '!$AC$61:$HF$61,1,MATCH(X$10,'[1]ГРАФИК К.П. ФЕВРАЛЬ 2021  УФ   '!$AC$19:$HF$19,0))</f>
        <v>0</v>
      </c>
      <c r="Y28" s="214">
        <f>INDEX('[1]ГРАФИК К.П. ФЕВРАЛЬ 2021  УФ   '!$AC$61:$HF$61,1,MATCH(Y$10,'[1]ГРАФИК К.П. ФЕВРАЛЬ 2021  УФ   '!$AC$19:$HF$19,0))</f>
        <v>0</v>
      </c>
      <c r="Z28" s="214">
        <f>INDEX('[1]ГРАФИК К.П. ФЕВРАЛЬ 2021  УФ   '!$AC$61:$HF$61,1,MATCH(Z$10,'[1]ГРАФИК К.П. ФЕВРАЛЬ 2021  УФ   '!$AC$19:$HF$19,0))</f>
        <v>0</v>
      </c>
      <c r="AA28" s="214">
        <f>INDEX('[1]ГРАФИК К.П. ФЕВРАЛЬ 2021  УФ   '!$AC$61:$HF$61,1,MATCH(AA$10,'[1]ГРАФИК К.П. ФЕВРАЛЬ 2021  УФ   '!$AC$19:$HF$19,0))</f>
        <v>0</v>
      </c>
      <c r="AB28" s="214">
        <f>INDEX('[1]ГРАФИК К.П. ФЕВРАЛЬ 2021  УФ   '!$AC$61:$HF$61,1,MATCH(AB$10,'[1]ГРАФИК К.П. ФЕВРАЛЬ 2021  УФ   '!$AC$19:$HF$19,0))</f>
        <v>0</v>
      </c>
      <c r="AC28" s="214">
        <f>INDEX('[1]ГРАФИК К.П. ФЕВРАЛЬ 2021  УФ   '!$AC$61:$HF$61,1,MATCH(AC$10,'[1]ГРАФИК К.П. ФЕВРАЛЬ 2021  УФ   '!$AC$19:$HF$19,0))</f>
        <v>0</v>
      </c>
      <c r="AD28" s="214">
        <f>INDEX('[1]ГРАФИК К.П. ФЕВРАЛЬ 2021  УФ   '!$AC$61:$HF$61,1,MATCH(AD$10,'[1]ГРАФИК К.П. ФЕВРАЛЬ 2021  УФ   '!$AC$19:$HF$19,0))</f>
        <v>0</v>
      </c>
      <c r="AE28" s="214">
        <f>INDEX('[1]ГРАФИК К.П. ФЕВРАЛЬ 2021  УФ   '!$AC$61:$HF$61,1,MATCH(AE$10,'[1]ГРАФИК К.П. ФЕВРАЛЬ 2021  УФ   '!$AC$19:$HF$19,0))</f>
        <v>0</v>
      </c>
      <c r="AF28" s="214">
        <f>INDEX('[1]ГРАФИК К.П. ФЕВРАЛЬ 2021  УФ   '!$AC$61:$HF$61,1,MATCH(AF$10,'[1]ГРАФИК К.П. ФЕВРАЛЬ 2021  УФ   '!$AC$19:$HF$19,0))</f>
        <v>0</v>
      </c>
      <c r="AG28" s="214">
        <f>INDEX('[1]ГРАФИК К.П. ФЕВРАЛЬ 2021  УФ   '!$AC$61:$HF$61,1,MATCH(AG$10,'[1]ГРАФИК К.П. ФЕВРАЛЬ 2021  УФ   '!$AC$19:$HF$19,0))</f>
        <v>0</v>
      </c>
      <c r="AH28" s="214">
        <f>INDEX('[1]ГРАФИК К.П. ФЕВРАЛЬ 2021  УФ   '!$AC$61:$HF$61,1,MATCH(AH$10,'[1]ГРАФИК К.П. ФЕВРАЛЬ 2021  УФ   '!$AC$19:$HF$19,0))</f>
        <v>0</v>
      </c>
      <c r="AI28" s="214" t="e">
        <f>INDEX('[1]ГРАФИК К.П. ФЕВРАЛЬ 2021  УФ   '!$AC$61:$HF$61,1,MATCH(AI$10,'[1]ГРАФИК К.П. ФЕВРАЛЬ 2021  УФ   '!$AC$19:$HF$19,0))</f>
        <v>#N/A</v>
      </c>
      <c r="AJ28" s="214" t="e">
        <f>INDEX('[1]ГРАФИК К.П. ФЕВРАЛЬ 2021  УФ   '!$AC$61:$HF$61,1,MATCH(AJ$10,'[1]ГРАФИК К.П. ФЕВРАЛЬ 2021  УФ   '!$AC$19:$HF$19,0))</f>
        <v>#N/A</v>
      </c>
      <c r="AK28" s="215" t="e">
        <f>INDEX('[1]ГРАФИК К.П. ФЕВРАЛЬ 2021  УФ   '!$AC$61:$HF$61,1,MATCH(AK$10,'[1]ГРАФИК К.П. ФЕВРАЛЬ 2021  УФ   '!$AC$19:$HF$19,0))</f>
        <v>#N/A</v>
      </c>
      <c r="AL28" s="906">
        <f>COUNTIF($F28:$AK28,"&gt;0")</f>
        <v>0</v>
      </c>
      <c r="AM28" s="900" t="e">
        <f>SUM($F$28:$AK$28)</f>
        <v>#N/A</v>
      </c>
      <c r="AN28" s="898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>
        <f t="shared" ref="BE28" si="0">COUNTIF(F29:AK29,"В")</f>
        <v>28</v>
      </c>
    </row>
    <row r="29" spans="1:60" s="195" customFormat="1" ht="15.75" hidden="1" customHeight="1" thickBot="1" x14ac:dyDescent="0.3">
      <c r="A29" s="196"/>
      <c r="B29" s="197"/>
      <c r="C29" s="905"/>
      <c r="D29" s="895"/>
      <c r="E29" s="230"/>
      <c r="F29" s="221" t="str">
        <f>IF('[1]ГРАФИК К.П. ФЕВРАЛЬ 2021  УФ   '!AC58="ОТ","ОТ",IF(F28=0,"В","Я"))</f>
        <v>В</v>
      </c>
      <c r="G29" s="221" t="str">
        <f>IF('[1]ГРАФИК К.П. ФЕВРАЛЬ 2021  УФ   '!AD58="ОТ","ОТ",IF(G28=0,"В","Я"))</f>
        <v>В</v>
      </c>
      <c r="H29" s="221" t="str">
        <f>IF('[1]ГРАФИК К.П. ФЕВРАЛЬ 2021  УФ   '!AE58="ОТ","ОТ",IF(H28=0,"В","Я"))</f>
        <v>В</v>
      </c>
      <c r="I29" s="221" t="str">
        <f>IF('[1]ГРАФИК К.П. ФЕВРАЛЬ 2021  УФ   '!AF58="ОТ","ОТ",IF(I28=0,"В","Я"))</f>
        <v>В</v>
      </c>
      <c r="J29" s="221" t="str">
        <f>IF('[1]ГРАФИК К.П. ФЕВРАЛЬ 2021  УФ   '!AG58="ОТ","ОТ",IF(J28=0,"В","Я"))</f>
        <v>В</v>
      </c>
      <c r="K29" s="221" t="str">
        <f>IF('[1]ГРАФИК К.П. ФЕВРАЛЬ 2021  УФ   '!AH58="ОТ","ОТ",IF(K28=0,"В","Я"))</f>
        <v>В</v>
      </c>
      <c r="L29" s="221" t="str">
        <f>IF('[1]ГРАФИК К.П. ФЕВРАЛЬ 2021  УФ   '!AI58="ОТ","ОТ",IF(L28=0,"В","Я"))</f>
        <v>В</v>
      </c>
      <c r="M29" s="221" t="str">
        <f>IF('[1]ГРАФИК К.П. ФЕВРАЛЬ 2021  УФ   '!AJ58="ОТ","ОТ",IF(M28=0,"В","Я"))</f>
        <v>В</v>
      </c>
      <c r="N29" s="221" t="str">
        <f>IF('[1]ГРАФИК К.П. ФЕВРАЛЬ 2021  УФ   '!AK58="ОТ","ОТ",IF(N28=0,"В","Я"))</f>
        <v>В</v>
      </c>
      <c r="O29" s="221" t="str">
        <f>IF('[1]ГРАФИК К.П. ФЕВРАЛЬ 2021  УФ   '!AL58="ОТ","ОТ",IF(O28=0,"В","Я"))</f>
        <v>В</v>
      </c>
      <c r="P29" s="221" t="str">
        <f>IF('[1]ГРАФИК К.П. ФЕВРАЛЬ 2021  УФ   '!AM58="ОТ","ОТ",IF(P28=0,"В","Я"))</f>
        <v>В</v>
      </c>
      <c r="Q29" s="221" t="str">
        <f>IF('[1]ГРАФИК К.П. ФЕВРАЛЬ 2021  УФ   '!AN58="ОТ","ОТ",IF(Q28=0,"В","Я"))</f>
        <v>В</v>
      </c>
      <c r="R29" s="221" t="str">
        <f>IF('[1]ГРАФИК К.П. ФЕВРАЛЬ 2021  УФ   '!AO58="ОТ","ОТ",IF(R28=0,"В","Я"))</f>
        <v>В</v>
      </c>
      <c r="S29" s="221" t="str">
        <f>IF('[1]ГРАФИК К.П. ФЕВРАЛЬ 2021  УФ   '!AP58="ОТ","ОТ",IF(S28=0,"В","Я"))</f>
        <v>В</v>
      </c>
      <c r="T29" s="221" t="str">
        <f>IF('[1]ГРАФИК К.П. ФЕВРАЛЬ 2021  УФ   '!AQ58="ОТ","ОТ",IF(T28=0,"В","Я"))</f>
        <v>В</v>
      </c>
      <c r="U29" s="221" t="s">
        <v>12</v>
      </c>
      <c r="V29" s="221" t="str">
        <f>IF('[1]ГРАФИК К.П. ФЕВРАЛЬ 2021  УФ   '!AS58="ОТ","ОТ",IF(V28=0,"В","Я"))</f>
        <v>В</v>
      </c>
      <c r="W29" s="221" t="str">
        <f>IF('[1]ГРАФИК К.П. ФЕВРАЛЬ 2021  УФ   '!AT58="ОТ","ОТ",IF(W28=0,"В","Я"))</f>
        <v>В</v>
      </c>
      <c r="X29" s="221" t="str">
        <f>IF('[1]ГРАФИК К.П. ФЕВРАЛЬ 2021  УФ   '!AU58="ОТ","ОТ",IF(X28=0,"В","Я"))</f>
        <v>В</v>
      </c>
      <c r="Y29" s="221" t="str">
        <f>IF('[1]ГРАФИК К.П. ФЕВРАЛЬ 2021  УФ   '!AV58="ОТ","ОТ",IF(Y28=0,"В","Я"))</f>
        <v>В</v>
      </c>
      <c r="Z29" s="221" t="str">
        <f>IF('[1]ГРАФИК К.П. ФЕВРАЛЬ 2021  УФ   '!AW58="ОТ","ОТ",IF(Z28=0,"В","Я"))</f>
        <v>В</v>
      </c>
      <c r="AA29" s="221" t="str">
        <f>IF('[1]ГРАФИК К.П. ФЕВРАЛЬ 2021  УФ   '!AX58="ОТ","ОТ",IF(AA28=0,"В","Я"))</f>
        <v>В</v>
      </c>
      <c r="AB29" s="221" t="str">
        <f>IF('[1]ГРАФИК К.П. ФЕВРАЛЬ 2021  УФ   '!AY58="ОТ","ОТ",IF(AB28=0,"В","Я"))</f>
        <v>В</v>
      </c>
      <c r="AC29" s="221" t="str">
        <f>IF('[1]ГРАФИК К.П. ФЕВРАЛЬ 2021  УФ   '!AZ58="ОТ","ОТ",IF(AC28=0,"В","Я"))</f>
        <v>В</v>
      </c>
      <c r="AD29" s="221" t="str">
        <f>IF('[1]ГРАФИК К.П. ФЕВРАЛЬ 2021  УФ   '!BA58="ОТ","ОТ",IF(AD28=0,"В","Я"))</f>
        <v>В</v>
      </c>
      <c r="AE29" s="221" t="str">
        <f>IF('[1]ГРАФИК К.П. ФЕВРАЛЬ 2021  УФ   '!BB58="ОТ","ОТ",IF(AE28=0,"В","Я"))</f>
        <v>В</v>
      </c>
      <c r="AF29" s="221" t="str">
        <f>IF('[1]ГРАФИК К.П. ФЕВРАЛЬ 2021  УФ   '!BC58="ОТ","ОТ",IF(AF28=0,"В","Я"))</f>
        <v>В</v>
      </c>
      <c r="AG29" s="221" t="str">
        <f>IF('[1]ГРАФИК К.П. ФЕВРАЛЬ 2021  УФ   '!BD58="ОТ","ОТ",IF(AG28=0,"В","Я"))</f>
        <v>В</v>
      </c>
      <c r="AH29" s="221" t="str">
        <f>IF('[1]ГРАФИК К.П. ФЕВРАЛЬ 2021  УФ   '!BE58="ОТ","ОТ",IF(AH28=0,"В","Я"))</f>
        <v>В</v>
      </c>
      <c r="AI29" s="221" t="e">
        <f>IF('[1]ГРАФИК К.П. ФЕВРАЛЬ 2021  УФ   '!BF58="ОТ","ОТ",IF(AI28=0,"В","Я"))</f>
        <v>#N/A</v>
      </c>
      <c r="AJ29" s="221" t="e">
        <f>IF('[1]ГРАФИК К.П. ФЕВРАЛЬ 2021  УФ   '!BG58="ОТ","ОТ",IF(AJ28=0,"В","Я"))</f>
        <v>#N/A</v>
      </c>
      <c r="AK29" s="221" t="e">
        <f>IF('[1]ГРАФИК К.П. ФЕВРАЛЬ 2021  УФ   '!BH58="ОТ","ОТ",IF(AK28=0,"В","Я"))</f>
        <v>#N/A</v>
      </c>
      <c r="AL29" s="906"/>
      <c r="AM29" s="899"/>
      <c r="AN29" s="899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</row>
    <row r="30" spans="1:60" s="195" customFormat="1" ht="13.5" hidden="1" customHeight="1" x14ac:dyDescent="0.25">
      <c r="A30" s="211"/>
      <c r="B30" s="212"/>
      <c r="C30" s="892" t="str">
        <f>'[1]ГРАФИК К.П. ФЕВРАЛЬ 2021  УФ   '!F64</f>
        <v>Перминов К.И., дежурный зала</v>
      </c>
      <c r="D30" s="894" t="s">
        <v>117</v>
      </c>
      <c r="E30" s="213"/>
      <c r="F30" s="214">
        <f>INDEX('[1]ГРАФИК К.П. ФЕВРАЛЬ 2021  УФ   '!$AC$67:$HF$67,1,MATCH(F$10,'[1]ГРАФИК К.П. ФЕВРАЛЬ 2021  УФ   '!$AC$19:$HF$19,0))</f>
        <v>0</v>
      </c>
      <c r="G30" s="214">
        <f>INDEX('[1]ГРАФИК К.П. ФЕВРАЛЬ 2021  УФ   '!$AC$67:$HF$67,1,MATCH(G$10,'[1]ГРАФИК К.П. ФЕВРАЛЬ 2021  УФ   '!$AC$19:$HF$19,0))</f>
        <v>0</v>
      </c>
      <c r="H30" s="214">
        <f>INDEX('[1]ГРАФИК К.П. ФЕВРАЛЬ 2021  УФ   '!$AC$67:$HF$67,1,MATCH(H$10,'[1]ГРАФИК К.П. ФЕВРАЛЬ 2021  УФ   '!$AC$19:$HF$19,0))</f>
        <v>0</v>
      </c>
      <c r="I30" s="214">
        <f>INDEX('[1]ГРАФИК К.П. ФЕВРАЛЬ 2021  УФ   '!$AC$67:$HF$67,1,MATCH(I$10,'[1]ГРАФИК К.П. ФЕВРАЛЬ 2021  УФ   '!$AC$19:$HF$19,0))</f>
        <v>0</v>
      </c>
      <c r="J30" s="214">
        <f>INDEX('[1]ГРАФИК К.П. ФЕВРАЛЬ 2021  УФ   '!$AC$67:$HF$67,1,MATCH(J$10,'[1]ГРАФИК К.П. ФЕВРАЛЬ 2021  УФ   '!$AC$19:$HF$19,0))</f>
        <v>0</v>
      </c>
      <c r="K30" s="214">
        <f>INDEX('[1]ГРАФИК К.П. ФЕВРАЛЬ 2021  УФ   '!$AC$67:$HF$67,1,MATCH(K$10,'[1]ГРАФИК К.П. ФЕВРАЛЬ 2021  УФ   '!$AC$19:$HF$19,0))</f>
        <v>0</v>
      </c>
      <c r="L30" s="214">
        <f>INDEX('[1]ГРАФИК К.П. ФЕВРАЛЬ 2021  УФ   '!$AC$67:$HF$67,1,MATCH(L$10,'[1]ГРАФИК К.П. ФЕВРАЛЬ 2021  УФ   '!$AC$19:$HF$19,0))</f>
        <v>0</v>
      </c>
      <c r="M30" s="214">
        <f>INDEX('[1]ГРАФИК К.П. ФЕВРАЛЬ 2021  УФ   '!$AC$67:$HF$67,1,MATCH(M$10,'[1]ГРАФИК К.П. ФЕВРАЛЬ 2021  УФ   '!$AC$19:$HF$19,0))</f>
        <v>0</v>
      </c>
      <c r="N30" s="214">
        <f>INDEX('[1]ГРАФИК К.П. ФЕВРАЛЬ 2021  УФ   '!$AC$67:$HF$67,1,MATCH(N$10,'[1]ГРАФИК К.П. ФЕВРАЛЬ 2021  УФ   '!$AC$19:$HF$19,0))</f>
        <v>0</v>
      </c>
      <c r="O30" s="214">
        <f>INDEX('[1]ГРАФИК К.П. ФЕВРАЛЬ 2021  УФ   '!$AC$67:$HF$67,1,MATCH(O$10,'[1]ГРАФИК К.П. ФЕВРАЛЬ 2021  УФ   '!$AC$19:$HF$19,0))</f>
        <v>0</v>
      </c>
      <c r="P30" s="214">
        <f>INDEX('[1]ГРАФИК К.П. ФЕВРАЛЬ 2021  УФ   '!$AC$67:$HF$67,1,MATCH(P$10,'[1]ГРАФИК К.П. ФЕВРАЛЬ 2021  УФ   '!$AC$19:$HF$19,0))</f>
        <v>0</v>
      </c>
      <c r="Q30" s="214">
        <f>INDEX('[1]ГРАФИК К.П. ФЕВРАЛЬ 2021  УФ   '!$AC$67:$HF$67,1,MATCH(Q$10,'[1]ГРАФИК К.П. ФЕВРАЛЬ 2021  УФ   '!$AC$19:$HF$19,0))</f>
        <v>0</v>
      </c>
      <c r="R30" s="214">
        <f>INDEX('[1]ГРАФИК К.П. ФЕВРАЛЬ 2021  УФ   '!$AC$67:$HF$67,1,MATCH(R$10,'[1]ГРАФИК К.П. ФЕВРАЛЬ 2021  УФ   '!$AC$19:$HF$19,0))</f>
        <v>0</v>
      </c>
      <c r="S30" s="214">
        <f>INDEX('[1]ГРАФИК К.П. ФЕВРАЛЬ 2021  УФ   '!$AC$67:$HF$67,1,MATCH(S$10,'[1]ГРАФИК К.П. ФЕВРАЛЬ 2021  УФ   '!$AC$19:$HF$19,0))</f>
        <v>0</v>
      </c>
      <c r="T30" s="215">
        <f>INDEX('[1]ГРАФИК К.П. ФЕВРАЛЬ 2021  УФ   '!$AC$67:$HF$67,1,MATCH(T$10,'[1]ГРАФИК К.П. ФЕВРАЛЬ 2021  УФ   '!$AC$19:$HF$19,0))</f>
        <v>0</v>
      </c>
      <c r="U30" s="216"/>
      <c r="V30" s="214">
        <f>INDEX('[1]ГРАФИК К.П. ФЕВРАЛЬ 2021  УФ   '!$AC$67:$HF$67,1,MATCH(V$10,'[1]ГРАФИК К.П. ФЕВРАЛЬ 2021  УФ   '!$AC$19:$HF$19,0))</f>
        <v>0</v>
      </c>
      <c r="W30" s="214">
        <f>INDEX('[1]ГРАФИК К.П. ФЕВРАЛЬ 2021  УФ   '!$AC$67:$HF$67,1,MATCH(W$10,'[1]ГРАФИК К.П. ФЕВРАЛЬ 2021  УФ   '!$AC$19:$HF$19,0))</f>
        <v>0</v>
      </c>
      <c r="X30" s="214">
        <f>INDEX('[1]ГРАФИК К.П. ФЕВРАЛЬ 2021  УФ   '!$AC$67:$HF$67,1,MATCH(X$10,'[1]ГРАФИК К.П. ФЕВРАЛЬ 2021  УФ   '!$AC$19:$HF$19,0))</f>
        <v>0</v>
      </c>
      <c r="Y30" s="214">
        <f>INDEX('[1]ГРАФИК К.П. ФЕВРАЛЬ 2021  УФ   '!$AC$67:$HF$67,1,MATCH(Y$10,'[1]ГРАФИК К.П. ФЕВРАЛЬ 2021  УФ   '!$AC$19:$HF$19,0))</f>
        <v>0</v>
      </c>
      <c r="Z30" s="214">
        <f>INDEX('[1]ГРАФИК К.П. ФЕВРАЛЬ 2021  УФ   '!$AC$67:$HF$67,1,MATCH(Z$10,'[1]ГРАФИК К.П. ФЕВРАЛЬ 2021  УФ   '!$AC$19:$HF$19,0))</f>
        <v>0</v>
      </c>
      <c r="AA30" s="214">
        <f>INDEX('[1]ГРАФИК К.П. ФЕВРАЛЬ 2021  УФ   '!$AC$67:$HF$67,1,MATCH(AA$10,'[1]ГРАФИК К.П. ФЕВРАЛЬ 2021  УФ   '!$AC$19:$HF$19,0))</f>
        <v>0</v>
      </c>
      <c r="AB30" s="214">
        <f>INDEX('[1]ГРАФИК К.П. ФЕВРАЛЬ 2021  УФ   '!$AC$67:$HF$67,1,MATCH(AB$10,'[1]ГРАФИК К.П. ФЕВРАЛЬ 2021  УФ   '!$AC$19:$HF$19,0))</f>
        <v>0</v>
      </c>
      <c r="AC30" s="214">
        <f>INDEX('[1]ГРАФИК К.П. ФЕВРАЛЬ 2021  УФ   '!$AC$67:$HF$67,1,MATCH(AC$10,'[1]ГРАФИК К.П. ФЕВРАЛЬ 2021  УФ   '!$AC$19:$HF$19,0))</f>
        <v>0</v>
      </c>
      <c r="AD30" s="214">
        <f>INDEX('[1]ГРАФИК К.П. ФЕВРАЛЬ 2021  УФ   '!$AC$67:$HF$67,1,MATCH(AD$10,'[1]ГРАФИК К.П. ФЕВРАЛЬ 2021  УФ   '!$AC$19:$HF$19,0))</f>
        <v>0</v>
      </c>
      <c r="AE30" s="214">
        <f>INDEX('[1]ГРАФИК К.П. ФЕВРАЛЬ 2021  УФ   '!$AC$67:$HF$67,1,MATCH(AE$10,'[1]ГРАФИК К.П. ФЕВРАЛЬ 2021  УФ   '!$AC$19:$HF$19,0))</f>
        <v>0</v>
      </c>
      <c r="AF30" s="214">
        <f>INDEX('[1]ГРАФИК К.П. ФЕВРАЛЬ 2021  УФ   '!$AC$67:$HF$67,1,MATCH(AF$10,'[1]ГРАФИК К.П. ФЕВРАЛЬ 2021  УФ   '!$AC$19:$HF$19,0))</f>
        <v>0</v>
      </c>
      <c r="AG30" s="214">
        <f>INDEX('[1]ГРАФИК К.П. ФЕВРАЛЬ 2021  УФ   '!$AC$67:$HF$67,1,MATCH(AG$10,'[1]ГРАФИК К.П. ФЕВРАЛЬ 2021  УФ   '!$AC$19:$HF$19,0))</f>
        <v>0</v>
      </c>
      <c r="AH30" s="214">
        <f>INDEX('[1]ГРАФИК К.П. ФЕВРАЛЬ 2021  УФ   '!$AC$67:$HF$67,1,MATCH(AH$10,'[1]ГРАФИК К.П. ФЕВРАЛЬ 2021  УФ   '!$AC$19:$HF$19,0))</f>
        <v>0</v>
      </c>
      <c r="AI30" s="214" t="e">
        <f>INDEX('[1]ГРАФИК К.П. ФЕВРАЛЬ 2021  УФ   '!$AC$67:$HF$67,1,MATCH(AI$10,'[1]ГРАФИК К.П. ФЕВРАЛЬ 2021  УФ   '!$AC$19:$HF$19,0))</f>
        <v>#N/A</v>
      </c>
      <c r="AJ30" s="214" t="e">
        <f>INDEX('[1]ГРАФИК К.П. ФЕВРАЛЬ 2021  УФ   '!$AC$67:$HF$67,1,MATCH(AJ$10,'[1]ГРАФИК К.П. ФЕВРАЛЬ 2021  УФ   '!$AC$19:$HF$19,0))</f>
        <v>#N/A</v>
      </c>
      <c r="AK30" s="215" t="e">
        <f>INDEX('[1]ГРАФИК К.П. ФЕВРАЛЬ 2021  УФ   '!$AC$67:$HF$67,1,MATCH(AK$10,'[1]ГРАФИК К.П. ФЕВРАЛЬ 2021  УФ   '!$AC$19:$HF$19,0))</f>
        <v>#N/A</v>
      </c>
      <c r="AL30" s="896">
        <f>COUNTIF($F30:$AK30,"&gt;0")</f>
        <v>0</v>
      </c>
      <c r="AM30" s="898" t="e">
        <f>SUM($F$30:$AK$30)</f>
        <v>#N/A</v>
      </c>
      <c r="AN30" s="898"/>
      <c r="AO30" s="219">
        <f>SUMIF($F30:$AK30,"&gt;8",$F31:$AK31)</f>
        <v>0</v>
      </c>
      <c r="AP30" s="219">
        <f>COUNTIF($F30:$AK30,"=12")+COUNTIF($F31:$AK31,"=8")*2</f>
        <v>0</v>
      </c>
      <c r="AQ30" s="219">
        <f>SUMIF($F$12:$AK$12,"ЧП",$F30:$AK30)</f>
        <v>0</v>
      </c>
      <c r="AR30" s="219">
        <f t="array" ref="AR30">SUMPRODUCT(IF(ISNUMBER(F30:AK30),(F30:AK30&gt;8)*(F30:AK30-8),0))</f>
        <v>0</v>
      </c>
      <c r="AS30" s="219">
        <f>SUMIF($F$39:$AK$39,"в",$F30:$AK30)</f>
        <v>0</v>
      </c>
      <c r="AT30" s="219" t="str">
        <f>IF($AN30&gt;$BF$7,$AN30-$BF$7,"–")</f>
        <v>–</v>
      </c>
      <c r="AU30" s="219">
        <f>SUM($AV30:$BD31)</f>
        <v>0</v>
      </c>
      <c r="AV30" s="219">
        <f>COUNTIF($F30:$AK30,"=От")</f>
        <v>0</v>
      </c>
      <c r="AW30" s="219">
        <f>COUNTIF($F30:$AK30,"=Б")</f>
        <v>0</v>
      </c>
      <c r="AX30" s="219">
        <f>COUNTIF($F30:$AK30,"=А")</f>
        <v>0</v>
      </c>
      <c r="AY30" s="219">
        <f>COUNTIF($F30:$AK30,"=Ор")</f>
        <v>0</v>
      </c>
      <c r="AZ30" s="219">
        <f>COUNTIF($F30:$AK30,"=У")</f>
        <v>0</v>
      </c>
      <c r="BA30" s="219">
        <f>COUNTIF($F30:$AK30,"=Ч")</f>
        <v>0</v>
      </c>
      <c r="BB30" s="219">
        <f>COUNTIF($F30:$AK30,"=Пр")</f>
        <v>0</v>
      </c>
      <c r="BC30" s="219">
        <f>COUNTIF($F30:$AK30,"=Ож")</f>
        <v>0</v>
      </c>
      <c r="BD30" s="219">
        <f>COUNTIF($F30:$AK30,"=К")</f>
        <v>0</v>
      </c>
      <c r="BE30" s="219">
        <f t="shared" ref="BE30:BE34" si="1">COUNTIF(F31:AK31,"В")</f>
        <v>28</v>
      </c>
    </row>
    <row r="31" spans="1:60" s="195" customFormat="1" ht="13.5" hidden="1" customHeight="1" thickBot="1" x14ac:dyDescent="0.3">
      <c r="A31" s="196"/>
      <c r="B31" s="197"/>
      <c r="C31" s="893"/>
      <c r="D31" s="895"/>
      <c r="E31" s="200"/>
      <c r="F31" s="221" t="str">
        <f>IF('[1]ГРАФИК К.П. ФЕВРАЛЬ 2021  УФ   '!AC64="ОТ","ОТ",IF(F30=0,"В","Я"))</f>
        <v>В</v>
      </c>
      <c r="G31" s="221" t="str">
        <f>IF('[1]ГРАФИК К.П. ФЕВРАЛЬ 2021  УФ   '!AD64="ОТ","ОТ",IF(G30=0,"В","Я"))</f>
        <v>В</v>
      </c>
      <c r="H31" s="221" t="str">
        <f>IF('[1]ГРАФИК К.П. ФЕВРАЛЬ 2021  УФ   '!AE64="ОТ","ОТ",IF(H30=0,"В","Я"))</f>
        <v>В</v>
      </c>
      <c r="I31" s="221" t="str">
        <f>IF('[1]ГРАФИК К.П. ФЕВРАЛЬ 2021  УФ   '!AF64="ОТ","ОТ",IF(I30=0,"В","Я"))</f>
        <v>В</v>
      </c>
      <c r="J31" s="221" t="str">
        <f>IF('[1]ГРАФИК К.П. ФЕВРАЛЬ 2021  УФ   '!AG64="ОТ","ОТ",IF(J30=0,"В","Я"))</f>
        <v>В</v>
      </c>
      <c r="K31" s="221" t="str">
        <f>IF('[1]ГРАФИК К.П. ФЕВРАЛЬ 2021  УФ   '!AH64="ОТ","ОТ",IF(K30=0,"В","Я"))</f>
        <v>В</v>
      </c>
      <c r="L31" s="221" t="str">
        <f>IF('[1]ГРАФИК К.П. ФЕВРАЛЬ 2021  УФ   '!AI64="ОТ","ОТ",IF(L30=0,"В","Я"))</f>
        <v>В</v>
      </c>
      <c r="M31" s="221" t="str">
        <f>IF('[1]ГРАФИК К.П. ФЕВРАЛЬ 2021  УФ   '!AJ64="ОТ","ОТ",IF(M30=0,"В","Я"))</f>
        <v>В</v>
      </c>
      <c r="N31" s="221" t="str">
        <f>IF('[1]ГРАФИК К.П. ФЕВРАЛЬ 2021  УФ   '!AK64="ОТ","ОТ",IF(N30=0,"В","Я"))</f>
        <v>В</v>
      </c>
      <c r="O31" s="221" t="str">
        <f>IF('[1]ГРАФИК К.П. ФЕВРАЛЬ 2021  УФ   '!AL64="ОТ","ОТ",IF(O30=0,"В","Я"))</f>
        <v>В</v>
      </c>
      <c r="P31" s="221" t="str">
        <f>IF('[1]ГРАФИК К.П. ФЕВРАЛЬ 2021  УФ   '!AM64="ОТ","ОТ",IF(P30=0,"В","Я"))</f>
        <v>В</v>
      </c>
      <c r="Q31" s="221" t="str">
        <f>IF('[1]ГРАФИК К.П. ФЕВРАЛЬ 2021  УФ   '!AN64="ОТ","ОТ",IF(Q30=0,"В","Я"))</f>
        <v>В</v>
      </c>
      <c r="R31" s="221" t="str">
        <f>IF('[1]ГРАФИК К.П. ФЕВРАЛЬ 2021  УФ   '!AO64="ОТ","ОТ",IF(R30=0,"В","Я"))</f>
        <v>В</v>
      </c>
      <c r="S31" s="221" t="str">
        <f>IF('[1]ГРАФИК К.П. ФЕВРАЛЬ 2021  УФ   '!AP64="ОТ","ОТ",IF(S30=0,"В","Я"))</f>
        <v>В</v>
      </c>
      <c r="T31" s="221" t="str">
        <f>IF('[1]ГРАФИК К.П. ФЕВРАЛЬ 2021  УФ   '!AQ64="ОТ","ОТ",IF(T30=0,"В","Я"))</f>
        <v>В</v>
      </c>
      <c r="U31" s="221" t="s">
        <v>12</v>
      </c>
      <c r="V31" s="221" t="str">
        <f>IF('[1]ГРАФИК К.П. ФЕВРАЛЬ 2021  УФ   '!AS64="ОТ","ОТ",IF(V30=0,"В","Я"))</f>
        <v>В</v>
      </c>
      <c r="W31" s="221" t="str">
        <f>IF('[1]ГРАФИК К.П. ФЕВРАЛЬ 2021  УФ   '!AT64="ОТ","ОТ",IF(W30=0,"В","Я"))</f>
        <v>В</v>
      </c>
      <c r="X31" s="221" t="str">
        <f>IF('[1]ГРАФИК К.П. ФЕВРАЛЬ 2021  УФ   '!AU64="ОТ","ОТ",IF(X30=0,"В","Я"))</f>
        <v>В</v>
      </c>
      <c r="Y31" s="221" t="str">
        <f>IF('[1]ГРАФИК К.П. ФЕВРАЛЬ 2021  УФ   '!AV64="ОТ","ОТ",IF(Y30=0,"В","Я"))</f>
        <v>В</v>
      </c>
      <c r="Z31" s="221" t="str">
        <f>IF('[1]ГРАФИК К.П. ФЕВРАЛЬ 2021  УФ   '!AW64="ОТ","ОТ",IF(Z30=0,"В","Я"))</f>
        <v>В</v>
      </c>
      <c r="AA31" s="221" t="str">
        <f>IF('[1]ГРАФИК К.П. ФЕВРАЛЬ 2021  УФ   '!AX64="ОТ","ОТ",IF(AA30=0,"В","Я"))</f>
        <v>В</v>
      </c>
      <c r="AB31" s="221" t="str">
        <f>IF('[1]ГРАФИК К.П. ФЕВРАЛЬ 2021  УФ   '!AY64="ОТ","ОТ",IF(AB30=0,"В","Я"))</f>
        <v>В</v>
      </c>
      <c r="AC31" s="221" t="str">
        <f>IF('[1]ГРАФИК К.П. ФЕВРАЛЬ 2021  УФ   '!AZ64="ОТ","ОТ",IF(AC30=0,"В","Я"))</f>
        <v>В</v>
      </c>
      <c r="AD31" s="221" t="str">
        <f>IF('[1]ГРАФИК К.П. ФЕВРАЛЬ 2021  УФ   '!BA64="ОТ","ОТ",IF(AD30=0,"В","Я"))</f>
        <v>В</v>
      </c>
      <c r="AE31" s="221" t="str">
        <f>IF('[1]ГРАФИК К.П. ФЕВРАЛЬ 2021  УФ   '!BB64="ОТ","ОТ",IF(AE30=0,"В","Я"))</f>
        <v>В</v>
      </c>
      <c r="AF31" s="221" t="str">
        <f>IF('[1]ГРАФИК К.П. ФЕВРАЛЬ 2021  УФ   '!BC64="ОТ","ОТ",IF(AF30=0,"В","Я"))</f>
        <v>В</v>
      </c>
      <c r="AG31" s="221" t="str">
        <f>IF('[1]ГРАФИК К.П. ФЕВРАЛЬ 2021  УФ   '!BD64="ОТ","ОТ",IF(AG30=0,"В","Я"))</f>
        <v>В</v>
      </c>
      <c r="AH31" s="221" t="str">
        <f>IF('[1]ГРАФИК К.П. ФЕВРАЛЬ 2021  УФ   '!BE64="ОТ","ОТ",IF(AH30=0,"В","Я"))</f>
        <v>В</v>
      </c>
      <c r="AI31" s="221" t="e">
        <f>IF('[1]ГРАФИК К.П. ФЕВРАЛЬ 2021  УФ   '!BF64="ОТ","ОТ",IF(AI30=0,"В","Я"))</f>
        <v>#N/A</v>
      </c>
      <c r="AJ31" s="221" t="e">
        <f>IF('[1]ГРАФИК К.П. ФЕВРАЛЬ 2021  УФ   '!BG64="ОТ","ОТ",IF(AJ30=0,"В","Я"))</f>
        <v>#N/A</v>
      </c>
      <c r="AK31" s="221" t="e">
        <f>IF('[1]ГРАФИК К.П. ФЕВРАЛЬ 2021  УФ   '!BH64="ОТ","ОТ",IF(AK30=0,"В","Я"))</f>
        <v>#N/A</v>
      </c>
      <c r="AL31" s="897"/>
      <c r="AM31" s="899"/>
      <c r="AN31" s="899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</row>
    <row r="32" spans="1:60" ht="15" hidden="1" customHeight="1" x14ac:dyDescent="0.25">
      <c r="A32" s="211"/>
      <c r="B32" s="212"/>
      <c r="C32" s="892" t="str">
        <f>'[1]ГРАФИК К.П. ФЕВРАЛЬ 2021  УФ   '!F70</f>
        <v>Перминов К.И., кассир</v>
      </c>
      <c r="D32" s="894" t="s">
        <v>112</v>
      </c>
      <c r="E32" s="213"/>
      <c r="F32" s="214">
        <f>INDEX('[1]ГРАФИК К.П. ФЕВРАЛЬ 2021  УФ   '!$AC$73:$HF$73,1,MATCH(F$10,'[1]ГРАФИК К.П. ФЕВРАЛЬ 2021  УФ   '!$AC$19:$HF$19,0))</f>
        <v>0</v>
      </c>
      <c r="G32" s="214">
        <f>INDEX('[1]ГРАФИК К.П. ФЕВРАЛЬ 2021  УФ   '!$AC$73:$HF$73,1,MATCH(G$10,'[1]ГРАФИК К.П. ФЕВРАЛЬ 2021  УФ   '!$AC$19:$HF$19,0))</f>
        <v>0</v>
      </c>
      <c r="H32" s="214">
        <f>INDEX('[1]ГРАФИК К.П. ФЕВРАЛЬ 2021  УФ   '!$AC$73:$HF$73,1,MATCH(H$10,'[1]ГРАФИК К.П. ФЕВРАЛЬ 2021  УФ   '!$AC$19:$HF$19,0))</f>
        <v>0</v>
      </c>
      <c r="I32" s="214">
        <f>INDEX('[1]ГРАФИК К.П. ФЕВРАЛЬ 2021  УФ   '!$AC$73:$HF$73,1,MATCH(I$10,'[1]ГРАФИК К.П. ФЕВРАЛЬ 2021  УФ   '!$AC$19:$HF$19,0))</f>
        <v>0</v>
      </c>
      <c r="J32" s="214">
        <f>INDEX('[1]ГРАФИК К.П. ФЕВРАЛЬ 2021  УФ   '!$AC$73:$HF$73,1,MATCH(J$10,'[1]ГРАФИК К.П. ФЕВРАЛЬ 2021  УФ   '!$AC$19:$HF$19,0))</f>
        <v>0</v>
      </c>
      <c r="K32" s="214">
        <f>INDEX('[1]ГРАФИК К.П. ФЕВРАЛЬ 2021  УФ   '!$AC$73:$HF$73,1,MATCH(K$10,'[1]ГРАФИК К.П. ФЕВРАЛЬ 2021  УФ   '!$AC$19:$HF$19,0))</f>
        <v>0</v>
      </c>
      <c r="L32" s="214">
        <f>INDEX('[1]ГРАФИК К.П. ФЕВРАЛЬ 2021  УФ   '!$AC$73:$HF$73,1,MATCH(L$10,'[1]ГРАФИК К.П. ФЕВРАЛЬ 2021  УФ   '!$AC$19:$HF$19,0))</f>
        <v>0</v>
      </c>
      <c r="M32" s="214">
        <f>INDEX('[1]ГРАФИК К.П. ФЕВРАЛЬ 2021  УФ   '!$AC$73:$HF$73,1,MATCH(M$10,'[1]ГРАФИК К.П. ФЕВРАЛЬ 2021  УФ   '!$AC$19:$HF$19,0))</f>
        <v>0</v>
      </c>
      <c r="N32" s="214">
        <f>INDEX('[1]ГРАФИК К.П. ФЕВРАЛЬ 2021  УФ   '!$AC$73:$HF$73,1,MATCH(N$10,'[1]ГРАФИК К.П. ФЕВРАЛЬ 2021  УФ   '!$AC$19:$HF$19,0))</f>
        <v>0</v>
      </c>
      <c r="O32" s="214">
        <f>INDEX('[1]ГРАФИК К.П. ФЕВРАЛЬ 2021  УФ   '!$AC$73:$HF$73,1,MATCH(O$10,'[1]ГРАФИК К.П. ФЕВРАЛЬ 2021  УФ   '!$AC$19:$HF$19,0))</f>
        <v>0</v>
      </c>
      <c r="P32" s="214">
        <f>INDEX('[1]ГРАФИК К.П. ФЕВРАЛЬ 2021  УФ   '!$AC$73:$HF$73,1,MATCH(P$10,'[1]ГРАФИК К.П. ФЕВРАЛЬ 2021  УФ   '!$AC$19:$HF$19,0))</f>
        <v>0</v>
      </c>
      <c r="Q32" s="214">
        <f>INDEX('[1]ГРАФИК К.П. ФЕВРАЛЬ 2021  УФ   '!$AC$73:$HF$73,1,MATCH(Q$10,'[1]ГРАФИК К.П. ФЕВРАЛЬ 2021  УФ   '!$AC$19:$HF$19,0))</f>
        <v>0</v>
      </c>
      <c r="R32" s="214">
        <f>INDEX('[1]ГРАФИК К.П. ФЕВРАЛЬ 2021  УФ   '!$AC$73:$HF$73,1,MATCH(R$10,'[1]ГРАФИК К.П. ФЕВРАЛЬ 2021  УФ   '!$AC$19:$HF$19,0))</f>
        <v>0</v>
      </c>
      <c r="S32" s="214">
        <f>INDEX('[1]ГРАФИК К.П. ФЕВРАЛЬ 2021  УФ   '!$AC$73:$HF$73,1,MATCH(S$10,'[1]ГРАФИК К.П. ФЕВРАЛЬ 2021  УФ   '!$AC$19:$HF$19,0))</f>
        <v>0</v>
      </c>
      <c r="T32" s="215">
        <f>INDEX('[1]ГРАФИК К.П. ФЕВРАЛЬ 2021  УФ   '!$AC$73:$HF$73,1,MATCH(T$10,'[1]ГРАФИК К.П. ФЕВРАЛЬ 2021  УФ   '!$AC$19:$HF$19,0))</f>
        <v>0</v>
      </c>
      <c r="U32" s="216"/>
      <c r="V32" s="214">
        <f>INDEX('[1]ГРАФИК К.П. ФЕВРАЛЬ 2021  УФ   '!$AC$73:$HF$73,1,MATCH(V$10,'[1]ГРАФИК К.П. ФЕВРАЛЬ 2021  УФ   '!$AC$19:$HF$19,0))</f>
        <v>0</v>
      </c>
      <c r="W32" s="214">
        <f>INDEX('[1]ГРАФИК К.П. ФЕВРАЛЬ 2021  УФ   '!$AC$73:$HF$73,1,MATCH(W$10,'[1]ГРАФИК К.П. ФЕВРАЛЬ 2021  УФ   '!$AC$19:$HF$19,0))</f>
        <v>0</v>
      </c>
      <c r="X32" s="214">
        <f>INDEX('[1]ГРАФИК К.П. ФЕВРАЛЬ 2021  УФ   '!$AC$73:$HF$73,1,MATCH(X$10,'[1]ГРАФИК К.П. ФЕВРАЛЬ 2021  УФ   '!$AC$19:$HF$19,0))</f>
        <v>0</v>
      </c>
      <c r="Y32" s="214">
        <f>INDEX('[1]ГРАФИК К.П. ФЕВРАЛЬ 2021  УФ   '!$AC$73:$HF$73,1,MATCH(Y$10,'[1]ГРАФИК К.П. ФЕВРАЛЬ 2021  УФ   '!$AC$19:$HF$19,0))</f>
        <v>0</v>
      </c>
      <c r="Z32" s="214">
        <f>INDEX('[1]ГРАФИК К.П. ФЕВРАЛЬ 2021  УФ   '!$AC$73:$HF$73,1,MATCH(Z$10,'[1]ГРАФИК К.П. ФЕВРАЛЬ 2021  УФ   '!$AC$19:$HF$19,0))</f>
        <v>0</v>
      </c>
      <c r="AA32" s="214">
        <f>INDEX('[1]ГРАФИК К.П. ФЕВРАЛЬ 2021  УФ   '!$AC$73:$HF$73,1,MATCH(AA$10,'[1]ГРАФИК К.П. ФЕВРАЛЬ 2021  УФ   '!$AC$19:$HF$19,0))</f>
        <v>0</v>
      </c>
      <c r="AB32" s="214">
        <f>INDEX('[1]ГРАФИК К.П. ФЕВРАЛЬ 2021  УФ   '!$AC$73:$HF$73,1,MATCH(AB$10,'[1]ГРАФИК К.П. ФЕВРАЛЬ 2021  УФ   '!$AC$19:$HF$19,0))</f>
        <v>0</v>
      </c>
      <c r="AC32" s="214">
        <f>INDEX('[1]ГРАФИК К.П. ФЕВРАЛЬ 2021  УФ   '!$AC$73:$HF$73,1,MATCH(AC$10,'[1]ГРАФИК К.П. ФЕВРАЛЬ 2021  УФ   '!$AC$19:$HF$19,0))</f>
        <v>0</v>
      </c>
      <c r="AD32" s="214">
        <f>INDEX('[1]ГРАФИК К.П. ФЕВРАЛЬ 2021  УФ   '!$AC$73:$HF$73,1,MATCH(AD$10,'[1]ГРАФИК К.П. ФЕВРАЛЬ 2021  УФ   '!$AC$19:$HF$19,0))</f>
        <v>0</v>
      </c>
      <c r="AE32" s="214">
        <f>INDEX('[1]ГРАФИК К.П. ФЕВРАЛЬ 2021  УФ   '!$AC$73:$HF$73,1,MATCH(AE$10,'[1]ГРАФИК К.П. ФЕВРАЛЬ 2021  УФ   '!$AC$19:$HF$19,0))</f>
        <v>0</v>
      </c>
      <c r="AF32" s="214">
        <f>INDEX('[1]ГРАФИК К.П. ФЕВРАЛЬ 2021  УФ   '!$AC$73:$HF$73,1,MATCH(AF$10,'[1]ГРАФИК К.П. ФЕВРАЛЬ 2021  УФ   '!$AC$19:$HF$19,0))</f>
        <v>0</v>
      </c>
      <c r="AG32" s="214">
        <f>INDEX('[1]ГРАФИК К.П. ФЕВРАЛЬ 2021  УФ   '!$AC$73:$HF$73,1,MATCH(AG$10,'[1]ГРАФИК К.П. ФЕВРАЛЬ 2021  УФ   '!$AC$19:$HF$19,0))</f>
        <v>0</v>
      </c>
      <c r="AH32" s="214">
        <f>INDEX('[1]ГРАФИК К.П. ФЕВРАЛЬ 2021  УФ   '!$AC$73:$HF$73,1,MATCH(AH$10,'[1]ГРАФИК К.П. ФЕВРАЛЬ 2021  УФ   '!$AC$19:$HF$19,0))</f>
        <v>0</v>
      </c>
      <c r="AI32" s="214" t="e">
        <f>INDEX('[1]ГРАФИК К.П. ФЕВРАЛЬ 2021  УФ   '!$AC$73:$HF$73,1,MATCH(AI$10,'[1]ГРАФИК К.П. ФЕВРАЛЬ 2021  УФ   '!$AC$19:$HF$19,0))</f>
        <v>#N/A</v>
      </c>
      <c r="AJ32" s="214" t="e">
        <f>INDEX('[1]ГРАФИК К.П. ФЕВРАЛЬ 2021  УФ   '!$AC$73:$HF$73,1,MATCH(AJ$10,'[1]ГРАФИК К.П. ФЕВРАЛЬ 2021  УФ   '!$AC$19:$HF$19,0))</f>
        <v>#N/A</v>
      </c>
      <c r="AK32" s="215" t="e">
        <f>INDEX('[1]ГРАФИК К.П. ФЕВРАЛЬ 2021  УФ   '!$AC$73:$HF$73,1,MATCH(AK$10,'[1]ГРАФИК К.П. ФЕВРАЛЬ 2021  УФ   '!$AC$19:$HF$19,0))</f>
        <v>#N/A</v>
      </c>
      <c r="AL32" s="896">
        <f>COUNTIF($F32:$AK32,"&gt;0")</f>
        <v>0</v>
      </c>
      <c r="AM32" s="898" t="e">
        <f>SUM($F$32:$AK$32)</f>
        <v>#N/A</v>
      </c>
      <c r="AN32" s="898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>
        <f t="shared" si="1"/>
        <v>28</v>
      </c>
    </row>
    <row r="33" spans="1:57" ht="15" hidden="1" customHeight="1" thickBot="1" x14ac:dyDescent="0.3">
      <c r="A33" s="196"/>
      <c r="B33" s="197"/>
      <c r="C33" s="893"/>
      <c r="D33" s="895"/>
      <c r="E33" s="200"/>
      <c r="F33" s="221" t="str">
        <f>IF('[1]ГРАФИК К.П. ФЕВРАЛЬ 2021  УФ   '!AC70="ОТ","ОТ",IF(F32=0,"В","Я"))</f>
        <v>В</v>
      </c>
      <c r="G33" s="221" t="str">
        <f>IF('[1]ГРАФИК К.П. ФЕВРАЛЬ 2021  УФ   '!AD38="ОТ","ОТ",IF(G32=0,"В","Я"))</f>
        <v>В</v>
      </c>
      <c r="H33" s="221" t="str">
        <f>IF('[1]ГРАФИК К.П. ФЕВРАЛЬ 2021  УФ   '!AE38="ОТ","ОТ",IF(H32=0,"В","Я"))</f>
        <v>В</v>
      </c>
      <c r="I33" s="221" t="str">
        <f>IF('[1]ГРАФИК К.П. ФЕВРАЛЬ 2021  УФ   '!AF38="ОТ","ОТ",IF(I32=0,"В","Я"))</f>
        <v>В</v>
      </c>
      <c r="J33" s="221" t="str">
        <f>IF('[1]ГРАФИК К.П. ФЕВРАЛЬ 2021  УФ   '!AG38="ОТ","ОТ",IF(J32=0,"В","Я"))</f>
        <v>В</v>
      </c>
      <c r="K33" s="221" t="str">
        <f>IF('[1]ГРАФИК К.П. ФЕВРАЛЬ 2021  УФ   '!AH38="ОТ","ОТ",IF(K32=0,"В","Я"))</f>
        <v>В</v>
      </c>
      <c r="L33" s="221" t="str">
        <f>IF('[1]ГРАФИК К.П. ФЕВРАЛЬ 2021  УФ   '!AI38="ОТ","ОТ",IF(L32=0,"В","Я"))</f>
        <v>В</v>
      </c>
      <c r="M33" s="221" t="str">
        <f>IF('[1]ГРАФИК К.П. ФЕВРАЛЬ 2021  УФ   '!AJ38="ОТ","ОТ",IF(M32=0,"В","Я"))</f>
        <v>В</v>
      </c>
      <c r="N33" s="221" t="str">
        <f>IF('[1]ГРАФИК К.П. ФЕВРАЛЬ 2021  УФ   '!AK38="ОТ","ОТ",IF(N32=0,"В","Я"))</f>
        <v>В</v>
      </c>
      <c r="O33" s="221" t="str">
        <f>IF('[1]ГРАФИК К.П. ФЕВРАЛЬ 2021  УФ   '!AL38="ОТ","ОТ",IF(O32=0,"В","Я"))</f>
        <v>В</v>
      </c>
      <c r="P33" s="221" t="str">
        <f>IF('[1]ГРАФИК К.П. ФЕВРАЛЬ 2021  УФ   '!AM38="ОТ","ОТ",IF(P32=0,"В","Я"))</f>
        <v>В</v>
      </c>
      <c r="Q33" s="221" t="str">
        <f>IF('[1]ГРАФИК К.П. ФЕВРАЛЬ 2021  УФ   '!AN38="ОТ","ОТ",IF(Q32=0,"В","Я"))</f>
        <v>В</v>
      </c>
      <c r="R33" s="221" t="str">
        <f>IF('[1]ГРАФИК К.П. ФЕВРАЛЬ 2021  УФ   '!AO38="ОТ","ОТ",IF(R32=0,"В","Я"))</f>
        <v>В</v>
      </c>
      <c r="S33" s="221" t="str">
        <f>IF('[1]ГРАФИК К.П. ФЕВРАЛЬ 2021  УФ   '!AP38="ОТ","ОТ",IF(S32=0,"В","Я"))</f>
        <v>В</v>
      </c>
      <c r="T33" s="223" t="str">
        <f>IF('[1]ГРАФИК К.П. ФЕВРАЛЬ 2021  УФ   '!AQ38="ОТ","ОТ",IF(T32=0,"В","Я"))</f>
        <v>В</v>
      </c>
      <c r="U33" s="222"/>
      <c r="V33" s="221" t="str">
        <f>IF('[1]ГРАФИК К.П. ФЕВРАЛЬ 2021  УФ   '!AS38="ОТ","ОТ",IF(V32=0,"В","Я"))</f>
        <v>В</v>
      </c>
      <c r="W33" s="221" t="str">
        <f>IF('[1]ГРАФИК К.П. ФЕВРАЛЬ 2021  УФ   '!AT38="ОТ","ОТ",IF(W32=0,"В","Я"))</f>
        <v>В</v>
      </c>
      <c r="X33" s="221" t="str">
        <f>IF('[1]ГРАФИК К.П. ФЕВРАЛЬ 2021  УФ   '!AU38="ОТ","ОТ",IF(X32=0,"В","Я"))</f>
        <v>В</v>
      </c>
      <c r="Y33" s="221" t="str">
        <f>IF('[1]ГРАФИК К.П. ФЕВРАЛЬ 2021  УФ   '!AV38="ОТ","ОТ",IF(Y32=0,"В","Я"))</f>
        <v>В</v>
      </c>
      <c r="Z33" s="221" t="str">
        <f>IF('[1]ГРАФИК К.П. ФЕВРАЛЬ 2021  УФ   '!AW38="ОТ","ОТ",IF(Z32=0,"В","Я"))</f>
        <v>В</v>
      </c>
      <c r="AA33" s="221" t="str">
        <f>IF('[1]ГРАФИК К.П. ФЕВРАЛЬ 2021  УФ   '!AX38="ОТ","ОТ",IF(AA32=0,"В","Я"))</f>
        <v>В</v>
      </c>
      <c r="AB33" s="221" t="str">
        <f>IF('[1]ГРАФИК К.П. ФЕВРАЛЬ 2021  УФ   '!AY38="ОТ","ОТ",IF(AB32=0,"В","Я"))</f>
        <v>В</v>
      </c>
      <c r="AC33" s="221" t="str">
        <f>IF('[1]ГРАФИК К.П. ФЕВРАЛЬ 2021  УФ   '!AZ38="ОТ","ОТ",IF(AC32=0,"В","Я"))</f>
        <v>В</v>
      </c>
      <c r="AD33" s="221" t="str">
        <f>IF('[1]ГРАФИК К.П. ФЕВРАЛЬ 2021  УФ   '!BA38="ОТ","ОТ",IF(AD32=0,"В","Я"))</f>
        <v>В</v>
      </c>
      <c r="AE33" s="221" t="str">
        <f>IF('[1]ГРАФИК К.П. ФЕВРАЛЬ 2021  УФ   '!BB38="ОТ","ОТ",IF(AE32=0,"В","Я"))</f>
        <v>В</v>
      </c>
      <c r="AF33" s="221" t="str">
        <f>IF('[1]ГРАФИК К.П. ФЕВРАЛЬ 2021  УФ   '!BC38="ОТ","ОТ",IF(AF32=0,"В","Я"))</f>
        <v>В</v>
      </c>
      <c r="AG33" s="221" t="str">
        <f>IF('[1]ГРАФИК К.П. ФЕВРАЛЬ 2021  УФ   '!BD38="ОТ","ОТ",IF(AG32=0,"В","Я"))</f>
        <v>В</v>
      </c>
      <c r="AH33" s="221" t="str">
        <f>IF('[1]ГРАФИК К.П. ФЕВРАЛЬ 2021  УФ   '!BE38="ОТ","ОТ",IF(AH32=0,"В","Я"))</f>
        <v>В</v>
      </c>
      <c r="AI33" s="221" t="e">
        <f>IF('[1]ГРАФИК К.П. ФЕВРАЛЬ 2021  УФ   '!BF38="ОТ","ОТ",IF(AI32=0,"В","Я"))</f>
        <v>#N/A</v>
      </c>
      <c r="AJ33" s="221" t="e">
        <f>IF('[1]ГРАФИК К.П. ФЕВРАЛЬ 2021  УФ   '!BG38="ОТ","ОТ",IF(AJ32=0,"В","Я"))</f>
        <v>#N/A</v>
      </c>
      <c r="AK33" s="223" t="e">
        <f>IF('[1]ГРАФИК К.П. ФЕВРАЛЬ 2021  УФ   '!BH38="ОТ","ОТ",IF(AK32=0,"В","Я"))</f>
        <v>#N/A</v>
      </c>
      <c r="AL33" s="897"/>
      <c r="AM33" s="899"/>
      <c r="AN33" s="899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</row>
    <row r="34" spans="1:57" ht="15" hidden="1" customHeight="1" x14ac:dyDescent="0.25">
      <c r="A34" s="211"/>
      <c r="B34" s="212"/>
      <c r="C34" s="892" t="str">
        <f>'[1]ГРАФИК К.П. ФЕВРАЛЬ 2021  УФ   '!F76</f>
        <v>Бутелин Ю.Н., сторож</v>
      </c>
      <c r="D34" s="894" t="s">
        <v>115</v>
      </c>
      <c r="E34" s="213"/>
      <c r="F34" s="227">
        <f>INDEX('[1]ГРАФИК К.П. ФЕВРАЛЬ 2021  УФ   '!$AC$78:$HF$78,1,MATCH(F$10,'[1]ГРАФИК К.П. ФЕВРАЛЬ 2021  УФ   '!$AC$19:$HF$19,0))</f>
        <v>0</v>
      </c>
      <c r="G34" s="227">
        <f>INDEX('[1]ГРАФИК К.П. ФЕВРАЛЬ 2021  УФ   '!$AC$78:$HF$83,1,MATCH(G$10,'[1]ГРАФИК К.П. ФЕВРАЛЬ 2021  УФ   '!$AC$19:$HF$19,0))</f>
        <v>0</v>
      </c>
      <c r="H34" s="227">
        <f>INDEX('[1]ГРАФИК К.П. ФЕВРАЛЬ 2021  УФ   '!$AC$78:$HF$78,1,MATCH(H$10,'[1]ГРАФИК К.П. ФЕВРАЛЬ 2021  УФ   '!$AC$19:$HF$19,0))</f>
        <v>0</v>
      </c>
      <c r="I34" s="227">
        <f>INDEX('[1]ГРАФИК К.П. ФЕВРАЛЬ 2021  УФ   '!$AC$78:$HF$78,1,MATCH(I$10,'[1]ГРАФИК К.П. ФЕВРАЛЬ 2021  УФ   '!$AC$19:$HF$19,0))</f>
        <v>0</v>
      </c>
      <c r="J34" s="227">
        <f>INDEX('[1]ГРАФИК К.П. ФЕВРАЛЬ 2021  УФ   '!$AC$78:$HF$83,1,MATCH(J$10,'[1]ГРАФИК К.П. ФЕВРАЛЬ 2021  УФ   '!$AC$19:$HF$19,0))</f>
        <v>0</v>
      </c>
      <c r="K34" s="227">
        <f>INDEX('[1]ГРАФИК К.П. ФЕВРАЛЬ 2021  УФ   '!$AC$78:$HF$78,1,MATCH(K$10,'[1]ГРАФИК К.П. ФЕВРАЛЬ 2021  УФ   '!$AC$19:$HF$19,0))</f>
        <v>0</v>
      </c>
      <c r="L34" s="227">
        <f>INDEX('[1]ГРАФИК К.П. ФЕВРАЛЬ 2021  УФ   '!$AC$78:$HF$78,1,MATCH(L$10,'[1]ГРАФИК К.П. ФЕВРАЛЬ 2021  УФ   '!$AC$19:$HF$19,0))</f>
        <v>0</v>
      </c>
      <c r="M34" s="227">
        <f>INDEX('[1]ГРАФИК К.П. ФЕВРАЛЬ 2021  УФ   '!$AC$78:$HF$83,1,MATCH(M$10,'[1]ГРАФИК К.П. ФЕВРАЛЬ 2021  УФ   '!$AC$19:$HF$19,0))</f>
        <v>0</v>
      </c>
      <c r="N34" s="227">
        <f>INDEX('[1]ГРАФИК К.П. ФЕВРАЛЬ 2021  УФ   '!$AC$78:$HF$78,1,MATCH(N$10,'[1]ГРАФИК К.П. ФЕВРАЛЬ 2021  УФ   '!$AC$19:$HF$19,0))</f>
        <v>0</v>
      </c>
      <c r="O34" s="227">
        <f>INDEX('[1]ГРАФИК К.П. ФЕВРАЛЬ 2021  УФ   '!$AC$78:$HF$78,1,MATCH(O$10,'[1]ГРАФИК К.П. ФЕВРАЛЬ 2021  УФ   '!$AC$19:$HF$19,0))</f>
        <v>0</v>
      </c>
      <c r="P34" s="227">
        <f>INDEX('[1]ГРАФИК К.П. ФЕВРАЛЬ 2021  УФ   '!$AC$78:$HF$83,1,MATCH(P$10,'[1]ГРАФИК К.П. ФЕВРАЛЬ 2021  УФ   '!$AC$19:$HF$19,0))</f>
        <v>0</v>
      </c>
      <c r="Q34" s="227">
        <f>INDEX('[1]ГРАФИК К.П. ФЕВРАЛЬ 2021  УФ   '!$AC$78:$HF$78,1,MATCH(Q$10,'[1]ГРАФИК К.П. ФЕВРАЛЬ 2021  УФ   '!$AC$19:$HF$19,0))</f>
        <v>0</v>
      </c>
      <c r="R34" s="227">
        <f>INDEX('[1]ГРАФИК К.П. ФЕВРАЛЬ 2021  УФ   '!$AC$78:$HF$78,1,MATCH(R$10,'[1]ГРАФИК К.П. ФЕВРАЛЬ 2021  УФ   '!$AC$19:$HF$19,0))</f>
        <v>0</v>
      </c>
      <c r="S34" s="227">
        <f>INDEX('[1]ГРАФИК К.П. ФЕВРАЛЬ 2021  УФ   '!$AC$78:$HF$78,1,MATCH(S$10,'[1]ГРАФИК К.П. ФЕВРАЛЬ 2021  УФ   '!$AC$19:$HF$19,0))</f>
        <v>0</v>
      </c>
      <c r="T34" s="228">
        <f>INDEX('[1]ГРАФИК К.П. ФЕВРАЛЬ 2021  УФ   '!$AC$78:$HF$78,1,MATCH(T$10,'[1]ГРАФИК К.П. ФЕВРАЛЬ 2021  УФ   '!$AC$19:$HF$19,0))</f>
        <v>0</v>
      </c>
      <c r="U34" s="229"/>
      <c r="V34" s="227">
        <f>INDEX('[1]ГРАФИК К.П. ФЕВРАЛЬ 2021  УФ   '!$AC$78:$HF$78,1,MATCH(V$10,'[1]ГРАФИК К.П. ФЕВРАЛЬ 2021  УФ   '!$AC$19:$HF$19,0))</f>
        <v>0</v>
      </c>
      <c r="W34" s="227">
        <f>INDEX('[1]ГРАФИК К.П. ФЕВРАЛЬ 2021  УФ   '!$AC$78:$HF$78,1,MATCH(W$10,'[1]ГРАФИК К.П. ФЕВРАЛЬ 2021  УФ   '!$AC$19:$HF$19,0))</f>
        <v>0</v>
      </c>
      <c r="X34" s="227">
        <f>INDEX('[1]ГРАФИК К.П. ФЕВРАЛЬ 2021  УФ   '!$AC$78:$HF$78,1,MATCH(X$10,'[1]ГРАФИК К.П. ФЕВРАЛЬ 2021  УФ   '!$AC$19:$HF$19,0))</f>
        <v>0</v>
      </c>
      <c r="Y34" s="227">
        <f>INDEX('[1]ГРАФИК К.П. ФЕВРАЛЬ 2021  УФ   '!$AC$78:$HF$78,1,MATCH(Y$10,'[1]ГРАФИК К.П. ФЕВРАЛЬ 2021  УФ   '!$AC$19:$HF$19,0))</f>
        <v>0</v>
      </c>
      <c r="Z34" s="227">
        <f>INDEX('[1]ГРАФИК К.П. ФЕВРАЛЬ 2021  УФ   '!$AC$78:$HF$78,1,MATCH(Z$10,'[1]ГРАФИК К.П. ФЕВРАЛЬ 2021  УФ   '!$AC$19:$HF$19,0))</f>
        <v>0</v>
      </c>
      <c r="AA34" s="227">
        <f>INDEX('[1]ГРАФИК К.П. ФЕВРАЛЬ 2021  УФ   '!$AC$78:$HF$78,1,MATCH(AA$10,'[1]ГРАФИК К.П. ФЕВРАЛЬ 2021  УФ   '!$AC$19:$HF$19,0))</f>
        <v>0</v>
      </c>
      <c r="AB34" s="227">
        <f>INDEX('[1]ГРАФИК К.П. ФЕВРАЛЬ 2021  УФ   '!$AC$78:$HF$78,1,MATCH(AB$10,'[1]ГРАФИК К.П. ФЕВРАЛЬ 2021  УФ   '!$AC$19:$HF$19,0))</f>
        <v>0</v>
      </c>
      <c r="AC34" s="227">
        <f>INDEX('[1]ГРАФИК К.П. ФЕВРАЛЬ 2021  УФ   '!$AC$78:$HF$78,1,MATCH(AC$10,'[1]ГРАФИК К.П. ФЕВРАЛЬ 2021  УФ   '!$AC$19:$HF$19,0))</f>
        <v>0</v>
      </c>
      <c r="AD34" s="227">
        <f>INDEX('[1]ГРАФИК К.П. ФЕВРАЛЬ 2021  УФ   '!$AC$78:$HF$78,1,MATCH(AD$10,'[1]ГРАФИК К.П. ФЕВРАЛЬ 2021  УФ   '!$AC$19:$HF$19,0))</f>
        <v>0</v>
      </c>
      <c r="AE34" s="227">
        <f>INDEX('[1]ГРАФИК К.П. ФЕВРАЛЬ 2021  УФ   '!$AC$78:$HF$78,1,MATCH(AE$10,'[1]ГРАФИК К.П. ФЕВРАЛЬ 2021  УФ   '!$AC$19:$HF$19,0))</f>
        <v>0</v>
      </c>
      <c r="AF34" s="227">
        <f>INDEX('[1]ГРАФИК К.П. ФЕВРАЛЬ 2021  УФ   '!$AC$78:$HF$78,1,MATCH(AF$10,'[1]ГРАФИК К.П. ФЕВРАЛЬ 2021  УФ   '!$AC$19:$HF$19,0))</f>
        <v>0</v>
      </c>
      <c r="AG34" s="227">
        <f>INDEX('[1]ГРАФИК К.П. ФЕВРАЛЬ 2021  УФ   '!$AC$78:$HF$78,1,MATCH(AG$10,'[1]ГРАФИК К.П. ФЕВРАЛЬ 2021  УФ   '!$AC$19:$HF$19,0))</f>
        <v>0</v>
      </c>
      <c r="AH34" s="227">
        <f>INDEX('[1]ГРАФИК К.П. ФЕВРАЛЬ 2021  УФ   '!$AC$78:$HF$78,1,MATCH(AH$10,'[1]ГРАФИК К.П. ФЕВРАЛЬ 2021  УФ   '!$AC$19:$HF$19,0))</f>
        <v>0</v>
      </c>
      <c r="AI34" s="227" t="e">
        <f>INDEX('[1]ГРАФИК К.П. ФЕВРАЛЬ 2021  УФ   '!$AC$78:$HF$78,1,MATCH(AI$10,'[1]ГРАФИК К.П. ФЕВРАЛЬ 2021  УФ   '!$AC$19:$HF$19,0))</f>
        <v>#N/A</v>
      </c>
      <c r="AJ34" s="227" t="e">
        <f>INDEX('[1]ГРАФИК К.П. ФЕВРАЛЬ 2021  УФ   '!$AC$78:$HF$78,1,MATCH(AJ$10,'[1]ГРАФИК К.П. ФЕВРАЛЬ 2021  УФ   '!$AC$19:$HF$19,0))</f>
        <v>#N/A</v>
      </c>
      <c r="AK34" s="228" t="e">
        <f>INDEX('[1]ГРАФИК К.П. ФЕВРАЛЬ 2021  УФ   '!$AC$78:$HF$78,1,MATCH(AK$10,'[1]ГРАФИК К.П. ФЕВРАЛЬ 2021  УФ   '!$AC$19:$HF$19,0))</f>
        <v>#N/A</v>
      </c>
      <c r="AL34" s="896">
        <f>COUNTIF($F34:$AK34,"&gt;0")</f>
        <v>0</v>
      </c>
      <c r="AM34" s="898" t="e">
        <f>SUM($F$34:$AK$34)</f>
        <v>#N/A</v>
      </c>
      <c r="AN34" s="898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>
        <f t="shared" si="1"/>
        <v>28</v>
      </c>
    </row>
    <row r="35" spans="1:57" ht="16.5" hidden="1" customHeight="1" thickBot="1" x14ac:dyDescent="0.3">
      <c r="A35" s="196"/>
      <c r="B35" s="197"/>
      <c r="C35" s="893"/>
      <c r="D35" s="895"/>
      <c r="E35" s="200"/>
      <c r="F35" s="221" t="str">
        <f>IF('[1]ГРАФИК К.П. ФЕВРАЛЬ 2021  УФ   '!AC76="ОТ","ОТ",IF(F34=0,"В","Я"))</f>
        <v>В</v>
      </c>
      <c r="G35" s="221" t="str">
        <f>IF('[1]ГРАФИК К.П. ФЕВРАЛЬ 2021  УФ   '!AD76="ОТ","ОТ",IF(G34=0,"В","Я"))</f>
        <v>В</v>
      </c>
      <c r="H35" s="221" t="str">
        <f>IF('[1]ГРАФИК К.П. ФЕВРАЛЬ 2021  УФ   '!AE76="ОТ","ОТ",IF(H34=0,"В","Я"))</f>
        <v>В</v>
      </c>
      <c r="I35" s="221" t="str">
        <f>IF('[1]ГРАФИК К.П. ФЕВРАЛЬ 2021  УФ   '!AF76="ОТ","ОТ",IF(I34=0,"В","Я"))</f>
        <v>В</v>
      </c>
      <c r="J35" s="221" t="str">
        <f>IF('[1]ГРАФИК К.П. ФЕВРАЛЬ 2021  УФ   '!AG76="ОТ","ОТ",IF(J34=0,"В","Я"))</f>
        <v>В</v>
      </c>
      <c r="K35" s="221" t="str">
        <f>IF('[1]ГРАФИК К.П. ФЕВРАЛЬ 2021  УФ   '!AH76="ОТ","ОТ",IF(K34=0,"В","Я"))</f>
        <v>В</v>
      </c>
      <c r="L35" s="221" t="str">
        <f>IF('[1]ГРАФИК К.П. ФЕВРАЛЬ 2021  УФ   '!AI76="ОТ","ОТ",IF(L34=0,"В","Я"))</f>
        <v>В</v>
      </c>
      <c r="M35" s="221" t="str">
        <f>IF('[1]ГРАФИК К.П. ФЕВРАЛЬ 2021  УФ   '!AJ76="ОТ","ОТ",IF(M34=0,"В","Я"))</f>
        <v>В</v>
      </c>
      <c r="N35" s="221" t="str">
        <f>IF('[1]ГРАФИК К.П. ФЕВРАЛЬ 2021  УФ   '!AK76="ОТ","ОТ",IF(N34=0,"В","Я"))</f>
        <v>В</v>
      </c>
      <c r="O35" s="221" t="str">
        <f>IF('[1]ГРАФИК К.П. ФЕВРАЛЬ 2021  УФ   '!AL76="ОТ","ОТ",IF(O34=0,"В","Я"))</f>
        <v>В</v>
      </c>
      <c r="P35" s="221" t="str">
        <f>IF('[1]ГРАФИК К.П. ФЕВРАЛЬ 2021  УФ   '!AM76="ОТ","ОТ",IF(P34=0,"В","Я"))</f>
        <v>В</v>
      </c>
      <c r="Q35" s="221" t="str">
        <f>IF('[1]ГРАФИК К.П. ФЕВРАЛЬ 2021  УФ   '!AN76="ОТ","ОТ",IF(Q34=0,"В","Я"))</f>
        <v>В</v>
      </c>
      <c r="R35" s="221" t="str">
        <f>IF('[1]ГРАФИК К.П. ФЕВРАЛЬ 2021  УФ   '!AO76="ОТ","ОТ",IF(R34=0,"В","Я"))</f>
        <v>В</v>
      </c>
      <c r="S35" s="221" t="str">
        <f>IF('[1]ГРАФИК К.П. ФЕВРАЛЬ 2021  УФ   '!AP76="ОТ","ОТ",IF(S34=0,"В","Я"))</f>
        <v>В</v>
      </c>
      <c r="T35" s="221" t="str">
        <f>IF('[1]ГРАФИК К.П. ФЕВРАЛЬ 2021  УФ   '!AQ76="ОТ","ОТ",IF(T34=0,"В","Я"))</f>
        <v>В</v>
      </c>
      <c r="U35" s="221" t="s">
        <v>12</v>
      </c>
      <c r="V35" s="221" t="str">
        <f>IF('[1]ГРАФИК К.П. ФЕВРАЛЬ 2021  УФ   '!AS76="ОТ","ОТ",IF(V34=0,"В","Я"))</f>
        <v>В</v>
      </c>
      <c r="W35" s="221" t="str">
        <f>IF('[1]ГРАФИК К.П. ФЕВРАЛЬ 2021  УФ   '!AT76="ОТ","ОТ",IF(W34=0,"В","Я"))</f>
        <v>В</v>
      </c>
      <c r="X35" s="221" t="str">
        <f>IF('[1]ГРАФИК К.П. ФЕВРАЛЬ 2021  УФ   '!AU76="ОТ","ОТ",IF(X34=0,"В","Я"))</f>
        <v>В</v>
      </c>
      <c r="Y35" s="221" t="str">
        <f>IF('[1]ГРАФИК К.П. ФЕВРАЛЬ 2021  УФ   '!AV76="ОТ","ОТ",IF(Y34=0,"В","Я"))</f>
        <v>В</v>
      </c>
      <c r="Z35" s="221" t="str">
        <f>IF('[1]ГРАФИК К.П. ФЕВРАЛЬ 2021  УФ   '!AW76="ОТ","ОТ",IF(Z34=0,"В","Я"))</f>
        <v>В</v>
      </c>
      <c r="AA35" s="221" t="str">
        <f>IF('[1]ГРАФИК К.П. ФЕВРАЛЬ 2021  УФ   '!AX76="ОТ","ОТ",IF(AA34=0,"В","Я"))</f>
        <v>В</v>
      </c>
      <c r="AB35" s="221" t="str">
        <f>IF('[1]ГРАФИК К.П. ФЕВРАЛЬ 2021  УФ   '!AY76="ОТ","ОТ",IF(AB34=0,"В","Я"))</f>
        <v>В</v>
      </c>
      <c r="AC35" s="221" t="str">
        <f>IF('[1]ГРАФИК К.П. ФЕВРАЛЬ 2021  УФ   '!AZ76="ОТ","ОТ",IF(AC34=0,"В","Я"))</f>
        <v>В</v>
      </c>
      <c r="AD35" s="221" t="str">
        <f>IF('[1]ГРАФИК К.П. ФЕВРАЛЬ 2021  УФ   '!BA76="ОТ","ОТ",IF(AD34=0,"В","Я"))</f>
        <v>В</v>
      </c>
      <c r="AE35" s="221" t="str">
        <f>IF('[1]ГРАФИК К.П. ФЕВРАЛЬ 2021  УФ   '!BB76="ОТ","ОТ",IF(AE34=0,"В","Я"))</f>
        <v>В</v>
      </c>
      <c r="AF35" s="221" t="str">
        <f>IF('[1]ГРАФИК К.П. ФЕВРАЛЬ 2021  УФ   '!BC76="ОТ","ОТ",IF(AF34=0,"В","Я"))</f>
        <v>В</v>
      </c>
      <c r="AG35" s="221" t="str">
        <f>IF('[1]ГРАФИК К.П. ФЕВРАЛЬ 2021  УФ   '!BD76="ОТ","ОТ",IF(AG34=0,"В","Я"))</f>
        <v>В</v>
      </c>
      <c r="AH35" s="221" t="str">
        <f>IF('[1]ГРАФИК К.П. ФЕВРАЛЬ 2021  УФ   '!BE76="ОТ","ОТ",IF(AH34=0,"В","Я"))</f>
        <v>В</v>
      </c>
      <c r="AI35" s="221" t="e">
        <f>IF('[1]ГРАФИК К.П. ФЕВРАЛЬ 2021  УФ   '!BF76="ОТ","ОТ",IF(AI34=0,"В","Я"))</f>
        <v>#N/A</v>
      </c>
      <c r="AJ35" s="221" t="e">
        <f>IF('[1]ГРАФИК К.П. ФЕВРАЛЬ 2021  УФ   '!BG76="ОТ","ОТ",IF(AJ34=0,"В","Я"))</f>
        <v>#N/A</v>
      </c>
      <c r="AK35" s="221" t="e">
        <f>IF('[1]ГРАФИК К.П. ФЕВРАЛЬ 2021  УФ   '!BH76="ОТ","ОТ",IF(AK34=0,"В","Я"))</f>
        <v>#N/A</v>
      </c>
      <c r="AL35" s="897"/>
      <c r="AM35" s="899"/>
      <c r="AN35" s="899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</row>
    <row r="36" spans="1:57" ht="16.5" hidden="1" customHeight="1" x14ac:dyDescent="0.25">
      <c r="A36" s="225"/>
      <c r="B36" s="231"/>
      <c r="C36" s="892" t="str">
        <f>'[1]ГРАФИК К.П. ФЕВРАЛЬ 2021  УФ   '!F83</f>
        <v>Бутелин Ю.Н., контролёр-посадчик</v>
      </c>
      <c r="D36" s="894" t="s">
        <v>114</v>
      </c>
      <c r="E36" s="230"/>
      <c r="F36" s="214">
        <f>INDEX('[1]ГРАФИК К.П. ФЕВРАЛЬ 2021  УФ   '!$AC$78:$HF$83,1,MATCH(F$10,'[1]ГРАФИК К.П. ФЕВРАЛЬ 2021  УФ   '!$AC$19:$HF$19,0))</f>
        <v>0</v>
      </c>
      <c r="G36" s="227">
        <f>INDEX('[1]ГРАФИК К.П. ФЕВРАЛЬ 2021  УФ   '!$AC$78:$HF$83,1,MATCH(G$10,'[1]ГРАФИК К.П. ФЕВРАЛЬ 2021  УФ   '!$AC$19:$HF$19,0))</f>
        <v>0</v>
      </c>
      <c r="H36" s="214">
        <f>INDEX('[1]ГРАФИК К.П. ФЕВРАЛЬ 2021  УФ   '!$AC$78:$HF$83,1,MATCH(H$10,'[1]ГРАФИК К.П. ФЕВРАЛЬ 2021  УФ   '!$AC$19:$HF$19,0))</f>
        <v>0</v>
      </c>
      <c r="I36" s="214">
        <f>INDEX('[1]ГРАФИК К.П. ФЕВРАЛЬ 2021  УФ   '!$AC$78:$HF$83,1,MATCH(I$10,'[1]ГРАФИК К.П. ФЕВРАЛЬ 2021  УФ   '!$AC$19:$HF$19,0))</f>
        <v>0</v>
      </c>
      <c r="J36" s="227">
        <f>INDEX('[1]ГРАФИК К.П. ФЕВРАЛЬ 2021  УФ   '!$AC$78:$HF$83,1,MATCH(J$10,'[1]ГРАФИК К.П. ФЕВРАЛЬ 2021  УФ   '!$AC$19:$HF$19,0))</f>
        <v>0</v>
      </c>
      <c r="K36" s="214">
        <f>INDEX('[1]ГРАФИК К.П. ФЕВРАЛЬ 2021  УФ   '!$AC$78:$HF$83,1,MATCH(K$10,'[1]ГРАФИК К.П. ФЕВРАЛЬ 2021  УФ   '!$AC$19:$HF$19,0))</f>
        <v>0</v>
      </c>
      <c r="L36" s="214">
        <f>INDEX('[1]ГРАФИК К.П. ФЕВРАЛЬ 2021  УФ   '!$AC$78:$HF$83,1,MATCH(L$10,'[1]ГРАФИК К.П. ФЕВРАЛЬ 2021  УФ   '!$AC$19:$HF$19,0))</f>
        <v>0</v>
      </c>
      <c r="M36" s="227">
        <f>INDEX('[1]ГРАФИК К.П. ФЕВРАЛЬ 2021  УФ   '!$AC$78:$HF$83,1,MATCH(M$10,'[1]ГРАФИК К.П. ФЕВРАЛЬ 2021  УФ   '!$AC$19:$HF$19,0))</f>
        <v>0</v>
      </c>
      <c r="N36" s="214">
        <f>INDEX('[1]ГРАФИК К.П. ФЕВРАЛЬ 2021  УФ   '!$AC$78:$HF$83,1,MATCH(N$10,'[1]ГРАФИК К.П. ФЕВРАЛЬ 2021  УФ   '!$AC$19:$HF$19,0))</f>
        <v>0</v>
      </c>
      <c r="O36" s="214">
        <f>INDEX('[1]ГРАФИК К.П. ФЕВРАЛЬ 2021  УФ   '!$AC$78:$HF$83,1,MATCH(O$10,'[1]ГРАФИК К.П. ФЕВРАЛЬ 2021  УФ   '!$AC$19:$HF$19,0))</f>
        <v>0</v>
      </c>
      <c r="P36" s="227">
        <f>INDEX('[1]ГРАФИК К.П. ФЕВРАЛЬ 2021  УФ   '!$AC$78:$HF$83,1,MATCH(P$10,'[1]ГРАФИК К.П. ФЕВРАЛЬ 2021  УФ   '!$AC$19:$HF$19,0))</f>
        <v>0</v>
      </c>
      <c r="Q36" s="214">
        <f>INDEX('[1]ГРАФИК К.П. ФЕВРАЛЬ 2021  УФ   '!$AC$78:$HF$83,1,MATCH(Q$10,'[1]ГРАФИК К.П. ФЕВРАЛЬ 2021  УФ   '!$AC$19:$HF$19,0))</f>
        <v>0</v>
      </c>
      <c r="R36" s="214">
        <f>INDEX('[1]ГРАФИК К.П. ФЕВРАЛЬ 2021  УФ   '!$AC$78:$HF$83,1,MATCH(R$10,'[1]ГРАФИК К.П. ФЕВРАЛЬ 2021  УФ   '!$AC$19:$HF$19,0))</f>
        <v>0</v>
      </c>
      <c r="S36" s="214">
        <f>INDEX('[1]ГРАФИК К.П. ФЕВРАЛЬ 2021  УФ   '!$AC$78:$HF$83,1,MATCH(S$10,'[1]ГРАФИК К.П. ФЕВРАЛЬ 2021  УФ   '!$AC$19:$HF$19,0))</f>
        <v>0</v>
      </c>
      <c r="T36" s="214">
        <f>INDEX('[1]ГРАФИК К.П. ФЕВРАЛЬ 2021  УФ   '!$AC$78:$HF$83,1,MATCH(T$10,'[1]ГРАФИК К.П. ФЕВРАЛЬ 2021  УФ   '!$AC$19:$HF$19,0))</f>
        <v>0</v>
      </c>
      <c r="U36" s="214" t="s">
        <v>12</v>
      </c>
      <c r="V36" s="214">
        <f>INDEX('[1]ГРАФИК К.П. ФЕВРАЛЬ 2021  УФ   '!$AC$78:$HF$83,1,MATCH(V$10,'[1]ГРАФИК К.П. ФЕВРАЛЬ 2021  УФ   '!$AC$19:$HF$19,0))</f>
        <v>0</v>
      </c>
      <c r="W36" s="214">
        <f>INDEX('[1]ГРАФИК К.П. ФЕВРАЛЬ 2021  УФ   '!$AC$78:$HF$83,1,MATCH(W$10,'[1]ГРАФИК К.П. ФЕВРАЛЬ 2021  УФ   '!$AC$19:$HF$19,0))</f>
        <v>0</v>
      </c>
      <c r="X36" s="214">
        <f>INDEX('[1]ГРАФИК К.П. ФЕВРАЛЬ 2021  УФ   '!$AC$78:$HF$83,1,MATCH(X$10,'[1]ГРАФИК К.П. ФЕВРАЛЬ 2021  УФ   '!$AC$19:$HF$19,0))</f>
        <v>0</v>
      </c>
      <c r="Y36" s="214">
        <f>INDEX('[1]ГРАФИК К.П. ФЕВРАЛЬ 2021  УФ   '!$AC$78:$HF$83,1,MATCH(Y$10,'[1]ГРАФИК К.П. ФЕВРАЛЬ 2021  УФ   '!$AC$19:$HF$19,0))</f>
        <v>0</v>
      </c>
      <c r="Z36" s="214">
        <f>INDEX('[1]ГРАФИК К.П. ФЕВРАЛЬ 2021  УФ   '!$AC$78:$HF$83,1,MATCH(Z$10,'[1]ГРАФИК К.П. ФЕВРАЛЬ 2021  УФ   '!$AC$19:$HF$19,0))</f>
        <v>0</v>
      </c>
      <c r="AA36" s="214">
        <f>INDEX('[1]ГРАФИК К.П. ФЕВРАЛЬ 2021  УФ   '!$AC$78:$HF$83,1,MATCH(AA$10,'[1]ГРАФИК К.П. ФЕВРАЛЬ 2021  УФ   '!$AC$19:$HF$19,0))</f>
        <v>0</v>
      </c>
      <c r="AB36" s="214">
        <f>INDEX('[1]ГРАФИК К.П. ФЕВРАЛЬ 2021  УФ   '!$AC$78:$HF$83,1,MATCH(AB$10,'[1]ГРАФИК К.П. ФЕВРАЛЬ 2021  УФ   '!$AC$19:$HF$19,0))</f>
        <v>0</v>
      </c>
      <c r="AC36" s="214">
        <f>INDEX('[1]ГРАФИК К.П. ФЕВРАЛЬ 2021  УФ   '!$AC$78:$HF$83,1,MATCH(AC$10,'[1]ГРАФИК К.П. ФЕВРАЛЬ 2021  УФ   '!$AC$19:$HF$19,0))</f>
        <v>0</v>
      </c>
      <c r="AD36" s="214">
        <f>INDEX('[1]ГРАФИК К.П. ФЕВРАЛЬ 2021  УФ   '!$AC$78:$HF$83,1,MATCH(AD$10,'[1]ГРАФИК К.П. ФЕВРАЛЬ 2021  УФ   '!$AC$19:$HF$19,0))</f>
        <v>0</v>
      </c>
      <c r="AE36" s="214">
        <f>INDEX('[1]ГРАФИК К.П. ФЕВРАЛЬ 2021  УФ   '!$AC$78:$HF$83,1,MATCH(AE$10,'[1]ГРАФИК К.П. ФЕВРАЛЬ 2021  УФ   '!$AC$19:$HF$19,0))</f>
        <v>0</v>
      </c>
      <c r="AF36" s="214">
        <f>INDEX('[1]ГРАФИК К.П. ФЕВРАЛЬ 2021  УФ   '!$AC$78:$HF$83,1,MATCH(AF$10,'[1]ГРАФИК К.П. ФЕВРАЛЬ 2021  УФ   '!$AC$19:$HF$19,0))</f>
        <v>0</v>
      </c>
      <c r="AG36" s="214">
        <f>INDEX('[1]ГРАФИК К.П. ФЕВРАЛЬ 2021  УФ   '!$AC$78:$HF$83,1,MATCH(AG$10,'[1]ГРАФИК К.П. ФЕВРАЛЬ 2021  УФ   '!$AC$19:$HF$19,0))</f>
        <v>0</v>
      </c>
      <c r="AH36" s="214">
        <f>INDEX('[1]ГРАФИК К.П. ФЕВРАЛЬ 2021  УФ   '!$AC$78:$HF$83,1,MATCH(AH$10,'[1]ГРАФИК К.П. ФЕВРАЛЬ 2021  УФ   '!$AC$19:$HF$19,0))</f>
        <v>0</v>
      </c>
      <c r="AI36" s="214" t="e">
        <f>INDEX('[1]ГРАФИК К.П. ФЕВРАЛЬ 2021  УФ   '!$AC$78:$HF$83,1,MATCH(AI$10,'[1]ГРАФИК К.П. ФЕВРАЛЬ 2021  УФ   '!$AC$19:$HF$19,0))</f>
        <v>#N/A</v>
      </c>
      <c r="AJ36" s="214" t="e">
        <f>INDEX('[1]ГРАФИК К.П. ФЕВРАЛЬ 2021  УФ   '!$AC$78:$HF$83,1,MATCH(AJ$10,'[1]ГРАФИК К.П. ФЕВРАЛЬ 2021  УФ   '!$AC$19:$HF$19,0))</f>
        <v>#N/A</v>
      </c>
      <c r="AK36" s="214" t="e">
        <f>INDEX('[1]ГРАФИК К.П. ФЕВРАЛЬ 2021  УФ   '!$AC$78:$HF$83,1,MATCH(AK$10,'[1]ГРАФИК К.П. ФЕВРАЛЬ 2021  УФ   '!$AC$19:$HF$19,0))</f>
        <v>#N/A</v>
      </c>
      <c r="AL36" s="896">
        <f>COUNTIF($F36:$AK36,"&gt;0")</f>
        <v>0</v>
      </c>
      <c r="AM36" s="898" t="e">
        <f>SUM($F$34:$AK$34)</f>
        <v>#N/A</v>
      </c>
      <c r="AN36" s="898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</row>
    <row r="37" spans="1:57" ht="16.5" hidden="1" customHeight="1" thickBot="1" x14ac:dyDescent="0.3">
      <c r="A37" s="225"/>
      <c r="B37" s="231"/>
      <c r="C37" s="893"/>
      <c r="D37" s="895"/>
      <c r="E37" s="230"/>
      <c r="F37" s="221" t="str">
        <f>IF('[1]ГРАФИК К.П. ФЕВРАЛЬ 2021  УФ   '!AC83="ОТ","ОТ",IF(F36=0,"В","Я"))</f>
        <v>В</v>
      </c>
      <c r="G37" s="221" t="str">
        <f>IF('[1]ГРАФИК К.П. ФЕВРАЛЬ 2021  УФ   '!AD83="ОТ","ОТ",IF(G36=0,"В","Я"))</f>
        <v>В</v>
      </c>
      <c r="H37" s="221" t="str">
        <f>IF('[1]ГРАФИК К.П. ФЕВРАЛЬ 2021  УФ   '!AE83="ОТ","ОТ",IF(H36=0,"В","Я"))</f>
        <v>В</v>
      </c>
      <c r="I37" s="221" t="str">
        <f>IF('[1]ГРАФИК К.П. ФЕВРАЛЬ 2021  УФ   '!AF83="ОТ","ОТ",IF(I36=0,"В","Я"))</f>
        <v>В</v>
      </c>
      <c r="J37" s="221" t="str">
        <f>IF('[1]ГРАФИК К.П. ФЕВРАЛЬ 2021  УФ   '!AG83="ОТ","ОТ",IF(J36=0,"В","Я"))</f>
        <v>В</v>
      </c>
      <c r="K37" s="221" t="str">
        <f>IF('[1]ГРАФИК К.П. ФЕВРАЛЬ 2021  УФ   '!AH83="ОТ","ОТ",IF(K36=0,"В","Я"))</f>
        <v>В</v>
      </c>
      <c r="L37" s="221" t="str">
        <f>IF('[1]ГРАФИК К.П. ФЕВРАЛЬ 2021  УФ   '!AI83="ОТ","ОТ",IF(L36=0,"В","Я"))</f>
        <v>В</v>
      </c>
      <c r="M37" s="221" t="str">
        <f>IF('[1]ГРАФИК К.П. ФЕВРАЛЬ 2021  УФ   '!AJ83="ОТ","ОТ",IF(M36=0,"В","Я"))</f>
        <v>В</v>
      </c>
      <c r="N37" s="221" t="str">
        <f>IF('[1]ГРАФИК К.П. ФЕВРАЛЬ 2021  УФ   '!AK83="ОТ","ОТ",IF(N36=0,"В","Я"))</f>
        <v>В</v>
      </c>
      <c r="O37" s="221" t="str">
        <f>IF('[1]ГРАФИК К.П. ФЕВРАЛЬ 2021  УФ   '!AL83="ОТ","ОТ",IF(O36=0,"В","Я"))</f>
        <v>В</v>
      </c>
      <c r="P37" s="221" t="str">
        <f>IF('[1]ГРАФИК К.П. ФЕВРАЛЬ 2021  УФ   '!AM83="ОТ","ОТ",IF(P36=0,"В","Я"))</f>
        <v>В</v>
      </c>
      <c r="Q37" s="221" t="str">
        <f>IF('[1]ГРАФИК К.П. ФЕВРАЛЬ 2021  УФ   '!AN83="ОТ","ОТ",IF(Q36=0,"В","Я"))</f>
        <v>В</v>
      </c>
      <c r="R37" s="221" t="str">
        <f>IF('[1]ГРАФИК К.П. ФЕВРАЛЬ 2021  УФ   '!AO83="ОТ","ОТ",IF(R36=0,"В","Я"))</f>
        <v>В</v>
      </c>
      <c r="S37" s="221" t="str">
        <f>IF('[1]ГРАФИК К.П. ФЕВРАЛЬ 2021  УФ   '!AP83="ОТ","ОТ",IF(S36=0,"В","Я"))</f>
        <v>В</v>
      </c>
      <c r="T37" s="221" t="str">
        <f>IF('[1]ГРАФИК К.П. ФЕВРАЛЬ 2021  УФ   '!AQ83="ОТ","ОТ",IF(T36=0,"В","Я"))</f>
        <v>В</v>
      </c>
      <c r="U37" s="221" t="s">
        <v>12</v>
      </c>
      <c r="V37" s="221" t="str">
        <f>IF('[1]ГРАФИК К.П. ФЕВРАЛЬ 2021  УФ   '!AS83="ОТ","ОТ",IF(V36=0,"В","Я"))</f>
        <v>В</v>
      </c>
      <c r="W37" s="221" t="str">
        <f>IF('[1]ГРАФИК К.П. ФЕВРАЛЬ 2021  УФ   '!AT83="ОТ","ОТ",IF(W36=0,"В","Я"))</f>
        <v>В</v>
      </c>
      <c r="X37" s="221" t="str">
        <f>IF('[1]ГРАФИК К.П. ФЕВРАЛЬ 2021  УФ   '!AU83="ОТ","ОТ",IF(X36=0,"В","Я"))</f>
        <v>В</v>
      </c>
      <c r="Y37" s="221" t="str">
        <f>IF('[1]ГРАФИК К.П. ФЕВРАЛЬ 2021  УФ   '!AV83="ОТ","ОТ",IF(Y36=0,"В","Я"))</f>
        <v>В</v>
      </c>
      <c r="Z37" s="221" t="str">
        <f>IF('[1]ГРАФИК К.П. ФЕВРАЛЬ 2021  УФ   '!AW83="ОТ","ОТ",IF(Z36=0,"В","Я"))</f>
        <v>В</v>
      </c>
      <c r="AA37" s="221" t="str">
        <f>IF('[1]ГРАФИК К.П. ФЕВРАЛЬ 2021  УФ   '!AX83="ОТ","ОТ",IF(AA36=0,"В","Я"))</f>
        <v>В</v>
      </c>
      <c r="AB37" s="221" t="str">
        <f>IF('[1]ГРАФИК К.П. ФЕВРАЛЬ 2021  УФ   '!AY83="ОТ","ОТ",IF(AB36=0,"В","Я"))</f>
        <v>В</v>
      </c>
      <c r="AC37" s="221" t="str">
        <f>IF('[1]ГРАФИК К.П. ФЕВРАЛЬ 2021  УФ   '!AZ83="ОТ","ОТ",IF(AC36=0,"В","Я"))</f>
        <v>В</v>
      </c>
      <c r="AD37" s="221" t="str">
        <f>IF('[1]ГРАФИК К.П. ФЕВРАЛЬ 2021  УФ   '!BA83="ОТ","ОТ",IF(AD36=0,"В","Я"))</f>
        <v>В</v>
      </c>
      <c r="AE37" s="221" t="str">
        <f>IF('[1]ГРАФИК К.П. ФЕВРАЛЬ 2021  УФ   '!BB83="ОТ","ОТ",IF(AE36=0,"В","Я"))</f>
        <v>В</v>
      </c>
      <c r="AF37" s="221" t="str">
        <f>IF('[1]ГРАФИК К.П. ФЕВРАЛЬ 2021  УФ   '!BC83="ОТ","ОТ",IF(AF36=0,"В","Я"))</f>
        <v>В</v>
      </c>
      <c r="AG37" s="221" t="str">
        <f>IF('[1]ГРАФИК К.П. ФЕВРАЛЬ 2021  УФ   '!BD83="ОТ","ОТ",IF(AG36=0,"В","Я"))</f>
        <v>В</v>
      </c>
      <c r="AH37" s="221" t="str">
        <f>IF('[1]ГРАФИК К.П. ФЕВРАЛЬ 2021  УФ   '!BE83="ОТ","ОТ",IF(AH36=0,"В","Я"))</f>
        <v>В</v>
      </c>
      <c r="AI37" s="221" t="e">
        <f>IF('[1]ГРАФИК К.П. ФЕВРАЛЬ 2021  УФ   '!BF83="ОТ","ОТ",IF(AI36=0,"В","Я"))</f>
        <v>#N/A</v>
      </c>
      <c r="AJ37" s="221" t="e">
        <f>IF('[1]ГРАФИК К.П. ФЕВРАЛЬ 2021  УФ   '!BG83="ОТ","ОТ",IF(AJ36=0,"В","Я"))</f>
        <v>#N/A</v>
      </c>
      <c r="AK37" s="221" t="e">
        <f>IF('[1]ГРАФИК К.П. ФЕВРАЛЬ 2021  УФ   '!BH83="ОТ","ОТ",IF(AK36=0,"В","Я"))</f>
        <v>#N/A</v>
      </c>
      <c r="AL37" s="897"/>
      <c r="AM37" s="899"/>
      <c r="AN37" s="899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</row>
    <row r="38" spans="1:57" ht="15.75" hidden="1" customHeight="1" x14ac:dyDescent="0.25">
      <c r="A38" s="911"/>
      <c r="B38" s="913" t="s">
        <v>118</v>
      </c>
      <c r="C38" s="892" t="str">
        <f>'[1]ГРАФИК К.П. ФЕВРАЛЬ 2021  УФ   '!F89</f>
        <v>Медведев А.П., сторож</v>
      </c>
      <c r="D38" s="894" t="s">
        <v>115</v>
      </c>
      <c r="E38" s="232"/>
      <c r="F38" s="214">
        <f>INDEX('[1]ГРАФИК К.П. ФЕВРАЛЬ 2021  УФ   '!$AC$89:$HF$91,1,MATCH(F$10,'[1]ГРАФИК К.П. ФЕВРАЛЬ 2021  УФ   '!$AC$19:$HF$19,0))</f>
        <v>0</v>
      </c>
      <c r="G38" s="217">
        <f>INDEX('[1]ГРАФИК К.П. ФЕВРАЛЬ 2021  УФ   '!$AC$91:$HF$91,1,MATCH(G$10,'[1]ГРАФИК К.П. ФЕВРАЛЬ 2021  УФ   '!$AC$19:$HF$19,0))</f>
        <v>0</v>
      </c>
      <c r="H38" s="217">
        <f>INDEX('[1]ГРАФИК К.П. ФЕВРАЛЬ 2021  УФ   '!$AC$91:$HF$91,1,MATCH(H$10,'[1]ГРАФИК К.П. ФЕВРАЛЬ 2021  УФ   '!$AC$19:$HF$19,0))</f>
        <v>0</v>
      </c>
      <c r="I38" s="217">
        <f>INDEX('[1]ГРАФИК К.П. ФЕВРАЛЬ 2021  УФ   '!$AC$91:$HF$91,1,MATCH(I$10,'[1]ГРАФИК К.П. ФЕВРАЛЬ 2021  УФ   '!$AC$19:$HF$19,0))</f>
        <v>0</v>
      </c>
      <c r="J38" s="217">
        <f>INDEX('[1]ГРАФИК К.П. ФЕВРАЛЬ 2021  УФ   '!$AC$91:$HF$91,1,MATCH(J$10,'[1]ГРАФИК К.П. ФЕВРАЛЬ 2021  УФ   '!$AC$19:$HF$19,0))</f>
        <v>0</v>
      </c>
      <c r="K38" s="217">
        <f>INDEX('[1]ГРАФИК К.П. ФЕВРАЛЬ 2021  УФ   '!$AC$91:$HF$91,1,MATCH(K$10,'[1]ГРАФИК К.П. ФЕВРАЛЬ 2021  УФ   '!$AC$19:$HF$19,0))</f>
        <v>0</v>
      </c>
      <c r="L38" s="217">
        <f>INDEX('[1]ГРАФИК К.П. ФЕВРАЛЬ 2021  УФ   '!$AC$91:$HF$91,1,MATCH(L$10,'[1]ГРАФИК К.П. ФЕВРАЛЬ 2021  УФ   '!$AC$19:$HF$19,0))</f>
        <v>0</v>
      </c>
      <c r="M38" s="217">
        <f>INDEX('[1]ГРАФИК К.П. ФЕВРАЛЬ 2021  УФ   '!$AC$91:$HF$91,1,MATCH(M$10,'[1]ГРАФИК К.П. ФЕВРАЛЬ 2021  УФ   '!$AC$19:$HF$19,0))</f>
        <v>0</v>
      </c>
      <c r="N38" s="217">
        <f>INDEX('[1]ГРАФИК К.П. ФЕВРАЛЬ 2021  УФ   '!$AC$91:$HF$91,1,MATCH(N$10,'[1]ГРАФИК К.П. ФЕВРАЛЬ 2021  УФ   '!$AC$19:$HF$19,0))</f>
        <v>0</v>
      </c>
      <c r="O38" s="217">
        <f>INDEX('[1]ГРАФИК К.П. ФЕВРАЛЬ 2021  УФ   '!$AC$91:$HF$91,1,MATCH(O$10,'[1]ГРАФИК К.П. ФЕВРАЛЬ 2021  УФ   '!$AC$19:$HF$19,0))</f>
        <v>0</v>
      </c>
      <c r="P38" s="217">
        <f>INDEX('[1]ГРАФИК К.П. ФЕВРАЛЬ 2021  УФ   '!$AC$91:$HF$91,1,MATCH(P$10,'[1]ГРАФИК К.П. ФЕВРАЛЬ 2021  УФ   '!$AC$19:$HF$19,0))</f>
        <v>0</v>
      </c>
      <c r="Q38" s="217">
        <f>INDEX('[1]ГРАФИК К.П. ФЕВРАЛЬ 2021  УФ   '!$AC$91:$HF$91,1,MATCH(Q$10,'[1]ГРАФИК К.П. ФЕВРАЛЬ 2021  УФ   '!$AC$19:$HF$19,0))</f>
        <v>0</v>
      </c>
      <c r="R38" s="217">
        <f>INDEX('[1]ГРАФИК К.П. ФЕВРАЛЬ 2021  УФ   '!$AC$91:$HF$91,1,MATCH(R$10,'[1]ГРАФИК К.П. ФЕВРАЛЬ 2021  УФ   '!$AC$19:$HF$19,0))</f>
        <v>0</v>
      </c>
      <c r="S38" s="217">
        <f>INDEX('[1]ГРАФИК К.П. ФЕВРАЛЬ 2021  УФ   '!$AC$91:$HF$91,1,MATCH(S$10,'[1]ГРАФИК К.П. ФЕВРАЛЬ 2021  УФ   '!$AC$19:$HF$19,0))</f>
        <v>0</v>
      </c>
      <c r="T38" s="218">
        <f>INDEX('[1]ГРАФИК К.П. ФЕВРАЛЬ 2021  УФ   '!$AC$91:$HF$91,1,MATCH(T$10,'[1]ГРАФИК К.П. ФЕВРАЛЬ 2021  УФ   '!$AC$19:$HF$19,0))</f>
        <v>0</v>
      </c>
      <c r="U38" s="216"/>
      <c r="V38" s="214">
        <f>INDEX('[1]ГРАФИК К.П. ФЕВРАЛЬ 2021  УФ   '!$AC$91:$HF$91,1,MATCH(V$10,'[1]ГРАФИК К.П. ФЕВРАЛЬ 2021  УФ   '!$AC$19:$HF$19,0))</f>
        <v>0</v>
      </c>
      <c r="W38" s="217">
        <f>INDEX('[1]ГРАФИК К.П. ФЕВРАЛЬ 2021  УФ   '!$AC$91:$HF$91,1,MATCH(W$10,'[1]ГРАФИК К.П. ФЕВРАЛЬ 2021  УФ   '!$AC$19:$HF$19,0))</f>
        <v>0</v>
      </c>
      <c r="X38" s="217">
        <f>INDEX('[1]ГРАФИК К.П. ФЕВРАЛЬ 2021  УФ   '!$AC$91:$HF$91,1,MATCH(X$10,'[1]ГРАФИК К.П. ФЕВРАЛЬ 2021  УФ   '!$AC$19:$HF$19,0))</f>
        <v>0</v>
      </c>
      <c r="Y38" s="217">
        <f>INDEX('[1]ГРАФИК К.П. ФЕВРАЛЬ 2021  УФ   '!$AC$91:$HF$91,1,MATCH(Y$10,'[1]ГРАФИК К.П. ФЕВРАЛЬ 2021  УФ   '!$AC$19:$HF$19,0))</f>
        <v>0</v>
      </c>
      <c r="Z38" s="217">
        <f>INDEX('[1]ГРАФИК К.П. ФЕВРАЛЬ 2021  УФ   '!$AC$91:$HF$91,1,MATCH(Z$10,'[1]ГРАФИК К.П. ФЕВРАЛЬ 2021  УФ   '!$AC$19:$HF$19,0))</f>
        <v>0</v>
      </c>
      <c r="AA38" s="217">
        <f>INDEX('[1]ГРАФИК К.П. ФЕВРАЛЬ 2021  УФ   '!$AC$91:$HF$91,1,MATCH(AA$10,'[1]ГРАФИК К.П. ФЕВРАЛЬ 2021  УФ   '!$AC$19:$HF$19,0))</f>
        <v>0</v>
      </c>
      <c r="AB38" s="217">
        <f>INDEX('[1]ГРАФИК К.П. ФЕВРАЛЬ 2021  УФ   '!$AC$91:$HF$91,1,MATCH(AB$10,'[1]ГРАФИК К.П. ФЕВРАЛЬ 2021  УФ   '!$AC$19:$HF$19,0))</f>
        <v>0</v>
      </c>
      <c r="AC38" s="217">
        <f>INDEX('[1]ГРАФИК К.П. ФЕВРАЛЬ 2021  УФ   '!$AC$91:$HF$91,1,MATCH(AC$10,'[1]ГРАФИК К.П. ФЕВРАЛЬ 2021  УФ   '!$AC$19:$HF$19,0))</f>
        <v>0</v>
      </c>
      <c r="AD38" s="217">
        <f>INDEX('[1]ГРАФИК К.П. ФЕВРАЛЬ 2021  УФ   '!$AC$91:$HF$91,1,MATCH(AD$10,'[1]ГРАФИК К.П. ФЕВРАЛЬ 2021  УФ   '!$AC$19:$HF$19,0))</f>
        <v>0</v>
      </c>
      <c r="AE38" s="217">
        <f>INDEX('[1]ГРАФИК К.П. ФЕВРАЛЬ 2021  УФ   '!$AC$91:$HF$91,1,MATCH(AE$10,'[1]ГРАФИК К.П. ФЕВРАЛЬ 2021  УФ   '!$AC$19:$HF$19,0))</f>
        <v>0</v>
      </c>
      <c r="AF38" s="217">
        <f>INDEX('[1]ГРАФИК К.П. ФЕВРАЛЬ 2021  УФ   '!$AC$91:$HF$91,1,MATCH(AF$10,'[1]ГРАФИК К.П. ФЕВРАЛЬ 2021  УФ   '!$AC$19:$HF$19,0))</f>
        <v>0</v>
      </c>
      <c r="AG38" s="217">
        <f>INDEX('[1]ГРАФИК К.П. ФЕВРАЛЬ 2021  УФ   '!$AC$91:$HF$91,1,MATCH(AG$10,'[1]ГРАФИК К.П. ФЕВРАЛЬ 2021  УФ   '!$AC$19:$HF$19,0))</f>
        <v>0</v>
      </c>
      <c r="AH38" s="217">
        <f>INDEX('[1]ГРАФИК К.П. ФЕВРАЛЬ 2021  УФ   '!$AC$91:$HF$91,1,MATCH(AH$10,'[1]ГРАФИК К.П. ФЕВРАЛЬ 2021  УФ   '!$AC$19:$HF$19,0))</f>
        <v>0</v>
      </c>
      <c r="AI38" s="217" t="e">
        <f>INDEX('[1]ГРАФИК К.П. ФЕВРАЛЬ 2021  УФ   '!$AC$91:$HF$91,1,MATCH(AI$10,'[1]ГРАФИК К.П. ФЕВРАЛЬ 2021  УФ   '!$AC$19:$HF$19,0))</f>
        <v>#N/A</v>
      </c>
      <c r="AJ38" s="217" t="e">
        <f>INDEX('[1]ГРАФИК К.П. ФЕВРАЛЬ 2021  УФ   '!$AC$91:$HF$91,1,MATCH(AJ$10,'[1]ГРАФИК К.П. ФЕВРАЛЬ 2021  УФ   '!$AC$19:$HF$19,0))</f>
        <v>#N/A</v>
      </c>
      <c r="AK38" s="233" t="e">
        <f>INDEX('[1]ГРАФИК К.П. ФЕВРАЛЬ 2021  УФ   '!$AC$91:$HF$91,1,MATCH(AK$10,'[1]ГРАФИК К.П. ФЕВРАЛЬ 2021  УФ   '!$AC$19:$HF$19,0))</f>
        <v>#N/A</v>
      </c>
      <c r="AL38" s="896">
        <f>COUNTIF($F38:$AK38,"&gt;0")</f>
        <v>0</v>
      </c>
      <c r="AM38" s="898" t="e">
        <f>SUM($F$38:$AK$38)</f>
        <v>#N/A</v>
      </c>
      <c r="AN38" s="898"/>
      <c r="AO38" s="219" t="e">
        <f>SUM(E39:AJ39)</f>
        <v>#N/A</v>
      </c>
      <c r="AP38" s="219">
        <f>COUNTIF($F38:$AK38,"=12")+COUNTIF($F39:$AK39,"=8")*2</f>
        <v>0</v>
      </c>
      <c r="AQ38" s="219">
        <f>SUMIF($F$12:$AK$12,"ЧП",$F38:$AK38)</f>
        <v>0</v>
      </c>
      <c r="AR38" s="219">
        <f t="array" ref="AR38">SUMPRODUCT(IF(ISNUMBER(F38:AK38),(F38:AK38&gt;8)*(F38:AK38-8),0))</f>
        <v>0</v>
      </c>
      <c r="AS38" s="219">
        <f>SUMIF($F$39:$AK$39,"в",$F38:$AK38)</f>
        <v>0</v>
      </c>
      <c r="AT38" s="219" t="str">
        <f>IF($AN38&gt;$BF$7,$AN38-$BF$7,"–")</f>
        <v>–</v>
      </c>
      <c r="AU38" s="219">
        <f>SUM($AV38:$BD39)</f>
        <v>0</v>
      </c>
      <c r="AV38" s="219">
        <f>COUNTIF($F38:$AK38,"=От")</f>
        <v>0</v>
      </c>
      <c r="AW38" s="219">
        <f>COUNTIF($F38:$AK38,"=Б")</f>
        <v>0</v>
      </c>
      <c r="AX38" s="219">
        <f>COUNTIF($F38:$AK38,"=А")</f>
        <v>0</v>
      </c>
      <c r="AY38" s="219">
        <f>COUNTIF($F38:$AK38,"=Ор")</f>
        <v>0</v>
      </c>
      <c r="AZ38" s="219">
        <f>COUNTIF($F38:$AK38,"=У")</f>
        <v>0</v>
      </c>
      <c r="BA38" s="219">
        <f>COUNTIF($F38:$AK38,"=Ч")</f>
        <v>0</v>
      </c>
      <c r="BB38" s="219">
        <f>COUNTIF($F38:$AK38,"=Пр")</f>
        <v>0</v>
      </c>
      <c r="BC38" s="219">
        <f>COUNTIF($F38:$AK38,"=Ож")</f>
        <v>0</v>
      </c>
      <c r="BD38" s="219">
        <f>COUNTIF($F38:$AK38,"=К")</f>
        <v>0</v>
      </c>
      <c r="BE38" s="219">
        <v>31</v>
      </c>
    </row>
    <row r="39" spans="1:57" s="155" customFormat="1" ht="18" hidden="1" customHeight="1" thickBot="1" x14ac:dyDescent="0.3">
      <c r="A39" s="912"/>
      <c r="B39" s="914"/>
      <c r="C39" s="893"/>
      <c r="D39" s="895"/>
      <c r="E39" s="234"/>
      <c r="F39" s="235" t="str">
        <f>IF('[1]ГРАФИК К.П. ФЕВРАЛЬ 2021  УФ   '!AC89="ОТ","ОТ",IF(F38=0,"В","Я"))</f>
        <v>В</v>
      </c>
      <c r="G39" s="235" t="str">
        <f>IF('[1]ГРАФИК К.П. ФЕВРАЛЬ 2021  УФ   '!AD89="ОТ","ОТ",IF(G38=0,"В","Я"))</f>
        <v>В</v>
      </c>
      <c r="H39" s="235" t="str">
        <f>IF('[1]ГРАФИК К.П. ФЕВРАЛЬ 2021  УФ   '!AE89="ОТ","ОТ",IF(H38=0,"В","Я"))</f>
        <v>В</v>
      </c>
      <c r="I39" s="235" t="str">
        <f>IF('[1]ГРАФИК К.П. ФЕВРАЛЬ 2021  УФ   '!AF89="ОТ","ОТ",IF(I38=0,"В","Я"))</f>
        <v>В</v>
      </c>
      <c r="J39" s="235" t="str">
        <f>IF('[1]ГРАФИК К.П. ФЕВРАЛЬ 2021  УФ   '!AG89="ОТ","ОТ",IF(J38=0,"В","Я"))</f>
        <v>В</v>
      </c>
      <c r="K39" s="235" t="str">
        <f>IF('[1]ГРАФИК К.П. ФЕВРАЛЬ 2021  УФ   '!AH89="ОТ","ОТ",IF(K38=0,"В","Я"))</f>
        <v>В</v>
      </c>
      <c r="L39" s="235" t="str">
        <f>IF('[1]ГРАФИК К.П. ФЕВРАЛЬ 2021  УФ   '!AI89="ОТ","ОТ",IF(L38=0,"В","Я"))</f>
        <v>В</v>
      </c>
      <c r="M39" s="235" t="str">
        <f>IF('[1]ГРАФИК К.П. ФЕВРАЛЬ 2021  УФ   '!AJ89="ОТ","ОТ",IF(M38=0,"В","Я"))</f>
        <v>В</v>
      </c>
      <c r="N39" s="235" t="str">
        <f>IF('[1]ГРАФИК К.П. ФЕВРАЛЬ 2021  УФ   '!AK89="ОТ","ОТ",IF(N38=0,"В","Я"))</f>
        <v>В</v>
      </c>
      <c r="O39" s="235" t="str">
        <f>IF('[1]ГРАФИК К.П. ФЕВРАЛЬ 2021  УФ   '!AL89="ОТ","ОТ",IF(O38=0,"В","Я"))</f>
        <v>В</v>
      </c>
      <c r="P39" s="235" t="str">
        <f>IF('[1]ГРАФИК К.П. ФЕВРАЛЬ 2021  УФ   '!AM89="ОТ","ОТ",IF(P38=0,"В","Я"))</f>
        <v>В</v>
      </c>
      <c r="Q39" s="235" t="str">
        <f>IF('[1]ГРАФИК К.П. ФЕВРАЛЬ 2021  УФ   '!AN89="ОТ","ОТ",IF(Q38=0,"В","Я"))</f>
        <v>В</v>
      </c>
      <c r="R39" s="235" t="str">
        <f>IF('[1]ГРАФИК К.П. ФЕВРАЛЬ 2021  УФ   '!AO89="ОТ","ОТ",IF(R38=0,"В","Я"))</f>
        <v>В</v>
      </c>
      <c r="S39" s="235" t="str">
        <f>IF('[1]ГРАФИК К.П. ФЕВРАЛЬ 2021  УФ   '!AP89="ОТ","ОТ",IF(S38=0,"В","Я"))</f>
        <v>В</v>
      </c>
      <c r="T39" s="235" t="str">
        <f>IF('[1]ГРАФИК К.П. ФЕВРАЛЬ 2021  УФ   '!AQ89="ОТ","ОТ",IF(T38=0,"В","Я"))</f>
        <v>В</v>
      </c>
      <c r="U39" s="235" t="s">
        <v>12</v>
      </c>
      <c r="V39" s="235" t="str">
        <f>IF('[1]ГРАФИК К.П. ФЕВРАЛЬ 2021  УФ   '!AS89="ОТ","ОТ",IF(V38=0,"В","Я"))</f>
        <v>В</v>
      </c>
      <c r="W39" s="235" t="str">
        <f>IF('[1]ГРАФИК К.П. ФЕВРАЛЬ 2021  УФ   '!AT89="ОТ","ОТ",IF(W38=0,"В","Я"))</f>
        <v>В</v>
      </c>
      <c r="X39" s="235" t="str">
        <f>IF('[1]ГРАФИК К.П. ФЕВРАЛЬ 2021  УФ   '!AU89="ОТ","ОТ",IF(X38=0,"В","Я"))</f>
        <v>В</v>
      </c>
      <c r="Y39" s="235" t="str">
        <f>IF('[1]ГРАФИК К.П. ФЕВРАЛЬ 2021  УФ   '!AV89="ОТ","ОТ",IF(Y38=0,"В","Я"))</f>
        <v>В</v>
      </c>
      <c r="Z39" s="235" t="str">
        <f>IF('[1]ГРАФИК К.П. ФЕВРАЛЬ 2021  УФ   '!AW89="ОТ","ОТ",IF(Z38=0,"В","Я"))</f>
        <v>В</v>
      </c>
      <c r="AA39" s="235" t="str">
        <f>IF('[1]ГРАФИК К.П. ФЕВРАЛЬ 2021  УФ   '!AX89="ОТ","ОТ",IF(AA38=0,"В","Я"))</f>
        <v>В</v>
      </c>
      <c r="AB39" s="235" t="str">
        <f>IF('[1]ГРАФИК К.П. ФЕВРАЛЬ 2021  УФ   '!AY89="ОТ","ОТ",IF(AB38=0,"В","Я"))</f>
        <v>В</v>
      </c>
      <c r="AC39" s="235" t="str">
        <f>IF('[1]ГРАФИК К.П. ФЕВРАЛЬ 2021  УФ   '!AZ89="ОТ","ОТ",IF(AC38=0,"В","Я"))</f>
        <v>В</v>
      </c>
      <c r="AD39" s="235" t="str">
        <f>IF('[1]ГРАФИК К.П. ФЕВРАЛЬ 2021  УФ   '!BA89="ОТ","ОТ",IF(AD38=0,"В","Я"))</f>
        <v>В</v>
      </c>
      <c r="AE39" s="235" t="str">
        <f>IF('[1]ГРАФИК К.П. ФЕВРАЛЬ 2021  УФ   '!BB89="ОТ","ОТ",IF(AE38=0,"В","Я"))</f>
        <v>В</v>
      </c>
      <c r="AF39" s="235" t="str">
        <f>IF('[1]ГРАФИК К.П. ФЕВРАЛЬ 2021  УФ   '!BC89="ОТ","ОТ",IF(AF38=0,"В","Я"))</f>
        <v>В</v>
      </c>
      <c r="AG39" s="235" t="str">
        <f>IF('[1]ГРАФИК К.П. ФЕВРАЛЬ 2021  УФ   '!BD89="ОТ","ОТ",IF(AG38=0,"В","Я"))</f>
        <v>В</v>
      </c>
      <c r="AH39" s="235" t="str">
        <f>IF('[1]ГРАФИК К.П. ФЕВРАЛЬ 2021  УФ   '!BE89="ОТ","ОТ",IF(AH38=0,"В","Я"))</f>
        <v>В</v>
      </c>
      <c r="AI39" s="235" t="e">
        <f>IF('[1]ГРАФИК К.П. ФЕВРАЛЬ 2021  УФ   '!BF89="ОТ","ОТ",IF(AI38=0,"В","Я"))</f>
        <v>#N/A</v>
      </c>
      <c r="AJ39" s="235" t="e">
        <f>IF('[1]ГРАФИК К.П. ФЕВРАЛЬ 2021  УФ   '!BG89="ОТ","ОТ",IF(AJ38=0,"В","Я"))</f>
        <v>#N/A</v>
      </c>
      <c r="AK39" s="235" t="e">
        <f>IF('[1]ГРАФИК К.П. ФЕВРАЛЬ 2021  УФ   '!BH89="ОТ","ОТ",IF(AK38=0,"В","Я"))</f>
        <v>#N/A</v>
      </c>
      <c r="AL39" s="897"/>
      <c r="AM39" s="899"/>
      <c r="AN39" s="899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</row>
    <row r="40" spans="1:57" s="155" customFormat="1" ht="12" customHeight="1" thickBot="1" x14ac:dyDescent="0.3">
      <c r="A40" s="152"/>
      <c r="B40" s="236"/>
      <c r="C40" s="152"/>
      <c r="D40" s="236"/>
      <c r="E40" s="237"/>
      <c r="F40" s="238">
        <f t="shared" ref="F40:AK40" si="2">COUNTIF(F$16:F$31,"Я")+COUNTIF(F$34:F$39,"Я")</f>
        <v>0</v>
      </c>
      <c r="G40" s="238">
        <f t="shared" si="2"/>
        <v>0</v>
      </c>
      <c r="H40" s="238">
        <f t="shared" si="2"/>
        <v>0</v>
      </c>
      <c r="I40" s="238">
        <f t="shared" si="2"/>
        <v>0</v>
      </c>
      <c r="J40" s="238">
        <f t="shared" si="2"/>
        <v>0</v>
      </c>
      <c r="K40" s="238">
        <f t="shared" si="2"/>
        <v>0</v>
      </c>
      <c r="L40" s="238">
        <f t="shared" si="2"/>
        <v>0</v>
      </c>
      <c r="M40" s="238">
        <f t="shared" si="2"/>
        <v>0</v>
      </c>
      <c r="N40" s="238">
        <f t="shared" si="2"/>
        <v>0</v>
      </c>
      <c r="O40" s="238">
        <f t="shared" si="2"/>
        <v>0</v>
      </c>
      <c r="P40" s="238">
        <f t="shared" si="2"/>
        <v>0</v>
      </c>
      <c r="Q40" s="238">
        <f t="shared" si="2"/>
        <v>0</v>
      </c>
      <c r="R40" s="238">
        <f t="shared" si="2"/>
        <v>0</v>
      </c>
      <c r="S40" s="238">
        <f t="shared" si="2"/>
        <v>0</v>
      </c>
      <c r="T40" s="238">
        <f t="shared" si="2"/>
        <v>0</v>
      </c>
      <c r="U40" s="238">
        <f t="shared" si="2"/>
        <v>0</v>
      </c>
      <c r="V40" s="238">
        <f t="shared" si="2"/>
        <v>0</v>
      </c>
      <c r="W40" s="238">
        <f t="shared" si="2"/>
        <v>0</v>
      </c>
      <c r="X40" s="238">
        <f t="shared" si="2"/>
        <v>0</v>
      </c>
      <c r="Y40" s="238">
        <f t="shared" si="2"/>
        <v>0</v>
      </c>
      <c r="Z40" s="238">
        <f t="shared" si="2"/>
        <v>0</v>
      </c>
      <c r="AA40" s="238">
        <f t="shared" si="2"/>
        <v>0</v>
      </c>
      <c r="AB40" s="238">
        <f t="shared" si="2"/>
        <v>0</v>
      </c>
      <c r="AC40" s="238">
        <f t="shared" si="2"/>
        <v>0</v>
      </c>
      <c r="AD40" s="238">
        <f t="shared" si="2"/>
        <v>0</v>
      </c>
      <c r="AE40" s="238">
        <f t="shared" si="2"/>
        <v>0</v>
      </c>
      <c r="AF40" s="238">
        <f t="shared" si="2"/>
        <v>0</v>
      </c>
      <c r="AG40" s="238">
        <f t="shared" si="2"/>
        <v>0</v>
      </c>
      <c r="AH40" s="238">
        <f t="shared" si="2"/>
        <v>0</v>
      </c>
      <c r="AI40" s="238">
        <f t="shared" si="2"/>
        <v>0</v>
      </c>
      <c r="AJ40" s="238">
        <f t="shared" si="2"/>
        <v>0</v>
      </c>
      <c r="AK40" s="238">
        <f t="shared" si="2"/>
        <v>0</v>
      </c>
      <c r="AL40" s="239"/>
      <c r="AM40" s="240">
        <f>SUM($F$40:$AJ$40)</f>
        <v>0</v>
      </c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</row>
    <row r="41" spans="1:57" ht="13.5" thickBot="1" x14ac:dyDescent="0.25">
      <c r="A41" s="160"/>
      <c r="B41" s="160"/>
      <c r="C41" s="160"/>
      <c r="D41" s="160"/>
      <c r="E41" s="160"/>
      <c r="F41" s="241" t="e">
        <f t="shared" ref="F41:AK41" si="3">SUM(F16,F18,F20,F22,F24,F26,F28,F30)+SUM(F34,F37,F38)</f>
        <v>#VALUE!</v>
      </c>
      <c r="G41" s="241">
        <f t="shared" si="3"/>
        <v>0</v>
      </c>
      <c r="H41" s="241">
        <f t="shared" si="3"/>
        <v>0</v>
      </c>
      <c r="I41" s="241">
        <f t="shared" si="3"/>
        <v>0</v>
      </c>
      <c r="J41" s="241">
        <f t="shared" si="3"/>
        <v>0</v>
      </c>
      <c r="K41" s="241">
        <f t="shared" si="3"/>
        <v>0</v>
      </c>
      <c r="L41" s="241">
        <f t="shared" si="3"/>
        <v>0</v>
      </c>
      <c r="M41" s="241">
        <f t="shared" si="3"/>
        <v>0</v>
      </c>
      <c r="N41" s="241">
        <f t="shared" si="3"/>
        <v>0</v>
      </c>
      <c r="O41" s="241">
        <f t="shared" si="3"/>
        <v>0</v>
      </c>
      <c r="P41" s="241">
        <f t="shared" si="3"/>
        <v>0</v>
      </c>
      <c r="Q41" s="241">
        <f t="shared" si="3"/>
        <v>0</v>
      </c>
      <c r="R41" s="241">
        <f t="shared" si="3"/>
        <v>0</v>
      </c>
      <c r="S41" s="241">
        <f t="shared" si="3"/>
        <v>0</v>
      </c>
      <c r="T41" s="241">
        <f t="shared" si="3"/>
        <v>0</v>
      </c>
      <c r="U41" s="241">
        <f t="shared" si="3"/>
        <v>0</v>
      </c>
      <c r="V41" s="241">
        <f t="shared" si="3"/>
        <v>0</v>
      </c>
      <c r="W41" s="241">
        <f t="shared" si="3"/>
        <v>0</v>
      </c>
      <c r="X41" s="241">
        <f t="shared" si="3"/>
        <v>0</v>
      </c>
      <c r="Y41" s="241">
        <f t="shared" si="3"/>
        <v>0</v>
      </c>
      <c r="Z41" s="241">
        <f t="shared" si="3"/>
        <v>0</v>
      </c>
      <c r="AA41" s="241">
        <f t="shared" si="3"/>
        <v>0</v>
      </c>
      <c r="AB41" s="241">
        <f t="shared" si="3"/>
        <v>0</v>
      </c>
      <c r="AC41" s="241">
        <f t="shared" si="3"/>
        <v>0</v>
      </c>
      <c r="AD41" s="241">
        <f t="shared" si="3"/>
        <v>0</v>
      </c>
      <c r="AE41" s="241">
        <f t="shared" si="3"/>
        <v>0</v>
      </c>
      <c r="AF41" s="241">
        <f t="shared" si="3"/>
        <v>0</v>
      </c>
      <c r="AG41" s="241">
        <f t="shared" si="3"/>
        <v>0</v>
      </c>
      <c r="AH41" s="241">
        <f t="shared" si="3"/>
        <v>0</v>
      </c>
      <c r="AI41" s="241" t="e">
        <f t="shared" si="3"/>
        <v>#N/A</v>
      </c>
      <c r="AJ41" s="241" t="e">
        <f t="shared" si="3"/>
        <v>#N/A</v>
      </c>
      <c r="AK41" s="241" t="e">
        <f t="shared" si="3"/>
        <v>#N/A</v>
      </c>
      <c r="AL41" s="242"/>
      <c r="AM41" s="243" t="e">
        <f>SUM(H41:AL41)</f>
        <v>#N/A</v>
      </c>
      <c r="AS41" s="244"/>
    </row>
    <row r="42" spans="1:57" ht="12.75" customHeight="1" x14ac:dyDescent="0.15">
      <c r="A42" s="155"/>
      <c r="C42" s="245"/>
      <c r="E42" s="155"/>
      <c r="F42" s="155"/>
      <c r="G42" s="155"/>
      <c r="H42" s="155"/>
      <c r="I42" s="246"/>
      <c r="J42" s="246"/>
      <c r="K42" s="246"/>
      <c r="L42" s="246"/>
      <c r="M42" s="246"/>
      <c r="N42" s="246"/>
      <c r="O42" s="155"/>
      <c r="P42" s="246"/>
      <c r="Q42" s="246"/>
      <c r="R42" s="246"/>
      <c r="S42" s="155"/>
      <c r="T42" s="246"/>
      <c r="U42" s="246"/>
      <c r="V42" s="246"/>
      <c r="W42" s="246"/>
      <c r="X42" s="246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247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</row>
    <row r="43" spans="1:57" ht="12.75" customHeight="1" x14ac:dyDescent="0.2">
      <c r="A43" s="907"/>
      <c r="B43" s="907"/>
      <c r="C43" s="907"/>
      <c r="D43" s="907"/>
      <c r="E43" s="907"/>
      <c r="F43" s="907"/>
      <c r="G43" s="907"/>
      <c r="I43" s="908"/>
      <c r="J43" s="908"/>
      <c r="K43" s="908"/>
      <c r="L43" s="908"/>
      <c r="M43" s="908"/>
      <c r="N43" s="908"/>
      <c r="P43" s="909"/>
      <c r="Q43" s="909"/>
      <c r="R43" s="909"/>
      <c r="T43" s="910"/>
      <c r="U43" s="910"/>
      <c r="V43" s="910"/>
      <c r="W43" s="910"/>
      <c r="X43" s="910"/>
      <c r="Y43" s="248"/>
      <c r="Z43" s="248"/>
      <c r="AS43" s="244"/>
    </row>
    <row r="44" spans="1:57" x14ac:dyDescent="0.2">
      <c r="D44" s="249">
        <v>44228</v>
      </c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1"/>
      <c r="AH44" s="153"/>
      <c r="AI44" s="153"/>
    </row>
    <row r="45" spans="1:57" x14ac:dyDescent="0.2">
      <c r="D45" s="250">
        <v>2021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1"/>
      <c r="AH45" s="153"/>
      <c r="AI45" s="153"/>
    </row>
    <row r="46" spans="1:57" ht="15" customHeight="1" x14ac:dyDescent="0.2">
      <c r="C46" s="252"/>
      <c r="D46" s="253">
        <v>2</v>
      </c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1"/>
      <c r="AH46" s="250"/>
      <c r="AI46" s="153"/>
    </row>
    <row r="47" spans="1:57" ht="15" customHeight="1" x14ac:dyDescent="0.2">
      <c r="C47" s="252"/>
      <c r="D47" s="250">
        <v>1</v>
      </c>
      <c r="E47" s="250">
        <v>2</v>
      </c>
      <c r="F47" s="250">
        <v>3</v>
      </c>
      <c r="G47" s="250">
        <v>4</v>
      </c>
      <c r="H47" s="250">
        <v>5</v>
      </c>
      <c r="I47" s="250">
        <v>6</v>
      </c>
      <c r="J47" s="250">
        <v>7</v>
      </c>
      <c r="K47" s="250">
        <v>8</v>
      </c>
      <c r="L47" s="250">
        <v>9</v>
      </c>
      <c r="M47" s="250">
        <v>10</v>
      </c>
      <c r="N47" s="250">
        <v>11</v>
      </c>
      <c r="O47" s="250">
        <v>12</v>
      </c>
      <c r="P47" s="250">
        <v>13</v>
      </c>
      <c r="Q47" s="250">
        <v>14</v>
      </c>
      <c r="R47" s="250">
        <v>15</v>
      </c>
      <c r="S47" s="250">
        <v>16</v>
      </c>
      <c r="T47" s="250">
        <v>17</v>
      </c>
      <c r="U47" s="250">
        <v>18</v>
      </c>
      <c r="V47" s="250">
        <v>19</v>
      </c>
      <c r="W47" s="250">
        <v>20</v>
      </c>
      <c r="X47" s="250">
        <v>21</v>
      </c>
      <c r="Y47" s="250">
        <v>22</v>
      </c>
      <c r="Z47" s="250">
        <v>23</v>
      </c>
      <c r="AA47" s="250">
        <v>24</v>
      </c>
      <c r="AB47" s="250">
        <v>25</v>
      </c>
      <c r="AC47" s="250">
        <v>26</v>
      </c>
      <c r="AD47" s="250">
        <v>27</v>
      </c>
      <c r="AE47" s="250">
        <v>28</v>
      </c>
      <c r="AF47" s="250">
        <v>29</v>
      </c>
      <c r="AG47" s="251">
        <v>30</v>
      </c>
      <c r="AH47" s="250">
        <v>31</v>
      </c>
      <c r="AI47" s="153"/>
    </row>
    <row r="48" spans="1:57" ht="15" customHeight="1" x14ac:dyDescent="0.2">
      <c r="C48" s="254"/>
      <c r="D48" s="253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1"/>
      <c r="AH48" s="250"/>
      <c r="AI48" s="153"/>
    </row>
    <row r="49" spans="3:39" x14ac:dyDescent="0.2">
      <c r="C49" s="255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6"/>
      <c r="AH49" s="252"/>
      <c r="AM49" s="257">
        <v>43831</v>
      </c>
    </row>
    <row r="50" spans="3:39" ht="14.25" x14ac:dyDescent="0.2">
      <c r="C50" s="255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7">
        <v>43832</v>
      </c>
    </row>
    <row r="51" spans="3:39" ht="14.25" x14ac:dyDescent="0.2">
      <c r="C51" s="255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7">
        <v>43833</v>
      </c>
    </row>
    <row r="52" spans="3:39" ht="14.25" x14ac:dyDescent="0.2">
      <c r="C52" s="255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7">
        <v>43834</v>
      </c>
    </row>
    <row r="53" spans="3:39" ht="13.5" thickBot="1" x14ac:dyDescent="0.25">
      <c r="C53" s="255"/>
      <c r="AM53" s="257">
        <v>43835</v>
      </c>
    </row>
    <row r="54" spans="3:39" x14ac:dyDescent="0.2">
      <c r="C54" s="839" t="s">
        <v>120</v>
      </c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  <c r="O54" s="841"/>
      <c r="AM54" s="257">
        <v>43836</v>
      </c>
    </row>
    <row r="55" spans="3:39" ht="12.75" customHeight="1" x14ac:dyDescent="0.2">
      <c r="C55" s="842"/>
      <c r="D55" s="843"/>
      <c r="E55" s="843"/>
      <c r="F55" s="843"/>
      <c r="G55" s="843"/>
      <c r="H55" s="843"/>
      <c r="I55" s="843"/>
      <c r="J55" s="843"/>
      <c r="K55" s="843"/>
      <c r="L55" s="843"/>
      <c r="M55" s="843"/>
      <c r="N55" s="843"/>
      <c r="O55" s="844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M55" s="257">
        <v>43837</v>
      </c>
    </row>
    <row r="56" spans="3:39" ht="12.75" customHeight="1" x14ac:dyDescent="0.2">
      <c r="C56" s="842"/>
      <c r="D56" s="843"/>
      <c r="E56" s="843"/>
      <c r="F56" s="843"/>
      <c r="G56" s="843"/>
      <c r="H56" s="843"/>
      <c r="I56" s="843"/>
      <c r="J56" s="843"/>
      <c r="K56" s="843"/>
      <c r="L56" s="843"/>
      <c r="M56" s="843"/>
      <c r="N56" s="843"/>
      <c r="O56" s="844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M56" s="257">
        <v>43838</v>
      </c>
    </row>
    <row r="57" spans="3:39" ht="12.75" customHeight="1" x14ac:dyDescent="0.2">
      <c r="C57" s="845" t="s">
        <v>121</v>
      </c>
      <c r="D57" s="846"/>
      <c r="E57" s="846"/>
      <c r="F57" s="846"/>
      <c r="G57" s="846"/>
      <c r="H57" s="846"/>
      <c r="I57" s="846"/>
      <c r="J57" s="846"/>
      <c r="K57" s="846"/>
      <c r="L57" s="846"/>
      <c r="M57" s="846"/>
      <c r="N57" s="846"/>
      <c r="O57" s="847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M57" s="249">
        <v>43884</v>
      </c>
    </row>
    <row r="58" spans="3:39" ht="12.75" customHeight="1" x14ac:dyDescent="0.2">
      <c r="C58" s="845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7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M58" s="249">
        <v>43898</v>
      </c>
    </row>
    <row r="59" spans="3:39" ht="12.75" customHeight="1" x14ac:dyDescent="0.2">
      <c r="C59" s="845"/>
      <c r="D59" s="846"/>
      <c r="E59" s="846"/>
      <c r="F59" s="846"/>
      <c r="G59" s="846"/>
      <c r="H59" s="846"/>
      <c r="I59" s="846"/>
      <c r="J59" s="846"/>
      <c r="K59" s="846"/>
      <c r="L59" s="846"/>
      <c r="M59" s="846"/>
      <c r="N59" s="846"/>
      <c r="O59" s="847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M59" s="249">
        <v>43952</v>
      </c>
    </row>
    <row r="60" spans="3:39" ht="12.75" customHeight="1" thickBot="1" x14ac:dyDescent="0.25">
      <c r="C60" s="848"/>
      <c r="D60" s="849"/>
      <c r="E60" s="849"/>
      <c r="F60" s="849"/>
      <c r="G60" s="849"/>
      <c r="H60" s="849"/>
      <c r="I60" s="849"/>
      <c r="J60" s="849"/>
      <c r="K60" s="849"/>
      <c r="L60" s="849"/>
      <c r="M60" s="849"/>
      <c r="N60" s="849"/>
      <c r="O60" s="850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M60" s="249"/>
    </row>
    <row r="61" spans="3:39" x14ac:dyDescent="0.2">
      <c r="C61" s="259"/>
      <c r="AM61" s="249"/>
    </row>
    <row r="62" spans="3:39" x14ac:dyDescent="0.2">
      <c r="C62" s="259"/>
      <c r="AM62" s="249">
        <v>43960</v>
      </c>
    </row>
    <row r="63" spans="3:39" x14ac:dyDescent="0.2">
      <c r="C63" s="259"/>
      <c r="AM63" s="249"/>
    </row>
    <row r="64" spans="3:39" x14ac:dyDescent="0.2">
      <c r="C64" s="260"/>
      <c r="AM64" s="261">
        <v>43994</v>
      </c>
    </row>
    <row r="65" spans="3:39" x14ac:dyDescent="0.2">
      <c r="C65" s="260"/>
      <c r="AM65" s="261">
        <v>44139</v>
      </c>
    </row>
  </sheetData>
  <sheetProtection insertColumns="0" insertRows="0" deleteColumns="0" deleteRows="0" autoFilter="0"/>
  <mergeCells count="147">
    <mergeCell ref="AN38:AN39"/>
    <mergeCell ref="A43:G43"/>
    <mergeCell ref="I43:N43"/>
    <mergeCell ref="P43:R43"/>
    <mergeCell ref="T43:X43"/>
    <mergeCell ref="A38:A39"/>
    <mergeCell ref="B38:B39"/>
    <mergeCell ref="C38:C39"/>
    <mergeCell ref="D38:D39"/>
    <mergeCell ref="AL38:AL39"/>
    <mergeCell ref="AM38:AM39"/>
    <mergeCell ref="C34:C35"/>
    <mergeCell ref="D34:D35"/>
    <mergeCell ref="AL34:AL35"/>
    <mergeCell ref="AM34:AM35"/>
    <mergeCell ref="AN34:AN35"/>
    <mergeCell ref="C36:C37"/>
    <mergeCell ref="D36:D37"/>
    <mergeCell ref="AL36:AL37"/>
    <mergeCell ref="AM36:AM37"/>
    <mergeCell ref="AN36:AN37"/>
    <mergeCell ref="C30:C31"/>
    <mergeCell ref="D30:D31"/>
    <mergeCell ref="AL30:AL31"/>
    <mergeCell ref="AM30:AM31"/>
    <mergeCell ref="AN30:AN31"/>
    <mergeCell ref="C32:C33"/>
    <mergeCell ref="D32:D33"/>
    <mergeCell ref="AL32:AL33"/>
    <mergeCell ref="AM32:AM33"/>
    <mergeCell ref="AN32:AN33"/>
    <mergeCell ref="AQ26:AQ27"/>
    <mergeCell ref="C28:C29"/>
    <mergeCell ref="D28:D29"/>
    <mergeCell ref="AL28:AL29"/>
    <mergeCell ref="AM28:AM29"/>
    <mergeCell ref="AN28:AN29"/>
    <mergeCell ref="C24:C25"/>
    <mergeCell ref="D24:D25"/>
    <mergeCell ref="AL24:AL25"/>
    <mergeCell ref="AM24:AM25"/>
    <mergeCell ref="AN24:AN25"/>
    <mergeCell ref="C26:C27"/>
    <mergeCell ref="D26:D27"/>
    <mergeCell ref="AL26:AL27"/>
    <mergeCell ref="AM26:AM27"/>
    <mergeCell ref="AN26:AN27"/>
    <mergeCell ref="C22:C23"/>
    <mergeCell ref="D22:D23"/>
    <mergeCell ref="AL22:AL23"/>
    <mergeCell ref="AM22:AM23"/>
    <mergeCell ref="AN22:AN23"/>
    <mergeCell ref="AQ22:AQ23"/>
    <mergeCell ref="AQ18:AQ19"/>
    <mergeCell ref="C20:C21"/>
    <mergeCell ref="D20:D21"/>
    <mergeCell ref="AL20:AL21"/>
    <mergeCell ref="AM20:AM21"/>
    <mergeCell ref="AN20:AN21"/>
    <mergeCell ref="AU14:BD14"/>
    <mergeCell ref="C16:C17"/>
    <mergeCell ref="D16:D17"/>
    <mergeCell ref="AL16:AL17"/>
    <mergeCell ref="AM16:AM17"/>
    <mergeCell ref="C18:C19"/>
    <mergeCell ref="D18:D19"/>
    <mergeCell ref="AL18:AL19"/>
    <mergeCell ref="AM18:AM19"/>
    <mergeCell ref="AN18:AN19"/>
    <mergeCell ref="AZ10:AZ12"/>
    <mergeCell ref="BA10:BA12"/>
    <mergeCell ref="BB10:BB12"/>
    <mergeCell ref="BC10:BC12"/>
    <mergeCell ref="BD10:BD12"/>
    <mergeCell ref="AN11:AN12"/>
    <mergeCell ref="AO11:AT11"/>
    <mergeCell ref="AM10:AM12"/>
    <mergeCell ref="AN10:AT10"/>
    <mergeCell ref="AV10:AV12"/>
    <mergeCell ref="AW10:AW12"/>
    <mergeCell ref="AX10:AX12"/>
    <mergeCell ref="AY10:AY12"/>
    <mergeCell ref="AV9:BD9"/>
    <mergeCell ref="BE9:BE12"/>
    <mergeCell ref="F10:F12"/>
    <mergeCell ref="G10:G12"/>
    <mergeCell ref="H10:H12"/>
    <mergeCell ref="I10:I12"/>
    <mergeCell ref="J10:J12"/>
    <mergeCell ref="K10:K12"/>
    <mergeCell ref="U10:U12"/>
    <mergeCell ref="V10:V12"/>
    <mergeCell ref="W10:W12"/>
    <mergeCell ref="X10:X12"/>
    <mergeCell ref="Y10:Y12"/>
    <mergeCell ref="Z10:Z12"/>
    <mergeCell ref="O10:O12"/>
    <mergeCell ref="P10:P12"/>
    <mergeCell ref="Q10:Q12"/>
    <mergeCell ref="R10:R12"/>
    <mergeCell ref="S10:S12"/>
    <mergeCell ref="T10:T12"/>
    <mergeCell ref="AG10:AG12"/>
    <mergeCell ref="AH10:AH12"/>
    <mergeCell ref="AI10:AI12"/>
    <mergeCell ref="AJ10:AJ12"/>
    <mergeCell ref="C9:C12"/>
    <mergeCell ref="D9:D12"/>
    <mergeCell ref="E9:E12"/>
    <mergeCell ref="F9:AK9"/>
    <mergeCell ref="L10:L12"/>
    <mergeCell ref="M10:M12"/>
    <mergeCell ref="N10:N12"/>
    <mergeCell ref="AM9:AT9"/>
    <mergeCell ref="AU9:AU12"/>
    <mergeCell ref="AK10:AK12"/>
    <mergeCell ref="AL10:AL12"/>
    <mergeCell ref="AA10:AA12"/>
    <mergeCell ref="AB10:AB12"/>
    <mergeCell ref="AC10:AC12"/>
    <mergeCell ref="AD10:AD12"/>
    <mergeCell ref="AE10:AE12"/>
    <mergeCell ref="AF10:AF12"/>
    <mergeCell ref="A2:G2"/>
    <mergeCell ref="AS2:AW2"/>
    <mergeCell ref="C3:M3"/>
    <mergeCell ref="Y3:AA3"/>
    <mergeCell ref="AB3:AD3"/>
    <mergeCell ref="A4:C4"/>
    <mergeCell ref="AM4:AQ4"/>
    <mergeCell ref="C54:O56"/>
    <mergeCell ref="C57:O60"/>
    <mergeCell ref="E7:Q7"/>
    <mergeCell ref="R7:W7"/>
    <mergeCell ref="X7:Z7"/>
    <mergeCell ref="AM7:AQ7"/>
    <mergeCell ref="AR7:AU7"/>
    <mergeCell ref="AW7:BE7"/>
    <mergeCell ref="AZ4:BE4"/>
    <mergeCell ref="A5:G5"/>
    <mergeCell ref="I6:U6"/>
    <mergeCell ref="AM6:AP6"/>
    <mergeCell ref="AS6:AU6"/>
    <mergeCell ref="AW6:BB6"/>
    <mergeCell ref="R8:W8"/>
    <mergeCell ref="A9:A12"/>
    <mergeCell ref="B9:B12"/>
  </mergeCells>
  <conditionalFormatting sqref="O10:O12">
    <cfRule type="expression" dxfId="10" priority="2">
      <formula>" =ДЕНЬНЕД(ДАТА($BH$4;$BH$5; O$10);2)&gt;5"</formula>
    </cfRule>
    <cfRule type="expression" dxfId="9" priority="3">
      <formula>" =ДЕНЬНЕД(ДАТА($BI$3;$BI$4; O$10);2)&gt;5"</formula>
    </cfRule>
    <cfRule type="expression" dxfId="8" priority="5">
      <formula>" =ДЕНЬНЕД(ДАТА($BI$4;$BI$3; O$10);2)&gt;5"</formula>
    </cfRule>
  </conditionalFormatting>
  <conditionalFormatting sqref="P13:P15 P18 P20 P22 P24 P26 P28 P30 P32 P38">
    <cfRule type="expression" dxfId="7" priority="4">
      <formula>" =ДЕНЬНЕД(ДАТА($BI$4;$BI$3; P$10);2)&gt;5"</formula>
    </cfRule>
  </conditionalFormatting>
  <conditionalFormatting sqref="F10:F12">
    <cfRule type="expression" dxfId="6" priority="6" stopIfTrue="1">
      <formula>-MATCH($R$7+$F$10-1,праздники,$A$2:$A$5)</formula>
    </cfRule>
  </conditionalFormatting>
  <conditionalFormatting sqref="F10:AK12">
    <cfRule type="expression" dxfId="5" priority="7">
      <formula>WEEKDAY($R$7-DAY($R$7)+F$10,2)&gt;5</formula>
    </cfRule>
    <cfRule type="expression" dxfId="4" priority="8">
      <formula>WEEKDAY(DATE($D$42,$D$43, F$10),2)&gt;5</formula>
    </cfRule>
  </conditionalFormatting>
  <conditionalFormatting sqref="P16">
    <cfRule type="expression" dxfId="3" priority="1">
      <formula>" =ДЕНЬНЕД(ДАТА($BI$4;$BI$3; P$10);2)&gt;5"</formula>
    </cfRule>
  </conditionalFormatting>
  <dataValidations count="1">
    <dataValidation type="list" allowBlank="1" showInputMessage="1" showErrorMessage="1" sqref="D16 D18 D20 D22 D24 D26 D28 D30 D32 D34 D36 D38" xr:uid="{08B367B7-B209-4D9F-8FB5-2424C17F4A87}">
      <formula1>$BH$17:$BH$24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5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К.П. ФЕВРАЛЬ 2021  УФ   </vt:lpstr>
      <vt:lpstr>ТАБЕЛЬ К.П. ФЕВРАЛЬ 2021</vt:lpstr>
      <vt:lpstr>'ГРАФИК К.П. ФЕВРАЛЬ 2021  УФ   '!Заголовки_для_печати</vt:lpstr>
      <vt:lpstr>'ГРАФИК К.П. ФЕВРАЛЬ 2021  УФ   '!Область_печати</vt:lpstr>
      <vt:lpstr>'ТАБЕЛЬ К.П. ФЕВРАЛЬ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2020-11-04T07:41:09Z</dcterms:created>
  <dcterms:modified xsi:type="dcterms:W3CDTF">2020-11-04T08:11:43Z</dcterms:modified>
</cp:coreProperties>
</file>