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8625" activeTab="2"/>
  </bookViews>
  <sheets>
    <sheet name="Сентябрь" sheetId="1" r:id="rId1"/>
    <sheet name="Октябрь" sheetId="2" r:id="rId2"/>
    <sheet name="Проверка_ноябрь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3" l="1"/>
  <c r="L3" i="3"/>
  <c r="L4" i="3"/>
  <c r="L5" i="3"/>
  <c r="L6" i="3"/>
  <c r="L7" i="3"/>
  <c r="L8" i="3"/>
  <c r="L9" i="3"/>
  <c r="L10" i="3"/>
  <c r="L11" i="3"/>
  <c r="L12" i="3"/>
  <c r="L13" i="3"/>
  <c r="A2" i="3" l="1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K3" i="3"/>
  <c r="K4" i="3"/>
  <c r="K5" i="3"/>
  <c r="K6" i="3"/>
  <c r="K7" i="3"/>
  <c r="K8" i="3"/>
  <c r="K9" i="3"/>
  <c r="K10" i="3"/>
  <c r="K11" i="3"/>
  <c r="K12" i="3"/>
  <c r="K13" i="3"/>
  <c r="K2" i="3"/>
  <c r="B2" i="3" l="1"/>
  <c r="C2" i="3"/>
  <c r="B3" i="3" l="1"/>
  <c r="G2" i="3"/>
  <c r="E2" i="3"/>
  <c r="C3" i="3"/>
  <c r="H2" i="3"/>
  <c r="F2" i="3"/>
  <c r="D2" i="3"/>
  <c r="B4" i="3" l="1"/>
  <c r="G3" i="3"/>
  <c r="E3" i="3"/>
  <c r="C4" i="3"/>
  <c r="H3" i="3"/>
  <c r="F3" i="3"/>
  <c r="D3" i="3"/>
  <c r="B5" i="3" l="1"/>
  <c r="H4" i="3"/>
  <c r="F4" i="3"/>
  <c r="D4" i="3"/>
  <c r="G4" i="3"/>
  <c r="E4" i="3"/>
  <c r="C5" i="3"/>
  <c r="B6" i="3" l="1"/>
  <c r="H5" i="3"/>
  <c r="F5" i="3"/>
  <c r="D5" i="3"/>
  <c r="G5" i="3"/>
  <c r="E5" i="3"/>
  <c r="C6" i="3"/>
  <c r="B7" i="3" l="1"/>
  <c r="G6" i="3"/>
  <c r="E6" i="3"/>
  <c r="C7" i="3"/>
  <c r="H6" i="3"/>
  <c r="F6" i="3"/>
  <c r="D6" i="3"/>
  <c r="B8" i="3" l="1"/>
  <c r="G7" i="3"/>
  <c r="E7" i="3"/>
  <c r="C8" i="3"/>
  <c r="H7" i="3"/>
  <c r="F7" i="3"/>
  <c r="D7" i="3"/>
  <c r="B9" i="3" l="1"/>
  <c r="G8" i="3"/>
  <c r="E8" i="3"/>
  <c r="C9" i="3"/>
  <c r="H8" i="3"/>
  <c r="F8" i="3"/>
  <c r="D8" i="3"/>
  <c r="B10" i="3" l="1"/>
  <c r="G9" i="3"/>
  <c r="E9" i="3"/>
  <c r="C10" i="3"/>
  <c r="H9" i="3"/>
  <c r="F9" i="3"/>
  <c r="D9" i="3"/>
  <c r="B11" i="3" l="1"/>
  <c r="H10" i="3"/>
  <c r="F10" i="3"/>
  <c r="D10" i="3"/>
  <c r="G10" i="3"/>
  <c r="E10" i="3"/>
  <c r="C11" i="3"/>
  <c r="B12" i="3" l="1"/>
  <c r="H11" i="3"/>
  <c r="G11" i="3"/>
  <c r="E11" i="3"/>
  <c r="C12" i="3"/>
  <c r="F11" i="3"/>
  <c r="D11" i="3"/>
  <c r="H14" i="3" l="1"/>
  <c r="B13" i="3"/>
  <c r="H12" i="3"/>
  <c r="F12" i="3"/>
  <c r="G12" i="3"/>
  <c r="E12" i="3"/>
  <c r="C13" i="3"/>
  <c r="D12" i="3"/>
  <c r="F14" i="3" l="1"/>
  <c r="G14" i="3"/>
  <c r="D14" i="3"/>
  <c r="E14" i="3"/>
  <c r="H15" i="3"/>
  <c r="B14" i="3"/>
  <c r="H13" i="3"/>
  <c r="F13" i="3"/>
  <c r="D13" i="3"/>
  <c r="G13" i="3"/>
  <c r="E13" i="3"/>
  <c r="C14" i="3"/>
  <c r="F15" i="3" l="1"/>
  <c r="G15" i="3"/>
  <c r="D15" i="3"/>
  <c r="E15" i="3"/>
  <c r="H16" i="3"/>
  <c r="B15" i="3"/>
  <c r="C15" i="3"/>
  <c r="F16" i="3" l="1"/>
  <c r="G16" i="3"/>
  <c r="D16" i="3"/>
  <c r="E16" i="3"/>
  <c r="B16" i="3"/>
  <c r="C16" i="3"/>
</calcChain>
</file>

<file path=xl/sharedStrings.xml><?xml version="1.0" encoding="utf-8"?>
<sst xmlns="http://schemas.openxmlformats.org/spreadsheetml/2006/main" count="99" uniqueCount="29">
  <si>
    <t>ДАТА</t>
  </si>
  <si>
    <t>ЦЕНА</t>
  </si>
  <si>
    <t>МЕНЕДЖЕР</t>
  </si>
  <si>
    <t>ID</t>
  </si>
  <si>
    <t>ДОСТАВКА</t>
  </si>
  <si>
    <t xml:space="preserve">И так далее до конца месяца </t>
  </si>
  <si>
    <t>Иванов</t>
  </si>
  <si>
    <t>Петров</t>
  </si>
  <si>
    <t>Галкин</t>
  </si>
  <si>
    <t>Кузя</t>
  </si>
  <si>
    <t>СПОСОБ ОПЛАТЫ</t>
  </si>
  <si>
    <t>НАЛ</t>
  </si>
  <si>
    <t>КАРТА</t>
  </si>
  <si>
    <t>БЕЗНАЛ</t>
  </si>
  <si>
    <t>До дома</t>
  </si>
  <si>
    <t>Самовывоз</t>
  </si>
  <si>
    <t xml:space="preserve">МЕСЯЦ ПРОВЕРКИ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</si>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</sst>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[$руб.]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sz val="10"/>
      <color theme="1"/>
      <name val="Arial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wrapText="1"/>
    </xf>
    <xf numFmtId="17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0" fontId="0" fillId="3" borderId="1" xfId="0" applyFill="1" applyBorder="1" applyAlignment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44" fontId="0" fillId="0" borderId="1" xfId="0" applyNumberFormat="1" applyBorder="1" applyAlignment="1"/>
    <xf numFmtId="17" fontId="2" fillId="4" borderId="1" xfId="0" applyNumberFormat="1" applyFont="1" applyFill="1" applyBorder="1" applyAlignment="1"/>
    <xf numFmtId="17" fontId="4" fillId="4" borderId="1" xfId="0" applyNumberFormat="1" applyFont="1" applyFill="1" applyBorder="1" applyAlignment="1">
      <alignment horizontal="center" vertical="center"/>
    </xf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7" sqref="G7:G10"/>
    </sheetView>
  </sheetViews>
  <sheetFormatPr defaultRowHeight="15" x14ac:dyDescent="0.25"/>
  <cols>
    <col min="1" max="1" width="13" customWidth="1"/>
    <col min="2" max="2" width="12.7109375" customWidth="1"/>
    <col min="3" max="3" width="18.85546875" customWidth="1"/>
    <col min="5" max="5" width="18.7109375" customWidth="1"/>
    <col min="6" max="6" width="12.85546875" customWidth="1"/>
    <col min="7" max="7" width="25.28515625" customWidth="1"/>
  </cols>
  <sheetData>
    <row r="1" spans="1:7" x14ac:dyDescent="0.25">
      <c r="A1" s="13" t="s">
        <v>0</v>
      </c>
      <c r="B1" s="14" t="s">
        <v>1</v>
      </c>
      <c r="C1" s="13" t="s">
        <v>2</v>
      </c>
      <c r="D1" s="13" t="s">
        <v>3</v>
      </c>
      <c r="E1" s="13" t="s">
        <v>10</v>
      </c>
      <c r="F1" s="13" t="s">
        <v>4</v>
      </c>
      <c r="G1" s="15" t="s">
        <v>16</v>
      </c>
    </row>
    <row r="2" spans="1:7" x14ac:dyDescent="0.25">
      <c r="A2" s="10">
        <v>44075</v>
      </c>
      <c r="B2" s="16">
        <v>2470</v>
      </c>
      <c r="C2" s="11" t="s">
        <v>6</v>
      </c>
      <c r="D2" s="11">
        <v>1</v>
      </c>
      <c r="E2" s="11" t="s">
        <v>11</v>
      </c>
      <c r="F2" s="11" t="s">
        <v>14</v>
      </c>
      <c r="G2" s="2">
        <v>44136</v>
      </c>
    </row>
    <row r="3" spans="1:7" x14ac:dyDescent="0.25">
      <c r="A3" s="10">
        <v>44075</v>
      </c>
      <c r="B3" s="16">
        <v>580</v>
      </c>
      <c r="C3" s="11" t="s">
        <v>8</v>
      </c>
      <c r="D3" s="11">
        <v>2</v>
      </c>
      <c r="E3" s="11" t="s">
        <v>12</v>
      </c>
      <c r="F3" s="11" t="s">
        <v>15</v>
      </c>
      <c r="G3" s="2">
        <v>44136</v>
      </c>
    </row>
    <row r="4" spans="1:7" x14ac:dyDescent="0.25">
      <c r="A4" s="10">
        <v>44075</v>
      </c>
      <c r="B4" s="16">
        <v>690</v>
      </c>
      <c r="C4" s="11" t="s">
        <v>8</v>
      </c>
      <c r="D4" s="11">
        <v>3</v>
      </c>
      <c r="E4" s="11" t="s">
        <v>11</v>
      </c>
      <c r="F4" s="11" t="s">
        <v>14</v>
      </c>
      <c r="G4" s="17">
        <v>44166</v>
      </c>
    </row>
    <row r="5" spans="1:7" x14ac:dyDescent="0.25">
      <c r="A5" s="10">
        <v>44075</v>
      </c>
      <c r="B5" s="16">
        <v>1690</v>
      </c>
      <c r="C5" s="11" t="s">
        <v>9</v>
      </c>
      <c r="D5" s="11">
        <v>4</v>
      </c>
      <c r="E5" s="11" t="s">
        <v>12</v>
      </c>
      <c r="F5" s="11" t="s">
        <v>15</v>
      </c>
      <c r="G5" s="17">
        <v>44166</v>
      </c>
    </row>
    <row r="6" spans="1:7" ht="14.45" x14ac:dyDescent="0.3">
      <c r="A6" s="12"/>
      <c r="B6" s="12"/>
      <c r="C6" s="12"/>
      <c r="D6" s="12"/>
      <c r="E6" s="12"/>
      <c r="F6" s="12"/>
      <c r="G6" s="12"/>
    </row>
    <row r="7" spans="1:7" x14ac:dyDescent="0.25">
      <c r="A7" s="10">
        <v>44076</v>
      </c>
      <c r="B7" s="16">
        <v>2470</v>
      </c>
      <c r="C7" s="11" t="s">
        <v>6</v>
      </c>
      <c r="D7" s="11">
        <v>5</v>
      </c>
      <c r="E7" s="11" t="s">
        <v>11</v>
      </c>
      <c r="F7" s="11" t="s">
        <v>14</v>
      </c>
      <c r="G7" s="2">
        <v>44136</v>
      </c>
    </row>
    <row r="8" spans="1:7" x14ac:dyDescent="0.25">
      <c r="A8" s="10">
        <v>44076</v>
      </c>
      <c r="B8" s="16">
        <v>580</v>
      </c>
      <c r="C8" s="11" t="s">
        <v>7</v>
      </c>
      <c r="D8" s="11">
        <v>6</v>
      </c>
      <c r="E8" s="11" t="s">
        <v>12</v>
      </c>
      <c r="F8" s="11" t="s">
        <v>15</v>
      </c>
      <c r="G8" s="2">
        <v>44136</v>
      </c>
    </row>
    <row r="9" spans="1:7" x14ac:dyDescent="0.25">
      <c r="A9" s="10">
        <v>44076</v>
      </c>
      <c r="B9" s="16">
        <v>690</v>
      </c>
      <c r="C9" s="11" t="s">
        <v>8</v>
      </c>
      <c r="D9" s="11">
        <v>7</v>
      </c>
      <c r="E9" s="11" t="s">
        <v>13</v>
      </c>
      <c r="F9" s="11" t="s">
        <v>14</v>
      </c>
      <c r="G9" s="2">
        <v>44136</v>
      </c>
    </row>
    <row r="10" spans="1:7" x14ac:dyDescent="0.25">
      <c r="A10" s="10">
        <v>44076</v>
      </c>
      <c r="B10" s="16">
        <v>1690</v>
      </c>
      <c r="C10" s="11" t="s">
        <v>9</v>
      </c>
      <c r="D10" s="11">
        <v>3</v>
      </c>
      <c r="E10" s="11" t="s">
        <v>11</v>
      </c>
      <c r="F10" s="11" t="s">
        <v>15</v>
      </c>
      <c r="G10" s="2">
        <v>44136</v>
      </c>
    </row>
    <row r="11" spans="1:7" x14ac:dyDescent="0.25">
      <c r="A11" s="10">
        <v>44076</v>
      </c>
      <c r="B11" s="16">
        <v>580</v>
      </c>
      <c r="C11" s="11" t="s">
        <v>8</v>
      </c>
      <c r="D11" s="11">
        <v>2</v>
      </c>
      <c r="E11" s="11" t="s">
        <v>12</v>
      </c>
      <c r="F11" s="11" t="s">
        <v>14</v>
      </c>
      <c r="G11" s="17">
        <v>44166</v>
      </c>
    </row>
    <row r="12" spans="1:7" x14ac:dyDescent="0.25">
      <c r="A12" s="10">
        <v>44076</v>
      </c>
      <c r="B12" s="16">
        <v>690</v>
      </c>
      <c r="C12" s="11" t="s">
        <v>9</v>
      </c>
      <c r="D12" s="11">
        <v>8</v>
      </c>
      <c r="E12" s="11" t="s">
        <v>13</v>
      </c>
      <c r="F12" s="11" t="s">
        <v>15</v>
      </c>
      <c r="G12" s="17">
        <v>44166</v>
      </c>
    </row>
    <row r="13" spans="1:7" x14ac:dyDescent="0.25">
      <c r="A13" s="10">
        <v>44076</v>
      </c>
      <c r="B13" s="16">
        <v>1690</v>
      </c>
      <c r="C13" s="11" t="s">
        <v>6</v>
      </c>
      <c r="D13" s="11">
        <v>9</v>
      </c>
      <c r="E13" s="11" t="s">
        <v>13</v>
      </c>
      <c r="F13" s="11" t="s">
        <v>15</v>
      </c>
      <c r="G13" s="17">
        <v>44166</v>
      </c>
    </row>
    <row r="14" spans="1:7" ht="14.45" x14ac:dyDescent="0.3">
      <c r="A14" s="12"/>
      <c r="B14" s="12"/>
      <c r="C14" s="12"/>
      <c r="D14" s="12"/>
      <c r="E14" s="12"/>
      <c r="F14" s="12"/>
      <c r="G14" s="12"/>
    </row>
    <row r="15" spans="1:7" ht="45" x14ac:dyDescent="0.25">
      <c r="A15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2" sqref="G2"/>
    </sheetView>
  </sheetViews>
  <sheetFormatPr defaultRowHeight="15" x14ac:dyDescent="0.25"/>
  <cols>
    <col min="1" max="1" width="14.28515625" customWidth="1"/>
    <col min="2" max="2" width="14.140625" customWidth="1"/>
    <col min="3" max="3" width="15.140625" customWidth="1"/>
    <col min="5" max="5" width="22.5703125" customWidth="1"/>
    <col min="6" max="6" width="11.7109375" customWidth="1"/>
    <col min="7" max="7" width="13.7109375" customWidth="1"/>
  </cols>
  <sheetData>
    <row r="1" spans="1:7" ht="25.5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10</v>
      </c>
      <c r="F1" s="3" t="s">
        <v>4</v>
      </c>
      <c r="G1" s="5" t="s">
        <v>16</v>
      </c>
    </row>
    <row r="2" spans="1:7" x14ac:dyDescent="0.25">
      <c r="A2" s="6">
        <v>44075</v>
      </c>
      <c r="B2" s="9">
        <v>2470</v>
      </c>
      <c r="C2" s="7" t="s">
        <v>6</v>
      </c>
      <c r="D2" s="7">
        <v>1</v>
      </c>
      <c r="E2" s="7" t="s">
        <v>11</v>
      </c>
      <c r="F2" s="7" t="s">
        <v>14</v>
      </c>
      <c r="G2" s="2">
        <v>44136</v>
      </c>
    </row>
    <row r="3" spans="1:7" x14ac:dyDescent="0.25">
      <c r="A3" s="6">
        <v>44075</v>
      </c>
      <c r="B3" s="9">
        <v>580</v>
      </c>
      <c r="C3" s="7" t="s">
        <v>8</v>
      </c>
      <c r="D3" s="7">
        <v>2</v>
      </c>
      <c r="E3" s="7" t="s">
        <v>12</v>
      </c>
      <c r="F3" s="7" t="s">
        <v>15</v>
      </c>
      <c r="G3" s="2">
        <v>44136</v>
      </c>
    </row>
    <row r="4" spans="1:7" x14ac:dyDescent="0.25">
      <c r="A4" s="6">
        <v>44075</v>
      </c>
      <c r="B4" s="9">
        <v>690</v>
      </c>
      <c r="C4" s="7" t="s">
        <v>8</v>
      </c>
      <c r="D4" s="7">
        <v>3</v>
      </c>
      <c r="E4" s="7" t="s">
        <v>11</v>
      </c>
      <c r="F4" s="7" t="s">
        <v>14</v>
      </c>
      <c r="G4" s="2">
        <v>44166</v>
      </c>
    </row>
    <row r="5" spans="1:7" x14ac:dyDescent="0.25">
      <c r="A5" s="6">
        <v>44075</v>
      </c>
      <c r="B5" s="9">
        <v>1690</v>
      </c>
      <c r="C5" s="7" t="s">
        <v>9</v>
      </c>
      <c r="D5" s="7">
        <v>4</v>
      </c>
      <c r="E5" s="7" t="s">
        <v>12</v>
      </c>
      <c r="F5" s="7" t="s">
        <v>15</v>
      </c>
      <c r="G5" s="2">
        <v>44166</v>
      </c>
    </row>
    <row r="6" spans="1:7" ht="14.45" x14ac:dyDescent="0.3">
      <c r="A6" s="8"/>
      <c r="B6" s="8"/>
      <c r="C6" s="8"/>
      <c r="D6" s="8"/>
      <c r="E6" s="8"/>
      <c r="F6" s="8"/>
      <c r="G6" s="8"/>
    </row>
    <row r="7" spans="1:7" x14ac:dyDescent="0.25">
      <c r="A7" s="6">
        <v>44076</v>
      </c>
      <c r="B7" s="9">
        <v>2470</v>
      </c>
      <c r="C7" s="7" t="s">
        <v>6</v>
      </c>
      <c r="D7" s="7">
        <v>5</v>
      </c>
      <c r="E7" s="7" t="s">
        <v>11</v>
      </c>
      <c r="F7" s="7" t="s">
        <v>14</v>
      </c>
      <c r="G7" s="2">
        <v>44136</v>
      </c>
    </row>
    <row r="8" spans="1:7" x14ac:dyDescent="0.25">
      <c r="A8" s="6">
        <v>44076</v>
      </c>
      <c r="B8" s="9">
        <v>580</v>
      </c>
      <c r="C8" s="7" t="s">
        <v>7</v>
      </c>
      <c r="D8" s="7">
        <v>6</v>
      </c>
      <c r="E8" s="7" t="s">
        <v>12</v>
      </c>
      <c r="F8" s="7" t="s">
        <v>15</v>
      </c>
      <c r="G8" s="2">
        <v>44136</v>
      </c>
    </row>
    <row r="9" spans="1:7" x14ac:dyDescent="0.25">
      <c r="A9" s="6">
        <v>44076</v>
      </c>
      <c r="B9" s="9">
        <v>690</v>
      </c>
      <c r="C9" s="7" t="s">
        <v>8</v>
      </c>
      <c r="D9" s="7">
        <v>7</v>
      </c>
      <c r="E9" s="7" t="s">
        <v>13</v>
      </c>
      <c r="F9" s="7" t="s">
        <v>14</v>
      </c>
      <c r="G9" s="2">
        <v>44136</v>
      </c>
    </row>
    <row r="10" spans="1:7" x14ac:dyDescent="0.25">
      <c r="A10" s="6">
        <v>44076</v>
      </c>
      <c r="B10" s="9">
        <v>1690</v>
      </c>
      <c r="C10" s="7" t="s">
        <v>9</v>
      </c>
      <c r="D10" s="7">
        <v>3</v>
      </c>
      <c r="E10" s="7" t="s">
        <v>11</v>
      </c>
      <c r="F10" s="7" t="s">
        <v>15</v>
      </c>
      <c r="G10" s="2">
        <v>44136</v>
      </c>
    </row>
    <row r="11" spans="1:7" x14ac:dyDescent="0.25">
      <c r="A11" s="6">
        <v>44076</v>
      </c>
      <c r="B11" s="9">
        <v>580</v>
      </c>
      <c r="C11" s="7" t="s">
        <v>8</v>
      </c>
      <c r="D11" s="7">
        <v>2</v>
      </c>
      <c r="E11" s="7" t="s">
        <v>12</v>
      </c>
      <c r="F11" s="7" t="s">
        <v>14</v>
      </c>
      <c r="G11" s="2">
        <v>44166</v>
      </c>
    </row>
    <row r="12" spans="1:7" x14ac:dyDescent="0.25">
      <c r="A12" s="6">
        <v>44076</v>
      </c>
      <c r="B12" s="9">
        <v>690</v>
      </c>
      <c r="C12" s="7" t="s">
        <v>9</v>
      </c>
      <c r="D12" s="7">
        <v>8</v>
      </c>
      <c r="E12" s="7" t="s">
        <v>13</v>
      </c>
      <c r="F12" s="7" t="s">
        <v>15</v>
      </c>
      <c r="G12" s="2">
        <v>44166</v>
      </c>
    </row>
    <row r="13" spans="1:7" x14ac:dyDescent="0.25">
      <c r="A13" s="6">
        <v>44076</v>
      </c>
      <c r="B13" s="9">
        <v>1690</v>
      </c>
      <c r="C13" s="7" t="s">
        <v>6</v>
      </c>
      <c r="D13" s="7">
        <v>9</v>
      </c>
      <c r="E13" s="7" t="s">
        <v>13</v>
      </c>
      <c r="F13" s="7" t="s">
        <v>15</v>
      </c>
      <c r="G13" s="2">
        <v>44166</v>
      </c>
    </row>
    <row r="14" spans="1:7" ht="14.45" x14ac:dyDescent="0.3">
      <c r="A14" s="8"/>
      <c r="B14" s="8"/>
      <c r="C14" s="8"/>
      <c r="D14" s="8"/>
      <c r="E14" s="8"/>
      <c r="F14" s="8"/>
      <c r="G14" s="8"/>
    </row>
    <row r="15" spans="1:7" ht="45" x14ac:dyDescent="0.25">
      <c r="A15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L2" sqref="L2"/>
    </sheetView>
  </sheetViews>
  <sheetFormatPr defaultRowHeight="15" x14ac:dyDescent="0.25"/>
  <cols>
    <col min="4" max="4" width="11.5703125" customWidth="1"/>
    <col min="5" max="5" width="11.5703125" bestFit="1" customWidth="1"/>
    <col min="6" max="6" width="9" customWidth="1"/>
    <col min="7" max="8" width="18.7109375" bestFit="1" customWidth="1"/>
  </cols>
  <sheetData>
    <row r="1" spans="1:12" x14ac:dyDescent="0.25">
      <c r="D1" s="4" t="s">
        <v>1</v>
      </c>
      <c r="E1" s="3" t="s">
        <v>2</v>
      </c>
      <c r="F1" s="3" t="s">
        <v>3</v>
      </c>
      <c r="G1" s="3" t="s">
        <v>4</v>
      </c>
      <c r="H1" s="5" t="s">
        <v>16</v>
      </c>
      <c r="J1" s="19">
        <v>2020</v>
      </c>
      <c r="K1" s="18">
        <v>44136</v>
      </c>
    </row>
    <row r="2" spans="1:12" x14ac:dyDescent="0.25">
      <c r="A2" s="19">
        <f ca="1">MATCH("*?",L2:L13,)</f>
        <v>9</v>
      </c>
      <c r="B2" t="str">
        <f ca="1">INDEX(J$2:J$13,A2)</f>
        <v>Сентябрь</v>
      </c>
      <c r="C2">
        <f ca="1">IF(MATCH(A2,A$1:A2,)=ROW(),MATCH(K$1,INDIRECT(B2&amp;"!G:G"),),)</f>
        <v>2</v>
      </c>
      <c r="D2" s="9">
        <f ca="1">IF($A2&lt;&gt;"",INDIRECT(ADDRESS($C2,2,,,$B2)),"")</f>
        <v>2470</v>
      </c>
      <c r="E2" s="7" t="str">
        <f ca="1">IF($A2&lt;&gt;"",INDIRECT(ADDRESS($C2,3,,,$B2)),"")</f>
        <v>Иванов</v>
      </c>
      <c r="F2" s="7">
        <f ca="1">IF($A2&lt;&gt;"",INDIRECT(ADDRESS($C2,4,,,$B2)),"")</f>
        <v>1</v>
      </c>
      <c r="G2" s="7" t="str">
        <f ca="1">IF($A2&lt;&gt;"",INDIRECT(ADDRESS($C2,6,,,$B2)),"")</f>
        <v>До дома</v>
      </c>
      <c r="H2" s="2">
        <f ca="1">IF($A2&lt;&gt;"",INDIRECT(ADDRESS($C2,7,,,$B2)),"")</f>
        <v>44136</v>
      </c>
      <c r="J2" t="s">
        <v>17</v>
      </c>
      <c r="K2" s="2">
        <f>DATE(J$1,ROW(K1),1)</f>
        <v>43831</v>
      </c>
      <c r="L2">
        <f ca="1">IFERROR(MID(-COUNTIF(INDIRECT(J2&amp;"!G:G"),K$1),2,15),0)</f>
        <v>0</v>
      </c>
    </row>
    <row r="3" spans="1:12" x14ac:dyDescent="0.25">
      <c r="A3">
        <f ca="1">IFERROR(IF(ROW()-MATCH(A2,A$1:A2,)&lt;--INDEX(L$2:L$13,A2),A2,MATCH("*?",INDEX(L$2:L$13,A2+1):L$13,)+A2),"")</f>
        <v>9</v>
      </c>
      <c r="B3" t="str">
        <f t="shared" ref="B3:B16" ca="1" si="0">INDEX(J$2:J$13,A3)</f>
        <v>Сентябрь</v>
      </c>
      <c r="C3">
        <f ca="1">IF(MATCH(A3,A$1:A3,)=ROW(),MATCH(K$1,INDIRECT(B3&amp;"!G:G"),),C2+MATCH(K$1,INDIRECT(B3&amp;"!G"&amp;C2+1&amp;":G18000"),))</f>
        <v>3</v>
      </c>
      <c r="D3" s="9">
        <f t="shared" ref="D3:D16" ca="1" si="1">IF($A3&lt;&gt;"",INDIRECT(ADDRESS($C3,2,,,$B3)),"")</f>
        <v>580</v>
      </c>
      <c r="E3" s="7" t="str">
        <f t="shared" ref="E3:E16" ca="1" si="2">IF($A3&lt;&gt;"",INDIRECT(ADDRESS($C3,3,,,$B3)),"")</f>
        <v>Галкин</v>
      </c>
      <c r="F3" s="7">
        <f t="shared" ref="F3:F16" ca="1" si="3">IF($A3&lt;&gt;"",INDIRECT(ADDRESS($C3,4,,,$B3)),"")</f>
        <v>2</v>
      </c>
      <c r="G3" s="7" t="str">
        <f t="shared" ref="G3:G16" ca="1" si="4">IF($A3&lt;&gt;"",INDIRECT(ADDRESS($C3,6,,,$B3)),"")</f>
        <v>Самовывоз</v>
      </c>
      <c r="H3" s="2">
        <f t="shared" ref="H3:H16" ca="1" si="5">IF($A3&lt;&gt;"",INDIRECT(ADDRESS($C3,7,,,$B3)),"")</f>
        <v>44136</v>
      </c>
      <c r="J3" t="s">
        <v>18</v>
      </c>
      <c r="K3" s="2">
        <f t="shared" ref="K3:K13" si="6">DATE(J$1,ROW(K2),1)</f>
        <v>43862</v>
      </c>
      <c r="L3">
        <f t="shared" ref="L3:L13" ca="1" si="7">IFERROR(MID(-COUNTIF(INDIRECT(J3&amp;"!G:G"),K$1),2,15),0)</f>
        <v>0</v>
      </c>
    </row>
    <row r="4" spans="1:12" x14ac:dyDescent="0.25">
      <c r="A4">
        <f ca="1">IFERROR(IF(ROW()-MATCH(A3,A$1:A3,)&lt;--INDEX(L$2:L$13,A3),A3,MATCH("*?",INDEX(L$2:L$13,A3+1):L$13,)+A3),"")</f>
        <v>9</v>
      </c>
      <c r="B4" t="str">
        <f t="shared" ca="1" si="0"/>
        <v>Сентябрь</v>
      </c>
      <c r="C4">
        <f ca="1">IF(MATCH(A4,A$1:A4,)=ROW(),MATCH(K$1,INDIRECT(B4&amp;"!G:G"),),C3+MATCH(K$1,INDIRECT(B4&amp;"!G"&amp;C3+1&amp;":G18000"),))</f>
        <v>7</v>
      </c>
      <c r="D4" s="9">
        <f t="shared" ca="1" si="1"/>
        <v>2470</v>
      </c>
      <c r="E4" s="7" t="str">
        <f t="shared" ca="1" si="2"/>
        <v>Иванов</v>
      </c>
      <c r="F4" s="7">
        <f t="shared" ca="1" si="3"/>
        <v>5</v>
      </c>
      <c r="G4" s="7" t="str">
        <f t="shared" ca="1" si="4"/>
        <v>До дома</v>
      </c>
      <c r="H4" s="2">
        <f t="shared" ca="1" si="5"/>
        <v>44136</v>
      </c>
      <c r="J4" t="s">
        <v>19</v>
      </c>
      <c r="K4" s="2">
        <f t="shared" si="6"/>
        <v>43891</v>
      </c>
      <c r="L4">
        <f t="shared" ca="1" si="7"/>
        <v>0</v>
      </c>
    </row>
    <row r="5" spans="1:12" x14ac:dyDescent="0.25">
      <c r="A5">
        <f ca="1">IFERROR(IF(ROW()-MATCH(A4,A$1:A4,)&lt;--INDEX(L$2:L$13,A4),A4,MATCH("*?",INDEX(L$2:L$13,A4+1):L$13,)+A4),"")</f>
        <v>9</v>
      </c>
      <c r="B5" t="str">
        <f t="shared" ca="1" si="0"/>
        <v>Сентябрь</v>
      </c>
      <c r="C5">
        <f ca="1">IF(MATCH(A5,A$1:A5,)=ROW(),MATCH(K$1,INDIRECT(B5&amp;"!G:G"),),C4+MATCH(K$1,INDIRECT(B5&amp;"!G"&amp;C4+1&amp;":G18000"),))</f>
        <v>8</v>
      </c>
      <c r="D5" s="9">
        <f t="shared" ca="1" si="1"/>
        <v>580</v>
      </c>
      <c r="E5" s="7" t="str">
        <f t="shared" ca="1" si="2"/>
        <v>Петров</v>
      </c>
      <c r="F5" s="7">
        <f t="shared" ca="1" si="3"/>
        <v>6</v>
      </c>
      <c r="G5" s="7" t="str">
        <f t="shared" ca="1" si="4"/>
        <v>Самовывоз</v>
      </c>
      <c r="H5" s="2">
        <f t="shared" ca="1" si="5"/>
        <v>44136</v>
      </c>
      <c r="J5" t="s">
        <v>20</v>
      </c>
      <c r="K5" s="2">
        <f t="shared" si="6"/>
        <v>43922</v>
      </c>
      <c r="L5">
        <f t="shared" ca="1" si="7"/>
        <v>0</v>
      </c>
    </row>
    <row r="6" spans="1:12" x14ac:dyDescent="0.25">
      <c r="A6">
        <f ca="1">IFERROR(IF(ROW()-MATCH(A5,A$1:A5,)&lt;--INDEX(L$2:L$13,A5),A5,MATCH("*?",INDEX(L$2:L$13,A5+1):L$13,)+A5),"")</f>
        <v>9</v>
      </c>
      <c r="B6" t="str">
        <f t="shared" ca="1" si="0"/>
        <v>Сентябрь</v>
      </c>
      <c r="C6">
        <f ca="1">IF(MATCH(A6,A$1:A6,)=ROW(),MATCH(K$1,INDIRECT(B6&amp;"!G:G"),),C5+MATCH(K$1,INDIRECT(B6&amp;"!G"&amp;C5+1&amp;":G18000"),))</f>
        <v>9</v>
      </c>
      <c r="D6" s="9">
        <f t="shared" ca="1" si="1"/>
        <v>690</v>
      </c>
      <c r="E6" s="7" t="str">
        <f t="shared" ca="1" si="2"/>
        <v>Галкин</v>
      </c>
      <c r="F6" s="7">
        <f t="shared" ca="1" si="3"/>
        <v>7</v>
      </c>
      <c r="G6" s="7" t="str">
        <f t="shared" ca="1" si="4"/>
        <v>До дома</v>
      </c>
      <c r="H6" s="2">
        <f t="shared" ca="1" si="5"/>
        <v>44136</v>
      </c>
      <c r="J6" t="s">
        <v>21</v>
      </c>
      <c r="K6" s="2">
        <f t="shared" si="6"/>
        <v>43952</v>
      </c>
      <c r="L6">
        <f t="shared" ca="1" si="7"/>
        <v>0</v>
      </c>
    </row>
    <row r="7" spans="1:12" x14ac:dyDescent="0.25">
      <c r="A7">
        <f ca="1">IFERROR(IF(ROW()-MATCH(A6,A$1:A6,)&lt;--INDEX(L$2:L$13,A6),A6,MATCH("*?",INDEX(L$2:L$13,A6+1):L$13,)+A6),"")</f>
        <v>9</v>
      </c>
      <c r="B7" t="str">
        <f t="shared" ca="1" si="0"/>
        <v>Сентябрь</v>
      </c>
      <c r="C7">
        <f ca="1">IF(MATCH(A7,A$1:A7,)=ROW(),MATCH(K$1,INDIRECT(B7&amp;"!G:G"),),C6+MATCH(K$1,INDIRECT(B7&amp;"!G"&amp;C6+1&amp;":G18000"),))</f>
        <v>10</v>
      </c>
      <c r="D7" s="9">
        <f t="shared" ca="1" si="1"/>
        <v>1690</v>
      </c>
      <c r="E7" s="7" t="str">
        <f t="shared" ca="1" si="2"/>
        <v>Кузя</v>
      </c>
      <c r="F7" s="7">
        <f t="shared" ca="1" si="3"/>
        <v>3</v>
      </c>
      <c r="G7" s="7" t="str">
        <f t="shared" ca="1" si="4"/>
        <v>Самовывоз</v>
      </c>
      <c r="H7" s="2">
        <f t="shared" ca="1" si="5"/>
        <v>44136</v>
      </c>
      <c r="J7" t="s">
        <v>22</v>
      </c>
      <c r="K7" s="2">
        <f t="shared" si="6"/>
        <v>43983</v>
      </c>
      <c r="L7">
        <f t="shared" ca="1" si="7"/>
        <v>0</v>
      </c>
    </row>
    <row r="8" spans="1:12" x14ac:dyDescent="0.25">
      <c r="A8">
        <f ca="1">IFERROR(IF(ROW()-MATCH(A7,A$1:A7,)&lt;--INDEX(L$2:L$13,A7),A7,MATCH("*?",INDEX(L$2:L$13,A7+1):L$13,)+A7),"")</f>
        <v>10</v>
      </c>
      <c r="B8" t="str">
        <f t="shared" ca="1" si="0"/>
        <v>Октябрь</v>
      </c>
      <c r="C8">
        <f ca="1">IF(MATCH(A8,A$1:A8,)=ROW(),MATCH(K$1,INDIRECT(B8&amp;"!G:G"),),C7+MATCH(K$1,INDIRECT(B8&amp;"!G"&amp;C7+1&amp;":G18000"),))</f>
        <v>2</v>
      </c>
      <c r="D8" s="9">
        <f t="shared" ca="1" si="1"/>
        <v>2470</v>
      </c>
      <c r="E8" s="7" t="str">
        <f t="shared" ca="1" si="2"/>
        <v>Иванов</v>
      </c>
      <c r="F8" s="7">
        <f t="shared" ca="1" si="3"/>
        <v>1</v>
      </c>
      <c r="G8" s="7" t="str">
        <f t="shared" ca="1" si="4"/>
        <v>До дома</v>
      </c>
      <c r="H8" s="2">
        <f t="shared" ca="1" si="5"/>
        <v>44136</v>
      </c>
      <c r="J8" t="s">
        <v>23</v>
      </c>
      <c r="K8" s="2">
        <f t="shared" si="6"/>
        <v>44013</v>
      </c>
      <c r="L8">
        <f t="shared" ca="1" si="7"/>
        <v>0</v>
      </c>
    </row>
    <row r="9" spans="1:12" x14ac:dyDescent="0.25">
      <c r="A9">
        <f ca="1">IFERROR(IF(ROW()-MATCH(A8,A$1:A8,)&lt;--INDEX(L$2:L$13,A8),A8,MATCH("*?",INDEX(L$2:L$13,A8+1):L$13,)+A8),"")</f>
        <v>10</v>
      </c>
      <c r="B9" t="str">
        <f t="shared" ca="1" si="0"/>
        <v>Октябрь</v>
      </c>
      <c r="C9">
        <f ca="1">IF(MATCH(A9,A$1:A9,)=ROW(),MATCH(K$1,INDIRECT(B9&amp;"!G:G"),),C8+MATCH(K$1,INDIRECT(B9&amp;"!G"&amp;C8+1&amp;":G18000"),))</f>
        <v>3</v>
      </c>
      <c r="D9" s="9">
        <f t="shared" ca="1" si="1"/>
        <v>580</v>
      </c>
      <c r="E9" s="7" t="str">
        <f t="shared" ca="1" si="2"/>
        <v>Галкин</v>
      </c>
      <c r="F9" s="7">
        <f t="shared" ca="1" si="3"/>
        <v>2</v>
      </c>
      <c r="G9" s="7" t="str">
        <f t="shared" ca="1" si="4"/>
        <v>Самовывоз</v>
      </c>
      <c r="H9" s="2">
        <f t="shared" ca="1" si="5"/>
        <v>44136</v>
      </c>
      <c r="J9" t="s">
        <v>24</v>
      </c>
      <c r="K9" s="2">
        <f t="shared" si="6"/>
        <v>44044</v>
      </c>
      <c r="L9">
        <f t="shared" ca="1" si="7"/>
        <v>0</v>
      </c>
    </row>
    <row r="10" spans="1:12" x14ac:dyDescent="0.25">
      <c r="A10">
        <f ca="1">IFERROR(IF(ROW()-MATCH(A9,A$1:A9,)&lt;--INDEX(L$2:L$13,A9),A9,MATCH("*?",INDEX(L$2:L$13,A9+1):L$13,)+A9),"")</f>
        <v>10</v>
      </c>
      <c r="B10" t="str">
        <f t="shared" ca="1" si="0"/>
        <v>Октябрь</v>
      </c>
      <c r="C10">
        <f ca="1">IF(MATCH(A10,A$1:A10,)=ROW(),MATCH(K$1,INDIRECT(B10&amp;"!G:G"),),C9+MATCH(K$1,INDIRECT(B10&amp;"!G"&amp;C9+1&amp;":G18000"),))</f>
        <v>7</v>
      </c>
      <c r="D10" s="9">
        <f t="shared" ca="1" si="1"/>
        <v>2470</v>
      </c>
      <c r="E10" s="7" t="str">
        <f t="shared" ca="1" si="2"/>
        <v>Иванов</v>
      </c>
      <c r="F10" s="7">
        <f t="shared" ca="1" si="3"/>
        <v>5</v>
      </c>
      <c r="G10" s="7" t="str">
        <f t="shared" ca="1" si="4"/>
        <v>До дома</v>
      </c>
      <c r="H10" s="2">
        <f t="shared" ca="1" si="5"/>
        <v>44136</v>
      </c>
      <c r="J10" t="s">
        <v>25</v>
      </c>
      <c r="K10" s="2">
        <f t="shared" si="6"/>
        <v>44075</v>
      </c>
      <c r="L10" t="str">
        <f t="shared" ca="1" si="7"/>
        <v>6</v>
      </c>
    </row>
    <row r="11" spans="1:12" x14ac:dyDescent="0.25">
      <c r="A11">
        <f ca="1">IFERROR(IF(ROW()-MATCH(A10,A$1:A10,)&lt;--INDEX(L$2:L$13,A10),A10,MATCH("*?",INDEX(L$2:L$13,A10+1):L$13,)+A10),"")</f>
        <v>10</v>
      </c>
      <c r="B11" t="str">
        <f t="shared" ca="1" si="0"/>
        <v>Октябрь</v>
      </c>
      <c r="C11">
        <f ca="1">IF(MATCH(A11,A$1:A11,)=ROW(),MATCH(K$1,INDIRECT(B11&amp;"!G:G"),),C10+MATCH(K$1,INDIRECT(B11&amp;"!G"&amp;C10+1&amp;":G18000"),))</f>
        <v>8</v>
      </c>
      <c r="D11" s="9">
        <f t="shared" ca="1" si="1"/>
        <v>580</v>
      </c>
      <c r="E11" s="7" t="str">
        <f t="shared" ca="1" si="2"/>
        <v>Петров</v>
      </c>
      <c r="F11" s="7">
        <f t="shared" ca="1" si="3"/>
        <v>6</v>
      </c>
      <c r="G11" s="7" t="str">
        <f t="shared" ca="1" si="4"/>
        <v>Самовывоз</v>
      </c>
      <c r="H11" s="2">
        <f t="shared" ca="1" si="5"/>
        <v>44136</v>
      </c>
      <c r="J11" t="s">
        <v>26</v>
      </c>
      <c r="K11" s="2">
        <f t="shared" si="6"/>
        <v>44105</v>
      </c>
      <c r="L11" t="str">
        <f t="shared" ca="1" si="7"/>
        <v>6</v>
      </c>
    </row>
    <row r="12" spans="1:12" x14ac:dyDescent="0.25">
      <c r="A12">
        <f ca="1">IFERROR(IF(ROW()-MATCH(A11,A$1:A11,)&lt;--INDEX(L$2:L$13,A11),A11,MATCH("*?",INDEX(L$2:L$13,A11+1):L$13,)+A11),"")</f>
        <v>10</v>
      </c>
      <c r="B12" t="str">
        <f t="shared" ca="1" si="0"/>
        <v>Октябрь</v>
      </c>
      <c r="C12">
        <f ca="1">IF(MATCH(A12,A$1:A12,)=ROW(),MATCH(K$1,INDIRECT(B12&amp;"!G:G"),),C11+MATCH(K$1,INDIRECT(B12&amp;"!G"&amp;C11+1&amp;":G18000"),))</f>
        <v>9</v>
      </c>
      <c r="D12" s="9">
        <f t="shared" ca="1" si="1"/>
        <v>690</v>
      </c>
      <c r="E12" s="7" t="str">
        <f t="shared" ca="1" si="2"/>
        <v>Галкин</v>
      </c>
      <c r="F12" s="7">
        <f t="shared" ca="1" si="3"/>
        <v>7</v>
      </c>
      <c r="G12" s="7" t="str">
        <f t="shared" ca="1" si="4"/>
        <v>До дома</v>
      </c>
      <c r="H12" s="2">
        <f t="shared" ca="1" si="5"/>
        <v>44136</v>
      </c>
      <c r="J12" t="s">
        <v>27</v>
      </c>
      <c r="K12" s="2">
        <f t="shared" si="6"/>
        <v>44136</v>
      </c>
      <c r="L12">
        <f t="shared" ca="1" si="7"/>
        <v>0</v>
      </c>
    </row>
    <row r="13" spans="1:12" x14ac:dyDescent="0.25">
      <c r="A13">
        <f ca="1">IFERROR(IF(ROW()-MATCH(A12,A$1:A12,)&lt;--INDEX(L$2:L$13,A12),A12,MATCH("*?",INDEX(L$2:L$13,A12+1):L$13,)+A12),"")</f>
        <v>10</v>
      </c>
      <c r="B13" t="str">
        <f t="shared" ca="1" si="0"/>
        <v>Октябрь</v>
      </c>
      <c r="C13">
        <f ca="1">IF(MATCH(A13,A$1:A13,)=ROW(),MATCH(K$1,INDIRECT(B13&amp;"!G:G"),),C12+MATCH(K$1,INDIRECT(B13&amp;"!G"&amp;C12+1&amp;":G18000"),))</f>
        <v>10</v>
      </c>
      <c r="D13" s="9">
        <f t="shared" ca="1" si="1"/>
        <v>1690</v>
      </c>
      <c r="E13" s="7" t="str">
        <f t="shared" ca="1" si="2"/>
        <v>Кузя</v>
      </c>
      <c r="F13" s="7">
        <f t="shared" ca="1" si="3"/>
        <v>3</v>
      </c>
      <c r="G13" s="7" t="str">
        <f t="shared" ca="1" si="4"/>
        <v>Самовывоз</v>
      </c>
      <c r="H13" s="2">
        <f t="shared" ca="1" si="5"/>
        <v>44136</v>
      </c>
      <c r="J13" t="s">
        <v>28</v>
      </c>
      <c r="K13" s="2">
        <f t="shared" si="6"/>
        <v>44166</v>
      </c>
      <c r="L13">
        <f t="shared" ca="1" si="7"/>
        <v>0</v>
      </c>
    </row>
    <row r="14" spans="1:12" x14ac:dyDescent="0.25">
      <c r="A14" t="str">
        <f ca="1">IFERROR(IF(ROW()-MATCH(A13,A$1:A13,)&lt;--INDEX(L$2:L$13,A13),A13,MATCH("*?",INDEX(L$2:L$13,A13+1):L$13,)+A13),"")</f>
        <v/>
      </c>
      <c r="B14" t="e">
        <f t="shared" ca="1" si="0"/>
        <v>#VALUE!</v>
      </c>
      <c r="C14" t="e">
        <f ca="1">IF(MATCH(A14,A$1:A14,)=ROW(),MATCH(K$1,INDIRECT(B14&amp;"!G:G"),),C13+MATCH(K$1,INDIRECT(B14&amp;"!G"&amp;C13+1&amp;":G18000"),))</f>
        <v>#VALUE!</v>
      </c>
      <c r="D14" s="9" t="str">
        <f t="shared" ca="1" si="1"/>
        <v/>
      </c>
      <c r="E14" s="7" t="str">
        <f t="shared" ca="1" si="2"/>
        <v/>
      </c>
      <c r="F14" s="7" t="str">
        <f t="shared" ca="1" si="3"/>
        <v/>
      </c>
      <c r="G14" s="7" t="str">
        <f t="shared" ca="1" si="4"/>
        <v/>
      </c>
      <c r="H14" s="2" t="str">
        <f t="shared" ca="1" si="5"/>
        <v/>
      </c>
    </row>
    <row r="15" spans="1:12" x14ac:dyDescent="0.25">
      <c r="A15" t="str">
        <f ca="1">IFERROR(IF(ROW()-MATCH(A14,A$1:A14,)&lt;--INDEX(L$2:L$13,A14),A14,MATCH("*?",INDEX(L$2:L$13,A14+1):L$13,)+A14),"")</f>
        <v/>
      </c>
      <c r="B15" t="e">
        <f t="shared" ca="1" si="0"/>
        <v>#VALUE!</v>
      </c>
      <c r="C15" t="e">
        <f ca="1">IF(MATCH(A15,A$1:A15,)=ROW(),MATCH(K$1,INDIRECT(B15&amp;"!G:G"),),C14+MATCH(K$1,INDIRECT(B15&amp;"!G"&amp;C14+1&amp;":G18000"),))</f>
        <v>#VALUE!</v>
      </c>
      <c r="D15" s="9" t="str">
        <f t="shared" ca="1" si="1"/>
        <v/>
      </c>
      <c r="E15" s="7" t="str">
        <f t="shared" ca="1" si="2"/>
        <v/>
      </c>
      <c r="F15" s="7" t="str">
        <f t="shared" ca="1" si="3"/>
        <v/>
      </c>
      <c r="G15" s="7" t="str">
        <f t="shared" ca="1" si="4"/>
        <v/>
      </c>
      <c r="H15" s="2" t="str">
        <f t="shared" ca="1" si="5"/>
        <v/>
      </c>
    </row>
    <row r="16" spans="1:12" x14ac:dyDescent="0.25">
      <c r="A16" t="str">
        <f ca="1">IFERROR(IF(ROW()-MATCH(A15,A$1:A15,)&lt;--INDEX(L$2:L$13,A15),A15,MATCH("*?",INDEX(L$2:L$13,A15+1):L$13,)+A15),"")</f>
        <v/>
      </c>
      <c r="B16" t="e">
        <f t="shared" ca="1" si="0"/>
        <v>#VALUE!</v>
      </c>
      <c r="C16" t="e">
        <f ca="1">IF(MATCH(A16,A$1:A16,)=ROW(),MATCH(K$1,INDIRECT(B16&amp;"!G:G"),),C15+MATCH(K$1,INDIRECT(B16&amp;"!G"&amp;C15+1&amp;":G18000"),))</f>
        <v>#VALUE!</v>
      </c>
      <c r="D16" s="9" t="str">
        <f t="shared" ca="1" si="1"/>
        <v/>
      </c>
      <c r="E16" s="7" t="str">
        <f t="shared" ca="1" si="2"/>
        <v/>
      </c>
      <c r="F16" s="7" t="str">
        <f t="shared" ca="1" si="3"/>
        <v/>
      </c>
      <c r="G16" s="7" t="str">
        <f t="shared" ca="1" si="4"/>
        <v/>
      </c>
      <c r="H16" s="2" t="str">
        <f t="shared" ca="1" si="5"/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Октябрь</vt:lpstr>
      <vt:lpstr>Проверка_ноябрь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Intel</cp:lastModifiedBy>
  <dcterms:created xsi:type="dcterms:W3CDTF">2020-10-28T06:08:56Z</dcterms:created>
  <dcterms:modified xsi:type="dcterms:W3CDTF">2020-10-30T11:27:33Z</dcterms:modified>
</cp:coreProperties>
</file>