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B_20200831_0815\Education\Sheets\"/>
    </mc:Choice>
  </mc:AlternateContent>
  <bookViews>
    <workbookView xWindow="0" yWindow="0" windowWidth="23040" windowHeight="8856"/>
  </bookViews>
  <sheets>
    <sheet name="99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P" localSheetId="0">#REF!</definedName>
    <definedName name="\P">#REF!</definedName>
    <definedName name="_" localSheetId="0">'[2]data crew list'!#REF!</definedName>
    <definedName name="_">'[2]data crew list'!#REF!</definedName>
    <definedName name="__" localSheetId="0">'[2]data crew list'!#REF!</definedName>
    <definedName name="__">'[2]data crew list'!#REF!</definedName>
    <definedName name="___" localSheetId="0">'[2]data crew list'!#REF!</definedName>
    <definedName name="___">'[2]data crew list'!#REF!</definedName>
    <definedName name="__123Graph_A" localSheetId="0" hidden="1">#REF!</definedName>
    <definedName name="__123Graph_A" hidden="1">#REF!</definedName>
    <definedName name="__123Graph_X" localSheetId="0" hidden="1">#REF!</definedName>
    <definedName name="__123Graph_X" hidden="1">#REF!</definedName>
    <definedName name="_1_0eet2" localSheetId="0">'[3]Cert 2'!#REF!</definedName>
    <definedName name="_1_0eet2">'[3]Cert 2'!#REF!</definedName>
    <definedName name="_3" localSheetId="0">#REF!</definedName>
    <definedName name="_3">#REF!</definedName>
    <definedName name="_4" localSheetId="0">#REF!</definedName>
    <definedName name="_4">#REF!</definedName>
    <definedName name="_5" localSheetId="0">#REF!</definedName>
    <definedName name="_5">#REF!</definedName>
    <definedName name="_GHG2" localSheetId="0" hidden="1">{"crewdata SING crewlist",#N/A,FALSE,"Crewlist SIN"}</definedName>
    <definedName name="_GHG2" hidden="1">{"crewdata SING crewlist",#N/A,FALSE,"Crewlist SIN"}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q1" localSheetId="0" hidden="1">{"crewdata HKG crewlist",#N/A,FALSE,"Crewlist HKG"}</definedName>
    <definedName name="_q1" hidden="1">{"crewdata HKG crewlist",#N/A,FALSE,"Crewlist HKG"}</definedName>
    <definedName name="_Sort" localSheetId="0" hidden="1">#REF!</definedName>
    <definedName name="_Sort" hidden="1">#REF!</definedName>
    <definedName name="A">'[4]Dati Nave'!$B$2</definedName>
    <definedName name="aa" localSheetId="0">[5]DATA!#REF!</definedName>
    <definedName name="aa">[5]DATA!#REF!</definedName>
    <definedName name="aaa" localSheetId="0" hidden="1">{"crewdata effects.off1",#N/A,FALSE,"Effects Offz."}</definedName>
    <definedName name="aaa" hidden="1">{"crewdata effects.off1",#N/A,FALSE,"Effects Offz."}</definedName>
    <definedName name="aaaaaa" localSheetId="0" hidden="1">{"crewdata Europe crewlist",#N/A,FALSE,"Crewlist Europe"}</definedName>
    <definedName name="aaaaaa" hidden="1">{"crewdata Europe crewlist",#N/A,FALSE,"Crewlist Europe"}</definedName>
    <definedName name="aanleghaven" localSheetId="0">#REF!</definedName>
    <definedName name="aanleghaven">#REF!</definedName>
    <definedName name="Access_Button" hidden="1">"FORMATS_INVENTORY_List"</definedName>
    <definedName name="AccessDatabase" hidden="1">"C:\My Documents\Inventory Control1.mdb"</definedName>
    <definedName name="ADELE" localSheetId="0" hidden="1">{"crewdata HKG crewlist",#N/A,FALSE,"Crewlist HKG"}</definedName>
    <definedName name="ADELE" hidden="1">{"crewdata HKG crewlist",#N/A,FALSE,"Crewlist HKG"}</definedName>
    <definedName name="ADELE1" localSheetId="0" hidden="1">{"crewdata Manila crew list",#N/A,FALSE,"CrewMnl"}</definedName>
    <definedName name="ADELE1" hidden="1">{"crewdata Manila crew list",#N/A,FALSE,"CrewMnl"}</definedName>
    <definedName name="Alphabetisches_Sortieren">#N/A</definedName>
    <definedName name="AREA" localSheetId="0">#REF!</definedName>
    <definedName name="AREA">#REF!</definedName>
    <definedName name="ARIC" localSheetId="0" hidden="1">{"crewdata Manila crew list",#N/A,FALSE,"CrewMnl"}</definedName>
    <definedName name="ARIC" hidden="1">{"crewdata Manila crew list",#N/A,FALSE,"CrewMnl"}</definedName>
    <definedName name="ARRDOC" localSheetId="0">#REF!</definedName>
    <definedName name="ARRDOC">#REF!</definedName>
    <definedName name="arrfm">'[6]Dati Nave'!$I$27</definedName>
    <definedName name="arrfrom">'[4]Dati Nave'!$I$27</definedName>
    <definedName name="arrivedfrom">[7]DB_Ship!$F$4</definedName>
    <definedName name="AS" localSheetId="0" hidden="1">{"crewdata HKG crewlist",#N/A,FALSE,"Crewlist HKG"}</definedName>
    <definedName name="AS" hidden="1">{"crewdata HKG crewlist",#N/A,FALSE,"Crewlist HKG"}</definedName>
    <definedName name="B" localSheetId="0" hidden="1">{"crewdata HKG crewlist",#N/A,FALSE,"Crewlist HKG"}</definedName>
    <definedName name="B" hidden="1">{"crewdata HKG crewlist",#N/A,FALSE,"Crewlist HKG"}</definedName>
    <definedName name="B.STORE" localSheetId="0" hidden="1">{"crewdata SING crewlist",#N/A,FALSE,"Crewlist SIN"}</definedName>
    <definedName name="B.STORE" hidden="1">{"crewdata SING crewlist",#N/A,FALSE,"Crewlist SIN"}</definedName>
    <definedName name="BAZA">[8]TABELLA!$A$1:$AJ$49</definedName>
    <definedName name="BELI">'[4]Dati Nave'!$I$25</definedName>
    <definedName name="birthdate" localSheetId="0">#REF!</definedName>
    <definedName name="birthdate">#REF!</definedName>
    <definedName name="birthplace" localSheetId="0">#REF!</definedName>
    <definedName name="birthplace">#REF!</definedName>
    <definedName name="Boh" localSheetId="0">'[9]Crew list &amp; Data'!#REF!</definedName>
    <definedName name="Boh">'[9]Crew list &amp; Data'!#REF!</definedName>
    <definedName name="Button_4">"Contabilita_RUOLINO_List"</definedName>
    <definedName name="callsign">'[10]Dati Nave'!$B$5</definedName>
    <definedName name="CARGODECLARATION">'[11]Cargo Declaration'!$BA$4,'[11]Cargo Declaration'!$AB$12:$AE$18,'[11]Cargo Declaration'!$AS$13,'[11]Cargo Declaration'!$AS$18,'[11]Cargo Declaration'!$AB$27:$AE$30,'[11]Cargo Declaration'!$AS$28</definedName>
    <definedName name="CCCC" localSheetId="0" hidden="1">{"crewdata Manila crew list",#N/A,FALSE,"CrewMnl"}</definedName>
    <definedName name="CCCC" hidden="1">{"crewdata Manila crew list",#N/A,FALSE,"CrewMnl"}</definedName>
    <definedName name="CH" localSheetId="0">#REF!</definedName>
    <definedName name="CH">#REF!</definedName>
    <definedName name="China">#N/A</definedName>
    <definedName name="cl" localSheetId="0">#REF!</definedName>
    <definedName name="cl">#REF!</definedName>
    <definedName name="cl_date" localSheetId="0">#REF!</definedName>
    <definedName name="cl_date">#REF!</definedName>
    <definedName name="comandante">'[10]Dati Equipaggio'!$D$2</definedName>
    <definedName name="company">[12]!company</definedName>
    <definedName name="comsumption" localSheetId="0">#REF!</definedName>
    <definedName name="comsumption">#REF!</definedName>
    <definedName name="contracts" localSheetId="0">[13]DATA!#REF!</definedName>
    <definedName name="contracts">[13]DATA!#REF!</definedName>
    <definedName name="copy" localSheetId="0" hidden="1">{"crewdata effects.off1",#N/A,FALSE,"Effects Offz."}</definedName>
    <definedName name="copy" hidden="1">{"crewdata effects.off1",#N/A,FALSE,"Effects Offz."}</definedName>
    <definedName name="Countries">[14]Lookups!$C$1:$C$248</definedName>
    <definedName name="CRDECL" localSheetId="0" hidden="1">{"crewdata SING crewlist",#N/A,FALSE,"Crewlist SIN"}</definedName>
    <definedName name="CRDECL" hidden="1">{"crewdata SING crewlist",#N/A,FALSE,"Crewlist SIN"}</definedName>
    <definedName name="CREW_DATA" localSheetId="0">#REF!</definedName>
    <definedName name="CREW_DATA">#REF!</definedName>
    <definedName name="CREW_LIST" localSheetId="0">#REF!</definedName>
    <definedName name="CREW_LIST">#REF!</definedName>
    <definedName name="CREW_LIST2" localSheetId="0">#REF!</definedName>
    <definedName name="CREW_LIST2">#REF!</definedName>
    <definedName name="Crew_Types">[14]Lookups!$N$1:$N$231</definedName>
    <definedName name="CREW2">#N/A</definedName>
    <definedName name="CREW2." localSheetId="0" hidden="1">{"crewdata HKG crewlist",#N/A,FALSE,"Crewlist HKG"}</definedName>
    <definedName name="CREW2." hidden="1">{"crewdata HKG crewlist",#N/A,FALSE,"Crewlist HKG"}</definedName>
    <definedName name="CREWD" localSheetId="0" hidden="1">{"crewdata Europe crewlist",#N/A,FALSE,"Crewlist Europe"}</definedName>
    <definedName name="CREWD" hidden="1">{"crewdata Europe crewlist",#N/A,FALSE,"Crewlist Europe"}</definedName>
    <definedName name="CREWDATA">[15]Лист2!$A$4:$M$32</definedName>
    <definedName name="crewdata._.SING._.crewlist2." localSheetId="0" hidden="1">{"crewdata SING crewlist",#N/A,FALSE,"Crewlist SIN"}</definedName>
    <definedName name="crewdata._.SING._.crewlist2." hidden="1">{"crewdata SING crewlist",#N/A,FALSE,"Crewlist SIN"}</definedName>
    <definedName name="crewdecl" localSheetId="0" hidden="1">{"crewdata SING crewlist",#N/A,FALSE,"Crewlist SIN"}</definedName>
    <definedName name="crewdecl" hidden="1">{"crewdata SING crewlist",#N/A,FALSE,"Crewlist SIN"}</definedName>
    <definedName name="CrewId" localSheetId="0">#REF!</definedName>
    <definedName name="CrewId">#REF!</definedName>
    <definedName name="CREWLIST" localSheetId="0">[16]CREWLIST!#REF!</definedName>
    <definedName name="CREWLIST">[16]CREWLIST!#REF!</definedName>
    <definedName name="crewlist.novi" localSheetId="0" hidden="1">{"crewdata SING crewlist",#N/A,FALSE,"Crewlist SIN"}</definedName>
    <definedName name="crewlist.novi" hidden="1">{"crewdata SING crewlist",#N/A,FALSE,"Crewlist SIN"}</definedName>
    <definedName name="CREWWWWWW" localSheetId="0" hidden="1">{"crewdata Manila crew list",#N/A,FALSE,"CrewMnl"}</definedName>
    <definedName name="CREWWWWWW" hidden="1">{"crewdata Manila crew list",#N/A,FALSE,"CrewMnl"}</definedName>
    <definedName name="crlistdep" localSheetId="0">#REF!</definedName>
    <definedName name="crlistdep">#REF!</definedName>
    <definedName name="current_month">[12]!current_month</definedName>
    <definedName name="cv" localSheetId="0">#REF!</definedName>
    <definedName name="cv">#REF!</definedName>
    <definedName name="D" localSheetId="0" hidden="1">{"crewdata HKG crewlist",#N/A,FALSE,"Crewlist HKG"}</definedName>
    <definedName name="D" hidden="1">{"crewdata HKG crewlist",#N/A,FALSE,"Crewlist HKG"}</definedName>
    <definedName name="DATA">[17]DB_Ship!$C$11</definedName>
    <definedName name="date">[18]DB_Ship!$F$6</definedName>
    <definedName name="datearrdep">'[4]Dati Nave'!$I$25</definedName>
    <definedName name="dateofArr">[12]!dateofArr</definedName>
    <definedName name="DateofDep">[12]!DateofDep</definedName>
    <definedName name="dd" localSheetId="0" hidden="1">{"crewdata HKG crewlist",#N/A,FALSE,"Crewlist HKG"}</definedName>
    <definedName name="dd" hidden="1">{"crewdata HKG crewlist",#N/A,FALSE,"Crewlist HKG"}</definedName>
    <definedName name="DERATT" localSheetId="0">#REF!</definedName>
    <definedName name="DERATT">#REF!</definedName>
    <definedName name="destination">'[4]Dati Nave'!$I$28</definedName>
    <definedName name="dhfgsdhfdsh" localSheetId="0">[13]DATA!#REF!</definedName>
    <definedName name="dhfgsdhfdsh">[13]DATA!#REF!</definedName>
    <definedName name="DJURA" localSheetId="0" hidden="1">{"crewdata Manila crew list",#N/A,FALSE,"CrewMnl"}</definedName>
    <definedName name="DJURA" hidden="1">{"crewdata Manila crew list",#N/A,FALSE,"CrewMnl"}</definedName>
    <definedName name="DJURO" localSheetId="0" hidden="1">{"crewdata Manila crew list",#N/A,FALSE,"CrewMnl"}</definedName>
    <definedName name="DJURO" hidden="1">{"crewdata Manila crew list",#N/A,FALSE,"CrewMnl"}</definedName>
    <definedName name="DRSAF" localSheetId="0" hidden="1">{"crewdata imo crew list",#N/A,FALSE,"Crewlist"}</definedName>
    <definedName name="DRSAF" hidden="1">{"crewdata imo crew list",#N/A,FALSE,"Crewlist"}</definedName>
    <definedName name="Drugs" localSheetId="0">#REF!</definedName>
    <definedName name="Drugs">#REF!</definedName>
    <definedName name="DUBRO" localSheetId="0" hidden="1">{"crewdata SING crewlist",#N/A,FALSE,"Crewlist SIN"}</definedName>
    <definedName name="DUBRO" hidden="1">{"crewdata SING crewlist",#N/A,FALSE,"Crewlist SIN"}</definedName>
    <definedName name="edit" localSheetId="0">#REF!</definedName>
    <definedName name="edit">#REF!</definedName>
    <definedName name="EFFC" localSheetId="0" hidden="1">{"crewdata effects.off1",#N/A,FALSE,"Effects Offz."}</definedName>
    <definedName name="EFFC" hidden="1">{"crewdata effects.off1",#N/A,FALSE,"Effects Offz."}</definedName>
    <definedName name="end_period">[12]!end_period</definedName>
    <definedName name="End_Sub" localSheetId="0">#REF!</definedName>
    <definedName name="End_Sub">#REF!</definedName>
    <definedName name="EQUIPAGGIO" localSheetId="0" hidden="1">{"crewdata Europe crewlist",#N/A,FALSE,"Crewlist Europe"}</definedName>
    <definedName name="EQUIPAGGIO" hidden="1">{"crewdata Europe crewlist",#N/A,FALSE,"Crewlist Europe"}</definedName>
    <definedName name="EUR" localSheetId="0" hidden="1">{"crewdata Europe crewlist",#N/A,FALSE,"Crewlist Europe"}</definedName>
    <definedName name="EUR" hidden="1">{"crewdata Europe crewlist",#N/A,FALSE,"Crewlist Europe"}</definedName>
    <definedName name="EVA" localSheetId="0" hidden="1">{"crewdata HKG crewlist",#N/A,FALSE,"Crewlist HKG"}</definedName>
    <definedName name="EVA" hidden="1">{"crewdata HKG crewlist",#N/A,FALSE,"Crewlist HKG"}</definedName>
    <definedName name="f" localSheetId="0">#REF!</definedName>
    <definedName name="f">#REF!</definedName>
    <definedName name="FFF" localSheetId="0" hidden="1">{"crewdata Manila crew list",#N/A,FALSE,"CrewMnl"}</definedName>
    <definedName name="FFF" hidden="1">{"crewdata Manila crew list",#N/A,FALSE,"CrewMnl"}</definedName>
    <definedName name="ffff" localSheetId="0" hidden="1">{"crewdata HKG crewlist",#N/A,FALSE,"Crewlist HKG"}</definedName>
    <definedName name="ffff" hidden="1">{"crewdata HKG crewlist",#N/A,FALSE,"Crewlist HKG"}</definedName>
    <definedName name="FFFFF" localSheetId="0" hidden="1">{"crewdata Vaccination list",#N/A,FALSE,"Vaccination list"}</definedName>
    <definedName name="FFFFF" hidden="1">{"crewdata Vaccination list",#N/A,FALSE,"Vaccination list"}</definedName>
    <definedName name="filip" localSheetId="0" hidden="1">{"crewdata HKG crewlist",#N/A,FALSE,"Crewlist HKG"}</definedName>
    <definedName name="filip" hidden="1">{"crewdata HKG crewlist",#N/A,FALSE,"Crewlist HKG"}</definedName>
    <definedName name="freeport6" localSheetId="0" hidden="1">{"crewdata HKG crewlist",#N/A,FALSE,"Crewlist HKG"}</definedName>
    <definedName name="freeport6" hidden="1">{"crewdata HKG crewlist",#N/A,FALSE,"Crewlist HKG"}</definedName>
    <definedName name="G" localSheetId="0" hidden="1">{"crewdata HKG crewlist",#N/A,FALSE,"Crewlist HKG"}</definedName>
    <definedName name="G" hidden="1">{"crewdata HKG crewlist",#N/A,FALSE,"Crewlist HKG"}</definedName>
    <definedName name="GER" localSheetId="0" hidden="1">#REF!</definedName>
    <definedName name="GER" hidden="1">#REF!</definedName>
    <definedName name="ggg" localSheetId="0" hidden="1">{"crewdata imo crew list",#N/A,FALSE,"Crewlist"}</definedName>
    <definedName name="ggg" hidden="1">{"crewdata imo crew list",#N/A,FALSE,"Crewlist"}</definedName>
    <definedName name="gggg" localSheetId="0" hidden="1">{"crewdata Manila crew list",#N/A,FALSE,"CrewMnl"}</definedName>
    <definedName name="gggg" hidden="1">{"crewdata Manila crew list",#N/A,FALSE,"CrewMnl"}</definedName>
    <definedName name="GHG" localSheetId="0" hidden="1">{"crewdata SING crewlist",#N/A,FALSE,"Crewlist SIN"}</definedName>
    <definedName name="GHG" hidden="1">{"crewdata SING crewlist",#N/A,FALSE,"Crewlist SIN"}</definedName>
    <definedName name="grado" localSheetId="0">'[4]Dati Equipaggio'!#REF!</definedName>
    <definedName name="grado">'[4]Dati Equipaggio'!#REF!</definedName>
    <definedName name="grt">'[10]Dati Nave'!$B$3</definedName>
    <definedName name="h" localSheetId="0" hidden="1">{"crewdata HKG crewlist",#N/A,FALSE,"Crewlist HKG"}</definedName>
    <definedName name="h" hidden="1">{"crewdata HKG crewlist",#N/A,FALSE,"Crewlist HKG"}</definedName>
    <definedName name="health" localSheetId="0" hidden="1">{"crewdata effects.off1",#N/A,FALSE,"Effects Offz."}</definedName>
    <definedName name="health" hidden="1">{"crewdata effects.off1",#N/A,FALSE,"Effects Offz."}</definedName>
    <definedName name="HKG" localSheetId="0" hidden="1">{"crewdata HKG crewlist",#N/A,FALSE,"Crewlist HKG"}</definedName>
    <definedName name="HKG" hidden="1">{"crewdata HKG crewlist",#N/A,FALSE,"Crewlist HKG"}</definedName>
    <definedName name="I" localSheetId="0" hidden="1">{"crewdata HKG crewlist",#N/A,FALSE,"Crewlist HKG"}</definedName>
    <definedName name="I" hidden="1">{"crewdata HKG crewlist",#N/A,FALSE,"Crewlist HKG"}</definedName>
    <definedName name="ID_Types">[14]Lookups!$M$1:$M$31</definedName>
    <definedName name="IMO_CREW_KAOHSIUNG">#N/A</definedName>
    <definedName name="IMO_CREW_PORT_KELANG">#N/A</definedName>
    <definedName name="IMO_CREW_YANTIAN">#N/A</definedName>
    <definedName name="ISKRCAJ" localSheetId="0" hidden="1">{"crewdata imo crew list",#N/A,FALSE,"Crewlist"}</definedName>
    <definedName name="ISKRCAJ" hidden="1">{"crewdata imo crew list",#N/A,FALSE,"Crewlist"}</definedName>
    <definedName name="istanbul" localSheetId="0" hidden="1">{"crewdata HKG crewlist",#N/A,FALSE,"Crewlist HKG"}</definedName>
    <definedName name="istanbul" hidden="1">{"crewdata HKG crewlist",#N/A,FALSE,"Crewlist HKG"}</definedName>
    <definedName name="j" localSheetId="0" hidden="1">{"crewdata HKG crewlist",#N/A,FALSE,"Crewlist HKG"}</definedName>
    <definedName name="j" hidden="1">{"crewdata HKG crewlist",#N/A,FALSE,"Crewlist HKG"}</definedName>
    <definedName name="JED" localSheetId="0">#REF!</definedName>
    <definedName name="JED">#REF!</definedName>
    <definedName name="JIGOBAI" localSheetId="0">'[2]data crew list'!#REF!</definedName>
    <definedName name="JIGOBAI">'[2]data crew list'!#REF!</definedName>
    <definedName name="JOGBOF" localSheetId="0">'[2]data crew list'!#REF!</definedName>
    <definedName name="JOGBOF">'[2]data crew list'!#REF!</definedName>
    <definedName name="KAO">#N/A</definedName>
    <definedName name="KEL">#N/A</definedName>
    <definedName name="KHJKH" localSheetId="0" hidden="1">{"crewdata Manila crew list",#N/A,FALSE,"CrewMnl"}</definedName>
    <definedName name="KHJKH" hidden="1">{"crewdata Manila crew list",#N/A,FALSE,"CrewMnl"}</definedName>
    <definedName name="kjh" localSheetId="0" hidden="1">{"crewdata HKG crewlist",#N/A,FALSE,"Crewlist HKG"}</definedName>
    <definedName name="kjh" hidden="1">{"crewdata HKG crewlist",#N/A,FALSE,"Crewlist HKG"}</definedName>
    <definedName name="kruv" localSheetId="0" hidden="1">{"crewdata HKG crewlist",#N/A,FALSE,"Crewlist HKG"}</definedName>
    <definedName name="kruv" hidden="1">{"crewdata HKG crewlist",#N/A,FALSE,"Crewlist HKG"}</definedName>
    <definedName name="LAURA" localSheetId="0" hidden="1">{"crewdata SING crewlist",#N/A,FALSE,"Crewlist SIN"}</definedName>
    <definedName name="LAURA" hidden="1">{"crewdata SING crewlist",#N/A,FALSE,"Crewlist SIN"}</definedName>
    <definedName name="LGB">#N/A</definedName>
    <definedName name="LHV" localSheetId="0" hidden="1">{"crewdata HKG crewlist",#N/A,FALSE,"Crewlist HKG"}</definedName>
    <definedName name="LHV" hidden="1">{"crewdata HKG crewlist",#N/A,FALSE,"Crewlist HKG"}</definedName>
    <definedName name="LIST" localSheetId="0" hidden="1">{"crewdata HKG crewlist",#N/A,FALSE,"Crewlist HKG"}</definedName>
    <definedName name="LIST" hidden="1">{"crewdata HKG crewlist",#N/A,FALSE,"Crewlist HKG"}</definedName>
    <definedName name="LJ" localSheetId="0" hidden="1">{"crewdata SING crewlist",#N/A,FALSE,"Crewlist SIN"}</definedName>
    <definedName name="LJ" hidden="1">{"crewdata SING crewlist",#N/A,FALSE,"Crewlist SIN"}</definedName>
    <definedName name="ljubo" localSheetId="0" hidden="1">{"crewdata HKG crewlist",#N/A,FALSE,"Crewlist HKG"}</definedName>
    <definedName name="ljubo" hidden="1">{"crewdata HKG crewlist",#N/A,FALSE,"Crewlist HKG"}</definedName>
    <definedName name="LK" localSheetId="0" hidden="1">{"crewdata HKG crewlist",#N/A,FALSE,"Crewlist HKG"}</definedName>
    <definedName name="LK" hidden="1">{"crewdata HKG crewlist",#N/A,FALSE,"Crewlist HKG"}</definedName>
    <definedName name="m" localSheetId="0" hidden="1">{"crewdata effects.off1",#N/A,FALSE,"Effects Offz."}</definedName>
    <definedName name="m" hidden="1">{"crewdata effects.off1",#N/A,FALSE,"Effects Offz."}</definedName>
    <definedName name="master">[19]DB_Ship!$E$10</definedName>
    <definedName name="MEDICINE">[20]GIVEN!$C$1:$C$65536</definedName>
    <definedName name="MJESECNO" localSheetId="0" hidden="1">{"crewdata Vaccination list",#N/A,FALSE,"Vaccination list"}</definedName>
    <definedName name="MJESECNO" hidden="1">{"crewdata Vaccination list",#N/A,FALSE,"Vaccination list"}</definedName>
    <definedName name="n" localSheetId="0" hidden="1">{"crewdata Manila crew list",#N/A,FALSE,"CrewMnl"}</definedName>
    <definedName name="n" hidden="1">{"crewdata Manila crew list",#N/A,FALSE,"CrewMnl"}</definedName>
    <definedName name="name" localSheetId="0">#REF!</definedName>
    <definedName name="name">#REF!</definedName>
    <definedName name="Narcotics" localSheetId="0" hidden="1">{"crewdata Manila crew list",#N/A,FALSE,"CrewMnl"}</definedName>
    <definedName name="Narcotics" hidden="1">{"crewdata Manila crew list",#N/A,FALSE,"CrewMnl"}</definedName>
    <definedName name="nat">[7]DB_Ship!$C$6</definedName>
    <definedName name="nation" localSheetId="0">#REF!</definedName>
    <definedName name="nation">#REF!</definedName>
    <definedName name="nationality_of_ship">[12]!Nationality_of_Ship</definedName>
    <definedName name="nazionalita">'[4]Dati Nave'!$B$2</definedName>
    <definedName name="net">[7]DB_Ship!$C$5</definedName>
    <definedName name="new" localSheetId="0" hidden="1">{"crewdata HKG crewlist",#N/A,FALSE,"Crewlist HKG"}</definedName>
    <definedName name="new" hidden="1">{"crewdata HKG crewlist",#N/A,FALSE,"Crewlist HKG"}</definedName>
    <definedName name="NEWCREWDECL" localSheetId="0" hidden="1">{"crewdata HKG crewlist",#N/A,FALSE,"Crewlist HKG"}</definedName>
    <definedName name="NEWCREWDECL" hidden="1">{"crewdata HKG crewlist",#N/A,FALSE,"Crewlist HKG"}</definedName>
    <definedName name="newdecl" localSheetId="0" hidden="1">{"crewdata imo crew list",#N/A,FALSE,"Crewlist"}</definedName>
    <definedName name="newdecl" hidden="1">{"crewdata imo crew list",#N/A,FALSE,"Crewlist"}</definedName>
    <definedName name="nextport">[7]DB_Ship!$F$5</definedName>
    <definedName name="NN" localSheetId="0" hidden="1">{"crewdata effects.off1",#N/A,FALSE,"Effects Offz."}</definedName>
    <definedName name="NN" hidden="1">{"crewdata effects.off1",#N/A,FALSE,"Effects Offz."}</definedName>
    <definedName name="no" localSheetId="0">#REF!</definedName>
    <definedName name="no">#REF!</definedName>
    <definedName name="nrt">'[10]Dati Nave'!$B$4</definedName>
    <definedName name="OAK">#N/A</definedName>
    <definedName name="OIL" localSheetId="0" hidden="1">{"crewdata Manila crew list",#N/A,FALSE,"CrewMnl"}</definedName>
    <definedName name="OIL" hidden="1">{"crewdata Manila crew list",#N/A,FALSE,"CrewMnl"}</definedName>
    <definedName name="oko" localSheetId="0" hidden="1">{"crewdata Europe crewlist",#N/A,FALSE,"Crewlist Europe"}</definedName>
    <definedName name="oko" hidden="1">{"crewdata Europe crewlist",#N/A,FALSE,"Crewlist Europe"}</definedName>
    <definedName name="onboard" localSheetId="0">#REF!</definedName>
    <definedName name="onboard">#REF!</definedName>
    <definedName name="oooo" localSheetId="0" hidden="1">{"crewdata Vaccination list",#N/A,FALSE,"Vaccination list"}</definedName>
    <definedName name="oooo" hidden="1">{"crewdata Vaccination list",#N/A,FALSE,"Vaccination list"}</definedName>
    <definedName name="overy" localSheetId="0">[13]DATA!#REF!</definedName>
    <definedName name="overy">[13]DATA!#REF!</definedName>
    <definedName name="owner">'[10]Dati Nave'!$B$6</definedName>
    <definedName name="p" localSheetId="0" hidden="1">{"crewdata effects.off1",#N/A,FALSE,"Effects Offz."}</definedName>
    <definedName name="p" hidden="1">{"crewdata effects.off1",#N/A,FALSE,"Effects Offz."}</definedName>
    <definedName name="PANAMA" localSheetId="0" hidden="1">{"crewdata imo crew list",#N/A,FALSE,"Crewlist"}</definedName>
    <definedName name="PANAMA" hidden="1">{"crewdata imo crew list",#N/A,FALSE,"Crewlist"}</definedName>
    <definedName name="papersize">[12]!papersize</definedName>
    <definedName name="PASS" localSheetId="0" hidden="1">{"crewdata Vaccination list",#N/A,FALSE,"Vaccination list"}</definedName>
    <definedName name="PASS" hidden="1">{"crewdata Vaccination list",#N/A,FALSE,"Vaccination list"}</definedName>
    <definedName name="passdate" localSheetId="0">#REF!</definedName>
    <definedName name="passdate">#REF!</definedName>
    <definedName name="passport" localSheetId="0">#REF!</definedName>
    <definedName name="passport">#REF!</definedName>
    <definedName name="payroll" localSheetId="0">#REF!</definedName>
    <definedName name="payroll">#REF!</definedName>
    <definedName name="pir" localSheetId="0" hidden="1">{"crewdata effects.off1",#N/A,FALSE,"Effects Offz."}</definedName>
    <definedName name="pir" hidden="1">{"crewdata effects.off1",#N/A,FALSE,"Effects Offz."}</definedName>
    <definedName name="PLACE" localSheetId="0">#REF!</definedName>
    <definedName name="PLACE">#REF!</definedName>
    <definedName name="PortArr">[12]!PortArr</definedName>
    <definedName name="portarrdep">'[4]Dati Nave'!$I$26</definedName>
    <definedName name="porti" localSheetId="0">[7]DB_Ship!#REF!</definedName>
    <definedName name="porti">[7]DB_Ship!#REF!</definedName>
    <definedName name="portof" localSheetId="0">#REF!</definedName>
    <definedName name="portof">#REF!</definedName>
    <definedName name="ports" localSheetId="0">#REF!</definedName>
    <definedName name="ports">#REF!</definedName>
    <definedName name="posro" localSheetId="0" hidden="1">{"crewdata Europe crewlist",#N/A,FALSE,"Crewlist Europe"}</definedName>
    <definedName name="posro" hidden="1">{"crewdata Europe crewlist",#N/A,FALSE,"Crewlist Europe"}</definedName>
    <definedName name="pp" localSheetId="0" hidden="1">{"crewdata effects.off1",#N/A,FALSE,"Effects Offz."}</definedName>
    <definedName name="pp" hidden="1">{"crewdata effects.off1",#N/A,FALSE,"Effects Offz."}</definedName>
    <definedName name="pppp" localSheetId="0" hidden="1">{"crewdata SING crewlist",#N/A,FALSE,"Crewlist SIN"}</definedName>
    <definedName name="pppp" hidden="1">{"crewdata SING crewlist",#N/A,FALSE,"Crewlist SIN"}</definedName>
    <definedName name="pri" localSheetId="0">#REF!</definedName>
    <definedName name="pri">#REF!</definedName>
    <definedName name="q" localSheetId="0" hidden="1">{"crewdata HKG crewlist",#N/A,FALSE,"Crewlist HKG"}</definedName>
    <definedName name="q" hidden="1">{"crewdata HKG crewlist",#N/A,FALSE,"Crewlist HKG"}</definedName>
    <definedName name="qq" localSheetId="0" hidden="1">{"crewdata effects.off1",#N/A,FALSE,"Effects Offz."}</definedName>
    <definedName name="qq" hidden="1">{"crewdata effects.off1",#N/A,FALSE,"Effects Offz."}</definedName>
    <definedName name="qqq" localSheetId="0" hidden="1">{"crewdata Europe crewlist",#N/A,FALSE,"Crewlist Europe"}</definedName>
    <definedName name="qqq" hidden="1">{"crewdata Europe crewlist",#N/A,FALSE,"Crewlist Europe"}</definedName>
    <definedName name="QTTY">[20]GIVEN!$D$1:$D$65536</definedName>
    <definedName name="qwdadaf" localSheetId="0">#REF!</definedName>
    <definedName name="qwdadaf">#REF!</definedName>
    <definedName name="Range__D1__.Select" localSheetId="0">#REF!</definedName>
    <definedName name="Range__D1__.Select">#REF!</definedName>
    <definedName name="rank" localSheetId="0">#REF!</definedName>
    <definedName name="rank">#REF!</definedName>
    <definedName name="registry">[12]!Registry</definedName>
    <definedName name="Ret" localSheetId="0">[21]!Ret</definedName>
    <definedName name="Ret">[21]!Ret</definedName>
    <definedName name="Rett" localSheetId="0">'99'!Rett</definedName>
    <definedName name="Rett">[0]!Rett</definedName>
    <definedName name="ROT" localSheetId="0" hidden="1">{"crewdata effects.off1",#N/A,FALSE,"Effects Offz."}</definedName>
    <definedName name="ROT" hidden="1">{"crewdata effects.off1",#N/A,FALSE,"Effects Offz."}</definedName>
    <definedName name="rrr" localSheetId="0" hidden="1">{"crewdata effects.off1",#N/A,FALSE,"Effects Offz."}</definedName>
    <definedName name="rrr" hidden="1">{"crewdata effects.off1",#N/A,FALSE,"Effects Offz."}</definedName>
    <definedName name="s" localSheetId="0" hidden="1">{"crewdata HKG crewlist",#N/A,FALSE,"Crewlist HKG"}</definedName>
    <definedName name="s" hidden="1">{"crewdata HKG crewlist",#N/A,FALSE,"Crewlist HKG"}</definedName>
    <definedName name="SACE" localSheetId="0" hidden="1">{"crewdata effects.off1",#N/A,FALSE,"Effects Offz."}</definedName>
    <definedName name="SACE" hidden="1">{"crewdata effects.off1",#N/A,FALSE,"Effects Offz."}</definedName>
    <definedName name="SARA" localSheetId="0">'99'!SARA</definedName>
    <definedName name="SARA">[0]!SARA</definedName>
    <definedName name="sca" localSheetId="0">#REF!</definedName>
    <definedName name="sca">#REF!</definedName>
    <definedName name="SESSO" localSheetId="0">'[4]Dati Equipaggio'!#REF!</definedName>
    <definedName name="SESSO">'[4]Dati Equipaggio'!#REF!</definedName>
    <definedName name="Sheets__總表__.Select" localSheetId="0">#REF!</definedName>
    <definedName name="Sheets__總表__.Select">#REF!</definedName>
    <definedName name="shpnm">[7]DB_Ship!$C$3</definedName>
    <definedName name="SLOP" localSheetId="0">#REF!</definedName>
    <definedName name="SLOP">#REF!</definedName>
    <definedName name="start_period">[12]!start_period</definedName>
    <definedName name="States">[14]Lookups!$AA$1:$AA$73</definedName>
    <definedName name="Sub_Edit" localSheetId="0">#REF!</definedName>
    <definedName name="Sub_Edit">#REF!</definedName>
    <definedName name="t" localSheetId="0" hidden="1">{"crewdata effects.off1",#N/A,FALSE,"Effects Offz."}</definedName>
    <definedName name="t" hidden="1">{"crewdata effects.off1",#N/A,FALSE,"Effects Offz."}</definedName>
    <definedName name="test" localSheetId="0">#REF!</definedName>
    <definedName name="test">#REF!</definedName>
    <definedName name="TRY" localSheetId="0" hidden="1">{"crewdata SING crewlist",#N/A,FALSE,"Crewlist SIN"}</definedName>
    <definedName name="TRY" hidden="1">{"crewdata SING crewlist",#N/A,FALSE,"Crewlist SIN"}</definedName>
    <definedName name="ult" localSheetId="0">#REF!</definedName>
    <definedName name="ult">#REF!</definedName>
    <definedName name="Umtauschrate" localSheetId="0">'[22]masterlist-1'!#REF!</definedName>
    <definedName name="Umtauschrate">'[22]masterlist-1'!#REF!</definedName>
    <definedName name="UNIT" localSheetId="0">#REF!</definedName>
    <definedName name="UNIT">#REF!</definedName>
    <definedName name="US_Crew_Long_Beach">#N/A</definedName>
    <definedName name="US_Crew_Oakland">#N/A</definedName>
    <definedName name="USA">#N/A</definedName>
    <definedName name="UYG" localSheetId="0" hidden="1">{"crewdata HKG crewlist",#N/A,FALSE,"Crewlist HKG"}</definedName>
    <definedName name="UYG" hidden="1">{"crewdata HKG crewlist",#N/A,FALSE,"Crewlist HKG"}</definedName>
    <definedName name="VER" localSheetId="0" hidden="1">{"crewdata HKG crewlist",#N/A,FALSE,"Crewlist HKG"}</definedName>
    <definedName name="VER" hidden="1">{"crewdata HKG crewlist",#N/A,FALSE,"Crewlist HKG"}</definedName>
    <definedName name="VERA" localSheetId="0" hidden="1">{"crewdata imo crew list",#N/A,FALSE,"Crewlist"}</definedName>
    <definedName name="VERA" hidden="1">{"crewdata imo crew list",#N/A,FALSE,"Crewlist"}</definedName>
    <definedName name="vessel">[12]!vessel</definedName>
    <definedName name="vessels" localSheetId="0">#REF!</definedName>
    <definedName name="vessels">#REF!</definedName>
    <definedName name="Visa_Status">[14]Lookups!$Y$1:$Y$67</definedName>
    <definedName name="W">#N/A</definedName>
    <definedName name="wages" localSheetId="0">[13]DATA!#REF!</definedName>
    <definedName name="wages">[13]DATA!#REF!</definedName>
    <definedName name="we" localSheetId="0" hidden="1">{"crewdata SING crewlist",#N/A,FALSE,"Crewlist SIN"}</definedName>
    <definedName name="we" hidden="1">{"crewdata SING crewlist",#N/A,FALSE,"Crewlist SIN"}</definedName>
    <definedName name="WEEW" localSheetId="0" hidden="1">{"crewdata Vaccination list",#N/A,FALSE,"Vaccination list"}</definedName>
    <definedName name="WEEW" hidden="1">{"crewdata Vaccination list",#N/A,FALSE,"Vaccination list"}</definedName>
    <definedName name="wrm" localSheetId="0" hidden="1">{"crewdata Vaccination list",#N/A,FALSE,"Vaccination list"}</definedName>
    <definedName name="wrm" hidden="1">{"crewdata Vaccination list",#N/A,FALSE,"Vaccination list"}</definedName>
    <definedName name="wrn.ADDEBITI._.BOTH." localSheetId="0" hidden="1">{"ADDEBITI BOTH",#N/A,FALSE,"addebiti"}</definedName>
    <definedName name="wrn.ADDEBITI._.BOTH." hidden="1">{"ADDEBITI BOTH",#N/A,FALSE,"addebiti"}</definedName>
    <definedName name="wrn.addebnew._.2." localSheetId="0" hidden="1">{"page2",#N/A,FALSE,"addebnew"}</definedName>
    <definedName name="wrn.addebnew._.2." hidden="1">{"page2",#N/A,FALSE,"addebnew"}</definedName>
    <definedName name="wrn.addebnew._.3." localSheetId="0" hidden="1">{"page3",#N/A,FALSE,"addebnew"}</definedName>
    <definedName name="wrn.addebnew._.3." hidden="1">{"page3",#N/A,FALSE,"addebnew"}</definedName>
    <definedName name="wrn.addebnew1._.and._.2._.and._.3." localSheetId="0" hidden="1">{"page1 and 2 and 3",#N/A,FALSE,"addebnew"}</definedName>
    <definedName name="wrn.addebnew1._.and._.2._.and._.3." hidden="1">{"page1 and 2 and 3",#N/A,FALSE,"addebnew"}</definedName>
    <definedName name="wrn.addebnew1._.and._.3." localSheetId="0" hidden="1">{"page1 and 3",#N/A,FALSE,"addebnew"}</definedName>
    <definedName name="wrn.addebnew1._.and._.3." hidden="1">{"page1 and 3",#N/A,FALSE,"addebnew"}</definedName>
    <definedName name="wrn.adebnew._.1." localSheetId="0" hidden="1">{"page1",#N/A,FALSE,"addebnew"}</definedName>
    <definedName name="wrn.adebnew._.1." hidden="1">{"page1",#N/A,FALSE,"addebnew"}</definedName>
    <definedName name="wrn.CIGARETS._.BOTH." localSheetId="0" hidden="1">{"CIGARETS BOTH",#N/A,FALSE,"cigarets"}</definedName>
    <definedName name="wrn.CIGARETS._.BOTH." hidden="1">{"CIGARETS BOTH",#N/A,FALSE,"cigarets"}</definedName>
    <definedName name="wrn.crewdata" localSheetId="0" hidden="1">{"crewdata SING crewlist",#N/A,FALSE,"Crewlist SIN"}</definedName>
    <definedName name="wrn.crewdata" hidden="1">{"crewdata SING crewlist",#N/A,FALSE,"Crewlist SIN"}</definedName>
    <definedName name="wrn.crewdata._.effects._.off1." localSheetId="0" hidden="1">{"crewdata effects.off1",#N/A,FALSE,"Effects Offz."}</definedName>
    <definedName name="wrn.crewdata._.effects._.off1." hidden="1">{"crewdata effects.off1",#N/A,FALSE,"Effects Offz."}</definedName>
    <definedName name="wrn.crewdata._.Europe._.crewlist." localSheetId="0" hidden="1">{"crewdata Europe crewlist",#N/A,FALSE,"Crewlist Europe"}</definedName>
    <definedName name="wrn.crewdata._.Europe._.crewlist." hidden="1">{"crewdata Europe crewlist",#N/A,FALSE,"Crewlist Europe"}</definedName>
    <definedName name="wrn.crewdata._.HKG._.crewlist." localSheetId="0" hidden="1">{"crewdata HKG crewlist",#N/A,FALSE,"Crewlist HKG"}</definedName>
    <definedName name="wrn.crewdata._.HKG._.crewlist." hidden="1">{"crewdata HKG crewlist",#N/A,FALSE,"Crewlist HKG"}</definedName>
    <definedName name="wrn.crewdata._.imo._.crew._.list." localSheetId="0" hidden="1">{"crewdata imo crew list",#N/A,FALSE,"Crewlist"}</definedName>
    <definedName name="wrn.crewdata._.imo._.crew._.list." hidden="1">{"crewdata imo crew list",#N/A,FALSE,"Crewlist"}</definedName>
    <definedName name="wrn.crewdata._.Manila._.crew._.list." localSheetId="0" hidden="1">{"crewdata Manila crew list",#N/A,FALSE,"CrewMnl"}</definedName>
    <definedName name="wrn.crewdata._.Manila._.crew._.list." hidden="1">{"crewdata Manila crew list",#N/A,FALSE,"CrewMnl"}</definedName>
    <definedName name="wrn.crewdata._.SING._.crewlist." localSheetId="0" hidden="1">{"crewdata SING crewlist",#N/A,FALSE,"Crewlist SIN"}</definedName>
    <definedName name="wrn.crewdata._.SING._.crewlist." hidden="1">{"crewdata SING crewlist",#N/A,FALSE,"Crewlist SIN"}</definedName>
    <definedName name="wrn.crewdata._.Vaccination._.list." localSheetId="0" hidden="1">{"crewdata Vaccination list",#N/A,FALSE,"Vaccination list"}</definedName>
    <definedName name="wrn.crewdata._.Vaccination._.list." hidden="1">{"crewdata Vaccination list",#N/A,FALSE,"Vaccination list"}</definedName>
    <definedName name="wrn.crewdata.crewlist" localSheetId="0" hidden="1">{"crewdata HKG crewlist",#N/A,FALSE,"Crewlist HKG"}</definedName>
    <definedName name="wrn.crewdata.crewlist" hidden="1">{"crewdata HKG crewlist",#N/A,FALSE,"Crewlist HKG"}</definedName>
    <definedName name="wrn.crewdata.effects" localSheetId="0" hidden="1">{"crewdata effects.off1",#N/A,FALSE,"Effects Offz."}</definedName>
    <definedName name="wrn.crewdata.effects" hidden="1">{"crewdata effects.off1",#N/A,FALSE,"Effects Offz."}</definedName>
    <definedName name="wrn.RUOLINO._.BOTH." localSheetId="0" hidden="1">{"RUOLINO BOTH",#N/A,FALSE,"ruolino"}</definedName>
    <definedName name="wrn.RUOLINO._.BOTH." hidden="1">{"RUOLINO BOTH",#N/A,FALSE,"ruolino"}</definedName>
    <definedName name="wrn.SBARCO._.1._.of._.4." localSheetId="0" hidden="1">{"SBARCO 1 of 4",#N/A,FALSE,"l.sbarco"}</definedName>
    <definedName name="wrn.SBARCO._.1._.of._.4." hidden="1">{"SBARCO 1 of 4",#N/A,FALSE,"l.sbarco"}</definedName>
    <definedName name="wrn.SBARCO._.2._.of._.4." localSheetId="0" hidden="1">{"SBARCO 2 of 4",#N/A,FALSE,"l.sbarco"}</definedName>
    <definedName name="wrn.SBARCO._.2._.of._.4." hidden="1">{"SBARCO 2 of 4",#N/A,FALSE,"l.sbarco"}</definedName>
    <definedName name="wrn.SBARCO._.3._.of._.4." localSheetId="0" hidden="1">{"SBARCO 3 of 4",#N/A,FALSE,"l.sbarco"}</definedName>
    <definedName name="wrn.SBARCO._.3._.of._.4." hidden="1">{"SBARCO 3 of 4",#N/A,FALSE,"l.sbarco"}</definedName>
    <definedName name="wrn.SBARCO._.4._.of._.4." localSheetId="0" hidden="1">{"SBARCO 4 of 4",#N/A,FALSE,"l.sbarco"}</definedName>
    <definedName name="wrn.SBARCO._.4._.of._.4." hidden="1">{"SBARCO 4 of 4",#N/A,FALSE,"l.sbarco"}</definedName>
    <definedName name="wrn.SBARCO._.all._.pages." localSheetId="0" hidden="1">{"SBARCO all pages",#N/A,FALSE,"l.sbarco"}</definedName>
    <definedName name="wrn.SBARCO._.all._.pages." hidden="1">{"SBARCO all pages",#N/A,FALSE,"l.sbarco"}</definedName>
    <definedName name="wrn.SPESE.VG._.Both._.Pages." localSheetId="0" hidden="1">{"SPESE.VG Both Pages",#N/A,FALSE,"Spese.Vg"}</definedName>
    <definedName name="wrn.SPESE.VG._.Both._.Pages." hidden="1">{"SPESE.VG Both Pages",#N/A,FALSE,"Spese.Vg"}</definedName>
    <definedName name="wrn.SPESE.VG1." localSheetId="0" hidden="1">{"SPESE.VG1",#N/A,FALSE,"Spese.Vg"}</definedName>
    <definedName name="wrn.SPESE.VG1." hidden="1">{"SPESE.VG1",#N/A,FALSE,"Spese.Vg"}</definedName>
    <definedName name="wrn.SPESE.VG2." localSheetId="0" hidden="1">{"SPESE.VG2",#N/A,FALSE,"Spese.Vg"}</definedName>
    <definedName name="wrn.SPESE.VG2." hidden="1">{"SPESE.VG2",#N/A,FALSE,"Spese.Vg"}</definedName>
    <definedName name="wrn.STATINO._.1." localSheetId="0" hidden="1">{"STATINO 1",#N/A,FALSE,"s.slip"}</definedName>
    <definedName name="wrn.STATINO._.1." hidden="1">{"STATINO 1",#N/A,FALSE,"s.slip"}</definedName>
    <definedName name="wrn.STATINO._.10." localSheetId="0" hidden="1">{"STATINO 10",#N/A,FALSE,"s.slip"}</definedName>
    <definedName name="wrn.STATINO._.10." hidden="1">{"STATINO 10",#N/A,FALSE,"s.slip"}</definedName>
    <definedName name="wrn.STATINO._.11." localSheetId="0" hidden="1">{"STATINO 11",#N/A,FALSE,"s.slip"}</definedName>
    <definedName name="wrn.STATINO._.11." hidden="1">{"STATINO 11",#N/A,FALSE,"s.slip"}</definedName>
    <definedName name="wrn.STATINO._.12." localSheetId="0" hidden="1">{"STATINO 12",#N/A,FALSE,"s.slip"}</definedName>
    <definedName name="wrn.STATINO._.12." hidden="1">{"STATINO 12",#N/A,FALSE,"s.slip"}</definedName>
    <definedName name="wrn.STATINO._.2." localSheetId="0" hidden="1">{"STATINO 2",#N/A,FALSE,"s.slip"}</definedName>
    <definedName name="wrn.STATINO._.2." hidden="1">{"STATINO 2",#N/A,FALSE,"s.slip"}</definedName>
    <definedName name="wrn.STATINO._.3." localSheetId="0" hidden="1">{"STATINO 3",#N/A,FALSE,"s.slip"}</definedName>
    <definedName name="wrn.STATINO._.3." hidden="1">{"STATINO 3",#N/A,FALSE,"s.slip"}</definedName>
    <definedName name="wrn.STATINO._.4." localSheetId="0" hidden="1">{"STATINO 4",#N/A,FALSE,"s.slip"}</definedName>
    <definedName name="wrn.STATINO._.4." hidden="1">{"STATINO 4",#N/A,FALSE,"s.slip"}</definedName>
    <definedName name="wrn.STATINO._.5." localSheetId="0" hidden="1">{"STATINO 5",#N/A,FALSE,"s.slip"}</definedName>
    <definedName name="wrn.STATINO._.5." hidden="1">{"STATINO 5",#N/A,FALSE,"s.slip"}</definedName>
    <definedName name="wrn.STATINO._.6." localSheetId="0" hidden="1">{"STATINO 6",#N/A,FALSE,"s.slip"}</definedName>
    <definedName name="wrn.STATINO._.6." hidden="1">{"STATINO 6",#N/A,FALSE,"s.slip"}</definedName>
    <definedName name="wrn.STATINO._.7." localSheetId="0" hidden="1">{"STATINO 7",#N/A,FALSE,"s.slip"}</definedName>
    <definedName name="wrn.STATINO._.7." hidden="1">{"STATINO 7",#N/A,FALSE,"s.slip"}</definedName>
    <definedName name="wrn.STATINO._.8." localSheetId="0" hidden="1">{"STATINO 8",#N/A,FALSE,"s.slip"}</definedName>
    <definedName name="wrn.STATINO._.8." hidden="1">{"STATINO 8",#N/A,FALSE,"s.slip"}</definedName>
    <definedName name="wrn.STATINO._.9." localSheetId="0" hidden="1">{"STATINO 9",#N/A,FALSE,"s.slip"}</definedName>
    <definedName name="wrn.STATINO._.9." hidden="1">{"STATINO 9",#N/A,FALSE,"s.slip"}</definedName>
    <definedName name="wrn.STATINO._.ALL." localSheetId="0" hidden="1">{"STATINO ALL",#N/A,FALSE,"statino"}</definedName>
    <definedName name="wrn.STATINO._.ALL." hidden="1">{"STATINO ALL",#N/A,FALSE,"statino"}</definedName>
    <definedName name="x" localSheetId="0" hidden="1">{"crewdata Manila crew list",#N/A,FALSE,"CrewMnl"}</definedName>
    <definedName name="x" hidden="1">{"crewdata Manila crew list",#N/A,FALSE,"CrewMnl"}</definedName>
    <definedName name="XSGD" localSheetId="0" hidden="1">{"crewdata HKG crewlist",#N/A,FALSE,"Crewlist HKG"}</definedName>
    <definedName name="XSGD" hidden="1">{"crewdata HKG crewlist",#N/A,FALSE,"Crewlist HKG"}</definedName>
    <definedName name="xx">#N/A</definedName>
    <definedName name="xxx" localSheetId="0" hidden="1">{"crewdata Manila crew list",#N/A,FALSE,"CrewMnl"}</definedName>
    <definedName name="xxx" hidden="1">{"crewdata Manila crew list",#N/A,FALSE,"CrewMnl"}</definedName>
    <definedName name="XXXXXXXXXXXXXXXXXX" localSheetId="0" hidden="1">{"crewdata SING crewlist",#N/A,FALSE,"Crewlist SIN"}</definedName>
    <definedName name="XXXXXXXXXXXXXXXXXX" hidden="1">{"crewdata SING crewlist",#N/A,FALSE,"Crewlist SIN"}</definedName>
    <definedName name="y" localSheetId="0" hidden="1">{"crewdata HKG crewlist",#N/A,FALSE,"Crewlist HKG"}</definedName>
    <definedName name="y" hidden="1">{"crewdata HKG crewlist",#N/A,FALSE,"Crewlist HKG"}</definedName>
    <definedName name="YANTIAN">#N/A</definedName>
    <definedName name="z" localSheetId="0" hidden="1">{"crewdata Vaccination list",#N/A,FALSE,"Vaccination list"}</definedName>
    <definedName name="z" hidden="1">{"crewdata Vaccination list",#N/A,FALSE,"Vaccination list"}</definedName>
    <definedName name="Z_08911EE4_0974_4E53_B4C5_C3595A788338_.wvu.Rows" hidden="1">[23]Vacc.Lst!$A$59:$IV$65536,[23]Vacc.Lst!$A$42:$IV$46</definedName>
    <definedName name="Z_19AF5D8A_8254_4D46_9F30_831949A40922_.wvu.Rows" hidden="1">[23]Vacc.Lst!$A$59:$IV$65536,[23]Vacc.Lst!$A$42:$IV$46</definedName>
    <definedName name="Z_3AFCF21F_A988_4EF4_8E63_D120DD72519E_.wvu.Rows" hidden="1">[23]Vacc.Lst!$A$59:$IV$65536,[23]Vacc.Lst!$A$42:$IV$46</definedName>
    <definedName name="Z_470C6162_95B6_4477_A7C6_B09271B2AEF1_.wvu.Rows" hidden="1">[23]Vacc.Lst!$A$59:$IV$65536,[23]Vacc.Lst!$A$42:$IV$46</definedName>
    <definedName name="Z_4AB85B13_8724_4AD0_ADA4_8256F4D90257_.wvu.Rows" hidden="1">[23]Vacc.Lst!$A$59:$IV$65536,[23]Vacc.Lst!$A$42:$IV$46</definedName>
    <definedName name="Z_62B5C33F_93B2_4CDC_8EBF_637E4E5E7F1D_.wvu.Rows" hidden="1">'[23]Psngr Lst'!$A$68:$IV$65536,'[23]Psngr Lst'!$A$42:$IV$56</definedName>
    <definedName name="Z_9C603421_AAF3_42C7_A35D_5B1807C73AF2_.wvu.Rows" hidden="1">[23]Vacc.Lst!$A$59:$IV$65536,[23]Vacc.Lst!$A$42:$IV$46</definedName>
    <definedName name="Z_E6B15082_5087_4CD4_A124_E1D1F5B8BCD5_.wvu.Rows" hidden="1">[23]Vacc.Lst!$A$59:$IV$65536,[23]Vacc.Lst!$A$42:$IV$46</definedName>
    <definedName name="zopa" localSheetId="0" hidden="1">{"crewdata Manila crew list",#N/A,FALSE,"CrewMnl"}</definedName>
    <definedName name="zopa" hidden="1">{"crewdata Manila crew list",#N/A,FALSE,"CrewMnl"}</definedName>
    <definedName name="_xlnm.Database" localSheetId="0">#REF!</definedName>
    <definedName name="_xlnm.Database">#REF!</definedName>
    <definedName name="_xlnm.Print_Titles" localSheetId="0">#REF!</definedName>
    <definedName name="_xlnm.Print_Titles">#REF!</definedName>
    <definedName name="_xlnm.Extract" localSheetId="0">'[2]data crew list'!#REF!</definedName>
    <definedName name="_xlnm.Extract">'[2]data crew list'!#REF!</definedName>
    <definedName name="_xlnm.Criteria" localSheetId="0">#REF!</definedName>
    <definedName name="_xlnm.Criteria">#REF!</definedName>
    <definedName name="_xlnm.Print_Area" localSheetId="0">#REF!</definedName>
    <definedName name="_xlnm.Print_Area">#REF!</definedName>
    <definedName name="ф1" localSheetId="0">#REF!</definedName>
    <definedName name="ф1">#REF!</definedName>
    <definedName name="чс" localSheetId="0" hidden="1">{"crewdata HKG crewlist",#N/A,FALSE,"Crewlist HKG"}</definedName>
    <definedName name="чс" hidden="1">{"crewdata HKG crewlist",#N/A,FALSE,"Crewlist HKG"}</definedName>
    <definedName name="Ыз" localSheetId="0">[21]!Ret</definedName>
    <definedName name="Ыз">[21]!Ret</definedName>
    <definedName name="代字" localSheetId="0">#REF!</definedName>
    <definedName name="代字">#REF!</definedName>
    <definedName name="延時加給" localSheetId="0">#REF!</definedName>
    <definedName name="延時加給">#REF!</definedName>
    <definedName name="職_別" localSheetId="0">#REF!</definedName>
    <definedName name="職_別">#REF!</definedName>
    <definedName name="舊表" localSheetId="0">#REF!</definedName>
    <definedName name="舊表">#REF!</definedName>
    <definedName name="航線" localSheetId="0">#REF!</definedName>
    <definedName name="航線">#REF!</definedName>
    <definedName name="薪表" localSheetId="0">#REF!</definedName>
    <definedName name="薪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5" l="1"/>
  <c r="L3" i="5" s="1"/>
  <c r="K3" i="5"/>
  <c r="N3" i="5"/>
  <c r="M3" i="5" s="1"/>
  <c r="O3" i="5"/>
  <c r="T3" i="5" s="1"/>
  <c r="N4" i="5"/>
  <c r="O4" i="5"/>
  <c r="N5" i="5"/>
  <c r="M5" i="5" s="1"/>
  <c r="O5" i="5"/>
  <c r="N6" i="5"/>
  <c r="S6" i="5" s="1"/>
  <c r="O6" i="5"/>
  <c r="T6" i="5" s="1"/>
  <c r="N7" i="5"/>
  <c r="M7" i="5" s="1"/>
  <c r="O7" i="5"/>
  <c r="N8" i="5"/>
  <c r="O8" i="5"/>
  <c r="T8" i="5" s="1"/>
  <c r="N9" i="5"/>
  <c r="M9" i="5" s="1"/>
  <c r="O9" i="5"/>
  <c r="N10" i="5"/>
  <c r="O10" i="5"/>
  <c r="T10" i="5" s="1"/>
  <c r="N11" i="5"/>
  <c r="M11" i="5" s="1"/>
  <c r="O11" i="5"/>
  <c r="N12" i="5"/>
  <c r="O12" i="5"/>
  <c r="T12" i="5" s="1"/>
  <c r="N13" i="5"/>
  <c r="M13" i="5" s="1"/>
  <c r="O13" i="5"/>
  <c r="T13" i="5"/>
  <c r="T9" i="5" l="1"/>
  <c r="T5" i="5"/>
  <c r="S10" i="5"/>
  <c r="T11" i="5"/>
  <c r="T7" i="5"/>
  <c r="T4" i="5"/>
  <c r="S4" i="5" s="1"/>
  <c r="P9" i="5"/>
  <c r="I9" i="5" s="1"/>
  <c r="R9" i="5" s="1"/>
  <c r="P5" i="5"/>
  <c r="I5" i="5" s="1"/>
  <c r="R5" i="5" s="1"/>
  <c r="S12" i="5"/>
  <c r="S8" i="5"/>
  <c r="Q3" i="5"/>
  <c r="I3" i="5" s="1"/>
  <c r="R3" i="5" s="1"/>
  <c r="S3" i="5"/>
  <c r="P3" i="5"/>
  <c r="M12" i="5"/>
  <c r="P13" i="5" s="1"/>
  <c r="I13" i="5" s="1"/>
  <c r="R13" i="5" s="1"/>
  <c r="S11" i="5"/>
  <c r="M10" i="5"/>
  <c r="P11" i="5" s="1"/>
  <c r="I11" i="5" s="1"/>
  <c r="R11" i="5" s="1"/>
  <c r="S9" i="5"/>
  <c r="M8" i="5"/>
  <c r="S7" i="5"/>
  <c r="M6" i="5"/>
  <c r="S5" i="5"/>
  <c r="M4" i="5"/>
  <c r="P8" i="5"/>
  <c r="J4" i="5"/>
  <c r="S13" i="5"/>
  <c r="P10" i="5" l="1"/>
  <c r="P7" i="5"/>
  <c r="I7" i="5" s="1"/>
  <c r="R7" i="5" s="1"/>
  <c r="P4" i="5"/>
  <c r="K4" i="5"/>
  <c r="J5" i="5"/>
  <c r="P6" i="5"/>
  <c r="P12" i="5"/>
  <c r="L4" i="5"/>
  <c r="Q4" i="5"/>
  <c r="I4" i="5" s="1"/>
  <c r="R4" i="5" s="1"/>
  <c r="K5" i="5" l="1"/>
  <c r="J6" i="5"/>
  <c r="Q5" i="5"/>
  <c r="L5" i="5"/>
  <c r="K6" i="5" l="1"/>
  <c r="J7" i="5"/>
  <c r="Q6" i="5"/>
  <c r="I6" i="5" s="1"/>
  <c r="R6" i="5" s="1"/>
  <c r="L6" i="5"/>
  <c r="J8" i="5" l="1"/>
  <c r="Q7" i="5"/>
  <c r="L7" i="5"/>
  <c r="K7" i="5"/>
  <c r="J9" i="5" l="1"/>
  <c r="Q8" i="5"/>
  <c r="I8" i="5" s="1"/>
  <c r="R8" i="5" s="1"/>
  <c r="K8" i="5"/>
  <c r="L8" i="5"/>
  <c r="J10" i="5" l="1"/>
  <c r="Q9" i="5"/>
  <c r="L9" i="5"/>
  <c r="K9" i="5"/>
  <c r="J11" i="5" l="1"/>
  <c r="Q10" i="5"/>
  <c r="I10" i="5" s="1"/>
  <c r="R10" i="5" s="1"/>
  <c r="K10" i="5"/>
  <c r="L10" i="5"/>
  <c r="L11" i="5" l="1"/>
  <c r="J12" i="5"/>
  <c r="Q12" i="5" s="1"/>
  <c r="I12" i="5" s="1"/>
  <c r="R12" i="5" s="1"/>
  <c r="Q11" i="5"/>
  <c r="K11" i="5"/>
  <c r="K12" i="5" s="1"/>
  <c r="J13" i="5"/>
  <c r="Q13" i="5" s="1"/>
  <c r="L12" i="5" l="1"/>
  <c r="K13" i="5"/>
  <c r="L13" i="5"/>
</calcChain>
</file>

<file path=xl/comments1.xml><?xml version="1.0" encoding="utf-8"?>
<comments xmlns="http://schemas.openxmlformats.org/spreadsheetml/2006/main">
  <authors>
    <author>Gutiyev Dmytro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04"/>
          </rPr>
          <t>WayPointNumber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  <charset val="204"/>
          </rPr>
          <t>º(DegresLatitudal)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  <charset val="204"/>
          </rPr>
          <t>''(MinutesLatitudal)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  <charset val="204"/>
          </rPr>
          <t>SemiSphere(N/S)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  <charset val="204"/>
          </rPr>
          <t>º(DegresLongitudal)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  <charset val="204"/>
          </rPr>
          <t>''(MinutesLongitudal)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  <charset val="204"/>
          </rPr>
          <t>SemiSphere(E/W)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  <charset val="204"/>
          </rPr>
          <t>GrateCircle/RumbLine(GC/RL)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  <charset val="204"/>
          </rPr>
          <t>Course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DistanceToNextWayPoint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4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DistanceToFinalDistanation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  <charset val="204"/>
          </rPr>
          <t>Latitude(S-/N+)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  <charset val="204"/>
          </rPr>
          <t>Longitude(W-/E+)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  <charset val="204"/>
          </rPr>
          <t>CourseRumbLine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4" authorId="0" shapeId="0">
      <text>
        <r>
          <rPr>
            <b/>
            <sz val="9"/>
            <color indexed="81"/>
            <rFont val="Tahoma"/>
            <family val="2"/>
            <charset val="204"/>
          </rPr>
          <t>CourseGrateCircle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4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  <charset val="204"/>
          </rPr>
          <t>WayPointNumber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  <charset val="204"/>
          </rPr>
          <t>º(DegresLatitudal)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204"/>
          </rPr>
          <t>''(MinutesLatitudal)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SemiSphere(N/S)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204"/>
          </rPr>
          <t>º(DegresLongitudal)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  <charset val="204"/>
          </rPr>
          <t>''(MinutesLongitudal)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  <charset val="204"/>
          </rPr>
          <t>SemiSphere(E/W)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  <charset val="204"/>
          </rPr>
          <t>GrateCircle/RumbLine(GC/RL)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  <charset val="204"/>
          </rPr>
          <t>Course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DistanceToNextWayPoint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DistanceToFinalDistanation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  <charset val="204"/>
          </rPr>
          <t>Latitude(S-/N+)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  <charset val="204"/>
          </rPr>
          <t>Longitude(W-/E+)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" authorId="0" shapeId="0">
      <text>
        <r>
          <rPr>
            <b/>
            <sz val="9"/>
            <color indexed="81"/>
            <rFont val="Tahoma"/>
            <family val="2"/>
            <charset val="204"/>
          </rPr>
          <t>CourseRumbLine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5" authorId="0" shapeId="0">
      <text>
        <r>
          <rPr>
            <b/>
            <sz val="9"/>
            <color indexed="81"/>
            <rFont val="Tahoma"/>
            <family val="2"/>
            <charset val="204"/>
          </rPr>
          <t>CourseGrateCircle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5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5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  <charset val="204"/>
          </rPr>
          <t>WayPointNumber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  <charset val="204"/>
          </rPr>
          <t>º(DegresLatitudal)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04"/>
          </rPr>
          <t>''(MinutesLatitudal)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  <charset val="204"/>
          </rPr>
          <t>SemiSphere(N/S)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204"/>
          </rPr>
          <t>º(DegresLongitudal)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  <charset val="204"/>
          </rPr>
          <t>''(MinutesLongitudal)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  <charset val="204"/>
          </rPr>
          <t>SemiSphere(E/W)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  <charset val="204"/>
          </rPr>
          <t>GrateCircle/RumbLine(GC/RL)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  <charset val="204"/>
          </rPr>
          <t>Course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DistanceToNextWayPoint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DistanceToFinalDistanation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  <charset val="204"/>
          </rPr>
          <t>Latitude(S-/N+)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6" authorId="0" shapeId="0">
      <text>
        <r>
          <rPr>
            <b/>
            <sz val="9"/>
            <color indexed="81"/>
            <rFont val="Tahoma"/>
            <family val="2"/>
            <charset val="204"/>
          </rPr>
          <t>Longitude(W-/E+)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  <charset val="204"/>
          </rPr>
          <t>CourseRumbLine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6" authorId="0" shapeId="0">
      <text>
        <r>
          <rPr>
            <b/>
            <sz val="9"/>
            <color indexed="81"/>
            <rFont val="Tahoma"/>
            <family val="2"/>
            <charset val="204"/>
          </rPr>
          <t>CourseGrateCircle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6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6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  <charset val="204"/>
          </rPr>
          <t>WayPointNumber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  <charset val="204"/>
          </rPr>
          <t>º(DegresLatitudal)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04"/>
          </rPr>
          <t>''(MinutesLatitudal)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04"/>
          </rPr>
          <t>SemiSphere(N/S)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04"/>
          </rPr>
          <t>º(DegresLongitudal)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  <charset val="204"/>
          </rPr>
          <t>''(MinutesLongitudal)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  <charset val="204"/>
          </rPr>
          <t>SemiSphere(E/W)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204"/>
          </rPr>
          <t>GrateCircle/RumbLine(GC/RL)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  <charset val="204"/>
          </rPr>
          <t>Course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DistanceToNextWayPoint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DistanceToFinalDistanation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  <charset val="204"/>
          </rPr>
          <t>Latitude(S-/N+)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  <charset val="204"/>
          </rPr>
          <t>Longitude(W-/E+)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7" authorId="0" shapeId="0">
      <text>
        <r>
          <rPr>
            <b/>
            <sz val="9"/>
            <color indexed="81"/>
            <rFont val="Tahoma"/>
            <family val="2"/>
            <charset val="204"/>
          </rPr>
          <t>CourseRumbLine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  <charset val="204"/>
          </rPr>
          <t>CourseGrateCircle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7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7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  <charset val="204"/>
          </rPr>
          <t>WayPointNumber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  <charset val="204"/>
          </rPr>
          <t>º(DegresLatitudal)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04"/>
          </rPr>
          <t>''(MinutesLatitudal)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  <charset val="204"/>
          </rPr>
          <t>SemiSphere(N/S)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204"/>
          </rPr>
          <t>º(DegresLongitudal)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204"/>
          </rPr>
          <t>''(MinutesLongitudal)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04"/>
          </rPr>
          <t>SemiSphere(E/W)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04"/>
          </rPr>
          <t>GrateCircle/RumbLine(GC/RL)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  <charset val="204"/>
          </rPr>
          <t>Course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DistanceToNextWayPoint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DistanceToFinalDistanation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  <charset val="204"/>
          </rPr>
          <t>Latitude(S-/N+)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  <charset val="204"/>
          </rPr>
          <t>Longitude(W-/E+)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" authorId="0" shapeId="0">
      <text>
        <r>
          <rPr>
            <b/>
            <sz val="9"/>
            <color indexed="81"/>
            <rFont val="Tahoma"/>
            <family val="2"/>
            <charset val="204"/>
          </rPr>
          <t>CourseRumbLine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  <charset val="204"/>
          </rPr>
          <t>CourseGrateCircle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204"/>
          </rPr>
          <t>WayPointNumber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º(DegresLatitudal)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''(MinutesLatitudal)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SemiSphere(N/S)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º(DegresLongitudal)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04"/>
          </rPr>
          <t>''(MinutesLongitudal)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204"/>
          </rPr>
          <t>SemiSphere(E/W)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204"/>
          </rPr>
          <t>GrateCircle/RumbLine(GC/RL)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  <charset val="204"/>
          </rPr>
          <t>Course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DistanceToNextWayPoint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DistanceToFinalDistanation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>Latitude(S-/N+)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  <charset val="204"/>
          </rPr>
          <t>Longitude(W-/E+)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  <charset val="204"/>
          </rPr>
          <t>CourseRumbLine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04"/>
          </rPr>
          <t>CourseGrateCircle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9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204"/>
          </rPr>
          <t>WayPointNumber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  <charset val="204"/>
          </rPr>
          <t>º(DegresLatitudal)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04"/>
          </rPr>
          <t>''(MinutesLatitudal)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  <charset val="204"/>
          </rPr>
          <t>SemiSphere(N/S)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04"/>
          </rPr>
          <t>º(DegresLongitudal)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>''(MinutesLongitudal)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204"/>
          </rPr>
          <t>SemiSphere(E/W)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  <charset val="204"/>
          </rPr>
          <t>GrateCircle/RumbLine(GC/RL)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  <charset val="204"/>
          </rPr>
          <t>Course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DistanceToNextWayPoint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DistanceToFinalDistanation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  <charset val="204"/>
          </rPr>
          <t>Latitude(S-/N+)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  <charset val="204"/>
          </rPr>
          <t>Longitude(W-/E+)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  <charset val="204"/>
          </rPr>
          <t>CourseRumbLine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  <charset val="204"/>
          </rPr>
          <t>CourseGrateCircle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04"/>
          </rPr>
          <t>WayPointNumber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  <charset val="204"/>
          </rPr>
          <t>º(DegresLatitudal)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04"/>
          </rPr>
          <t>''(MinutesLatitudal)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  <charset val="204"/>
          </rPr>
          <t>SemiSphere(N/S)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04"/>
          </rPr>
          <t>º(DegresLongitudal)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04"/>
          </rPr>
          <t>''(MinutesLongitudal)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SemiSphere(E/W)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204"/>
          </rPr>
          <t>GrateCircle/RumbLine(GC/RL)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  <charset val="204"/>
          </rPr>
          <t>Course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DistanceToNextWayPoint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DistanceToFinalDistanation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04"/>
          </rPr>
          <t>Latitude(S-/N+)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  <charset val="204"/>
          </rPr>
          <t>Longitude(W-/E+)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  <charset val="204"/>
          </rPr>
          <t>CourseRumbLine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CourseGrateCircle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11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  <charset val="204"/>
          </rPr>
          <t>WayPointNumber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04"/>
          </rPr>
          <t>º(DegresLatitudal)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04"/>
          </rPr>
          <t>''(MinutesLatitudal)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  <charset val="204"/>
          </rPr>
          <t>SemiSphere(N/S)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  <charset val="204"/>
          </rPr>
          <t>º(DegresLongitudal)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204"/>
          </rPr>
          <t>''(MinutesLongitudal)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204"/>
          </rPr>
          <t>SemiSphere(E/W)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  <charset val="204"/>
          </rPr>
          <t>GrateCircle/RumbLine(GC/RL)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  <charset val="204"/>
          </rPr>
          <t>Course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DistanceToNextWayPoint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DistanceToFinalDistanation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  <charset val="204"/>
          </rPr>
          <t>Latitude(S-/N+)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  <charset val="204"/>
          </rPr>
          <t>Longitude(W-/E+)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  <charset val="204"/>
          </rPr>
          <t>CourseRumbLine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  <charset val="204"/>
          </rPr>
          <t>CourseGrateCircle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2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  <charset val="204"/>
          </rPr>
          <t>WayPointNumber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  <charset val="204"/>
          </rPr>
          <t>º(DegresLatitudal)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  <charset val="204"/>
          </rPr>
          <t>''(MinutesLatitudal)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  <charset val="204"/>
          </rPr>
          <t>SemiSphere(N/S)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04"/>
          </rPr>
          <t>º(DegresLongitudal)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>''(MinutesLongitudal)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204"/>
          </rPr>
          <t>SemiSphere(E/W)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204"/>
          </rPr>
          <t>GrateCircle/RumbLine(GC/RL)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  <charset val="204"/>
          </rPr>
          <t>Course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DistanceToNextWayPoint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DistanceToFinalDistanation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  <charset val="204"/>
          </rPr>
          <t>Latitude(S-/N+)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3" authorId="0" shapeId="0">
      <text>
        <r>
          <rPr>
            <b/>
            <sz val="9"/>
            <color indexed="81"/>
            <rFont val="Tahoma"/>
            <family val="2"/>
            <charset val="204"/>
          </rPr>
          <t>Longitude(W-/E+)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3" authorId="0" shapeId="0">
      <text>
        <r>
          <rPr>
            <b/>
            <sz val="9"/>
            <color indexed="81"/>
            <rFont val="Tahoma"/>
            <family val="2"/>
            <charset val="204"/>
          </rPr>
          <t>CourseRumbLine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3" authorId="0" shapeId="0">
      <text>
        <r>
          <rPr>
            <b/>
            <sz val="9"/>
            <color indexed="81"/>
            <rFont val="Tahoma"/>
            <family val="2"/>
            <charset val="204"/>
          </rPr>
          <t>CourseGrateCircle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3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13" authorId="0" shapeId="0">
      <text>
        <r>
          <rPr>
            <b/>
            <sz val="9"/>
            <color indexed="81"/>
            <rFont val="Tahoma"/>
            <family val="2"/>
            <charset val="204"/>
          </rPr>
          <t>DistanceGrateCircle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<sst xmlns="http://schemas.openxmlformats.org/spreadsheetml/2006/main" count="61" uniqueCount="26">
  <si>
    <t>C</t>
  </si>
  <si>
    <t>D</t>
  </si>
  <si>
    <t>R</t>
  </si>
  <si>
    <t>L</t>
  </si>
  <si>
    <t>G</t>
  </si>
  <si>
    <t>001</t>
  </si>
  <si>
    <t>S</t>
  </si>
  <si>
    <t>W</t>
  </si>
  <si>
    <t>RL</t>
  </si>
  <si>
    <t>002</t>
  </si>
  <si>
    <t>N</t>
  </si>
  <si>
    <t>E</t>
  </si>
  <si>
    <t>GC</t>
  </si>
  <si>
    <t>A</t>
  </si>
  <si>
    <t>B</t>
  </si>
  <si>
    <t>F</t>
  </si>
  <si>
    <t>H</t>
  </si>
  <si>
    <t>I</t>
  </si>
  <si>
    <t>J</t>
  </si>
  <si>
    <t>K</t>
  </si>
  <si>
    <t>M</t>
  </si>
  <si>
    <t>O</t>
  </si>
  <si>
    <t>P</t>
  </si>
  <si>
    <t>Q</t>
  </si>
  <si>
    <t>T</t>
  </si>
  <si>
    <t>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</si>
</sst>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\ &quot;º&quot;"/>
    <numFmt numFmtId="165" formatCode="00.0\ &quot;'&quot;"/>
    <numFmt numFmtId="166" formatCode="0.0"/>
    <numFmt numFmtId="167" formatCode="000\ &quot;º&quot;"/>
    <numFmt numFmtId="168" formatCode="0.00\ &quot;º&quot;"/>
    <numFmt numFmtId="170" formatCode="000.0&quot;º&quot;"/>
  </numFmts>
  <fonts count="10">
    <font>
      <sz val="12"/>
      <color theme="1"/>
      <name val="Arial Narrow"/>
      <family val="2"/>
    </font>
    <font>
      <sz val="9"/>
      <name val="AvantGarde Bk BT"/>
      <family val="2"/>
    </font>
    <font>
      <sz val="12"/>
      <name val="Arial Narrow"/>
      <family val="2"/>
      <charset val="204"/>
    </font>
    <font>
      <sz val="12"/>
      <color rgb="FF0070C0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color rgb="FF0070C0"/>
      <name val="Arial Narrow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rgb="FFC00000"/>
      <name val="Arial Narrow"/>
      <family val="2"/>
      <charset val="204"/>
    </font>
    <font>
      <sz val="12"/>
      <color rgb="FFC0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Fill="1" applyBorder="1" applyAlignment="1" applyProtection="1">
      <alignment horizontal="left"/>
    </xf>
    <xf numFmtId="166" fontId="2" fillId="0" borderId="0" xfId="1" applyNumberFormat="1" applyFont="1" applyFill="1" applyBorder="1" applyAlignment="1" applyProtection="1">
      <alignment horizontal="left"/>
    </xf>
    <xf numFmtId="0" fontId="3" fillId="0" borderId="0" xfId="1" applyFont="1" applyFill="1" applyBorder="1" applyAlignment="1" applyProtection="1">
      <alignment horizontal="left"/>
    </xf>
    <xf numFmtId="166" fontId="3" fillId="0" borderId="0" xfId="1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>
      <alignment horizontal="left" vertical="center"/>
    </xf>
    <xf numFmtId="166" fontId="2" fillId="0" borderId="0" xfId="1" applyNumberFormat="1" applyFont="1" applyFill="1" applyBorder="1" applyAlignment="1" applyProtection="1">
      <alignment horizontal="left" vertical="center"/>
    </xf>
    <xf numFmtId="168" fontId="2" fillId="0" borderId="0" xfId="1" applyNumberFormat="1" applyFont="1" applyFill="1" applyBorder="1" applyAlignment="1" applyProtection="1">
      <alignment horizontal="left" vertical="center"/>
    </xf>
    <xf numFmtId="166" fontId="3" fillId="0" borderId="0" xfId="1" applyNumberFormat="1" applyFont="1" applyFill="1" applyBorder="1" applyAlignment="1" applyProtection="1">
      <alignment horizontal="left" vertical="center"/>
    </xf>
    <xf numFmtId="0" fontId="2" fillId="0" borderId="0" xfId="1" quotePrefix="1" applyFont="1" applyFill="1" applyBorder="1" applyAlignment="1" applyProtection="1">
      <alignment horizontal="left" vertical="center"/>
    </xf>
    <xf numFmtId="165" fontId="2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left" vertical="center"/>
    </xf>
    <xf numFmtId="166" fontId="4" fillId="0" borderId="0" xfId="1" applyNumberFormat="1" applyFont="1" applyFill="1" applyBorder="1" applyAlignment="1" applyProtection="1">
      <alignment horizontal="left" vertical="center"/>
    </xf>
    <xf numFmtId="164" fontId="8" fillId="0" borderId="0" xfId="1" applyNumberFormat="1" applyFont="1" applyFill="1" applyBorder="1" applyAlignment="1" applyProtection="1">
      <alignment horizontal="left" vertical="center"/>
    </xf>
    <xf numFmtId="165" fontId="8" fillId="0" borderId="0" xfId="1" quotePrefix="1" applyNumberFormat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164" fontId="9" fillId="0" borderId="0" xfId="1" applyNumberFormat="1" applyFont="1" applyFill="1" applyBorder="1" applyAlignment="1" applyProtection="1">
      <alignment horizontal="center" vertical="center"/>
      <protection locked="0"/>
    </xf>
    <xf numFmtId="165" fontId="9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0" borderId="0" xfId="1" applyNumberFormat="1" applyFont="1" applyFill="1" applyBorder="1" applyAlignment="1" applyProtection="1">
      <alignment horizontal="left"/>
    </xf>
    <xf numFmtId="165" fontId="9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left"/>
    </xf>
    <xf numFmtId="166" fontId="8" fillId="0" borderId="0" xfId="1" applyNumberFormat="1" applyFont="1" applyFill="1" applyBorder="1" applyAlignment="1" applyProtection="1">
      <alignment horizontal="left" vertical="center"/>
    </xf>
    <xf numFmtId="170" fontId="9" fillId="0" borderId="0" xfId="1" applyNumberFormat="1" applyFont="1" applyFill="1" applyBorder="1" applyAlignment="1" applyProtection="1">
      <alignment horizontal="left" vertical="center"/>
      <protection locked="0"/>
    </xf>
    <xf numFmtId="166" fontId="9" fillId="0" borderId="0" xfId="1" applyNumberFormat="1" applyFont="1" applyFill="1" applyBorder="1" applyAlignment="1" applyProtection="1">
      <alignment horizontal="left"/>
    </xf>
    <xf numFmtId="168" fontId="9" fillId="0" borderId="0" xfId="1" applyNumberFormat="1" applyFont="1" applyFill="1" applyBorder="1" applyAlignment="1" applyProtection="1">
      <alignment horizontal="left" vertical="center"/>
    </xf>
    <xf numFmtId="166" fontId="9" fillId="0" borderId="0" xfId="1" applyNumberFormat="1" applyFont="1" applyFill="1" applyBorder="1" applyAlignment="1" applyProtection="1">
      <alignment horizontal="left" vertical="center"/>
    </xf>
    <xf numFmtId="164" fontId="5" fillId="0" borderId="0" xfId="1" applyNumberFormat="1" applyFont="1" applyFill="1" applyBorder="1" applyAlignment="1" applyProtection="1">
      <alignment horizontal="left" vertical="center"/>
    </xf>
    <xf numFmtId="165" fontId="5" fillId="0" borderId="0" xfId="1" quotePrefix="1" applyNumberFormat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/>
    </xf>
    <xf numFmtId="167" fontId="3" fillId="0" borderId="0" xfId="1" applyNumberFormat="1" applyFont="1" applyFill="1" applyBorder="1" applyAlignment="1" applyProtection="1">
      <alignment horizontal="center" vertical="center"/>
      <protection locked="0"/>
    </xf>
    <xf numFmtId="165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left"/>
    </xf>
    <xf numFmtId="165" fontId="3" fillId="0" borderId="0" xfId="1" applyNumberFormat="1" applyFont="1" applyFill="1" applyBorder="1" applyAlignment="1" applyProtection="1">
      <alignment horizontal="left"/>
    </xf>
    <xf numFmtId="166" fontId="5" fillId="0" borderId="0" xfId="1" applyNumberFormat="1" applyFont="1" applyFill="1" applyBorder="1" applyAlignment="1" applyProtection="1">
      <alignment horizontal="left" vertical="center"/>
    </xf>
    <xf numFmtId="168" fontId="3" fillId="0" borderId="0" xfId="1" applyNumberFormat="1" applyFont="1" applyFill="1" applyBorder="1" applyAlignment="1" applyProtection="1">
      <alignment horizontal="left" vertical="center"/>
    </xf>
  </cellXfs>
  <cellStyles count="2">
    <cellStyle name="Normal_Waypoint Eta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gDis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poffice\c\3%20Mate\Terzo%20Coperta\Documenti%20Porti\Documenti%20Port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Dakar\3%20Mate\Terzo%20Coperta\Documenti%20Porti\Customes\DATI%20EQUIPAGGI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Dakar\WINDOWS\Temporary%20Internet%20Files\OLK5131\Ship%20Admin%20Syste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d\felixstowe\SINES\Clearance%20documen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SharedDocs\Documents%20and%20Settings\&#1040;&#1076;&#1084;&#1080;&#1085;&#1080;&#1089;&#1090;&#1088;&#1072;&#1090;&#1086;&#1088;\&#1056;&#1072;&#1073;&#1086;&#1095;&#1080;&#1081;%20&#1089;&#1090;&#1086;&#1083;\July2016\To%20send\Official%20NVMC%20NOAD%20Workbook%20-%20Version%207.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Dakar\NEW%20Crewdat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d\Documents%20and%20Settings\Giuseppe\Documenti\Lavoro%20Terzo\Port%20Documents\DOCUME~1\PAULWA~1\LOCALS~1\Temp\My%20Documents\Capt.Toh\Excel\PORTPAPER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3RD%20OFF\MSC%20AUGUSTA\ARRIVAL\Master\DOCUMENTI%20MSC%20ANTONIA3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3RD%20OFF\MSC%20AUGUSTA\ARRIVAL\DOCUMENTI%20ARR.LIMASSO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Dakar\DOC%20FOR%20ARRIVAL%20MSC%20Nilgun%20TO%20ANTWER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d\Documents%20and%20Settings\Giuseppe\Documenti\Lavoro%20Terzo\Port%20Documents\Port%20Document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d\Documents%20and%20Settings\User\Desktop\2Off\RANDOM%20INCOMING\Med.%20Invent\3%20OFFICER\MEDICINE\Med%20inv%20March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Dakar\MASTE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\Documents%20and%20Settings\Administrator\My%20Documents\D%20R%20A%20Z%20E%20N\B%20A%20Z%20A\MASTERL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msgs\MSC%20KOREA%20NEW%20DOCs\1.Arrival%20Doc's\MSC%20AUGUSTA\-=Arrival=-\Arriva%20Documents%20-15-Sep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3RD%20OFF\MSC%20AUGUSTA\ARRIVAL\My%20Documents\SCADENZIARIO%20CERTIFICAT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Dakar\3%20Mate\Terzo%20Coperta\Documenti%20Porti\Documenti%20Port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d\D.Cadet\PORT%20DOCUM\SINES\Clearance%20documen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agata\Arrival\Documents\MSC%20NILGUN\3off%20actual\PRIXODNIE%20DOKUMENTY\3%20Mate\Terzo%20Coperta\Documenti%20Porti\Documenti%20Port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Dakar\DOC%20FOR%20ARRIVAL%20MSC%20Nilgu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d\Documents%20and%20Settings\msc%20mia%20summer\Desktop\BACK%20UP1\2NDO\CONTA\CONTAJULY\CONTAJUL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d\Documents%20and%20Settings\Giuseppe\Documenti\Lavoro%20Terzo\Port%20Documents\My%20Documents\Ship\2nd%20Off%20MSC%20CHINA\Papers\Port%20Doc%20RIOPLATA%2017.11.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calc-1point"/>
      <sheetName val="testcase"/>
      <sheetName val="99"/>
      <sheetName val="Лист6"/>
      <sheetName val="Лист7"/>
      <sheetName val="Лист8"/>
      <sheetName val="Лист9"/>
      <sheetName val="Лист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glietti doc"/>
      <sheetName val="Pilot Card"/>
      <sheetName val="Store Decl Hong Kong Pg 2"/>
      <sheetName val="Store Decl Hong Kong Pg 1"/>
      <sheetName val="Arrival Declaration Hong Kong"/>
      <sheetName val="Panama books"/>
      <sheetName val="Dati Equipaggio"/>
      <sheetName val="Maschera"/>
      <sheetName val="Store Decl.Singapore"/>
      <sheetName val="Dati Nave"/>
      <sheetName val="Tutti i Documenti per i porti"/>
      <sheetName val="General Declaration IMO"/>
      <sheetName val="General Declaration Cina"/>
      <sheetName val="Crew List IMO"/>
      <sheetName val="Crew List Shanghai"/>
      <sheetName val="Crew List Cina"/>
      <sheetName val="Crew List Singapore"/>
      <sheetName val="Cargo Declaration IMO"/>
      <sheetName val="Cargo Declaration Cina"/>
      <sheetName val="Crew Effect Declaration IMO"/>
      <sheetName val="Crew Effect Declaration Cina"/>
      <sheetName val="Ship Store Declaration IMO"/>
      <sheetName val="Ship Store Declaration Cina"/>
      <sheetName val="Nil List"/>
      <sheetName val="Narcotic List"/>
      <sheetName val="Port of call"/>
      <sheetName val="Animal Quarantine"/>
      <sheetName val="Maritime Decl of HealthCina Dep"/>
      <sheetName val="Maritime Decl of Health Cina"/>
      <sheetName val="Health Shanghai Pg1"/>
      <sheetName val="Health Shanghai Pg 2"/>
      <sheetName val="PSA Pilot Singapore"/>
      <sheetName val="Ship's Report"/>
      <sheetName val="Declaration of Nav"/>
      <sheetName val="Out Home"/>
      <sheetName val="Ship's Information"/>
      <sheetName val="Master Decl Pilotage Pg1"/>
      <sheetName val="Master Decl Pilotage Pg2"/>
      <sheetName val="Info Concerning"/>
      <sheetName val="Master Declaration Pg1"/>
      <sheetName val="Master Declaration Pg2"/>
      <sheetName val="Statistical Declaration"/>
      <sheetName val="Double Bottom Pg1"/>
      <sheetName val="Double Bottom Pg2"/>
      <sheetName val="Health Pg1"/>
      <sheetName val="Health Pg2"/>
      <sheetName val="Health Pg3"/>
      <sheetName val="Health Pg4"/>
      <sheetName val="Sanita Pg 1"/>
      <sheetName val="Sanita Pg 2"/>
      <sheetName val="Sanita Pg 3"/>
      <sheetName val="Sanita Pg 4"/>
      <sheetName val="Capitaneria Pg 1"/>
      <sheetName val="Capitaneria Pg 2"/>
      <sheetName val="Capitaneria Pg 3"/>
      <sheetName val="Store Decl"/>
      <sheetName val="Crew Declaration UK"/>
      <sheetName val="Master Declaration UK Pg 1"/>
      <sheetName val="Master Declaration UK Pg 2"/>
      <sheetName val="Arrival report"/>
      <sheetName val="Sailing Report"/>
      <sheetName val="Health Decl. IMO Pg 1"/>
      <sheetName val="Health Decl. IMO Pg 2"/>
      <sheetName val="Ship Particular Cina Pg 1"/>
      <sheetName val="Ship Particular Cina Pg 2"/>
      <sheetName val="Health Hong Kong Pg 1"/>
      <sheetName val="Health Hong Kong Pg 2"/>
      <sheetName val="Crew List Hong Kong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Russo  Michele</v>
          </cell>
        </row>
      </sheetData>
      <sheetData sheetId="7"/>
      <sheetData sheetId="8"/>
      <sheetData sheetId="9">
        <row r="3">
          <cell r="B3">
            <v>40631</v>
          </cell>
        </row>
        <row r="4">
          <cell r="B4">
            <v>23676</v>
          </cell>
        </row>
        <row r="5">
          <cell r="B5" t="str">
            <v>3FLY9</v>
          </cell>
        </row>
        <row r="6">
          <cell r="B6" t="str">
            <v>Consister Trading Co.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ti i Documenti per i porti"/>
      <sheetName val="Data "/>
      <sheetName val="Maschera"/>
      <sheetName val="Crew List Exp Date"/>
      <sheetName val="passenger list IMO"/>
      <sheetName val="CrewList IMO"/>
      <sheetName val="Dati Equi"/>
      <sheetName val="Passenger list"/>
      <sheetName val="Crewlist SIN"/>
      <sheetName val="Crewlist QUI"/>
      <sheetName val="CrewList Hong Kong"/>
      <sheetName val="Vaccination list"/>
      <sheetName val="Nil List"/>
      <sheetName val="Narcotic List"/>
      <sheetName val="Panama books"/>
      <sheetName val="Store List Declaration"/>
      <sheetName val="Cargo Declaration"/>
      <sheetName val="Healt Decl."/>
      <sheetName val="Health Decl 2"/>
      <sheetName val="Port of Call A"/>
      <sheetName val="Port of Call R"/>
      <sheetName val="Personal Crew Effects"/>
      <sheetName val="UK CRW DEC.1994"/>
      <sheetName val="HM 1999 Custom (A)"/>
      <sheetName val="HM 1999 Custom (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Menu"/>
      <sheetName val="DataMenu"/>
      <sheetName val="ShipInfo"/>
      <sheetName val="CrewInput"/>
      <sheetName val="Database"/>
      <sheetName val="Criteria"/>
      <sheetName val="Lists"/>
      <sheetName val="MainMenu UserGuide"/>
      <sheetName val="DataMenu UserGuide"/>
      <sheetName val="Ship Admin System"/>
    </sheetNames>
    <definedNames>
      <definedName name="company" refersTo="='ShipInfo'!$C$9"/>
      <definedName name="current_month" refersTo="='ShipInfo'!$C$11"/>
      <definedName name="dateofArr" refersTo="='ShipInfo'!$F$8"/>
      <definedName name="DateofDep" refersTo="='ShipInfo'!$F$9"/>
      <definedName name="end_period" refersTo="='ShipInfo'!$C$13"/>
      <definedName name="Nationality_of_Ship" refersTo="='ShipInfo'!$C$8"/>
      <definedName name="papersize" refersTo="='ShipInfo'!$C$14"/>
      <definedName name="PortArr" refersTo="='ShipInfo'!$F$7"/>
      <definedName name="Registry" refersTo="='ShipInfo'!$C$7"/>
      <definedName name="start_period" refersTo="='ShipInfo'!$C$12"/>
      <definedName name="vessel" refersTo="='ShipInfo'!$C$6"/>
    </definedNames>
    <sheetDataSet>
      <sheetData sheetId="0"/>
      <sheetData sheetId="1"/>
      <sheetData sheetId="2">
        <row r="6">
          <cell r="C6" t="str">
            <v>Cook Spirit</v>
          </cell>
        </row>
        <row r="7">
          <cell r="C7">
            <v>732194</v>
          </cell>
          <cell r="F7" t="str">
            <v>Benchamas</v>
          </cell>
        </row>
        <row r="8">
          <cell r="C8" t="str">
            <v>BAHAMAS</v>
          </cell>
          <cell r="F8">
            <v>37294</v>
          </cell>
        </row>
        <row r="9">
          <cell r="C9" t="str">
            <v>TEEKAY SHIPPING LTD.</v>
          </cell>
          <cell r="F9">
            <v>37301</v>
          </cell>
        </row>
        <row r="11">
          <cell r="C11" t="str">
            <v>Feb</v>
          </cell>
        </row>
        <row r="12">
          <cell r="C12">
            <v>37288</v>
          </cell>
        </row>
        <row r="13">
          <cell r="C13">
            <v>37315</v>
          </cell>
        </row>
        <row r="14">
          <cell r="C14" t="str">
            <v>A4</v>
          </cell>
        </row>
      </sheetData>
      <sheetData sheetId="3">
        <row r="6">
          <cell r="C6">
            <v>101263</v>
          </cell>
        </row>
        <row r="7">
          <cell r="C7">
            <v>100000</v>
          </cell>
          <cell r="F7" t="str">
            <v>STEPHANE</v>
          </cell>
        </row>
        <row r="8">
          <cell r="C8">
            <v>100139</v>
          </cell>
          <cell r="F8" t="str">
            <v>RUDY</v>
          </cell>
        </row>
        <row r="9">
          <cell r="C9">
            <v>100169</v>
          </cell>
          <cell r="F9" t="str">
            <v>RENE</v>
          </cell>
        </row>
        <row r="11">
          <cell r="C11">
            <v>103617</v>
          </cell>
        </row>
        <row r="12">
          <cell r="C12">
            <v>100518</v>
          </cell>
        </row>
        <row r="13">
          <cell r="C13">
            <v>301107</v>
          </cell>
        </row>
        <row r="14">
          <cell r="C14">
            <v>102988</v>
          </cell>
        </row>
      </sheetData>
      <sheetData sheetId="4">
        <row r="6">
          <cell r="C6">
            <v>101263</v>
          </cell>
        </row>
        <row r="7">
          <cell r="C7">
            <v>100000</v>
          </cell>
          <cell r="F7" t="str">
            <v>STEPHANE</v>
          </cell>
        </row>
        <row r="8">
          <cell r="C8">
            <v>100139</v>
          </cell>
          <cell r="F8" t="str">
            <v>RUDY</v>
          </cell>
        </row>
        <row r="9">
          <cell r="C9">
            <v>100169</v>
          </cell>
          <cell r="F9" t="str">
            <v>RENE</v>
          </cell>
        </row>
        <row r="11">
          <cell r="C11">
            <v>103617</v>
          </cell>
        </row>
        <row r="12">
          <cell r="C12">
            <v>100518</v>
          </cell>
        </row>
        <row r="13">
          <cell r="C13">
            <v>301107</v>
          </cell>
        </row>
        <row r="14">
          <cell r="C14">
            <v>102988</v>
          </cell>
        </row>
      </sheetData>
      <sheetData sheetId="5">
        <row r="7">
          <cell r="F7" t="str">
            <v>Status</v>
          </cell>
        </row>
        <row r="8">
          <cell r="F8" t="str">
            <v>crew</v>
          </cell>
        </row>
      </sheetData>
      <sheetData sheetId="6">
        <row r="6">
          <cell r="C6" t="str">
            <v>crew</v>
          </cell>
        </row>
        <row r="7">
          <cell r="C7" t="str">
            <v>crew</v>
          </cell>
          <cell r="F7" t="str">
            <v>VIGNES, STEPHANE J M</v>
          </cell>
        </row>
        <row r="8">
          <cell r="C8" t="str">
            <v>crew</v>
          </cell>
          <cell r="F8" t="str">
            <v>ALVAREZ, RUDY S</v>
          </cell>
        </row>
        <row r="9">
          <cell r="C9" t="str">
            <v>crew</v>
          </cell>
          <cell r="F9" t="str">
            <v>ANDRES, RENE S</v>
          </cell>
        </row>
        <row r="11">
          <cell r="C11" t="str">
            <v>crew</v>
          </cell>
        </row>
        <row r="12">
          <cell r="C12" t="str">
            <v>crew</v>
          </cell>
        </row>
        <row r="13">
          <cell r="C13" t="str">
            <v>crew</v>
          </cell>
        </row>
        <row r="14">
          <cell r="C14" t="str">
            <v>crew</v>
          </cell>
        </row>
      </sheetData>
      <sheetData sheetId="7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_generl"/>
      <sheetName val="CREW LST USA"/>
      <sheetName val="CL_USA_back"/>
      <sheetName val="SHIP'S STORES usa"/>
      <sheetName val="Creweff_USA"/>
      <sheetName val="DATA"/>
      <sheetName val="START"/>
      <sheetName val="crewlist"/>
      <sheetName val="crewlist (2)"/>
      <sheetName val="Arms"/>
      <sheetName val="animals"/>
      <sheetName val="PARCELS"/>
      <sheetName val="KROOBOYS"/>
      <sheetName val="Cash decl. (2)"/>
      <sheetName val="Cash decl."/>
      <sheetName val="Stowaways"/>
      <sheetName val="extranum-vacc"/>
      <sheetName val="vaccinations"/>
      <sheetName val="creweffect"/>
      <sheetName val="Passenger"/>
      <sheetName val="Passenger's effects"/>
      <sheetName val="p_call"/>
      <sheetName val="NIL_decl"/>
      <sheetName val="narcotics"/>
      <sheetName val="stores_decl"/>
      <sheetName val="stores_decl (2)"/>
      <sheetName val="health_decl"/>
      <sheetName val="Krooeffects"/>
      <sheetName val="Currency"/>
      <sheetName val="Cleaners"/>
      <sheetName val="Vacc-cleaners"/>
      <sheetName val="Cleaners (2)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essel Details"/>
      <sheetName val="Reporting Party"/>
      <sheetName val="Voyage Information"/>
      <sheetName val="Crew List"/>
      <sheetName val="Non-Crew List"/>
      <sheetName val="Cargo and CDC List"/>
      <sheetName val="Previous Foreign Ports"/>
      <sheetName val="Security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AFGHANISTAN</v>
          </cell>
          <cell r="M1" t="str">
            <v>Passport Number</v>
          </cell>
          <cell r="N1" t="str">
            <v>Able Seaman</v>
          </cell>
          <cell r="Y1" t="str">
            <v>A-1 (Foreign Diplomats)</v>
          </cell>
          <cell r="AA1" t="str">
            <v>Alabama</v>
          </cell>
        </row>
        <row r="2">
          <cell r="C2" t="str">
            <v>ALBANIA</v>
          </cell>
          <cell r="M2" t="str">
            <v>U.S. Alien Registration Card</v>
          </cell>
          <cell r="N2" t="str">
            <v>Agent</v>
          </cell>
          <cell r="Y2" t="str">
            <v>A-2 (Foreign Diplomatic Personnel or Dependents)</v>
          </cell>
          <cell r="AA2" t="str">
            <v>Alaska</v>
          </cell>
        </row>
        <row r="3">
          <cell r="C3" t="str">
            <v>ALGERIA</v>
          </cell>
          <cell r="M3" t="str">
            <v>U.S. Merchant Mariner Document</v>
          </cell>
          <cell r="N3" t="str">
            <v>Asst Food &amp; Beverage Manager</v>
          </cell>
          <cell r="Y3" t="str">
            <v>A-3 (Other Foreign Diplomatic Personnel)</v>
          </cell>
          <cell r="AA3" t="str">
            <v>American Samoa</v>
          </cell>
        </row>
        <row r="4">
          <cell r="C4" t="str">
            <v>AMERICAN SAMOA</v>
          </cell>
          <cell r="M4" t="str">
            <v>Foreign Mariner Document</v>
          </cell>
          <cell r="N4" t="str">
            <v>Audit Manager</v>
          </cell>
          <cell r="Y4" t="str">
            <v>B-1 (Visitor for Business)</v>
          </cell>
          <cell r="AA4" t="str">
            <v>ANTIGUA AND BARBUDA</v>
          </cell>
        </row>
        <row r="5">
          <cell r="C5" t="str">
            <v>ANDORRA</v>
          </cell>
          <cell r="M5" t="str">
            <v>Govt Issued Picture ID(Canada)</v>
          </cell>
          <cell r="N5" t="str">
            <v>Ballast Control Tech</v>
          </cell>
          <cell r="Y5" t="str">
            <v>B-2 (Prospective Student or Scholar)</v>
          </cell>
          <cell r="AA5" t="str">
            <v>Arizona</v>
          </cell>
        </row>
        <row r="6">
          <cell r="C6" t="str">
            <v>ANGOLA</v>
          </cell>
          <cell r="M6" t="str">
            <v>Govt Issued Picture ID(US)</v>
          </cell>
          <cell r="N6" t="str">
            <v>Bar Manager</v>
          </cell>
          <cell r="Y6" t="str">
            <v>B-2 (Visitor for Tourism)</v>
          </cell>
          <cell r="AA6" t="str">
            <v>Arkansas</v>
          </cell>
        </row>
        <row r="7">
          <cell r="C7" t="str">
            <v>ANGUILLA</v>
          </cell>
          <cell r="M7" t="str">
            <v>EDL (MI)</v>
          </cell>
          <cell r="N7" t="str">
            <v>Bar Service</v>
          </cell>
          <cell r="Y7" t="str">
            <v>BCC (Border Crossing Card: Mexico)</v>
          </cell>
          <cell r="AA7" t="str">
            <v>BAHAMAS</v>
          </cell>
        </row>
        <row r="8">
          <cell r="C8" t="str">
            <v>ANTARCTICA</v>
          </cell>
          <cell r="M8" t="str">
            <v>EDL (NY)</v>
          </cell>
          <cell r="N8" t="str">
            <v>Barge Engineer</v>
          </cell>
          <cell r="Y8" t="str">
            <v>C-1 (Alien in Transit)</v>
          </cell>
          <cell r="AA8" t="str">
            <v>BARBADOS</v>
          </cell>
        </row>
        <row r="9">
          <cell r="C9" t="str">
            <v>ANTIGUA AND BARBUDA</v>
          </cell>
          <cell r="M9" t="str">
            <v>EDL (VT)</v>
          </cell>
          <cell r="N9" t="str">
            <v>Bookkeeper</v>
          </cell>
          <cell r="Y9" t="str">
            <v>C-2 (Foreign Government Official in Transit)</v>
          </cell>
          <cell r="AA9" t="str">
            <v>BELIZE</v>
          </cell>
        </row>
        <row r="10">
          <cell r="C10" t="str">
            <v>ARGENTINA</v>
          </cell>
          <cell r="M10" t="str">
            <v>EDL (WA)</v>
          </cell>
          <cell r="N10" t="str">
            <v>Bosun</v>
          </cell>
          <cell r="Y10" t="str">
            <v>C-3 (Foreign Government Official in Transit)</v>
          </cell>
          <cell r="AA10" t="str">
            <v>California</v>
          </cell>
        </row>
        <row r="11">
          <cell r="C11" t="str">
            <v>ARMENIA</v>
          </cell>
          <cell r="M11" t="str">
            <v>EDL (BC)</v>
          </cell>
          <cell r="N11" t="str">
            <v>Budget Planning Analyst or Cost Control</v>
          </cell>
          <cell r="Y11" t="str">
            <v>D-1 (Alien Crewman (Vessel))</v>
          </cell>
          <cell r="AA11" t="str">
            <v>Colorado</v>
          </cell>
        </row>
        <row r="12">
          <cell r="C12" t="str">
            <v>ARUBA</v>
          </cell>
          <cell r="M12" t="str">
            <v>EDL (MB)</v>
          </cell>
          <cell r="N12" t="str">
            <v>Business Development</v>
          </cell>
          <cell r="Y12" t="str">
            <v>D-2 (Alien Crewman (Aircraft))</v>
          </cell>
          <cell r="AA12" t="str">
            <v>Commonwealth Northern Mariana Islands</v>
          </cell>
        </row>
        <row r="13">
          <cell r="C13" t="str">
            <v>AUSTRALIA</v>
          </cell>
          <cell r="M13" t="str">
            <v>EDL (ON)</v>
          </cell>
          <cell r="N13" t="str">
            <v>CAD or CAM</v>
          </cell>
          <cell r="Y13" t="str">
            <v>DV-1 (Green Card Lottery)</v>
          </cell>
          <cell r="AA13" t="str">
            <v>Connecticut</v>
          </cell>
        </row>
        <row r="14">
          <cell r="C14" t="str">
            <v>AUSTRIA</v>
          </cell>
          <cell r="M14" t="str">
            <v>EDL (QC)</v>
          </cell>
          <cell r="N14" t="str">
            <v>Cadet</v>
          </cell>
          <cell r="Y14" t="str">
            <v>E-1 (Treaty Trader)</v>
          </cell>
          <cell r="AA14" t="str">
            <v>Delaware</v>
          </cell>
        </row>
        <row r="15">
          <cell r="C15" t="str">
            <v>AZERBAIJAN</v>
          </cell>
          <cell r="M15" t="str">
            <v>Tribal Card (II)</v>
          </cell>
          <cell r="N15" t="str">
            <v>Captain</v>
          </cell>
          <cell r="Y15" t="str">
            <v>E-2 (Treaty Investor)</v>
          </cell>
          <cell r="AA15" t="str">
            <v>District of Columbia</v>
          </cell>
        </row>
        <row r="16">
          <cell r="C16" t="str">
            <v>BAHAMAS</v>
          </cell>
          <cell r="M16" t="str">
            <v>Tribal Card (IC)</v>
          </cell>
          <cell r="N16" t="str">
            <v>Cargo Technician</v>
          </cell>
          <cell r="Y16" t="str">
            <v>E-3 (Australian Professional Specialty)</v>
          </cell>
          <cell r="AA16" t="str">
            <v>DOMINICA</v>
          </cell>
        </row>
        <row r="17">
          <cell r="C17" t="str">
            <v>BAHRAIN</v>
          </cell>
          <cell r="M17" t="str">
            <v>Passport Card</v>
          </cell>
          <cell r="N17" t="str">
            <v>Casino Staff</v>
          </cell>
          <cell r="Y17" t="str">
            <v>EB-1 (Foreign Nationals of Extraordinary Ability, Outstanding Professors/Researchers, Multinational Executives/Managers)</v>
          </cell>
          <cell r="AA17" t="str">
            <v>Florida</v>
          </cell>
        </row>
        <row r="18">
          <cell r="C18" t="str">
            <v>BANGLADESH</v>
          </cell>
          <cell r="M18" t="str">
            <v>Nexus</v>
          </cell>
          <cell r="N18" t="str">
            <v>Catering</v>
          </cell>
          <cell r="Y18" t="str">
            <v>EB-2 (Workers with Advanced Degrees or Exceptional Ability in the Sciences, Arts or Business)</v>
          </cell>
          <cell r="AA18" t="str">
            <v>Georgia</v>
          </cell>
        </row>
        <row r="19">
          <cell r="C19" t="str">
            <v>BARBADOS</v>
          </cell>
          <cell r="M19" t="str">
            <v>FAST</v>
          </cell>
          <cell r="N19" t="str">
            <v>Cementing</v>
          </cell>
          <cell r="Y19" t="str">
            <v>EB-3 (Skilled Workers and Professionals)</v>
          </cell>
          <cell r="AA19" t="str">
            <v>GRENADA</v>
          </cell>
        </row>
        <row r="20">
          <cell r="C20" t="str">
            <v>BELARUS</v>
          </cell>
          <cell r="M20" t="str">
            <v>SENTRI</v>
          </cell>
          <cell r="N20" t="str">
            <v>Chemical Engineering</v>
          </cell>
          <cell r="Y20" t="str">
            <v>EB-4 (Special Immigrant Visas for Religious Workers)</v>
          </cell>
          <cell r="AA20" t="str">
            <v>Guam</v>
          </cell>
        </row>
        <row r="21">
          <cell r="C21" t="str">
            <v>BELGIUM</v>
          </cell>
          <cell r="M21" t="str">
            <v>Native American</v>
          </cell>
          <cell r="N21" t="str">
            <v>Chief Cook</v>
          </cell>
          <cell r="Y21" t="str">
            <v>EB-5 (Investor/Employment Creation Visas)</v>
          </cell>
          <cell r="AA21" t="str">
            <v>GUYANA</v>
          </cell>
        </row>
        <row r="22">
          <cell r="C22" t="str">
            <v>BELIZE</v>
          </cell>
          <cell r="M22" t="str">
            <v>TP - Refugee Travel Document</v>
          </cell>
          <cell r="N22" t="str">
            <v>Chief Electrician</v>
          </cell>
          <cell r="Y22" t="str">
            <v>F-1 (Foreign Academic Student [when certain conditions are met])</v>
          </cell>
          <cell r="AA22" t="str">
            <v>HAITI</v>
          </cell>
        </row>
        <row r="23">
          <cell r="C23" t="str">
            <v>BENIN</v>
          </cell>
          <cell r="M23" t="str">
            <v>TR - Permit to Re-enter</v>
          </cell>
          <cell r="N23" t="str">
            <v>Chief Engineer</v>
          </cell>
          <cell r="Y23" t="str">
            <v>F-2 (Dependents of F-1 Visa Holders)</v>
          </cell>
          <cell r="AA23" t="str">
            <v>Hawaii</v>
          </cell>
        </row>
        <row r="24">
          <cell r="C24" t="str">
            <v>BERMUDA</v>
          </cell>
          <cell r="M24" t="str">
            <v>U.S. Permanent Resident Card</v>
          </cell>
          <cell r="N24" t="str">
            <v>Chief Housekeeper</v>
          </cell>
          <cell r="Y24" t="str">
            <v>G-1 (Representatives (and their dependents) of International Organizations)</v>
          </cell>
          <cell r="AA24" t="str">
            <v>Idaho</v>
          </cell>
        </row>
        <row r="25">
          <cell r="C25" t="str">
            <v>BHUTAN</v>
          </cell>
          <cell r="M25" t="str">
            <v>U.S. Merchant Mariner Credential</v>
          </cell>
          <cell r="N25" t="str">
            <v>Chief Master</v>
          </cell>
          <cell r="Y25" t="str">
            <v>G-2 (Representatives (and their dependents) of International Organizations)</v>
          </cell>
          <cell r="AA25" t="str">
            <v>Illinois</v>
          </cell>
        </row>
        <row r="26">
          <cell r="C26" t="str">
            <v>BOLIVIA</v>
          </cell>
          <cell r="M26" t="str">
            <v>Transportation Worker Identification Credential</v>
          </cell>
          <cell r="N26" t="str">
            <v>Chief Mate</v>
          </cell>
          <cell r="Y26" t="str">
            <v>G-3 (Representatives (and their dependents) of International Organizations)</v>
          </cell>
          <cell r="AA26" t="str">
            <v>Indiana</v>
          </cell>
        </row>
        <row r="27">
          <cell r="C27" t="str">
            <v>BONAIRE, SINT EUSTATIUS AND SABA</v>
          </cell>
          <cell r="M27" t="str">
            <v>Seafarer's Identification Document</v>
          </cell>
          <cell r="N27" t="str">
            <v>Chief Officer</v>
          </cell>
          <cell r="Y27" t="str">
            <v>G-4 (Representatives (and their dependents) of International Organizations)</v>
          </cell>
          <cell r="AA27" t="str">
            <v>Iowa</v>
          </cell>
        </row>
        <row r="28">
          <cell r="C28" t="str">
            <v>BOSNIA AND HERZEGOVINA</v>
          </cell>
          <cell r="M28" t="str">
            <v>Birth Certificate</v>
          </cell>
          <cell r="N28" t="str">
            <v>Chief Purser</v>
          </cell>
          <cell r="Y28" t="str">
            <v>G-5 (Personal Employees of G-1, G-2, G-3 or G-4 Visa Holders)</v>
          </cell>
          <cell r="AA28" t="str">
            <v>JAMAICA</v>
          </cell>
        </row>
        <row r="29">
          <cell r="C29" t="str">
            <v>BOTSWANA</v>
          </cell>
          <cell r="M29" t="str">
            <v>Consular Report of Birth Abroad</v>
          </cell>
          <cell r="N29" t="str">
            <v>Chief Steward</v>
          </cell>
          <cell r="Y29" t="str">
            <v>H-1B (Temporary Worker in a Specialty Occupation)</v>
          </cell>
          <cell r="AA29" t="str">
            <v>Kansas</v>
          </cell>
        </row>
        <row r="30">
          <cell r="C30" t="str">
            <v>BRAZIL</v>
          </cell>
          <cell r="M30" t="str">
            <v>Certificate of Naturalization</v>
          </cell>
          <cell r="N30" t="str">
            <v>Civil Engineering</v>
          </cell>
          <cell r="Y30" t="str">
            <v>H-1C (Foreign Trained Nurses)</v>
          </cell>
          <cell r="AA30" t="str">
            <v>Kentucky</v>
          </cell>
        </row>
        <row r="31">
          <cell r="C31" t="str">
            <v>BRITISH INDIAN OCEAN TERRITORY</v>
          </cell>
          <cell r="M31" t="str">
            <v>Global Entry</v>
          </cell>
          <cell r="N31" t="str">
            <v>Coil Tubing</v>
          </cell>
          <cell r="Y31" t="str">
            <v>H-2A (Agricultural Worker)</v>
          </cell>
          <cell r="AA31" t="str">
            <v>Louisiana</v>
          </cell>
        </row>
        <row r="32">
          <cell r="C32" t="str">
            <v>BRUNEI DARUSSALAM</v>
          </cell>
          <cell r="N32" t="str">
            <v>Communications Specialist</v>
          </cell>
          <cell r="Y32" t="str">
            <v>H-2B (Skilled or Unskilled Worker)</v>
          </cell>
          <cell r="AA32" t="str">
            <v>Maine</v>
          </cell>
        </row>
        <row r="33">
          <cell r="C33" t="str">
            <v>BULGARIA</v>
          </cell>
          <cell r="N33" t="str">
            <v>Contracts Administration</v>
          </cell>
          <cell r="Y33" t="str">
            <v>H-3 (Trainee)</v>
          </cell>
          <cell r="AA33" t="str">
            <v>Maryland</v>
          </cell>
        </row>
        <row r="34">
          <cell r="C34" t="str">
            <v>BURKINA FASO</v>
          </cell>
          <cell r="N34" t="str">
            <v>Cook</v>
          </cell>
          <cell r="Y34" t="str">
            <v>H-4 (Dependents of 'H' Visa Holders)</v>
          </cell>
          <cell r="AA34" t="str">
            <v>Massachusetts</v>
          </cell>
        </row>
        <row r="35">
          <cell r="C35" t="str">
            <v>BURUNDI</v>
          </cell>
          <cell r="N35" t="str">
            <v>Corrosion Engineering</v>
          </cell>
          <cell r="Y35" t="str">
            <v>I (Representative of Foreign Information Media)</v>
          </cell>
          <cell r="AA35" t="str">
            <v>Michigan</v>
          </cell>
        </row>
        <row r="36">
          <cell r="C36" t="str">
            <v>CAMBODIA</v>
          </cell>
          <cell r="N36" t="str">
            <v>Crane Operator</v>
          </cell>
          <cell r="Y36" t="str">
            <v>J-1 (Exchange Visitor [Au pair])</v>
          </cell>
          <cell r="AA36" t="str">
            <v>Minnesota</v>
          </cell>
        </row>
        <row r="37">
          <cell r="C37" t="str">
            <v>CAMEROON</v>
          </cell>
          <cell r="N37" t="str">
            <v>Crew Member</v>
          </cell>
          <cell r="Y37" t="str">
            <v>J-1 (Exchange Visitor [Scholar, Professor or Researcher])</v>
          </cell>
          <cell r="AA37" t="str">
            <v>Mississippi</v>
          </cell>
        </row>
        <row r="38">
          <cell r="C38" t="str">
            <v>CANADA</v>
          </cell>
          <cell r="N38" t="str">
            <v>Cruise Director</v>
          </cell>
          <cell r="Y38" t="str">
            <v>J-1 (Exchange Visitor [Student])</v>
          </cell>
          <cell r="AA38" t="str">
            <v>Missouri</v>
          </cell>
        </row>
        <row r="39">
          <cell r="C39" t="str">
            <v>CAPE VERDE</v>
          </cell>
          <cell r="N39" t="str">
            <v>Cruise Staff</v>
          </cell>
          <cell r="Y39" t="str">
            <v>J-2 (Dependents of J-1 Visa Holders)</v>
          </cell>
          <cell r="AA39" t="str">
            <v>Montana</v>
          </cell>
        </row>
        <row r="40">
          <cell r="C40" t="str">
            <v>CAYMAN ISLANDS</v>
          </cell>
          <cell r="N40" t="str">
            <v>Deck Officer</v>
          </cell>
          <cell r="Y40" t="str">
            <v>K-1 (Fiance[e] Visas)</v>
          </cell>
          <cell r="AA40" t="str">
            <v>MONTSERRAT</v>
          </cell>
        </row>
        <row r="41">
          <cell r="C41" t="str">
            <v>CENTRAL AFRICAN REPUBLIC</v>
          </cell>
          <cell r="N41" t="str">
            <v>Deckhand</v>
          </cell>
          <cell r="Y41" t="str">
            <v>K-3 (Dependents of K-1 Visa Holders)</v>
          </cell>
          <cell r="AA41" t="str">
            <v>Nebraska</v>
          </cell>
        </row>
        <row r="42">
          <cell r="C42" t="str">
            <v>CHAD</v>
          </cell>
          <cell r="N42" t="str">
            <v>Derrickman</v>
          </cell>
          <cell r="Y42" t="str">
            <v>L-1 (Intracompany Transfee)</v>
          </cell>
          <cell r="AA42" t="str">
            <v>Nevada</v>
          </cell>
        </row>
        <row r="43">
          <cell r="C43" t="str">
            <v>CHILE</v>
          </cell>
          <cell r="N43" t="str">
            <v>Design Engineer</v>
          </cell>
          <cell r="Y43" t="str">
            <v>L-2 (Dependents of L-1 Visa Holders)</v>
          </cell>
          <cell r="AA43" t="str">
            <v>New Hampshire</v>
          </cell>
        </row>
        <row r="44">
          <cell r="C44" t="str">
            <v>CHINA</v>
          </cell>
          <cell r="N44" t="str">
            <v>Directional Driller</v>
          </cell>
          <cell r="Y44" t="str">
            <v>M-1 (Foreign Vocational Student)</v>
          </cell>
          <cell r="AA44" t="str">
            <v>New Jersey</v>
          </cell>
        </row>
        <row r="45">
          <cell r="C45" t="str">
            <v>CHRISTMAS ISLAND</v>
          </cell>
          <cell r="N45" t="str">
            <v>Dispatcher</v>
          </cell>
          <cell r="Y45" t="str">
            <v>M-2 (Dependents of M-1 Visa Holders)</v>
          </cell>
          <cell r="AA45" t="str">
            <v>New Mexico</v>
          </cell>
        </row>
        <row r="46">
          <cell r="C46" t="str">
            <v>COCOS (KEELING) ISLANDS</v>
          </cell>
          <cell r="N46" t="str">
            <v>Diving</v>
          </cell>
          <cell r="Y46" t="str">
            <v>NATO-1 (NATO Personnel)</v>
          </cell>
          <cell r="AA46" t="str">
            <v>New York</v>
          </cell>
        </row>
        <row r="47">
          <cell r="C47" t="str">
            <v>COLOMBIA</v>
          </cell>
          <cell r="N47" t="str">
            <v>Doctor</v>
          </cell>
          <cell r="Y47" t="str">
            <v>NATO-2 (NATO Personnel)</v>
          </cell>
          <cell r="AA47" t="str">
            <v>North Carolina</v>
          </cell>
        </row>
        <row r="48">
          <cell r="C48" t="str">
            <v>COMOROS</v>
          </cell>
          <cell r="N48" t="str">
            <v>Donkeyman</v>
          </cell>
          <cell r="Y48" t="str">
            <v>NATO-3 (NATO Personnel)</v>
          </cell>
          <cell r="AA48" t="str">
            <v>North Dakota</v>
          </cell>
        </row>
        <row r="49">
          <cell r="C49" t="str">
            <v>CONGO</v>
          </cell>
          <cell r="N49" t="str">
            <v>Drafting</v>
          </cell>
          <cell r="Y49" t="str">
            <v>NATO-4 (NATO Personnel)</v>
          </cell>
          <cell r="AA49" t="str">
            <v>Ohio</v>
          </cell>
        </row>
        <row r="50">
          <cell r="C50" t="str">
            <v>CONGO, THE DEMOCRATIC REPUBLIC OF THE</v>
          </cell>
          <cell r="N50" t="str">
            <v>Driller</v>
          </cell>
          <cell r="Y50" t="str">
            <v>NATO-5 (NATO Personnel)</v>
          </cell>
          <cell r="AA50" t="str">
            <v>Oklahoma</v>
          </cell>
        </row>
        <row r="51">
          <cell r="C51" t="str">
            <v>COOK ISLANDS</v>
          </cell>
          <cell r="N51" t="str">
            <v>Drilling Consultant</v>
          </cell>
          <cell r="Y51" t="str">
            <v>NATO-6 (NATO Personnel)</v>
          </cell>
          <cell r="AA51" t="str">
            <v>Oregon</v>
          </cell>
        </row>
        <row r="52">
          <cell r="C52" t="str">
            <v>COSTA RICA</v>
          </cell>
          <cell r="N52" t="str">
            <v>Drilling Engineering</v>
          </cell>
          <cell r="Y52" t="str">
            <v>O-1 (Persons of Extraordinary Ability in the Sciences, Arts, Education, Business, or Athletics)</v>
          </cell>
          <cell r="AA52" t="str">
            <v>Pennsylvania</v>
          </cell>
        </row>
        <row r="53">
          <cell r="C53" t="str">
            <v>COTE D'IVOIRE</v>
          </cell>
          <cell r="N53" t="str">
            <v>Drilling Foreman</v>
          </cell>
          <cell r="Y53" t="str">
            <v>O-2 (Accompanying Personnel of O-1 Visa Holders)</v>
          </cell>
          <cell r="AA53" t="str">
            <v>Puerto Rico</v>
          </cell>
        </row>
        <row r="54">
          <cell r="C54" t="str">
            <v>CROATIA</v>
          </cell>
          <cell r="N54" t="str">
            <v>Drilling Superintendent</v>
          </cell>
          <cell r="Y54" t="str">
            <v>O-3 (Dependents of O-1 and O-2 Visa Holders)</v>
          </cell>
          <cell r="AA54" t="str">
            <v>Rhode Island</v>
          </cell>
        </row>
        <row r="55">
          <cell r="C55" t="str">
            <v>CUBA</v>
          </cell>
          <cell r="N55" t="str">
            <v>Dynamic Position Officer</v>
          </cell>
          <cell r="Y55" t="str">
            <v>P-1 (Internationally Recognized Athletes or Entertainment Groups and Members of their Essential Support Personnel)</v>
          </cell>
          <cell r="AA55" t="str">
            <v>SAINT KITTS AND NEVIS</v>
          </cell>
        </row>
        <row r="56">
          <cell r="C56" t="str">
            <v>CURACAO</v>
          </cell>
          <cell r="N56" t="str">
            <v>Editor</v>
          </cell>
          <cell r="Y56" t="str">
            <v>P-2 (Artist or Entertainer Under a Reciprocal Exchange Program)</v>
          </cell>
          <cell r="AA56" t="str">
            <v>Saint Lawrence Seaway - Transit</v>
          </cell>
        </row>
        <row r="57">
          <cell r="C57" t="str">
            <v>CYPRUS</v>
          </cell>
          <cell r="N57" t="str">
            <v>Electrical Engineer</v>
          </cell>
          <cell r="Y57" t="str">
            <v>P-3 (Artist or Entertainer in a Culturally Unique Program)</v>
          </cell>
          <cell r="AA57" t="str">
            <v>SAINT LUCIA</v>
          </cell>
        </row>
        <row r="58">
          <cell r="C58" t="str">
            <v>CZECH REPUBLIC</v>
          </cell>
          <cell r="N58" t="str">
            <v>Electrician</v>
          </cell>
          <cell r="Y58" t="str">
            <v>P-4 (Dependents of P-1, P-2, or P-3 Visa Holders)</v>
          </cell>
          <cell r="AA58" t="str">
            <v>SAINT VINCENT AND THE GRENADINES</v>
          </cell>
        </row>
        <row r="59">
          <cell r="C59" t="str">
            <v>DENMARK</v>
          </cell>
          <cell r="N59" t="str">
            <v>Electronics Tech</v>
          </cell>
          <cell r="Y59" t="str">
            <v>Q (Participant in an International Cultural Exchange Program)</v>
          </cell>
          <cell r="AA59" t="str">
            <v>South Carolina</v>
          </cell>
        </row>
        <row r="60">
          <cell r="C60" t="str">
            <v>DJIBOUTI</v>
          </cell>
          <cell r="N60" t="str">
            <v>Emergency Response or Paramedic</v>
          </cell>
          <cell r="Y60" t="str">
            <v>R-1 (Religious Worker with a Non-profit Organization)</v>
          </cell>
          <cell r="AA60" t="str">
            <v>South Dakota</v>
          </cell>
        </row>
        <row r="61">
          <cell r="C61" t="str">
            <v>DOMINICA</v>
          </cell>
          <cell r="N61" t="str">
            <v>Engineer Cadet</v>
          </cell>
          <cell r="Y61" t="str">
            <v>R-2 (Dependents of R-1 Visa Holders)</v>
          </cell>
          <cell r="AA61" t="str">
            <v>SURINAME</v>
          </cell>
        </row>
        <row r="62">
          <cell r="C62" t="str">
            <v>DOMINICAN REPUBLIC</v>
          </cell>
          <cell r="N62" t="str">
            <v>Engineering Crew</v>
          </cell>
          <cell r="Y62" t="str">
            <v>S-5 (Alien Assisting in Law Enforcement)</v>
          </cell>
          <cell r="AA62" t="str">
            <v>Tennessee</v>
          </cell>
        </row>
        <row r="63">
          <cell r="C63" t="str">
            <v>ECUADOR</v>
          </cell>
          <cell r="N63" t="str">
            <v>Entertainment</v>
          </cell>
          <cell r="Y63" t="str">
            <v>S-6 (Alien Assisting in Law Enforcement)</v>
          </cell>
          <cell r="AA63" t="str">
            <v>Texas</v>
          </cell>
        </row>
        <row r="64">
          <cell r="C64" t="str">
            <v>EGYPT</v>
          </cell>
          <cell r="N64" t="str">
            <v>Entry Rig Roustabout</v>
          </cell>
          <cell r="Y64" t="str">
            <v>S-7 (Dependents of S-5 or S-6 Visa Holders)</v>
          </cell>
          <cell r="AA64" t="str">
            <v>TRINIDAD AND TOBAGO</v>
          </cell>
        </row>
        <row r="65">
          <cell r="C65" t="str">
            <v>EL SALVADOR</v>
          </cell>
          <cell r="N65" t="str">
            <v>Environmental Engineer</v>
          </cell>
          <cell r="Y65" t="str">
            <v>TC (Professional business worker admitted under U.S.-Canada Free Trade Act [NAFTA])</v>
          </cell>
          <cell r="AA65" t="str">
            <v>U.S. Minor Outlying Islands</v>
          </cell>
        </row>
        <row r="66">
          <cell r="C66" t="str">
            <v>EQUATORIAL GUINEA</v>
          </cell>
          <cell r="N66" t="str">
            <v>Environmental Safety and Training</v>
          </cell>
          <cell r="Y66" t="str">
            <v>TN (Professional business worker admitted under NAFTA)</v>
          </cell>
          <cell r="AA66" t="str">
            <v>Utah</v>
          </cell>
        </row>
        <row r="67">
          <cell r="C67" t="str">
            <v>ERITREA</v>
          </cell>
          <cell r="N67" t="str">
            <v>Executive</v>
          </cell>
          <cell r="Y67" t="str">
            <v>VWB (Visa Waiver for Business)</v>
          </cell>
          <cell r="AA67" t="str">
            <v>Vermont</v>
          </cell>
        </row>
        <row r="68">
          <cell r="C68" t="str">
            <v>ESTONIA</v>
          </cell>
          <cell r="N68" t="str">
            <v>Facilities Crew</v>
          </cell>
          <cell r="AA68" t="str">
            <v>Virgin Islands</v>
          </cell>
        </row>
        <row r="69">
          <cell r="C69" t="str">
            <v>ETHIOPIA</v>
          </cell>
          <cell r="N69" t="str">
            <v>Facilities Manager</v>
          </cell>
          <cell r="AA69" t="str">
            <v>Virginia</v>
          </cell>
        </row>
        <row r="70">
          <cell r="C70" t="str">
            <v>FALKLAND ISLANDS (MALVINAS)</v>
          </cell>
          <cell r="N70" t="str">
            <v>Field Development</v>
          </cell>
          <cell r="AA70" t="str">
            <v>Washington</v>
          </cell>
        </row>
        <row r="71">
          <cell r="C71" t="str">
            <v>FAROE ISLANDS</v>
          </cell>
          <cell r="N71" t="str">
            <v>Field Service Tech</v>
          </cell>
          <cell r="AA71" t="str">
            <v>West Virginia</v>
          </cell>
        </row>
        <row r="72">
          <cell r="C72" t="str">
            <v>FIJI</v>
          </cell>
          <cell r="N72" t="str">
            <v>Financial Controller</v>
          </cell>
          <cell r="AA72" t="str">
            <v>Wisconsin</v>
          </cell>
        </row>
        <row r="73">
          <cell r="C73" t="str">
            <v>FINLAND</v>
          </cell>
          <cell r="N73" t="str">
            <v>Fire Fighting</v>
          </cell>
          <cell r="AA73" t="str">
            <v>Wyoming</v>
          </cell>
        </row>
        <row r="74">
          <cell r="C74" t="str">
            <v>FRANCE</v>
          </cell>
          <cell r="N74" t="str">
            <v>First Assistant Engineer</v>
          </cell>
        </row>
        <row r="75">
          <cell r="C75" t="str">
            <v>FRENCH GUIANA</v>
          </cell>
          <cell r="N75" t="str">
            <v>First Mate</v>
          </cell>
        </row>
        <row r="76">
          <cell r="C76" t="str">
            <v>FRENCH POLYNESIA</v>
          </cell>
          <cell r="N76" t="str">
            <v>First Officer</v>
          </cell>
        </row>
        <row r="77">
          <cell r="C77" t="str">
            <v>FRENCH SOUTHERN TERRITORIES</v>
          </cell>
          <cell r="N77" t="str">
            <v>Fishing</v>
          </cell>
        </row>
        <row r="78">
          <cell r="C78" t="str">
            <v>GABON</v>
          </cell>
          <cell r="N78" t="str">
            <v>Fitter</v>
          </cell>
        </row>
        <row r="79">
          <cell r="C79" t="str">
            <v>GAMBIA</v>
          </cell>
          <cell r="N79" t="str">
            <v>Floating Systems</v>
          </cell>
        </row>
        <row r="80">
          <cell r="C80" t="str">
            <v>GEORGIA</v>
          </cell>
          <cell r="N80" t="str">
            <v>Floorhand</v>
          </cell>
        </row>
        <row r="81">
          <cell r="C81" t="str">
            <v>GERMANY</v>
          </cell>
          <cell r="N81" t="str">
            <v>Food &amp; Beverage Manager</v>
          </cell>
        </row>
        <row r="82">
          <cell r="C82" t="str">
            <v>GHANA</v>
          </cell>
          <cell r="N82" t="str">
            <v>Food Service</v>
          </cell>
        </row>
        <row r="83">
          <cell r="C83" t="str">
            <v>GIBRALTAR</v>
          </cell>
          <cell r="N83" t="str">
            <v>Fourth Assistant Engineer</v>
          </cell>
        </row>
        <row r="84">
          <cell r="C84" t="str">
            <v>GREECE</v>
          </cell>
          <cell r="N84" t="str">
            <v>FPSO or FPU</v>
          </cell>
        </row>
        <row r="85">
          <cell r="C85" t="str">
            <v>GREENLAND</v>
          </cell>
          <cell r="N85" t="str">
            <v>Galleyhand</v>
          </cell>
        </row>
        <row r="86">
          <cell r="C86" t="str">
            <v>GRENADA</v>
          </cell>
          <cell r="N86" t="str">
            <v>Gas Plant Operations</v>
          </cell>
        </row>
        <row r="87">
          <cell r="C87" t="str">
            <v>GUADELOUPE</v>
          </cell>
          <cell r="N87" t="str">
            <v>Geochemist</v>
          </cell>
        </row>
        <row r="88">
          <cell r="C88" t="str">
            <v>GUAM</v>
          </cell>
          <cell r="N88" t="str">
            <v>Geologist</v>
          </cell>
        </row>
        <row r="89">
          <cell r="C89" t="str">
            <v>GUATEMALA</v>
          </cell>
          <cell r="N89" t="str">
            <v>Geophysicist</v>
          </cell>
        </row>
        <row r="90">
          <cell r="C90" t="str">
            <v>GUERNSEY</v>
          </cell>
          <cell r="N90" t="str">
            <v>Geoscientist</v>
          </cell>
        </row>
        <row r="91">
          <cell r="C91" t="str">
            <v>GUINEA</v>
          </cell>
          <cell r="N91" t="str">
            <v>Geotechnical Engineer</v>
          </cell>
        </row>
        <row r="92">
          <cell r="C92" t="str">
            <v>GUINEA-BISSAU</v>
          </cell>
          <cell r="N92" t="str">
            <v>Graphics Designer</v>
          </cell>
        </row>
        <row r="93">
          <cell r="C93" t="str">
            <v>GUYANA</v>
          </cell>
          <cell r="N93" t="str">
            <v>Greaser</v>
          </cell>
        </row>
        <row r="94">
          <cell r="C94" t="str">
            <v>HAITI</v>
          </cell>
          <cell r="N94" t="str">
            <v>Heavy Lift or Pipelay</v>
          </cell>
        </row>
        <row r="95">
          <cell r="C95" t="str">
            <v>HEARD ISLAND AND MCDONALD ISLANDS</v>
          </cell>
          <cell r="N95" t="str">
            <v>Heavy Machinery Operator</v>
          </cell>
        </row>
        <row r="96">
          <cell r="C96" t="str">
            <v>HOLY SEE (VATICAN CITY STATE)</v>
          </cell>
          <cell r="N96" t="str">
            <v>Hospitality</v>
          </cell>
        </row>
        <row r="97">
          <cell r="C97" t="str">
            <v>HONDURAS</v>
          </cell>
          <cell r="N97" t="str">
            <v>Hotel Director</v>
          </cell>
        </row>
        <row r="98">
          <cell r="C98" t="str">
            <v>HONG KONG</v>
          </cell>
          <cell r="N98" t="str">
            <v>Hotel Staff</v>
          </cell>
        </row>
        <row r="99">
          <cell r="C99" t="str">
            <v>HUNGARY</v>
          </cell>
          <cell r="N99" t="str">
            <v>Housekeeping Staff</v>
          </cell>
        </row>
        <row r="100">
          <cell r="C100" t="str">
            <v>ICELAND</v>
          </cell>
          <cell r="N100" t="str">
            <v>Human Resources</v>
          </cell>
        </row>
        <row r="101">
          <cell r="C101" t="str">
            <v>INDIA</v>
          </cell>
          <cell r="N101" t="str">
            <v>HVAC</v>
          </cell>
        </row>
        <row r="102">
          <cell r="C102" t="str">
            <v>INDONESIA</v>
          </cell>
          <cell r="N102" t="str">
            <v>Information Technology</v>
          </cell>
        </row>
        <row r="103">
          <cell r="C103" t="str">
            <v>INSTALLATIONS IN INTERNATIONAL WATERS</v>
          </cell>
          <cell r="N103" t="str">
            <v>Instructor</v>
          </cell>
        </row>
        <row r="104">
          <cell r="C104" t="str">
            <v>IRAN, ISLAMIC REPUBLIC OF</v>
          </cell>
          <cell r="N104" t="str">
            <v>Instrument Engineer</v>
          </cell>
        </row>
        <row r="105">
          <cell r="C105" t="str">
            <v>IRAQ</v>
          </cell>
          <cell r="N105" t="str">
            <v>Instrument Tech</v>
          </cell>
        </row>
        <row r="106">
          <cell r="C106" t="str">
            <v>IRELAND</v>
          </cell>
          <cell r="N106" t="str">
            <v>Instrumentation Technologist</v>
          </cell>
        </row>
        <row r="107">
          <cell r="C107" t="str">
            <v>ISLE OF MAN</v>
          </cell>
          <cell r="N107" t="str">
            <v>Insurance Adjuster</v>
          </cell>
        </row>
        <row r="108">
          <cell r="C108" t="str">
            <v>ISRAEL</v>
          </cell>
          <cell r="N108" t="str">
            <v>Inventory Control</v>
          </cell>
        </row>
        <row r="109">
          <cell r="C109" t="str">
            <v>ITALY</v>
          </cell>
          <cell r="N109" t="str">
            <v>Landman</v>
          </cell>
        </row>
        <row r="110">
          <cell r="C110" t="str">
            <v>JAMAICA</v>
          </cell>
          <cell r="N110" t="str">
            <v>Laundry Master</v>
          </cell>
        </row>
        <row r="111">
          <cell r="C111" t="str">
            <v>JAPAN</v>
          </cell>
          <cell r="N111" t="str">
            <v>Lease Analyst</v>
          </cell>
        </row>
        <row r="112">
          <cell r="C112" t="str">
            <v>JERSEY</v>
          </cell>
          <cell r="N112" t="str">
            <v>Legal</v>
          </cell>
        </row>
        <row r="113">
          <cell r="C113" t="str">
            <v>JORDAN</v>
          </cell>
          <cell r="N113" t="str">
            <v>Lifeboatman</v>
          </cell>
        </row>
        <row r="114">
          <cell r="C114" t="str">
            <v>KAZAKHSTAN</v>
          </cell>
          <cell r="N114" t="str">
            <v>Logging</v>
          </cell>
        </row>
        <row r="115">
          <cell r="C115" t="str">
            <v>KENYA</v>
          </cell>
          <cell r="N115" t="str">
            <v>Machinist</v>
          </cell>
        </row>
        <row r="116">
          <cell r="C116" t="str">
            <v>KIRIBATI</v>
          </cell>
          <cell r="N116" t="str">
            <v>Maintenance Roustabout</v>
          </cell>
        </row>
        <row r="117">
          <cell r="C117" t="str">
            <v>KOREA, DEMOCRATIC PEOPLE'S REPUBLIC OF</v>
          </cell>
          <cell r="N117" t="str">
            <v>Maintenance Supervisor</v>
          </cell>
        </row>
        <row r="118">
          <cell r="C118" t="str">
            <v>KOREA, REPUBLIC OF</v>
          </cell>
          <cell r="N118" t="str">
            <v>Maitre'd</v>
          </cell>
        </row>
        <row r="119">
          <cell r="C119" t="str">
            <v>KOSOVO, REPUBLIC OF</v>
          </cell>
          <cell r="N119" t="str">
            <v>Marine Crew</v>
          </cell>
        </row>
        <row r="120">
          <cell r="C120" t="str">
            <v>KUWAIT</v>
          </cell>
          <cell r="N120" t="str">
            <v>Marine Engineering</v>
          </cell>
        </row>
        <row r="121">
          <cell r="C121" t="str">
            <v>KYRGYZSTAN</v>
          </cell>
          <cell r="N121" t="str">
            <v>Marine Surveyor</v>
          </cell>
        </row>
        <row r="122">
          <cell r="C122" t="str">
            <v>LAO PEOPLE'S DEMOCRATIC REPUBLIC</v>
          </cell>
          <cell r="N122" t="str">
            <v>Marketing &amp; Revenue Manager</v>
          </cell>
        </row>
        <row r="123">
          <cell r="C123" t="str">
            <v>LATVIA</v>
          </cell>
          <cell r="N123" t="str">
            <v>Master</v>
          </cell>
        </row>
        <row r="124">
          <cell r="C124" t="str">
            <v>LEBANON</v>
          </cell>
          <cell r="N124" t="str">
            <v>Master First Class Pilot</v>
          </cell>
        </row>
        <row r="125">
          <cell r="C125" t="str">
            <v>LESOTHO</v>
          </cell>
          <cell r="N125" t="str">
            <v>Mate First Class Pilot</v>
          </cell>
        </row>
        <row r="126">
          <cell r="C126" t="str">
            <v>LIBERIA</v>
          </cell>
          <cell r="N126" t="str">
            <v>Materials man-woman aka Storeman-woman</v>
          </cell>
        </row>
        <row r="127">
          <cell r="C127" t="str">
            <v>LIBYAN ARAB JAMAHIRIYA</v>
          </cell>
          <cell r="N127" t="str">
            <v>Materials Management</v>
          </cell>
        </row>
        <row r="128">
          <cell r="C128" t="str">
            <v>LIECHTENSTEIN</v>
          </cell>
          <cell r="N128" t="str">
            <v>Mechanic</v>
          </cell>
        </row>
        <row r="129">
          <cell r="C129" t="str">
            <v>LITHUANIA</v>
          </cell>
          <cell r="N129" t="str">
            <v>Mechanical Engineering</v>
          </cell>
        </row>
        <row r="130">
          <cell r="C130" t="str">
            <v>LUXEMBOURG</v>
          </cell>
          <cell r="N130" t="str">
            <v>Medic</v>
          </cell>
        </row>
        <row r="131">
          <cell r="C131" t="str">
            <v>MACAO</v>
          </cell>
          <cell r="N131" t="str">
            <v>Medical Staff</v>
          </cell>
        </row>
        <row r="132">
          <cell r="C132" t="str">
            <v>MACEDONIA, THE FORMER YUGOSLAV REPUBLIC OF</v>
          </cell>
          <cell r="N132" t="str">
            <v>Messman</v>
          </cell>
        </row>
        <row r="133">
          <cell r="C133" t="str">
            <v>MADAGASCAR</v>
          </cell>
          <cell r="N133" t="str">
            <v>Modeling</v>
          </cell>
        </row>
        <row r="134">
          <cell r="C134" t="str">
            <v>MALAWI</v>
          </cell>
          <cell r="N134" t="str">
            <v>Motorman</v>
          </cell>
        </row>
        <row r="135">
          <cell r="C135" t="str">
            <v>MALAYSIA</v>
          </cell>
          <cell r="N135" t="str">
            <v>Mud Engineer</v>
          </cell>
        </row>
        <row r="136">
          <cell r="C136" t="str">
            <v>MALDIVES</v>
          </cell>
          <cell r="N136" t="str">
            <v>MWD or LWD</v>
          </cell>
        </row>
        <row r="137">
          <cell r="C137" t="str">
            <v>MALI</v>
          </cell>
          <cell r="N137" t="str">
            <v>Naval Architect</v>
          </cell>
        </row>
        <row r="138">
          <cell r="C138" t="str">
            <v>MALTA</v>
          </cell>
          <cell r="N138" t="str">
            <v>Noise and Vibration Control</v>
          </cell>
        </row>
        <row r="139">
          <cell r="C139" t="str">
            <v>MARSHALL ISLANDS</v>
          </cell>
          <cell r="N139" t="str">
            <v>NOT PROVIDED</v>
          </cell>
        </row>
        <row r="140">
          <cell r="C140" t="str">
            <v>MARTINIQUE</v>
          </cell>
          <cell r="N140" t="str">
            <v>Offshore Crane Operator</v>
          </cell>
        </row>
        <row r="141">
          <cell r="C141" t="str">
            <v>MAURITANIA</v>
          </cell>
          <cell r="N141" t="str">
            <v>Offshore Installation Manager</v>
          </cell>
        </row>
        <row r="142">
          <cell r="C142" t="str">
            <v>MAURITIUS</v>
          </cell>
          <cell r="N142" t="str">
            <v>Offshore Position Surveyor</v>
          </cell>
        </row>
        <row r="143">
          <cell r="C143" t="str">
            <v>MAYOTTE</v>
          </cell>
          <cell r="N143" t="str">
            <v>Oiler</v>
          </cell>
        </row>
        <row r="144">
          <cell r="C144" t="str">
            <v>MEXICO</v>
          </cell>
          <cell r="N144" t="str">
            <v>OIM</v>
          </cell>
        </row>
        <row r="145">
          <cell r="C145" t="str">
            <v>MICRONESIA, FEDERATED STATES OF</v>
          </cell>
          <cell r="N145" t="str">
            <v>Operations Manager</v>
          </cell>
        </row>
        <row r="146">
          <cell r="C146" t="str">
            <v>MOLDOVA, REPUBLIC OF</v>
          </cell>
          <cell r="N146" t="str">
            <v>Operator</v>
          </cell>
        </row>
        <row r="147">
          <cell r="C147" t="str">
            <v>MONACO</v>
          </cell>
          <cell r="N147" t="str">
            <v>Ordinary Seaman</v>
          </cell>
        </row>
        <row r="148">
          <cell r="C148" t="str">
            <v>MONGOLIA</v>
          </cell>
          <cell r="N148" t="str">
            <v>Other</v>
          </cell>
        </row>
        <row r="149">
          <cell r="C149" t="str">
            <v>MONTENEGRO</v>
          </cell>
          <cell r="N149" t="str">
            <v>Owner</v>
          </cell>
        </row>
        <row r="150">
          <cell r="C150" t="str">
            <v>MONTSERRAT</v>
          </cell>
          <cell r="N150" t="str">
            <v>Painter</v>
          </cell>
        </row>
        <row r="151">
          <cell r="C151" t="str">
            <v>MOROCCO</v>
          </cell>
          <cell r="N151" t="str">
            <v>Payroll</v>
          </cell>
        </row>
        <row r="152">
          <cell r="C152" t="str">
            <v>MOZAMBIQUE</v>
          </cell>
          <cell r="N152" t="str">
            <v>Petroleum Engineering</v>
          </cell>
        </row>
        <row r="153">
          <cell r="C153" t="str">
            <v>MYANMAR</v>
          </cell>
          <cell r="N153" t="str">
            <v>Petrophysicist</v>
          </cell>
        </row>
        <row r="154">
          <cell r="C154" t="str">
            <v>NAMIBIA</v>
          </cell>
          <cell r="N154" t="str">
            <v>Pipe Inspection</v>
          </cell>
        </row>
        <row r="155">
          <cell r="C155" t="str">
            <v>NAURU</v>
          </cell>
          <cell r="N155" t="str">
            <v>Pipeline Engineering</v>
          </cell>
        </row>
        <row r="156">
          <cell r="C156" t="str">
            <v>NEPAL</v>
          </cell>
          <cell r="N156" t="str">
            <v>Porter</v>
          </cell>
        </row>
        <row r="157">
          <cell r="C157" t="str">
            <v>NETHERLANDS</v>
          </cell>
          <cell r="N157" t="str">
            <v>Preventive Maintenance Engineer</v>
          </cell>
        </row>
        <row r="158">
          <cell r="C158" t="str">
            <v>NEW CALEDONIA</v>
          </cell>
          <cell r="N158" t="str">
            <v>Process Control</v>
          </cell>
        </row>
        <row r="159">
          <cell r="C159" t="str">
            <v>NEW ZEALAND</v>
          </cell>
          <cell r="N159" t="str">
            <v>Process Engineer</v>
          </cell>
        </row>
        <row r="160">
          <cell r="C160" t="str">
            <v>NICARAGUA</v>
          </cell>
          <cell r="N160" t="str">
            <v>Production Engineering</v>
          </cell>
        </row>
        <row r="161">
          <cell r="C161" t="str">
            <v>NIGER</v>
          </cell>
          <cell r="N161" t="str">
            <v>Production Operator</v>
          </cell>
        </row>
        <row r="162">
          <cell r="C162" t="str">
            <v>NIGERIA</v>
          </cell>
          <cell r="N162" t="str">
            <v>Production Technologist</v>
          </cell>
        </row>
        <row r="163">
          <cell r="C163" t="str">
            <v>NIUE</v>
          </cell>
          <cell r="N163" t="str">
            <v>Production Testing</v>
          </cell>
        </row>
        <row r="164">
          <cell r="C164" t="str">
            <v>NORFOLK ISLAND</v>
          </cell>
          <cell r="N164" t="str">
            <v>Programmer</v>
          </cell>
        </row>
        <row r="165">
          <cell r="C165" t="str">
            <v>NORTHERN MARIANA ISLANDS</v>
          </cell>
          <cell r="N165" t="str">
            <v>Project Management</v>
          </cell>
        </row>
        <row r="166">
          <cell r="C166" t="str">
            <v>NORWAY</v>
          </cell>
          <cell r="N166" t="str">
            <v>Provision</v>
          </cell>
        </row>
        <row r="167">
          <cell r="C167" t="str">
            <v>NOT PROVIDED</v>
          </cell>
          <cell r="N167" t="str">
            <v>Provision Master</v>
          </cell>
        </row>
        <row r="168">
          <cell r="C168" t="str">
            <v>OMAN</v>
          </cell>
          <cell r="N168" t="str">
            <v>Pumpman</v>
          </cell>
        </row>
        <row r="169">
          <cell r="C169" t="str">
            <v>PAKISTAN</v>
          </cell>
          <cell r="N169" t="str">
            <v>Purchasing or Supply Chain</v>
          </cell>
        </row>
        <row r="170">
          <cell r="C170" t="str">
            <v>PALAU</v>
          </cell>
          <cell r="N170" t="str">
            <v>QA\QC Inspection</v>
          </cell>
        </row>
        <row r="171">
          <cell r="C171" t="str">
            <v>PALESTINIAN TERRITORY, OCCUPIED</v>
          </cell>
          <cell r="N171" t="str">
            <v>QMED</v>
          </cell>
        </row>
        <row r="172">
          <cell r="C172" t="str">
            <v>PANAMA</v>
          </cell>
          <cell r="N172" t="str">
            <v>Radio Officer</v>
          </cell>
        </row>
        <row r="173">
          <cell r="C173" t="str">
            <v>PAPUA NEW GUINEA</v>
          </cell>
          <cell r="N173" t="str">
            <v>Radio Operator</v>
          </cell>
        </row>
        <row r="174">
          <cell r="C174" t="str">
            <v>PARAGUAY</v>
          </cell>
          <cell r="N174" t="str">
            <v>Reeferman</v>
          </cell>
        </row>
        <row r="175">
          <cell r="C175" t="str">
            <v>PERU</v>
          </cell>
          <cell r="N175" t="str">
            <v>Refinery Operations</v>
          </cell>
        </row>
        <row r="176">
          <cell r="C176" t="str">
            <v>PHILIPPINES</v>
          </cell>
          <cell r="N176" t="str">
            <v>Reservoir Engineering</v>
          </cell>
        </row>
        <row r="177">
          <cell r="C177" t="str">
            <v>PITCAIRN</v>
          </cell>
          <cell r="N177" t="str">
            <v>Rig Electrician</v>
          </cell>
        </row>
        <row r="178">
          <cell r="C178" t="str">
            <v>POLAND</v>
          </cell>
          <cell r="N178" t="str">
            <v>Rig File Clerk</v>
          </cell>
        </row>
        <row r="179">
          <cell r="C179" t="str">
            <v>PORTUGAL</v>
          </cell>
          <cell r="N179" t="str">
            <v>Rig Manager</v>
          </cell>
        </row>
        <row r="180">
          <cell r="C180" t="str">
            <v>PUERTO RICO</v>
          </cell>
          <cell r="N180" t="str">
            <v>Rig Mechanic</v>
          </cell>
        </row>
        <row r="181">
          <cell r="C181" t="str">
            <v>QATAR</v>
          </cell>
          <cell r="N181" t="str">
            <v>Rig Mover</v>
          </cell>
        </row>
        <row r="182">
          <cell r="C182" t="str">
            <v>REUNION</v>
          </cell>
          <cell r="N182" t="str">
            <v>Rig Safety and Training Co-ordinator</v>
          </cell>
        </row>
        <row r="183">
          <cell r="C183" t="str">
            <v>ROMANIA</v>
          </cell>
          <cell r="N183" t="str">
            <v>Rig Welder</v>
          </cell>
        </row>
        <row r="184">
          <cell r="C184" t="str">
            <v>RUSSIAN FEDERATION</v>
          </cell>
          <cell r="N184" t="str">
            <v>Rigger</v>
          </cell>
        </row>
        <row r="185">
          <cell r="C185" t="str">
            <v>RWANDA</v>
          </cell>
          <cell r="N185" t="str">
            <v>Riser Engineering</v>
          </cell>
        </row>
        <row r="186">
          <cell r="C186" t="str">
            <v>SAINT BARTHELEMY</v>
          </cell>
          <cell r="N186" t="str">
            <v>Risk Management</v>
          </cell>
        </row>
        <row r="187">
          <cell r="C187" t="str">
            <v>SAINT HELENA</v>
          </cell>
          <cell r="N187" t="str">
            <v>Roughneck</v>
          </cell>
        </row>
        <row r="188">
          <cell r="C188" t="str">
            <v>SAINT KITTS AND NEVIS</v>
          </cell>
          <cell r="N188" t="str">
            <v>Roustabout</v>
          </cell>
        </row>
        <row r="189">
          <cell r="C189" t="str">
            <v>SAINT LUCIA</v>
          </cell>
          <cell r="N189" t="str">
            <v>ROV TechorPilot</v>
          </cell>
        </row>
        <row r="190">
          <cell r="C190" t="str">
            <v>SAINT PIERRE AND MIQUELON</v>
          </cell>
          <cell r="N190" t="str">
            <v>Safety and Security</v>
          </cell>
        </row>
        <row r="191">
          <cell r="C191" t="str">
            <v>SAINT VINCENT AND THE GRENADINES</v>
          </cell>
          <cell r="N191" t="str">
            <v>Safety Engineering</v>
          </cell>
        </row>
        <row r="192">
          <cell r="C192" t="str">
            <v>SAMOA</v>
          </cell>
          <cell r="N192" t="str">
            <v>Safety Officer</v>
          </cell>
        </row>
        <row r="193">
          <cell r="C193" t="str">
            <v>SAN MARINO</v>
          </cell>
          <cell r="N193" t="str">
            <v>Safety Training Rep</v>
          </cell>
        </row>
        <row r="194">
          <cell r="C194" t="str">
            <v>SAO TOME AND PRINCIPE</v>
          </cell>
          <cell r="N194" t="str">
            <v>Sales and Marketing</v>
          </cell>
        </row>
        <row r="195">
          <cell r="C195" t="str">
            <v>SAUDI ARABIA</v>
          </cell>
          <cell r="N195" t="str">
            <v>Scaffolders</v>
          </cell>
        </row>
        <row r="196">
          <cell r="C196" t="str">
            <v>SENEGAL</v>
          </cell>
          <cell r="N196" t="str">
            <v>Second Assistant Engineer</v>
          </cell>
        </row>
        <row r="197">
          <cell r="C197" t="str">
            <v>SERBIA</v>
          </cell>
          <cell r="N197" t="str">
            <v>Second Mate</v>
          </cell>
        </row>
        <row r="198">
          <cell r="C198" t="str">
            <v>SEYCHELLES</v>
          </cell>
          <cell r="N198" t="str">
            <v>Second Officer</v>
          </cell>
        </row>
        <row r="199">
          <cell r="C199" t="str">
            <v>SIERRA LEONE</v>
          </cell>
          <cell r="N199" t="str">
            <v>Secretarial or Administrative</v>
          </cell>
        </row>
        <row r="200">
          <cell r="C200" t="str">
            <v>SINGAPORE</v>
          </cell>
          <cell r="N200" t="str">
            <v>Seismic</v>
          </cell>
        </row>
        <row r="201">
          <cell r="C201" t="str">
            <v>SINT MAARTEN (DUTCH PART)</v>
          </cell>
          <cell r="N201" t="str">
            <v>Ships Engineer</v>
          </cell>
        </row>
        <row r="202">
          <cell r="C202" t="str">
            <v>SLOVAKIA</v>
          </cell>
          <cell r="N202" t="str">
            <v>Ships Mate</v>
          </cell>
        </row>
        <row r="203">
          <cell r="C203" t="str">
            <v>SLOVENIA</v>
          </cell>
          <cell r="N203" t="str">
            <v>Shipyard</v>
          </cell>
        </row>
        <row r="204">
          <cell r="C204" t="str">
            <v>SOLOMON ISLANDS</v>
          </cell>
          <cell r="N204" t="str">
            <v>Slickline Operator</v>
          </cell>
        </row>
        <row r="205">
          <cell r="C205" t="str">
            <v>SOMALIA</v>
          </cell>
          <cell r="N205" t="str">
            <v>Snubbing</v>
          </cell>
        </row>
        <row r="206">
          <cell r="C206" t="str">
            <v>SOUTH AFRICA</v>
          </cell>
          <cell r="N206" t="str">
            <v>Software Development</v>
          </cell>
        </row>
        <row r="207">
          <cell r="C207" t="str">
            <v>SOUTH GEORGIA AND THE SOUTH SANDWICH ISLANDS</v>
          </cell>
          <cell r="N207" t="str">
            <v>Software Specialist</v>
          </cell>
        </row>
        <row r="208">
          <cell r="C208" t="str">
            <v>SPAIN</v>
          </cell>
          <cell r="N208" t="str">
            <v>Staff Captain</v>
          </cell>
        </row>
        <row r="209">
          <cell r="C209" t="str">
            <v>SRI LANKA</v>
          </cell>
          <cell r="N209" t="str">
            <v>Steward</v>
          </cell>
        </row>
        <row r="210">
          <cell r="C210" t="str">
            <v>SUDAN</v>
          </cell>
          <cell r="N210" t="str">
            <v>Stimulation</v>
          </cell>
        </row>
        <row r="211">
          <cell r="C211" t="str">
            <v>SURINAME</v>
          </cell>
          <cell r="N211" t="str">
            <v>Storeman</v>
          </cell>
        </row>
        <row r="212">
          <cell r="C212" t="str">
            <v>SVALBARD AND JAN MAYEN</v>
          </cell>
          <cell r="N212" t="str">
            <v>Structural Engineering</v>
          </cell>
        </row>
        <row r="213">
          <cell r="C213" t="str">
            <v>SWAZILAND</v>
          </cell>
          <cell r="N213" t="str">
            <v>Student Summer Intern</v>
          </cell>
        </row>
        <row r="214">
          <cell r="C214" t="str">
            <v>SWEDEN</v>
          </cell>
          <cell r="N214" t="str">
            <v>Subsea Engineer</v>
          </cell>
        </row>
        <row r="215">
          <cell r="C215" t="str">
            <v>SWITZERLAND</v>
          </cell>
          <cell r="N215" t="str">
            <v>Subsea Engineering</v>
          </cell>
        </row>
        <row r="216">
          <cell r="C216" t="str">
            <v>SYRIAN ARAB REPUBLIC</v>
          </cell>
          <cell r="N216" t="str">
            <v>Supernumerary</v>
          </cell>
        </row>
        <row r="217">
          <cell r="C217" t="str">
            <v>TAIWAN, PROVINCE OF CHINA</v>
          </cell>
          <cell r="N217" t="str">
            <v>Tankerman</v>
          </cell>
        </row>
        <row r="218">
          <cell r="C218" t="str">
            <v>TAJIKISTAN</v>
          </cell>
          <cell r="N218" t="str">
            <v>Technical Sales</v>
          </cell>
        </row>
        <row r="219">
          <cell r="C219" t="str">
            <v>TANZANIA, UNITED REPUBLIC OF</v>
          </cell>
          <cell r="N219" t="str">
            <v>Technical Writing</v>
          </cell>
        </row>
        <row r="220">
          <cell r="C220" t="str">
            <v>THAILAND</v>
          </cell>
          <cell r="N220" t="str">
            <v>Third Assistant Engineer</v>
          </cell>
        </row>
        <row r="221">
          <cell r="C221" t="str">
            <v>TIMOR-LESTE</v>
          </cell>
          <cell r="N221" t="str">
            <v>Third Mate</v>
          </cell>
        </row>
        <row r="222">
          <cell r="C222" t="str">
            <v>TOGO</v>
          </cell>
          <cell r="N222" t="str">
            <v>Third Officer</v>
          </cell>
        </row>
        <row r="223">
          <cell r="C223" t="str">
            <v>TOKELAU</v>
          </cell>
          <cell r="N223" t="str">
            <v>Toolpusher</v>
          </cell>
        </row>
        <row r="224">
          <cell r="C224" t="str">
            <v>TONGA</v>
          </cell>
          <cell r="N224" t="str">
            <v>Tunnelman</v>
          </cell>
        </row>
        <row r="225">
          <cell r="C225" t="str">
            <v>TRINIDAD AND TOBAGO</v>
          </cell>
          <cell r="N225" t="str">
            <v>Utility Person</v>
          </cell>
        </row>
        <row r="226">
          <cell r="C226" t="str">
            <v>TUNISIA</v>
          </cell>
          <cell r="N226" t="str">
            <v>Welder</v>
          </cell>
        </row>
        <row r="227">
          <cell r="C227" t="str">
            <v>TURKEY</v>
          </cell>
          <cell r="N227" t="str">
            <v>Welding Superintendent</v>
          </cell>
        </row>
        <row r="228">
          <cell r="C228" t="str">
            <v>TURKMENISTAN</v>
          </cell>
          <cell r="N228" t="str">
            <v>Well Control</v>
          </cell>
        </row>
        <row r="229">
          <cell r="C229" t="str">
            <v>TURKS AND CAICOS ISLANDS</v>
          </cell>
          <cell r="N229" t="str">
            <v>Wiper</v>
          </cell>
        </row>
        <row r="230">
          <cell r="C230" t="str">
            <v>TUVALU</v>
          </cell>
          <cell r="N230" t="str">
            <v>Wireline Operator</v>
          </cell>
        </row>
        <row r="231">
          <cell r="C231" t="str">
            <v>UGANDA</v>
          </cell>
          <cell r="N231" t="str">
            <v>Workover or Completion</v>
          </cell>
        </row>
        <row r="232">
          <cell r="C232" t="str">
            <v>UKRAINE</v>
          </cell>
        </row>
        <row r="233">
          <cell r="C233" t="str">
            <v>UNITED ARAB EMIRATES</v>
          </cell>
        </row>
        <row r="234">
          <cell r="C234" t="str">
            <v>UNITED KINGDOM</v>
          </cell>
        </row>
        <row r="235">
          <cell r="C235" t="str">
            <v>UNITED STATES</v>
          </cell>
        </row>
        <row r="236">
          <cell r="C236" t="str">
            <v>UNITED STATES MINOR OUTLYING ISLANDS</v>
          </cell>
        </row>
        <row r="237">
          <cell r="C237" t="str">
            <v>URUGUAY</v>
          </cell>
        </row>
        <row r="238">
          <cell r="C238" t="str">
            <v>UZBEKISTAN</v>
          </cell>
        </row>
        <row r="239">
          <cell r="C239" t="str">
            <v>VANUATU</v>
          </cell>
        </row>
        <row r="240">
          <cell r="C240" t="str">
            <v>VENEZUELA</v>
          </cell>
        </row>
        <row r="241">
          <cell r="C241" t="str">
            <v>VIET NAM</v>
          </cell>
        </row>
        <row r="242">
          <cell r="C242" t="str">
            <v>VIRGIN ISLANDS, BRITISH</v>
          </cell>
        </row>
        <row r="243">
          <cell r="C243" t="str">
            <v>VIRGIN ISLANDS, U.S.</v>
          </cell>
        </row>
        <row r="244">
          <cell r="C244" t="str">
            <v>WALLIS AND FUTUNA</v>
          </cell>
        </row>
        <row r="245">
          <cell r="C245" t="str">
            <v>WESTERN SAHARA</v>
          </cell>
        </row>
        <row r="246">
          <cell r="C246" t="str">
            <v>YEMEN</v>
          </cell>
        </row>
        <row r="247">
          <cell r="C247" t="str">
            <v>ZAMBIA</v>
          </cell>
        </row>
        <row r="248">
          <cell r="C248" t="str">
            <v>ZIMBABWE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DATA"/>
      <sheetName val="CREWDATA"/>
      <sheetName val="Crew List"/>
      <sheetName val="Crew List PSB"/>
      <sheetName val="Crew List pass."/>
      <sheetName val="Crewlist soloS.B."/>
      <sheetName val="USA Crew Visa"/>
      <sheetName val="Pass. List 2"/>
      <sheetName val="Seal list"/>
      <sheetName val="List of emb. pass."/>
      <sheetName val="List of emb."/>
      <sheetName val="Pass. List amer."/>
      <sheetName val="Pass. eff."/>
      <sheetName val="CrewEff."/>
      <sheetName val="Store List USA"/>
      <sheetName val="VACCIN."/>
      <sheetName val="health decl."/>
      <sheetName val="narc"/>
      <sheetName val="nil list"/>
      <sheetName val="PASS.LIST"/>
      <sheetName val="decl.fwtk"/>
      <sheetName val="CARGO DECL."/>
      <sheetName val="caratter.nave"/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T"/>
      <sheetName val="CREWLIST"/>
      <sheetName val="marhealth"/>
      <sheetName val="NOA CREWLIST"/>
      <sheetName val="NOA CREWLIST (2)"/>
      <sheetName val="HKG_IMMIGRATION1 (2)"/>
      <sheetName val="SGP_IMMIGRATION"/>
      <sheetName val="IMO_GENERAL DECLARATION"/>
      <sheetName val="IMO_CREWLIST"/>
      <sheetName val="IMO_CREW EFFECTS"/>
      <sheetName val="IMO_CARGO"/>
      <sheetName val="IMO_STORES"/>
      <sheetName val="CHINA_FORM"/>
      <sheetName val="HKG_IMMIGRATION1"/>
      <sheetName val="RMS_S_4002"/>
      <sheetName val="CREW'S CURRENCY"/>
      <sheetName val="SHIP'S CURRENCY"/>
      <sheetName val="BOND LIST"/>
      <sheetName val="PROVISION LIST"/>
      <sheetName val="DK &amp; ENG STORE LIST"/>
      <sheetName val="PYROTECHNICS LIST"/>
      <sheetName val="NIL LIST"/>
      <sheetName val="NARCOTIC LIST"/>
      <sheetName val="VACCINATION LIST"/>
      <sheetName val="PORTS OF CALL"/>
      <sheetName val="CREW LIST"/>
      <sheetName val="NOA CREWLIST (1-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_Particular"/>
      <sheetName val="DB_Ship"/>
      <sheetName val="DB_Crew"/>
      <sheetName val=" IMO Crew List"/>
      <sheetName val=" IMO Crew Effects"/>
      <sheetName val="IMO Health Decl.1"/>
      <sheetName val="IMO Health Decl.2"/>
      <sheetName val="IMO Cargo Declaration "/>
      <sheetName val="PORT OF CALL"/>
      <sheetName val="Nil List "/>
      <sheetName val="Narcotic List"/>
      <sheetName val="Vacc.List"/>
      <sheetName val="Minimun_Cert"/>
      <sheetName val="Panama books"/>
      <sheetName val="USA VISA"/>
      <sheetName val="BRA crewlist"/>
      <sheetName val="JOINING"/>
      <sheetName val="STOREdecl"/>
    </sheetNames>
    <sheetDataSet>
      <sheetData sheetId="0"/>
      <sheetData sheetId="1">
        <row r="11">
          <cell r="C11" t="str">
            <v>06.MAY.2005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's part."/>
      <sheetName val="DB_Ship"/>
      <sheetName val="DB_Crew"/>
      <sheetName val=" IMO Crew List"/>
      <sheetName val=" IMO Crew Effects"/>
      <sheetName val="IMO Store decl."/>
      <sheetName val="IMO Cargo Declaration "/>
      <sheetName val="IMO Health Decl.1"/>
      <sheetName val="IMO Health Decl.2"/>
      <sheetName val="IMO Port of Call"/>
      <sheetName val="IMO Nil List "/>
      <sheetName val="IMO Vacc.List"/>
      <sheetName val="IMO Narcotic list"/>
      <sheetName val="Panama books (2)"/>
      <sheetName val="Minimun_Cert (2)"/>
      <sheetName val="USA VISA"/>
      <sheetName val=" IMO Passenger List "/>
      <sheetName val=" IMO Passenger Effects"/>
    </sheetNames>
    <sheetDataSet>
      <sheetData sheetId="0"/>
      <sheetData sheetId="1">
        <row r="6">
          <cell r="F6">
            <v>40065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. LIST"/>
      <sheetName val="DB_Ship"/>
      <sheetName val="DB_Crew"/>
      <sheetName val="Arrival South Africa"/>
      <sheetName val="Arrival Bahamas"/>
      <sheetName val="Arrival Euro"/>
      <sheetName val="Ships Particular"/>
      <sheetName val="IMO Crew List "/>
      <sheetName val="IMO CL FREE"/>
      <sheetName val="IMO Store List"/>
      <sheetName val="IMO Store List 2"/>
      <sheetName val=" IMO Crew Effects"/>
      <sheetName val="IMO Health Decl.1"/>
      <sheetName val="IMO Health Decl.2"/>
      <sheetName val="Vacc.List"/>
      <sheetName val="Nil List "/>
      <sheetName val="Narcotic List"/>
      <sheetName val="Ports of call"/>
      <sheetName val="Freeport Crew Eff"/>
      <sheetName val="USA Data"/>
      <sheetName val="Crew List USA (2)"/>
      <sheetName val="Crew Effects New Form (2)"/>
      <sheetName val="Crew Effects New Form (3)"/>
      <sheetName val="Crew Usa Visa"/>
      <sheetName val="freeport1"/>
      <sheetName val="Cabine"/>
    </sheetNames>
    <sheetDataSet>
      <sheetData sheetId="0"/>
      <sheetData sheetId="1">
        <row r="10">
          <cell r="E10" t="str">
            <v>Capt. Oleg Kornylov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.Portpapers"/>
      <sheetName val="General"/>
      <sheetName val="data crew list"/>
      <sheetName val="China crew list"/>
      <sheetName val="list of sert."/>
      <sheetName val="SHIP'S Store list "/>
      <sheetName val="MSC CrewList"/>
      <sheetName val="Crew List Seam.Bk."/>
      <sheetName val="Crew List Ppt.No."/>
      <sheetName val="PAX List"/>
      <sheetName val="h.kong helt1"/>
      <sheetName val="h.kong helt 2"/>
      <sheetName val="c&amp;e dep1"/>
      <sheetName val="c&amp;e dep 2"/>
      <sheetName val="arr.dec h.kong"/>
      <sheetName val="IMO CREW Effect"/>
      <sheetName val="Crew Effect (money)  (2)"/>
      <sheetName val="Passenger Effect"/>
      <sheetName val="IMO NIL"/>
      <sheetName val="Electr Store Decl."/>
      <sheetName val="Port of Call"/>
      <sheetName val="imo health 1"/>
      <sheetName val="imo health 2"/>
      <sheetName val="GermanHealth"/>
      <sheetName val="Vaccination"/>
      <sheetName val="USA VISA"/>
      <sheetName val="PANAMA"/>
      <sheetName val="Checklist"/>
      <sheetName val="SinMoveForm(page1)"/>
      <sheetName val="AppendixB"/>
      <sheetName val="Sinprearr"/>
      <sheetName val="Sing. Crew"/>
      <sheetName val="msc sing arr-dep"/>
      <sheetName val="Sheet1"/>
      <sheetName val="HKG Crew Ppt.No."/>
      <sheetName val="gen.decl"/>
      <sheetName val="narc list"/>
      <sheetName val="health china"/>
      <sheetName val="Info Suez Transit"/>
      <sheetName val="Suez Master's Decl. "/>
      <sheetName val="Master's declaration"/>
      <sheetName val="Out Home"/>
      <sheetName val="Statistical declaration"/>
      <sheetName val="Crew Effect (money) "/>
      <sheetName val="Ship Particular (A) New Form"/>
      <sheetName val="Ship Particular"/>
      <sheetName val="Immig.Arr.Rep."/>
      <sheetName val="Cargo Declaration"/>
      <sheetName val="Ballast Reporting Form"/>
      <sheetName val="Agency"/>
      <sheetName val="Navigability"/>
      <sheetName val="Ship's Report"/>
      <sheetName val="Double Bottom Tanks (F)"/>
      <sheetName val="Double Bottom Tanks (R)"/>
      <sheetName val="Info. Conc. Ship Exstracted"/>
      <sheetName val="Health Decl. (1)"/>
      <sheetName val="Health Decl.(2)"/>
      <sheetName val="Health Decl. (3)"/>
      <sheetName val="Health Decl. (4)"/>
      <sheetName val="TRANSIT REP."/>
      <sheetName val="Vessel Information"/>
      <sheetName val="Statements"/>
      <sheetName val="Healt Libano"/>
      <sheetName val="Details of ship"/>
      <sheetName val="Beirut port immigration"/>
      <sheetName val="Arrival report(Jeddah)"/>
      <sheetName val="Arrival Jeddah 2"/>
      <sheetName val="Health Jeddah 1"/>
      <sheetName val="Healt Jeddah 2"/>
      <sheetName val="Health Jeddah 3"/>
      <sheetName val="Statements of Fact"/>
      <sheetName val="CREW's List 1"/>
      <sheetName val="CREW's List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"/>
      <sheetName val="GIVEN"/>
    </sheetNames>
    <sheetDataSet>
      <sheetData sheetId="0"/>
      <sheetData sheetId="1">
        <row r="7">
          <cell r="C7" t="str">
            <v>DRUG</v>
          </cell>
          <cell r="D7" t="str">
            <v>QTTY</v>
          </cell>
        </row>
        <row r="9">
          <cell r="C9" t="str">
            <v>Aspirin</v>
          </cell>
          <cell r="D9">
            <v>2</v>
          </cell>
        </row>
        <row r="10">
          <cell r="C10" t="str">
            <v>Aspirin</v>
          </cell>
          <cell r="D10">
            <v>2</v>
          </cell>
        </row>
        <row r="11">
          <cell r="C11" t="str">
            <v>Tavegyl</v>
          </cell>
          <cell r="D11">
            <v>4</v>
          </cell>
        </row>
        <row r="12">
          <cell r="C12" t="str">
            <v>Limcee (Vitamin C)</v>
          </cell>
          <cell r="D12">
            <v>10</v>
          </cell>
        </row>
        <row r="13">
          <cell r="C13" t="str">
            <v>Limcee (Vitamin C)</v>
          </cell>
          <cell r="D13">
            <v>10</v>
          </cell>
        </row>
        <row r="14">
          <cell r="C14" t="str">
            <v>Sanorin</v>
          </cell>
          <cell r="D14">
            <v>1</v>
          </cell>
        </row>
        <row r="15">
          <cell r="C15" t="str">
            <v>Aspirin</v>
          </cell>
          <cell r="D15">
            <v>2</v>
          </cell>
        </row>
        <row r="16">
          <cell r="C16" t="str">
            <v>Aspirin</v>
          </cell>
          <cell r="D16">
            <v>2</v>
          </cell>
        </row>
        <row r="17">
          <cell r="C17" t="str">
            <v>Tavegyl</v>
          </cell>
          <cell r="D17">
            <v>4</v>
          </cell>
        </row>
        <row r="18">
          <cell r="C18" t="str">
            <v>Tavegyl</v>
          </cell>
          <cell r="D18">
            <v>4</v>
          </cell>
        </row>
        <row r="19">
          <cell r="C19" t="str">
            <v>Amidramine (syrop) 120 ml</v>
          </cell>
          <cell r="D19">
            <v>1</v>
          </cell>
        </row>
        <row r="20">
          <cell r="C20" t="str">
            <v>Ospen 500</v>
          </cell>
          <cell r="D20">
            <v>10</v>
          </cell>
        </row>
        <row r="21">
          <cell r="C21" t="str">
            <v>Aspirin</v>
          </cell>
          <cell r="D21">
            <v>2</v>
          </cell>
        </row>
        <row r="22">
          <cell r="C22" t="str">
            <v>Aspirin</v>
          </cell>
          <cell r="D22">
            <v>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</sheetNames>
    <definedNames>
      <definedName name="Ret"/>
    </defined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list-1"/>
      <sheetName val="masterlist-2"/>
      <sheetName val="masterlist-3"/>
      <sheetName val="docum.lis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STERLI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w Data"/>
      <sheetName val="Vessel Data"/>
      <sheetName val="Crew List MSC"/>
      <sheetName val="Crew List Passport"/>
      <sheetName val="Store Decl."/>
      <sheetName val="CED"/>
      <sheetName val="HD1"/>
      <sheetName val="HD2"/>
      <sheetName val="Narc.Lst"/>
      <sheetName val="NIL"/>
      <sheetName val="Vacc.Lst"/>
      <sheetName val="Psngr Lst"/>
      <sheetName val="SHIP'S STORES DECLAR.(Greece)"/>
      <sheetName val="Master Declaration(Greece)"/>
      <sheetName val="Crew List MSC-Departure"/>
      <sheetName val="Store List- Departure"/>
      <sheetName val="POC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 1"/>
      <sheetName val="Cert 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glietti doc"/>
      <sheetName val="Pilot Card"/>
      <sheetName val="Store Decl Hong Kong Pg 2"/>
      <sheetName val="Store Decl Hong Kong Pg 1"/>
      <sheetName val="Arrival Declaration Hong Kong"/>
      <sheetName val="Panama books"/>
      <sheetName val="Dati Equipaggio"/>
      <sheetName val="Maschera"/>
      <sheetName val="Store Decl.Singapore"/>
      <sheetName val="Dati Nave"/>
      <sheetName val="Tutti i Documenti per i porti"/>
      <sheetName val="General Declaration IMO"/>
      <sheetName val="General Declaration Cina"/>
      <sheetName val="Crew List IMO"/>
      <sheetName val="Crew List Shanghai"/>
      <sheetName val="Crew List Cina"/>
      <sheetName val="Crew List Singapore"/>
      <sheetName val="Cargo Declaration IMO"/>
      <sheetName val="Cargo Declaration Cina"/>
      <sheetName val="Crew Effect Declaration IMO"/>
      <sheetName val="Crew Effect Declaration Cina"/>
      <sheetName val="Ship Store Declaration IMO"/>
      <sheetName val="Ship Store Declaration Cina"/>
      <sheetName val="Nil List"/>
      <sheetName val="Narcotic List"/>
      <sheetName val="Port of call"/>
      <sheetName val="Animal Quarantine"/>
      <sheetName val="Maritime Decl of HealthCina Dep"/>
      <sheetName val="Maritime Decl of Health Cina"/>
      <sheetName val="Health Shanghai Pg1"/>
      <sheetName val="Health Shanghai Pg 2"/>
      <sheetName val="PSA Pilot Singapore"/>
      <sheetName val="Ship's Report"/>
      <sheetName val="Declaration of Nav"/>
      <sheetName val="Out Home"/>
      <sheetName val="Ship's Information"/>
      <sheetName val="Master Decl Pilotage Pg1"/>
      <sheetName val="Master Decl Pilotage Pg2"/>
      <sheetName val="Info Concerning"/>
      <sheetName val="Master Declaration Pg1"/>
      <sheetName val="Master Declaration Pg2"/>
      <sheetName val="Statistical Declaration"/>
      <sheetName val="Double Bottom Pg1"/>
      <sheetName val="Double Bottom Pg2"/>
      <sheetName val="Health Pg1"/>
      <sheetName val="Health Pg2"/>
      <sheetName val="Health Pg3"/>
      <sheetName val="Health Pg4"/>
      <sheetName val="Sanita Pg 1"/>
      <sheetName val="Sanita Pg 2"/>
      <sheetName val="Sanita Pg 3"/>
      <sheetName val="Sanita Pg 4"/>
      <sheetName val="Capitaneria Pg 1"/>
      <sheetName val="Capitaneria Pg 2"/>
      <sheetName val="Capitaneria Pg 3"/>
      <sheetName val="Store Decl"/>
      <sheetName val="Crew Declaration UK"/>
      <sheetName val="Master Declaration UK Pg 1"/>
      <sheetName val="Master Declaration UK Pg 2"/>
      <sheetName val="Arrival report"/>
      <sheetName val="Sailing Report"/>
      <sheetName val="Health Decl. IMO Pg 1"/>
      <sheetName val="Health Decl. IMO Pg 2"/>
      <sheetName val="Ship Particular Cina Pg 1"/>
      <sheetName val="Ship Particular Cina Pg 2"/>
      <sheetName val="Health Hong Kong Pg 1"/>
      <sheetName val="Health Hong Kong Pg 2"/>
      <sheetName val="Crew List Hong K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PANAMA</v>
          </cell>
        </row>
        <row r="25">
          <cell r="I25">
            <v>36975</v>
          </cell>
        </row>
        <row r="26">
          <cell r="I26" t="str">
            <v>PIRAEUS</v>
          </cell>
        </row>
        <row r="27">
          <cell r="I27" t="str">
            <v>LA SPEZIA</v>
          </cell>
        </row>
        <row r="28">
          <cell r="I28" t="str">
            <v>DUBAI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_generl"/>
      <sheetName val="CREW LST USA"/>
      <sheetName val="CL_USA_back"/>
      <sheetName val="SHIP'S STORES usa"/>
      <sheetName val="Creweff_USA"/>
      <sheetName val="DATA"/>
      <sheetName val="START"/>
      <sheetName val="crewlist"/>
      <sheetName val="crewlist (2)"/>
      <sheetName val="Arms"/>
      <sheetName val="animals"/>
      <sheetName val="PARCELS"/>
      <sheetName val="KROOBOYS"/>
      <sheetName val="Cash decl. (2)"/>
      <sheetName val="Cash decl."/>
      <sheetName val="Stowaways"/>
      <sheetName val="extranum-vacc"/>
      <sheetName val="vaccinations"/>
      <sheetName val="creweffect"/>
      <sheetName val="Passenger"/>
      <sheetName val="Passenger's effects"/>
      <sheetName val="p_call"/>
      <sheetName val="NIL_decl"/>
      <sheetName val="narcotics"/>
      <sheetName val="stores_decl"/>
      <sheetName val="stores_decl (2)"/>
      <sheetName val="health_decl"/>
      <sheetName val="Krooeffects"/>
      <sheetName val="Currency"/>
      <sheetName val="Cleaners"/>
      <sheetName val="Vacc-cleaners"/>
      <sheetName val="Cleaners (2)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glietti doc"/>
      <sheetName val="Pilot Card"/>
      <sheetName val="Store Decl Hong Kong Pg 2"/>
      <sheetName val="Store Decl Hong Kong Pg 1"/>
      <sheetName val="Arrival Declaration Hong Kong"/>
      <sheetName val="Panama books"/>
      <sheetName val="Dati Equipaggio"/>
      <sheetName val="Maschera"/>
      <sheetName val="Store Decl.Singapore"/>
      <sheetName val="Dati Nave"/>
      <sheetName val="Tutti i Documenti per i porti"/>
      <sheetName val="General Declaration IMO"/>
      <sheetName val="General Declaration Cina"/>
      <sheetName val="Crew List IMO"/>
      <sheetName val="Crew List Shanghai"/>
      <sheetName val="Crew List Cina"/>
      <sheetName val="Crew List Singapore"/>
      <sheetName val="Cargo Declaration IMO"/>
      <sheetName val="Cargo Declaration Cina"/>
      <sheetName val="Crew Effect Declaration IMO"/>
      <sheetName val="Crew Effect Declaration Cina"/>
      <sheetName val="Ship Store Declaration IMO"/>
      <sheetName val="Ship Store Declaration Cina"/>
      <sheetName val="Nil List"/>
      <sheetName val="Narcotic List"/>
      <sheetName val="Port of call"/>
      <sheetName val="Animal Quarantine"/>
      <sheetName val="Maritime Decl of HealthCina Dep"/>
      <sheetName val="Maritime Decl of Health Cina"/>
      <sheetName val="Health Shanghai Pg1"/>
      <sheetName val="Health Shanghai Pg 2"/>
      <sheetName val="PSA Pilot Singapore"/>
      <sheetName val="Ship's Report"/>
      <sheetName val="Declaration of Nav"/>
      <sheetName val="Out Home"/>
      <sheetName val="Ship's Information"/>
      <sheetName val="Master Decl Pilotage Pg1"/>
      <sheetName val="Master Decl Pilotage Pg2"/>
      <sheetName val="Info Concerning"/>
      <sheetName val="Master Declaration Pg1"/>
      <sheetName val="Master Declaration Pg2"/>
      <sheetName val="Statistical Declaration"/>
      <sheetName val="Double Bottom Pg1"/>
      <sheetName val="Double Bottom Pg2"/>
      <sheetName val="Health Pg1"/>
      <sheetName val="Health Pg2"/>
      <sheetName val="Health Pg3"/>
      <sheetName val="Health Pg4"/>
      <sheetName val="Sanita Pg 1"/>
      <sheetName val="Sanita Pg 2"/>
      <sheetName val="Sanita Pg 3"/>
      <sheetName val="Sanita Pg 4"/>
      <sheetName val="Capitaneria Pg 1"/>
      <sheetName val="Capitaneria Pg 2"/>
      <sheetName val="Capitaneria Pg 3"/>
      <sheetName val="Store Decl"/>
      <sheetName val="Crew Declaration UK"/>
      <sheetName val="Master Declaration UK Pg 1"/>
      <sheetName val="Master Declaration UK Pg 2"/>
      <sheetName val="Arrival report"/>
      <sheetName val="Sailing Report"/>
      <sheetName val="Health Decl. IMO Pg 1"/>
      <sheetName val="Health Decl. IMO Pg 2"/>
      <sheetName val="Ship Particular Cina Pg 1"/>
      <sheetName val="Ship Particular Cina Pg 2"/>
      <sheetName val="Health Hong Kong Pg 1"/>
      <sheetName val="Health Hong Kong Pg 2"/>
      <sheetName val="Crew List Hong Ko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7">
          <cell r="I27" t="str">
            <v>LA SPEZIA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Ship"/>
      <sheetName val="DB_Crew"/>
      <sheetName val="Ports of call"/>
      <sheetName val=" IMO Crew Effects"/>
      <sheetName val="IMO Store List"/>
      <sheetName val="IMO Store List 2"/>
      <sheetName val="Narcotic List"/>
      <sheetName val="IMO Health Decl.1"/>
      <sheetName val="IMO Health Decl.2"/>
      <sheetName val="Vacc.List"/>
      <sheetName val="Nil List "/>
      <sheetName val="Ships Particular"/>
      <sheetName val="Cabine"/>
      <sheetName val="Freeport Crew Eff"/>
      <sheetName val="USA Data"/>
      <sheetName val="Crew List USA (2)"/>
      <sheetName val="Crew Effects New Form (2)"/>
      <sheetName val="Crew Effects New Form (3)"/>
      <sheetName val="Crew Usa Visa"/>
      <sheetName val="freeport1"/>
      <sheetName val="Arrival South Africa"/>
      <sheetName val="Arrival Bahamas"/>
      <sheetName val="Arrival Euro"/>
      <sheetName val="IMO CL FREE (nt actl)"/>
      <sheetName val="IMO Crew List (nt actl)"/>
      <sheetName val="Special Don't touch"/>
      <sheetName val="Лист1"/>
      <sheetName val="DOC. LIST"/>
    </sheetNames>
    <sheetDataSet>
      <sheetData sheetId="0">
        <row r="3">
          <cell r="C3" t="str">
            <v>MSC NILGUN</v>
          </cell>
        </row>
        <row r="4">
          <cell r="F4" t="str">
            <v>Ambarli, Turkey</v>
          </cell>
        </row>
        <row r="5">
          <cell r="C5">
            <v>12553</v>
          </cell>
          <cell r="F5" t="str">
            <v>Bilbao, Spain</v>
          </cell>
        </row>
        <row r="6">
          <cell r="C6" t="str">
            <v>Panama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"/>
      <sheetName val="CAMBUSA"/>
      <sheetName val="statini"/>
      <sheetName val="DIST"/>
      <sheetName val="SOLDI"/>
      <sheetName val="NEW REND"/>
      <sheetName val="RUOLINO"/>
      <sheetName val="SIGARE"/>
      <sheetName val="LETCRED"/>
      <sheetName val="REPORT"/>
      <sheetName val="RENDI"/>
      <sheetName val="Sheet2"/>
      <sheetName val="Sheet1"/>
      <sheetName val="SERVICE"/>
      <sheetName val="SBARCO dir"/>
      <sheetName val="SBARCO cuoco"/>
      <sheetName val="SBARCO (1)"/>
      <sheetName val="SBARCO (2)"/>
      <sheetName val="spese V"/>
      <sheetName val="RICHIESTA SOLDI"/>
      <sheetName val="RICHIESTA SOLDI (2)"/>
      <sheetName val="STR MAC."/>
      <sheetName val="STR COP."/>
      <sheetName val="TABELA FINEMESE"/>
      <sheetName val="RADIO"/>
      <sheetName val="crdradio"/>
      <sheetName val="RICHIESTA SOLDI (3)"/>
    </sheetNames>
    <sheetDataSet>
      <sheetData sheetId="0">
        <row r="1">
          <cell r="A1" t="str">
            <v>NO</v>
          </cell>
          <cell r="B1" t="str">
            <v>GRADO</v>
          </cell>
          <cell r="C1" t="str">
            <v>NAME</v>
          </cell>
          <cell r="D1" t="str">
            <v>BIRTHPLACE</v>
          </cell>
          <cell r="E1" t="str">
            <v>BIRTHDAY</v>
          </cell>
          <cell r="F1" t="str">
            <v>COMPARTO</v>
          </cell>
          <cell r="G1" t="str">
            <v>DOCUMENT</v>
          </cell>
          <cell r="H1" t="str">
            <v>ONPLACE</v>
          </cell>
          <cell r="I1" t="str">
            <v>CONTRACT</v>
          </cell>
          <cell r="J1" t="str">
            <v>ONDATE</v>
          </cell>
          <cell r="K1" t="str">
            <v>OFFPLACE</v>
          </cell>
          <cell r="L1" t="str">
            <v>OFFDATE</v>
          </cell>
          <cell r="M1" t="str">
            <v>MOTIV</v>
          </cell>
          <cell r="N1" t="str">
            <v>ADDRESS</v>
          </cell>
          <cell r="O1" t="str">
            <v>Rank</v>
          </cell>
          <cell r="P1" t="str">
            <v>Nationality</v>
          </cell>
          <cell r="Q1" t="str">
            <v>Sigarette</v>
          </cell>
          <cell r="R1" t="str">
            <v>Cambusa</v>
          </cell>
          <cell r="S1" t="str">
            <v>Telegrammi</v>
          </cell>
          <cell r="T1" t="str">
            <v>Straordinario</v>
          </cell>
          <cell r="U1" t="str">
            <v>Extra</v>
          </cell>
          <cell r="V1" t="str">
            <v>22              PAGA BASE</v>
          </cell>
          <cell r="W1" t="str">
            <v>SCATTO ANZIANITA</v>
          </cell>
          <cell r="X1" t="str">
            <v>INDENNITA DIVISA</v>
          </cell>
          <cell r="Y1" t="str">
            <v>INDENNITA RAPPRESENTANZA</v>
          </cell>
          <cell r="Z1" t="str">
            <v>RIMESSA FAMIGLIA</v>
          </cell>
          <cell r="AA1" t="str">
            <v>27  ASS.CONTR.INFORTUNI</v>
          </cell>
          <cell r="AB1" t="str">
            <v>PREVIDENZA  MARINARA</v>
          </cell>
          <cell r="AC1" t="str">
            <v>E.S.A.</v>
          </cell>
          <cell r="AD1" t="str">
            <v>QUOTA SINDACALE</v>
          </cell>
          <cell r="AE1" t="str">
            <v>8% PERM.ESTERO</v>
          </cell>
          <cell r="AF1" t="str">
            <v>ALIQUOTA  STRAORDINARIO</v>
          </cell>
          <cell r="AH1" t="str">
            <v>SALDO PRECEDENTE</v>
          </cell>
          <cell r="AI1" t="str">
            <v>SALDO MESE IN CORSO</v>
          </cell>
        </row>
        <row r="2">
          <cell r="A2">
            <v>1</v>
          </cell>
          <cell r="B2" t="str">
            <v>COM.TE</v>
          </cell>
          <cell r="C2" t="str">
            <v>SCHIANO GIOVANNI</v>
          </cell>
          <cell r="D2" t="str">
            <v>Ischia</v>
          </cell>
          <cell r="E2">
            <v>22469</v>
          </cell>
          <cell r="F2" t="str">
            <v>Napoli</v>
          </cell>
          <cell r="G2" t="str">
            <v>106867</v>
          </cell>
          <cell r="H2" t="str">
            <v>NAPOLI</v>
          </cell>
          <cell r="I2">
            <v>1</v>
          </cell>
          <cell r="J2">
            <v>38434</v>
          </cell>
          <cell r="N2" t="str">
            <v xml:space="preserve">Via De Magistris 12 80070 Barano d' Ischia (Na) ,Italy </v>
          </cell>
          <cell r="O2" t="str">
            <v xml:space="preserve">Master     </v>
          </cell>
          <cell r="P2" t="str">
            <v>Italian</v>
          </cell>
          <cell r="Q2">
            <v>0</v>
          </cell>
          <cell r="R2">
            <v>0</v>
          </cell>
          <cell r="S2">
            <v>0</v>
          </cell>
          <cell r="V2">
            <v>5602.9</v>
          </cell>
          <cell r="W2">
            <v>2.85</v>
          </cell>
          <cell r="X2">
            <v>0.12</v>
          </cell>
          <cell r="Y2">
            <v>4.5599999999999996</v>
          </cell>
          <cell r="Z2">
            <v>4200</v>
          </cell>
          <cell r="AA2">
            <v>0.59</v>
          </cell>
          <cell r="AB2">
            <v>518.79999999999995</v>
          </cell>
          <cell r="AC2">
            <v>37.299999999999997</v>
          </cell>
          <cell r="AD2">
            <v>39.22</v>
          </cell>
          <cell r="AE2">
            <v>7</v>
          </cell>
          <cell r="AH2">
            <v>3390.87</v>
          </cell>
        </row>
        <row r="3">
          <cell r="A3">
            <v>2</v>
          </cell>
          <cell r="B3" t="str">
            <v>1 COP</v>
          </cell>
          <cell r="C3" t="str">
            <v>ZIDARIC VIERI</v>
          </cell>
          <cell r="D3" t="str">
            <v>Rijeka</v>
          </cell>
          <cell r="E3">
            <v>22199</v>
          </cell>
          <cell r="F3" t="str">
            <v>Rijeka</v>
          </cell>
          <cell r="G3" t="str">
            <v>001387985</v>
          </cell>
          <cell r="H3" t="str">
            <v>NAPOLI</v>
          </cell>
          <cell r="I3">
            <v>1</v>
          </cell>
          <cell r="J3">
            <v>38434</v>
          </cell>
          <cell r="N3" t="str">
            <v>B.Blecica 2 51000 Rijeka ,Croatia</v>
          </cell>
          <cell r="O3" t="str">
            <v>Ch.Off.</v>
          </cell>
          <cell r="P3" t="str">
            <v>Croatian</v>
          </cell>
          <cell r="Q3">
            <v>43.2</v>
          </cell>
          <cell r="R3">
            <v>87.76</v>
          </cell>
          <cell r="S3">
            <v>0</v>
          </cell>
          <cell r="T3">
            <v>120</v>
          </cell>
          <cell r="V3">
            <v>3188.88</v>
          </cell>
          <cell r="W3">
            <v>3.25</v>
          </cell>
          <cell r="X3">
            <v>0.12</v>
          </cell>
          <cell r="Z3">
            <v>3000</v>
          </cell>
          <cell r="AA3">
            <v>0.59</v>
          </cell>
          <cell r="AB3">
            <v>418.82</v>
          </cell>
          <cell r="AC3">
            <v>30.11</v>
          </cell>
          <cell r="AD3">
            <v>22.32</v>
          </cell>
          <cell r="AE3">
            <v>4.5</v>
          </cell>
          <cell r="AF3">
            <v>12.04</v>
          </cell>
          <cell r="AH3">
            <v>3636.65</v>
          </cell>
        </row>
        <row r="4">
          <cell r="A4">
            <v>3</v>
          </cell>
          <cell r="B4" t="str">
            <v>2 COP</v>
          </cell>
          <cell r="C4" t="str">
            <v>VUKCEVIC ZORAN</v>
          </cell>
          <cell r="D4" t="str">
            <v>Kotor</v>
          </cell>
          <cell r="E4">
            <v>29403</v>
          </cell>
          <cell r="F4" t="str">
            <v>Kotor</v>
          </cell>
          <cell r="G4" t="str">
            <v>003388741</v>
          </cell>
          <cell r="H4" t="str">
            <v>NAPOLI</v>
          </cell>
          <cell r="I4">
            <v>1</v>
          </cell>
          <cell r="J4">
            <v>38434</v>
          </cell>
          <cell r="N4" t="str">
            <v>Radovici 85323 Tivat , Serbia &amp; Montenegro</v>
          </cell>
          <cell r="O4" t="str">
            <v>2nd Mate</v>
          </cell>
          <cell r="P4" t="str">
            <v>Yugoslavian</v>
          </cell>
          <cell r="Q4">
            <v>0</v>
          </cell>
          <cell r="R4">
            <v>114.2</v>
          </cell>
          <cell r="S4">
            <v>133.14166666666668</v>
          </cell>
          <cell r="T4">
            <v>90</v>
          </cell>
          <cell r="V4">
            <v>2623.14</v>
          </cell>
          <cell r="X4">
            <v>0.12</v>
          </cell>
          <cell r="Z4">
            <v>2000</v>
          </cell>
          <cell r="AA4">
            <v>0.59</v>
          </cell>
          <cell r="AB4">
            <v>319.74</v>
          </cell>
          <cell r="AC4">
            <v>22.99</v>
          </cell>
          <cell r="AD4">
            <v>18.36</v>
          </cell>
          <cell r="AE4">
            <v>3.7</v>
          </cell>
          <cell r="AF4">
            <v>10.16</v>
          </cell>
          <cell r="AH4">
            <v>2369.2800000000002</v>
          </cell>
        </row>
        <row r="5">
          <cell r="A5">
            <v>4</v>
          </cell>
          <cell r="B5" t="str">
            <v>ALL.COP.</v>
          </cell>
          <cell r="C5" t="str">
            <v>COCCHIA VINCENZO</v>
          </cell>
          <cell r="D5" t="str">
            <v>Ischia</v>
          </cell>
          <cell r="E5">
            <v>24891</v>
          </cell>
          <cell r="F5" t="str">
            <v>Napoli</v>
          </cell>
          <cell r="G5" t="str">
            <v>115906</v>
          </cell>
          <cell r="H5" t="str">
            <v>NAPOLI</v>
          </cell>
          <cell r="I5">
            <v>1</v>
          </cell>
          <cell r="J5">
            <v>38434</v>
          </cell>
          <cell r="N5" t="str">
            <v>Via Campagnano N° 35 Ischia (Na), Italy</v>
          </cell>
          <cell r="O5" t="str">
            <v>Deck Cadet</v>
          </cell>
          <cell r="P5" t="str">
            <v>Italian</v>
          </cell>
          <cell r="Q5">
            <v>0</v>
          </cell>
          <cell r="R5">
            <v>30.92</v>
          </cell>
          <cell r="S5">
            <v>7.291666666666667</v>
          </cell>
          <cell r="T5">
            <v>60</v>
          </cell>
          <cell r="V5">
            <v>1681.88</v>
          </cell>
          <cell r="X5">
            <v>0.12</v>
          </cell>
          <cell r="Z5">
            <v>1600</v>
          </cell>
          <cell r="AA5">
            <v>0.59</v>
          </cell>
          <cell r="AB5">
            <v>190.38</v>
          </cell>
          <cell r="AC5">
            <v>13.69</v>
          </cell>
          <cell r="AD5">
            <v>11.77</v>
          </cell>
          <cell r="AE5">
            <v>2.5</v>
          </cell>
          <cell r="AF5">
            <v>7.08</v>
          </cell>
          <cell r="AH5">
            <v>59.83</v>
          </cell>
        </row>
        <row r="6">
          <cell r="A6">
            <v>5</v>
          </cell>
          <cell r="B6" t="str">
            <v>ALL.COP.</v>
          </cell>
          <cell r="C6" t="str">
            <v>MARESCA ROBERTO</v>
          </cell>
          <cell r="D6" t="str">
            <v>Piano di Sorrento</v>
          </cell>
          <cell r="E6">
            <v>30123</v>
          </cell>
          <cell r="F6" t="str">
            <v>C/Stabia</v>
          </cell>
          <cell r="G6" t="str">
            <v>15845</v>
          </cell>
          <cell r="H6" t="str">
            <v>NAPOLI</v>
          </cell>
          <cell r="I6">
            <v>1</v>
          </cell>
          <cell r="J6">
            <v>38434</v>
          </cell>
          <cell r="N6" t="str">
            <v>Via Legittimo 7 Piano di Sorrento (Na) ,Italy</v>
          </cell>
          <cell r="O6" t="str">
            <v>Cadet</v>
          </cell>
          <cell r="P6" t="str">
            <v>Italian</v>
          </cell>
          <cell r="Q6">
            <v>0</v>
          </cell>
          <cell r="R6">
            <v>26.24</v>
          </cell>
          <cell r="S6">
            <v>0</v>
          </cell>
          <cell r="T6">
            <v>10</v>
          </cell>
          <cell r="V6">
            <v>1681.88</v>
          </cell>
          <cell r="X6">
            <v>0.12</v>
          </cell>
          <cell r="Z6">
            <v>1000</v>
          </cell>
          <cell r="AA6">
            <v>0.59</v>
          </cell>
          <cell r="AB6">
            <v>151.96</v>
          </cell>
          <cell r="AC6">
            <v>10.93</v>
          </cell>
          <cell r="AD6">
            <v>11.77</v>
          </cell>
          <cell r="AE6">
            <v>2.5</v>
          </cell>
          <cell r="AH6">
            <v>866.61</v>
          </cell>
        </row>
        <row r="7">
          <cell r="A7">
            <v>6</v>
          </cell>
          <cell r="B7" t="str">
            <v>DIR.MACCH.</v>
          </cell>
          <cell r="C7" t="str">
            <v>POLLIO SALVATORE</v>
          </cell>
          <cell r="D7" t="str">
            <v>Sorrento</v>
          </cell>
          <cell r="E7">
            <v>16937</v>
          </cell>
          <cell r="F7" t="str">
            <v>Napoli</v>
          </cell>
          <cell r="G7" t="str">
            <v>781059</v>
          </cell>
          <cell r="H7" t="str">
            <v>Barcelona</v>
          </cell>
          <cell r="I7">
            <v>1</v>
          </cell>
          <cell r="J7">
            <v>38564</v>
          </cell>
          <cell r="N7" t="str">
            <v>Via S. Agostino 2 Piano Di Sorrento (Na) ,Italy</v>
          </cell>
          <cell r="O7" t="str">
            <v>Ch.Eng</v>
          </cell>
          <cell r="P7" t="str">
            <v>Italian</v>
          </cell>
          <cell r="Q7">
            <v>0</v>
          </cell>
          <cell r="R7">
            <v>0</v>
          </cell>
          <cell r="S7">
            <v>0</v>
          </cell>
          <cell r="V7">
            <v>5366</v>
          </cell>
          <cell r="W7">
            <v>2.67</v>
          </cell>
          <cell r="X7">
            <v>0.12</v>
          </cell>
          <cell r="Y7">
            <v>4.5599999999999996</v>
          </cell>
          <cell r="Z7">
            <v>4000</v>
          </cell>
          <cell r="AA7">
            <v>0.59</v>
          </cell>
          <cell r="AB7">
            <v>497.47</v>
          </cell>
          <cell r="AC7">
            <v>35.770000000000003</v>
          </cell>
          <cell r="AD7">
            <v>37.56</v>
          </cell>
          <cell r="AE7">
            <v>6</v>
          </cell>
          <cell r="AH7">
            <v>363.24</v>
          </cell>
        </row>
        <row r="8">
          <cell r="A8">
            <v>7</v>
          </cell>
          <cell r="B8" t="str">
            <v>2.MACCH.</v>
          </cell>
          <cell r="C8" t="str">
            <v>SINDIK TRIPO</v>
          </cell>
          <cell r="D8" t="str">
            <v>Kotor</v>
          </cell>
          <cell r="E8">
            <v>27181</v>
          </cell>
          <cell r="F8" t="str">
            <v>Kotor</v>
          </cell>
          <cell r="G8" t="str">
            <v>000056199</v>
          </cell>
          <cell r="H8" t="str">
            <v>ANTWERP</v>
          </cell>
          <cell r="I8">
            <v>1</v>
          </cell>
          <cell r="J8">
            <v>38491</v>
          </cell>
          <cell r="N8" t="str">
            <v>Kalimanj 234 85320 Tivat , Serbia &amp; Montenegro</v>
          </cell>
          <cell r="O8" t="str">
            <v>2nd Eng.</v>
          </cell>
          <cell r="P8" t="str">
            <v>Croatian</v>
          </cell>
          <cell r="Q8">
            <v>0</v>
          </cell>
          <cell r="R8">
            <v>132.16</v>
          </cell>
          <cell r="S8">
            <v>26.425000000000001</v>
          </cell>
          <cell r="T8">
            <v>90</v>
          </cell>
          <cell r="U8">
            <v>70</v>
          </cell>
          <cell r="V8">
            <v>2623.14</v>
          </cell>
          <cell r="X8">
            <v>0.12</v>
          </cell>
          <cell r="Z8">
            <v>2800</v>
          </cell>
          <cell r="AA8">
            <v>0.59</v>
          </cell>
          <cell r="AB8">
            <v>319.74</v>
          </cell>
          <cell r="AC8">
            <v>22.99</v>
          </cell>
          <cell r="AD8">
            <v>18.36</v>
          </cell>
          <cell r="AE8">
            <v>3.7</v>
          </cell>
          <cell r="AF8">
            <v>10.16</v>
          </cell>
          <cell r="AH8">
            <v>738.72</v>
          </cell>
        </row>
        <row r="9">
          <cell r="A9">
            <v>8</v>
          </cell>
          <cell r="B9" t="str">
            <v>2.MACCH.</v>
          </cell>
          <cell r="C9" t="str">
            <v>BANICEVIC OLIVER</v>
          </cell>
          <cell r="D9" t="str">
            <v>Cetinje</v>
          </cell>
          <cell r="E9">
            <v>26549</v>
          </cell>
          <cell r="F9" t="str">
            <v>Dubrovnik</v>
          </cell>
          <cell r="G9" t="str">
            <v>000058947</v>
          </cell>
          <cell r="H9" t="str">
            <v>NAPOLI</v>
          </cell>
          <cell r="I9">
            <v>1</v>
          </cell>
          <cell r="J9">
            <v>38434</v>
          </cell>
          <cell r="N9" t="str">
            <v>Vinogradarska 24 20236 Mokosica ,Croatia</v>
          </cell>
          <cell r="O9" t="str">
            <v>2nd Eng.</v>
          </cell>
          <cell r="P9" t="str">
            <v>Croatian</v>
          </cell>
          <cell r="Q9">
            <v>64.800000000000011</v>
          </cell>
          <cell r="R9">
            <v>142</v>
          </cell>
          <cell r="S9">
            <v>0</v>
          </cell>
          <cell r="T9">
            <v>90</v>
          </cell>
          <cell r="U9">
            <v>90</v>
          </cell>
          <cell r="V9">
            <v>2623.14</v>
          </cell>
          <cell r="X9">
            <v>0.12</v>
          </cell>
          <cell r="Z9">
            <v>2600</v>
          </cell>
          <cell r="AA9">
            <v>0.59</v>
          </cell>
          <cell r="AB9">
            <v>319.74</v>
          </cell>
          <cell r="AC9">
            <v>22.99</v>
          </cell>
          <cell r="AD9">
            <v>18.36</v>
          </cell>
          <cell r="AE9">
            <v>3.7</v>
          </cell>
          <cell r="AF9">
            <v>10.16</v>
          </cell>
          <cell r="AH9">
            <v>1454.06</v>
          </cell>
        </row>
        <row r="10">
          <cell r="A10">
            <v>9</v>
          </cell>
          <cell r="B10" t="str">
            <v>2.MACCH.</v>
          </cell>
          <cell r="C10" t="str">
            <v>ZLOKOVIC  BRANKO</v>
          </cell>
          <cell r="D10" t="str">
            <v>Herceg Novi</v>
          </cell>
          <cell r="E10" t="str">
            <v>13/03/1969</v>
          </cell>
          <cell r="F10" t="str">
            <v>Kotor</v>
          </cell>
          <cell r="G10" t="str">
            <v>00793172</v>
          </cell>
          <cell r="H10" t="str">
            <v>LE HAVRE</v>
          </cell>
          <cell r="I10">
            <v>1</v>
          </cell>
          <cell r="J10">
            <v>38465</v>
          </cell>
          <cell r="N10" t="str">
            <v>Bijela bb 85343 Herceg Novi , Serbia &amp; Montenegro</v>
          </cell>
          <cell r="O10" t="str">
            <v>2nd Eng.</v>
          </cell>
          <cell r="P10" t="str">
            <v>Yugoslavian</v>
          </cell>
          <cell r="Q10">
            <v>23.397600000000001</v>
          </cell>
          <cell r="R10">
            <v>129</v>
          </cell>
          <cell r="S10">
            <v>0</v>
          </cell>
          <cell r="T10">
            <v>90</v>
          </cell>
          <cell r="U10">
            <v>70</v>
          </cell>
          <cell r="V10">
            <v>2623.14</v>
          </cell>
          <cell r="X10">
            <v>0.12</v>
          </cell>
          <cell r="Z10">
            <v>2800</v>
          </cell>
          <cell r="AA10">
            <v>0.59</v>
          </cell>
          <cell r="AB10">
            <v>319.74</v>
          </cell>
          <cell r="AC10">
            <v>22.99</v>
          </cell>
          <cell r="AD10">
            <v>18.36</v>
          </cell>
          <cell r="AE10">
            <v>3.7</v>
          </cell>
          <cell r="AF10">
            <v>10.16</v>
          </cell>
          <cell r="AH10">
            <v>1310.74</v>
          </cell>
        </row>
        <row r="11">
          <cell r="A11">
            <v>10</v>
          </cell>
          <cell r="B11" t="str">
            <v>ALL. MAC.</v>
          </cell>
          <cell r="C11" t="str">
            <v>BARBIERI ALVISE</v>
          </cell>
          <cell r="D11" t="str">
            <v>Mirano</v>
          </cell>
          <cell r="E11">
            <v>30791</v>
          </cell>
          <cell r="F11" t="str">
            <v>Venezia</v>
          </cell>
          <cell r="G11" t="str">
            <v>28568</v>
          </cell>
          <cell r="H11" t="str">
            <v>NAPOLI</v>
          </cell>
          <cell r="I11">
            <v>1</v>
          </cell>
          <cell r="J11">
            <v>38434</v>
          </cell>
          <cell r="N11" t="str">
            <v>Via Vallon 136 Mestre (Venezia) ,Italy</v>
          </cell>
          <cell r="O11" t="str">
            <v>Eng. Cadet</v>
          </cell>
          <cell r="P11" t="str">
            <v>Italian</v>
          </cell>
          <cell r="Q11">
            <v>11.6988</v>
          </cell>
          <cell r="R11">
            <v>41.14</v>
          </cell>
          <cell r="S11">
            <v>0</v>
          </cell>
          <cell r="U11">
            <v>70</v>
          </cell>
          <cell r="V11">
            <v>1681.88</v>
          </cell>
          <cell r="X11">
            <v>0.12</v>
          </cell>
          <cell r="Z11">
            <v>1000</v>
          </cell>
          <cell r="AA11">
            <v>0.59</v>
          </cell>
          <cell r="AB11">
            <v>151.96</v>
          </cell>
          <cell r="AC11">
            <v>10.93</v>
          </cell>
          <cell r="AD11">
            <v>11.77</v>
          </cell>
          <cell r="AE11">
            <v>2.5</v>
          </cell>
          <cell r="AH11">
            <v>856.34</v>
          </cell>
        </row>
        <row r="12">
          <cell r="A12">
            <v>11</v>
          </cell>
          <cell r="B12" t="str">
            <v>NOSTROMO</v>
          </cell>
          <cell r="C12" t="str">
            <v>PRIZMIC  MARKO</v>
          </cell>
          <cell r="D12" t="str">
            <v>Vela Luka</v>
          </cell>
          <cell r="E12" t="str">
            <v>03.02.1943</v>
          </cell>
          <cell r="F12" t="str">
            <v>Vela Luka</v>
          </cell>
          <cell r="G12" t="str">
            <v>000936922</v>
          </cell>
          <cell r="H12" t="str">
            <v>LE HAVRE</v>
          </cell>
          <cell r="I12">
            <v>1</v>
          </cell>
          <cell r="J12">
            <v>38465</v>
          </cell>
          <cell r="N12" t="str">
            <v>Vela Luka Ulica 10003 , Croatia</v>
          </cell>
          <cell r="O12" t="str">
            <v>Bosun</v>
          </cell>
          <cell r="P12" t="str">
            <v>Croatian</v>
          </cell>
          <cell r="Q12">
            <v>0</v>
          </cell>
          <cell r="R12">
            <v>73.459999999999994</v>
          </cell>
          <cell r="S12">
            <v>15.016666666666667</v>
          </cell>
          <cell r="T12">
            <v>120</v>
          </cell>
          <cell r="V12">
            <v>2110.5</v>
          </cell>
          <cell r="W12">
            <v>1.85</v>
          </cell>
          <cell r="Z12">
            <v>2300</v>
          </cell>
          <cell r="AA12">
            <v>0.64</v>
          </cell>
          <cell r="AB12">
            <v>275.89999999999998</v>
          </cell>
          <cell r="AC12">
            <v>19.84</v>
          </cell>
          <cell r="AD12">
            <v>14.37</v>
          </cell>
          <cell r="AE12">
            <v>3.2</v>
          </cell>
          <cell r="AF12">
            <v>8.32</v>
          </cell>
          <cell r="AH12">
            <v>508.39</v>
          </cell>
        </row>
        <row r="13">
          <cell r="A13">
            <v>12</v>
          </cell>
          <cell r="B13" t="str">
            <v>MARINAIO</v>
          </cell>
          <cell r="C13" t="str">
            <v>MAURO LUIGI</v>
          </cell>
          <cell r="D13" t="str">
            <v>Napoli</v>
          </cell>
          <cell r="E13">
            <v>23684</v>
          </cell>
          <cell r="F13" t="str">
            <v>Napoli</v>
          </cell>
          <cell r="G13" t="str">
            <v>116211</v>
          </cell>
          <cell r="H13" t="str">
            <v>NAPOLI</v>
          </cell>
          <cell r="I13">
            <v>1</v>
          </cell>
          <cell r="J13">
            <v>38434</v>
          </cell>
          <cell r="N13" t="str">
            <v>Via Con Salvo 137 Napoli ,Italy</v>
          </cell>
          <cell r="O13" t="str">
            <v>A.B</v>
          </cell>
          <cell r="P13" t="str">
            <v>Italian</v>
          </cell>
          <cell r="Q13">
            <v>35.096400000000003</v>
          </cell>
          <cell r="R13">
            <v>48.18</v>
          </cell>
          <cell r="S13">
            <v>0</v>
          </cell>
          <cell r="T13">
            <v>120</v>
          </cell>
          <cell r="V13">
            <v>1835</v>
          </cell>
          <cell r="W13">
            <v>1.55</v>
          </cell>
          <cell r="Z13">
            <v>2100</v>
          </cell>
          <cell r="AA13">
            <v>0.59</v>
          </cell>
          <cell r="AB13">
            <v>247.33</v>
          </cell>
          <cell r="AC13">
            <v>17.78</v>
          </cell>
          <cell r="AD13">
            <v>12.84</v>
          </cell>
          <cell r="AE13">
            <v>3.1</v>
          </cell>
          <cell r="AF13">
            <v>7.51</v>
          </cell>
          <cell r="AH13">
            <v>1397.08</v>
          </cell>
        </row>
        <row r="14">
          <cell r="A14">
            <v>13</v>
          </cell>
          <cell r="B14" t="str">
            <v>MARINAIO</v>
          </cell>
          <cell r="C14" t="str">
            <v>GIRASOLI GIUSEPPE</v>
          </cell>
          <cell r="D14" t="str">
            <v>Bitonto</v>
          </cell>
          <cell r="E14">
            <v>18315</v>
          </cell>
          <cell r="F14" t="str">
            <v>Molfetta</v>
          </cell>
          <cell r="G14" t="str">
            <v>22093</v>
          </cell>
          <cell r="H14" t="str">
            <v>NAPOLI</v>
          </cell>
          <cell r="I14">
            <v>1</v>
          </cell>
          <cell r="J14">
            <v>38434</v>
          </cell>
          <cell r="N14" t="str">
            <v>Via S. Carlo n° 8 70056 Molfetta (Ba),Italy</v>
          </cell>
          <cell r="O14" t="str">
            <v>A.B</v>
          </cell>
          <cell r="P14" t="str">
            <v>Italian</v>
          </cell>
          <cell r="Q14">
            <v>29.247</v>
          </cell>
          <cell r="R14">
            <v>28.91</v>
          </cell>
          <cell r="S14">
            <v>0</v>
          </cell>
          <cell r="T14">
            <v>120</v>
          </cell>
          <cell r="V14">
            <v>1835</v>
          </cell>
          <cell r="W14">
            <v>1.55</v>
          </cell>
          <cell r="Z14">
            <v>1800</v>
          </cell>
          <cell r="AA14">
            <v>0.59</v>
          </cell>
          <cell r="AB14">
            <v>247.33</v>
          </cell>
          <cell r="AC14">
            <v>17.78</v>
          </cell>
          <cell r="AD14">
            <v>12.84</v>
          </cell>
          <cell r="AE14">
            <v>3.1</v>
          </cell>
          <cell r="AF14">
            <v>7.51</v>
          </cell>
          <cell r="AH14">
            <v>1028.79</v>
          </cell>
        </row>
        <row r="15">
          <cell r="A15">
            <v>14</v>
          </cell>
          <cell r="B15" t="str">
            <v>MARINAIO</v>
          </cell>
          <cell r="C15" t="str">
            <v>MANCO GENNARO</v>
          </cell>
          <cell r="D15" t="str">
            <v>Sant Agnello</v>
          </cell>
          <cell r="E15">
            <v>26259</v>
          </cell>
          <cell r="F15" t="str">
            <v>C/Stabia</v>
          </cell>
          <cell r="G15" t="str">
            <v>14236</v>
          </cell>
          <cell r="H15" t="str">
            <v>NAPOLI</v>
          </cell>
          <cell r="I15">
            <v>1</v>
          </cell>
          <cell r="J15">
            <v>38434</v>
          </cell>
          <cell r="N15" t="str">
            <v>Via Nastro Azzuro n°19/a Sorrento (Na), Italy</v>
          </cell>
          <cell r="O15" t="str">
            <v>A.B</v>
          </cell>
          <cell r="P15" t="str">
            <v>Italian</v>
          </cell>
          <cell r="Q15">
            <v>32.400000000000006</v>
          </cell>
          <cell r="R15">
            <v>44.36</v>
          </cell>
          <cell r="S15">
            <v>0</v>
          </cell>
          <cell r="T15">
            <v>120</v>
          </cell>
          <cell r="V15">
            <v>1835</v>
          </cell>
          <cell r="W15">
            <v>1.55</v>
          </cell>
          <cell r="Z15">
            <v>2100</v>
          </cell>
          <cell r="AA15">
            <v>0.59</v>
          </cell>
          <cell r="AB15">
            <v>244.8</v>
          </cell>
          <cell r="AC15">
            <v>17.600000000000001</v>
          </cell>
          <cell r="AD15">
            <v>12.65</v>
          </cell>
          <cell r="AE15">
            <v>3.1</v>
          </cell>
          <cell r="AF15">
            <v>7.51</v>
          </cell>
          <cell r="AH15">
            <v>109.18</v>
          </cell>
        </row>
        <row r="16">
          <cell r="A16">
            <v>15</v>
          </cell>
          <cell r="B16" t="str">
            <v>MARINAIO</v>
          </cell>
          <cell r="C16" t="str">
            <v>MANCINI MICHELE</v>
          </cell>
          <cell r="D16" t="str">
            <v>Molfetta</v>
          </cell>
          <cell r="E16">
            <v>27735</v>
          </cell>
          <cell r="F16" t="str">
            <v>Molfetta</v>
          </cell>
          <cell r="G16" t="str">
            <v>30449</v>
          </cell>
          <cell r="H16" t="str">
            <v>NAPOLI</v>
          </cell>
          <cell r="I16">
            <v>1</v>
          </cell>
          <cell r="J16">
            <v>38434</v>
          </cell>
          <cell r="N16" t="str">
            <v>Via San Damiano n° 15 Molfetta (Ba), Italy</v>
          </cell>
          <cell r="O16" t="str">
            <v>A.B</v>
          </cell>
          <cell r="P16" t="str">
            <v>Italian</v>
          </cell>
          <cell r="Q16">
            <v>23.397600000000001</v>
          </cell>
          <cell r="R16">
            <v>39.700000000000003</v>
          </cell>
          <cell r="S16">
            <v>0</v>
          </cell>
          <cell r="T16">
            <v>120</v>
          </cell>
          <cell r="V16">
            <v>1835</v>
          </cell>
          <cell r="W16">
            <v>1.55</v>
          </cell>
          <cell r="Z16">
            <v>1500</v>
          </cell>
          <cell r="AA16">
            <v>0.59</v>
          </cell>
          <cell r="AB16">
            <v>247.33</v>
          </cell>
          <cell r="AC16">
            <v>17.78</v>
          </cell>
          <cell r="AD16">
            <v>12.84</v>
          </cell>
          <cell r="AE16">
            <v>3.1</v>
          </cell>
          <cell r="AF16">
            <v>7.51</v>
          </cell>
          <cell r="AH16">
            <v>2874.65</v>
          </cell>
        </row>
        <row r="17">
          <cell r="A17">
            <v>16</v>
          </cell>
          <cell r="B17" t="str">
            <v>GIOV.COP.</v>
          </cell>
          <cell r="C17" t="str">
            <v>ESPOSITO ANTONIO</v>
          </cell>
          <cell r="D17" t="str">
            <v>Sant Agnello</v>
          </cell>
          <cell r="E17">
            <v>22554</v>
          </cell>
          <cell r="F17" t="str">
            <v>C/Stabia</v>
          </cell>
          <cell r="G17" t="str">
            <v>11555</v>
          </cell>
          <cell r="H17" t="str">
            <v>NAPOLI</v>
          </cell>
          <cell r="I17">
            <v>1</v>
          </cell>
          <cell r="J17">
            <v>38434</v>
          </cell>
          <cell r="N17" t="str">
            <v>Via Gradelle 28 Meta di Sorrento (Na), Italy</v>
          </cell>
          <cell r="O17" t="str">
            <v>O.S.</v>
          </cell>
          <cell r="P17" t="str">
            <v>Italian</v>
          </cell>
          <cell r="Q17">
            <v>23.397600000000001</v>
          </cell>
          <cell r="R17">
            <v>81.36</v>
          </cell>
          <cell r="S17">
            <v>0</v>
          </cell>
          <cell r="T17" t="str">
            <v>90+10</v>
          </cell>
          <cell r="V17">
            <v>1549.17</v>
          </cell>
          <cell r="Z17">
            <v>1600</v>
          </cell>
          <cell r="AA17">
            <v>0.59</v>
          </cell>
          <cell r="AB17">
            <v>193.1</v>
          </cell>
          <cell r="AC17">
            <v>13.89</v>
          </cell>
          <cell r="AD17">
            <v>10.84</v>
          </cell>
          <cell r="AE17">
            <v>2.5</v>
          </cell>
          <cell r="AF17">
            <v>6.54</v>
          </cell>
          <cell r="AH17">
            <v>-51.75</v>
          </cell>
        </row>
        <row r="18">
          <cell r="A18">
            <v>17</v>
          </cell>
          <cell r="B18" t="str">
            <v>ELETTRICISTA</v>
          </cell>
          <cell r="C18" t="str">
            <v>MIJANOVIC NIKOLA</v>
          </cell>
          <cell r="D18" t="str">
            <v>Kotor</v>
          </cell>
          <cell r="E18">
            <v>19341</v>
          </cell>
          <cell r="F18" t="str">
            <v>Kotor</v>
          </cell>
          <cell r="G18" t="str">
            <v>000925049</v>
          </cell>
          <cell r="H18" t="str">
            <v>ANTWERP</v>
          </cell>
          <cell r="I18">
            <v>1</v>
          </cell>
          <cell r="J18">
            <v>38491</v>
          </cell>
          <cell r="N18" t="str">
            <v>Dobrota bb Kotor ,Serbia &amp; Montenegro</v>
          </cell>
          <cell r="O18" t="str">
            <v>Electrician</v>
          </cell>
          <cell r="P18" t="str">
            <v>Yugoslavian</v>
          </cell>
          <cell r="Q18">
            <v>64.800000000000011</v>
          </cell>
          <cell r="R18">
            <v>80.86</v>
          </cell>
          <cell r="S18">
            <v>0</v>
          </cell>
          <cell r="T18">
            <v>100</v>
          </cell>
          <cell r="U18">
            <v>67.325999999999993</v>
          </cell>
          <cell r="V18">
            <v>2054.39</v>
          </cell>
          <cell r="Z18">
            <v>2000</v>
          </cell>
          <cell r="AA18">
            <v>0.59</v>
          </cell>
          <cell r="AB18">
            <v>262.25</v>
          </cell>
          <cell r="AC18">
            <v>18.850000000000001</v>
          </cell>
          <cell r="AD18">
            <v>14.38</v>
          </cell>
          <cell r="AE18">
            <v>3.2</v>
          </cell>
          <cell r="AF18">
            <v>8.4700000000000006</v>
          </cell>
          <cell r="AH18">
            <v>1071.74</v>
          </cell>
        </row>
        <row r="19">
          <cell r="A19">
            <v>18</v>
          </cell>
          <cell r="B19" t="str">
            <v>OPERAIO</v>
          </cell>
          <cell r="C19" t="str">
            <v>DI MEGLIO FRANCESCO</v>
          </cell>
          <cell r="D19" t="str">
            <v>Barano d'Ischia</v>
          </cell>
          <cell r="E19">
            <v>18833</v>
          </cell>
          <cell r="F19" t="str">
            <v>Napoli</v>
          </cell>
          <cell r="G19" t="str">
            <v>102617</v>
          </cell>
          <cell r="H19" t="str">
            <v>ANTWERP</v>
          </cell>
          <cell r="I19">
            <v>1</v>
          </cell>
          <cell r="J19">
            <v>38491</v>
          </cell>
          <cell r="N19" t="str">
            <v>Via Acquadotto n° 21 Barano d`Ischia (Na),Italy</v>
          </cell>
          <cell r="O19" t="str">
            <v>Eng. Fitter</v>
          </cell>
          <cell r="P19" t="str">
            <v>Italian</v>
          </cell>
          <cell r="Q19">
            <v>54</v>
          </cell>
          <cell r="R19">
            <v>28.28</v>
          </cell>
          <cell r="S19">
            <v>0</v>
          </cell>
          <cell r="T19">
            <v>100</v>
          </cell>
          <cell r="U19">
            <v>67.325999999999993</v>
          </cell>
          <cell r="V19">
            <v>2088.14</v>
          </cell>
          <cell r="Z19">
            <v>2300</v>
          </cell>
          <cell r="AA19">
            <v>0.59</v>
          </cell>
          <cell r="AB19">
            <v>265.23</v>
          </cell>
          <cell r="AC19">
            <v>19.07</v>
          </cell>
          <cell r="AD19">
            <v>14.61</v>
          </cell>
          <cell r="AE19">
            <v>3.1</v>
          </cell>
          <cell r="AF19">
            <v>8.4700000000000006</v>
          </cell>
          <cell r="AH19">
            <v>285.69</v>
          </cell>
        </row>
        <row r="20">
          <cell r="A20">
            <v>19</v>
          </cell>
          <cell r="B20" t="str">
            <v>INGRASS.</v>
          </cell>
          <cell r="C20" t="str">
            <v>AGOSTELLI PASQUALE</v>
          </cell>
          <cell r="D20" t="str">
            <v>Torre del Greco</v>
          </cell>
          <cell r="E20">
            <v>22507</v>
          </cell>
          <cell r="F20" t="str">
            <v>Napoli</v>
          </cell>
          <cell r="G20" t="str">
            <v>49917</v>
          </cell>
          <cell r="H20" t="str">
            <v>NAPOLI</v>
          </cell>
          <cell r="I20">
            <v>1</v>
          </cell>
          <cell r="J20">
            <v>38434</v>
          </cell>
          <cell r="N20" t="str">
            <v>Via Vittorio Emanuele n°127 Poggiomarino (Na) , Italy</v>
          </cell>
          <cell r="O20" t="str">
            <v>Oiler</v>
          </cell>
          <cell r="P20" t="str">
            <v>Italian</v>
          </cell>
          <cell r="Q20">
            <v>32.400000000000006</v>
          </cell>
          <cell r="R20">
            <v>109.26</v>
          </cell>
          <cell r="S20">
            <v>0</v>
          </cell>
          <cell r="T20">
            <v>100</v>
          </cell>
          <cell r="U20">
            <v>67.325999999999993</v>
          </cell>
          <cell r="V20">
            <v>1835</v>
          </cell>
          <cell r="W20">
            <v>1.55</v>
          </cell>
          <cell r="Z20">
            <v>1800</v>
          </cell>
          <cell r="AA20">
            <v>0.59</v>
          </cell>
          <cell r="AB20">
            <v>233.68</v>
          </cell>
          <cell r="AC20">
            <v>16.8</v>
          </cell>
          <cell r="AD20">
            <v>12.84</v>
          </cell>
          <cell r="AE20">
            <v>2.8</v>
          </cell>
          <cell r="AF20">
            <v>7.51</v>
          </cell>
          <cell r="AH20">
            <v>356.69</v>
          </cell>
        </row>
        <row r="21">
          <cell r="A21">
            <v>20</v>
          </cell>
          <cell r="B21" t="str">
            <v>CUOCO</v>
          </cell>
          <cell r="C21" t="str">
            <v>LIVIA SALVATORE</v>
          </cell>
          <cell r="D21" t="str">
            <v>Modica</v>
          </cell>
          <cell r="E21">
            <v>22265</v>
          </cell>
          <cell r="F21" t="str">
            <v>Augusta</v>
          </cell>
          <cell r="G21" t="str">
            <v>580958 U</v>
          </cell>
          <cell r="H21" t="str">
            <v>Barcelona</v>
          </cell>
          <cell r="I21">
            <v>1</v>
          </cell>
          <cell r="J21">
            <v>38564</v>
          </cell>
          <cell r="N21" t="str">
            <v>Via XXV Aprile n°82 Augusta 96011 , Italy</v>
          </cell>
          <cell r="O21" t="str">
            <v>Cook</v>
          </cell>
          <cell r="P21" t="str">
            <v>Italian</v>
          </cell>
          <cell r="Q21">
            <v>0</v>
          </cell>
          <cell r="R21">
            <v>0</v>
          </cell>
          <cell r="S21">
            <v>0</v>
          </cell>
          <cell r="V21">
            <v>2054.39</v>
          </cell>
          <cell r="Z21">
            <v>2300</v>
          </cell>
          <cell r="AA21">
            <v>0.59</v>
          </cell>
          <cell r="AB21">
            <v>269.93</v>
          </cell>
          <cell r="AC21">
            <v>19.399999999999999</v>
          </cell>
          <cell r="AD21">
            <v>14.38</v>
          </cell>
          <cell r="AE21">
            <v>3.1</v>
          </cell>
          <cell r="AF21">
            <v>8.4700000000000006</v>
          </cell>
          <cell r="AH21">
            <v>50.47</v>
          </cell>
        </row>
        <row r="22">
          <cell r="A22">
            <v>21</v>
          </cell>
          <cell r="B22" t="str">
            <v>CAMERIERE</v>
          </cell>
          <cell r="C22" t="str">
            <v>BATTAGLIA SALVATORE</v>
          </cell>
          <cell r="D22" t="str">
            <v>Torre del Greco</v>
          </cell>
          <cell r="E22">
            <v>27277</v>
          </cell>
          <cell r="F22" t="str">
            <v>T/del Greco</v>
          </cell>
          <cell r="G22" t="str">
            <v>17768</v>
          </cell>
          <cell r="H22" t="str">
            <v>NAPOLI</v>
          </cell>
          <cell r="I22">
            <v>1</v>
          </cell>
          <cell r="J22">
            <v>38434</v>
          </cell>
          <cell r="N22" t="str">
            <v>Via S.Giusepe alle Paludi Torre del Greco (Na) ,Italy</v>
          </cell>
          <cell r="O22" t="str">
            <v>Steward</v>
          </cell>
          <cell r="P22" t="str">
            <v>Italian</v>
          </cell>
          <cell r="Q22">
            <v>0</v>
          </cell>
          <cell r="R22">
            <v>50.2</v>
          </cell>
          <cell r="S22">
            <v>0</v>
          </cell>
          <cell r="T22" t="str">
            <v>110+10</v>
          </cell>
          <cell r="U22">
            <v>200</v>
          </cell>
          <cell r="V22">
            <v>1835</v>
          </cell>
          <cell r="W22">
            <v>1.55</v>
          </cell>
          <cell r="Z22">
            <v>2100</v>
          </cell>
          <cell r="AA22">
            <v>0.59</v>
          </cell>
          <cell r="AB22">
            <v>240.55</v>
          </cell>
          <cell r="AC22">
            <v>17.29</v>
          </cell>
          <cell r="AD22">
            <v>12.84</v>
          </cell>
          <cell r="AE22">
            <v>2.8</v>
          </cell>
          <cell r="AF22">
            <v>7.51</v>
          </cell>
          <cell r="AH22">
            <v>368.67</v>
          </cell>
        </row>
        <row r="23">
          <cell r="A23">
            <v>22</v>
          </cell>
          <cell r="B23" t="str">
            <v>MOZZO</v>
          </cell>
          <cell r="C23" t="str">
            <v>EL BAHOUSSI EL MOSTAPHA</v>
          </cell>
          <cell r="D23" t="str">
            <v>Khouribga</v>
          </cell>
          <cell r="E23">
            <v>23749</v>
          </cell>
          <cell r="F23" t="str">
            <v>T/del Greco</v>
          </cell>
          <cell r="G23" t="str">
            <v>60543</v>
          </cell>
          <cell r="H23" t="str">
            <v>NAPOLI</v>
          </cell>
          <cell r="I23">
            <v>1</v>
          </cell>
          <cell r="J23">
            <v>38434</v>
          </cell>
          <cell r="N23" t="str">
            <v>Via del Clero n°5 Torre del Greco (Na) ,Italy</v>
          </cell>
          <cell r="O23" t="str">
            <v>Y.Deck b</v>
          </cell>
          <cell r="P23" t="str">
            <v>Italian</v>
          </cell>
          <cell r="Q23">
            <v>32.400000000000006</v>
          </cell>
          <cell r="R23">
            <v>17.48</v>
          </cell>
          <cell r="S23">
            <v>0</v>
          </cell>
          <cell r="T23" t="str">
            <v>90 + 10</v>
          </cell>
          <cell r="V23">
            <v>1475.5</v>
          </cell>
          <cell r="Z23">
            <v>1500</v>
          </cell>
          <cell r="AA23">
            <v>0.59</v>
          </cell>
          <cell r="AB23">
            <v>184.14</v>
          </cell>
          <cell r="AC23">
            <v>13.24</v>
          </cell>
          <cell r="AD23">
            <v>10.32</v>
          </cell>
          <cell r="AE23">
            <v>2.2999999999999998</v>
          </cell>
          <cell r="AF23">
            <v>6.24</v>
          </cell>
          <cell r="AH23">
            <v>581.09</v>
          </cell>
        </row>
        <row r="24">
          <cell r="A24">
            <v>23</v>
          </cell>
          <cell r="B24" t="str">
            <v>MOZZO</v>
          </cell>
          <cell r="C24" t="str">
            <v>SCHIANO MICHELE GIORGIO</v>
          </cell>
          <cell r="D24" t="str">
            <v>Lacco Ameno</v>
          </cell>
          <cell r="E24">
            <v>32297</v>
          </cell>
          <cell r="F24" t="str">
            <v>Napoli</v>
          </cell>
          <cell r="G24" t="str">
            <v>117587</v>
          </cell>
          <cell r="H24" t="str">
            <v>BARCELONA</v>
          </cell>
          <cell r="I24">
            <v>1</v>
          </cell>
          <cell r="J24">
            <v>38524</v>
          </cell>
          <cell r="N24" t="str">
            <v xml:space="preserve">Via De Magistris 12 80070 Barano d' Ischia (Na) ,Italy </v>
          </cell>
          <cell r="O24" t="str">
            <v>Y.Deck b</v>
          </cell>
          <cell r="P24" t="str">
            <v>Italian</v>
          </cell>
          <cell r="Q24">
            <v>0</v>
          </cell>
          <cell r="R24">
            <v>64.36</v>
          </cell>
          <cell r="S24">
            <v>36.174999999999997</v>
          </cell>
          <cell r="T24">
            <v>10</v>
          </cell>
          <cell r="V24">
            <v>1475.5</v>
          </cell>
          <cell r="Z24">
            <v>1000</v>
          </cell>
          <cell r="AA24">
            <v>0.59</v>
          </cell>
          <cell r="AB24">
            <v>184.14</v>
          </cell>
          <cell r="AC24">
            <v>13.24</v>
          </cell>
          <cell r="AD24">
            <v>10.32</v>
          </cell>
          <cell r="AE24">
            <v>2.2999999999999998</v>
          </cell>
          <cell r="AF24">
            <v>6.24</v>
          </cell>
          <cell r="AH24">
            <v>18.75</v>
          </cell>
        </row>
        <row r="25">
          <cell r="A25">
            <v>24</v>
          </cell>
          <cell r="B25" t="str">
            <v>DIR.MACCH.</v>
          </cell>
          <cell r="C25" t="str">
            <v>NALCIC SAVA</v>
          </cell>
          <cell r="D25" t="str">
            <v>Skoplje</v>
          </cell>
          <cell r="E25">
            <v>24279</v>
          </cell>
          <cell r="F25" t="str">
            <v>Kotor</v>
          </cell>
          <cell r="G25" t="str">
            <v>000930351</v>
          </cell>
          <cell r="H25" t="str">
            <v>MERSIN</v>
          </cell>
          <cell r="I25">
            <v>1</v>
          </cell>
          <cell r="J25">
            <v>38517</v>
          </cell>
          <cell r="K25" t="str">
            <v>BARCELONA</v>
          </cell>
          <cell r="L25">
            <v>38564</v>
          </cell>
          <cell r="M25" t="str">
            <v>Rotazione Sociale</v>
          </cell>
          <cell r="N25" t="str">
            <v>Dobrota bb Kotor ,Serbia &amp; Montenegro</v>
          </cell>
          <cell r="O25" t="str">
            <v>Ch.Eng</v>
          </cell>
          <cell r="P25" t="str">
            <v>Yugoslavian</v>
          </cell>
          <cell r="Q25">
            <v>0</v>
          </cell>
          <cell r="R25">
            <v>0</v>
          </cell>
          <cell r="S25">
            <v>20.741666666666667</v>
          </cell>
        </row>
        <row r="26">
          <cell r="A26">
            <v>25</v>
          </cell>
          <cell r="B26" t="str">
            <v>CUOCO</v>
          </cell>
          <cell r="C26" t="str">
            <v>GAROFALO PASQUALE</v>
          </cell>
          <cell r="D26" t="str">
            <v>Torre del Greco</v>
          </cell>
          <cell r="E26">
            <v>17719</v>
          </cell>
          <cell r="F26" t="str">
            <v>T/del Greco</v>
          </cell>
          <cell r="G26" t="str">
            <v>D 849116</v>
          </cell>
          <cell r="H26" t="str">
            <v>ANTWERP</v>
          </cell>
          <cell r="I26">
            <v>1</v>
          </cell>
          <cell r="J26">
            <v>38491</v>
          </cell>
          <cell r="K26" t="str">
            <v>BARCELONA</v>
          </cell>
          <cell r="L26">
            <v>38564</v>
          </cell>
          <cell r="M26" t="str">
            <v>Sua richiesta</v>
          </cell>
          <cell r="N26" t="str">
            <v>Via Molise n°28 Torre del Greco (Na), Italy</v>
          </cell>
          <cell r="O26" t="str">
            <v>Cook</v>
          </cell>
          <cell r="P26" t="str">
            <v>Italian</v>
          </cell>
          <cell r="Q26">
            <v>50.846999999999994</v>
          </cell>
          <cell r="R26">
            <v>27.4</v>
          </cell>
          <cell r="S26">
            <v>0</v>
          </cell>
          <cell r="T26">
            <v>110</v>
          </cell>
        </row>
        <row r="27">
          <cell r="A27">
            <v>26</v>
          </cell>
          <cell r="C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Q28">
            <v>0</v>
          </cell>
          <cell r="R28">
            <v>0</v>
          </cell>
        </row>
        <row r="29">
          <cell r="Q29">
            <v>0</v>
          </cell>
          <cell r="R29">
            <v>0</v>
          </cell>
        </row>
        <row r="30">
          <cell r="Q30">
            <v>0</v>
          </cell>
          <cell r="R30">
            <v>0</v>
          </cell>
        </row>
        <row r="31">
          <cell r="Q31">
            <v>0</v>
          </cell>
          <cell r="R31">
            <v>0</v>
          </cell>
        </row>
        <row r="32">
          <cell r="Q32">
            <v>0</v>
          </cell>
          <cell r="R32">
            <v>0</v>
          </cell>
        </row>
        <row r="33">
          <cell r="Q33">
            <v>0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0</v>
          </cell>
        </row>
        <row r="37">
          <cell r="Q37">
            <v>0</v>
          </cell>
        </row>
        <row r="38">
          <cell r="Q38">
            <v>0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.Portpapers"/>
      <sheetName val="Links"/>
      <sheetName val="General"/>
      <sheetName val="Crew list &amp; Data"/>
      <sheetName val="Pax list ARR &amp; Data"/>
      <sheetName val="Pax list DEP"/>
      <sheetName val="Crew Effect"/>
      <sheetName val="POC list"/>
      <sheetName val="POC list 180 days"/>
      <sheetName val="Pax Effect"/>
      <sheetName val="UK-Form Arrival"/>
      <sheetName val="UK-Form Arrival backside"/>
      <sheetName val="UK-Form departure"/>
      <sheetName val="UK-Form Departure backside"/>
      <sheetName val="Germ ARR Rep"/>
      <sheetName val="ARR Rep backside"/>
      <sheetName val="Germ DEP Rep"/>
      <sheetName val="DEP Rep backside"/>
      <sheetName val="US-VISA"/>
      <sheetName val="Crew without US Visa"/>
      <sheetName val="I-418(PASS. LIST)"/>
      <sheetName val="I-418 (PASS.ILst) backPage"/>
      <sheetName val="Crew alphab."/>
      <sheetName val="add. Info for 96h arr. Notice"/>
      <sheetName val="US pax"/>
      <sheetName val="US  Effect"/>
      <sheetName val="US store"/>
      <sheetName val="Store"/>
      <sheetName val="Bunker"/>
      <sheetName val="Nil"/>
      <sheetName val="Narcotics"/>
      <sheetName val="Health"/>
      <sheetName val="GB Off. Effect"/>
      <sheetName val="GB Crew Effect"/>
      <sheetName val="GB Effect backs."/>
      <sheetName val="Fo-016"/>
      <sheetName val="VSL's Partic"/>
      <sheetName val="Documents"/>
      <sheetName val="CabinPlan"/>
      <sheetName val="Mail"/>
      <sheetName val="Certificate"/>
      <sheetName val="Vaccination"/>
      <sheetName val="License"/>
      <sheetName val="Fo-014"/>
      <sheetName val="Muster list"/>
      <sheetName val="ML printout"/>
      <sheetName val="ML printout (2)"/>
      <sheetName val="ML printout (3)"/>
      <sheetName val="Fire"/>
      <sheetName val="Boat"/>
      <sheetName val="Collision"/>
      <sheetName val="MOB"/>
      <sheetName val="EmSteer"/>
      <sheetName val="DG"/>
      <sheetName val="IOPP"/>
      <sheetName val="#2;3"/>
      <sheetName val="#4;6"/>
      <sheetName val="#7;8"/>
      <sheetName val="#9; SM"/>
      <sheetName val="#10;11"/>
      <sheetName val="#12;13"/>
      <sheetName val="# 14;15"/>
      <sheetName val="# 16;17"/>
      <sheetName val="# 18;19"/>
      <sheetName val="# 20;21"/>
      <sheetName val="CrewPaxlist"/>
      <sheetName val="SA-Crew list ARR"/>
      <sheetName val="SA-Crew list DEP"/>
      <sheetName val="Brasil Crew list"/>
      <sheetName val="Brasil Pax list"/>
      <sheetName val="Germ. Crew list ARR"/>
      <sheetName val="Germ. Crew list DEP"/>
      <sheetName val="Inventory"/>
      <sheetName val="Pilotcard"/>
      <sheetName val="Next of k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"/>
  <sheetViews>
    <sheetView tabSelected="1" workbookViewId="0">
      <selection activeCell="T3" sqref="T3"/>
    </sheetView>
  </sheetViews>
  <sheetFormatPr defaultColWidth="6.33203125" defaultRowHeight="15.6"/>
  <cols>
    <col min="1" max="1" width="6.33203125" style="1"/>
    <col min="2" max="2" width="6.33203125" style="18" customWidth="1"/>
    <col min="3" max="3" width="6.33203125" style="19" customWidth="1"/>
    <col min="4" max="4" width="6.33203125" style="20" customWidth="1"/>
    <col min="5" max="5" width="6.33203125" style="31" customWidth="1"/>
    <col min="6" max="6" width="6.33203125" style="32" customWidth="1"/>
    <col min="7" max="7" width="6.33203125" style="3" customWidth="1"/>
    <col min="8" max="8" width="6.33203125" style="1" customWidth="1"/>
    <col min="9" max="9" width="11.109375" style="23" customWidth="1"/>
    <col min="10" max="10" width="11.109375" style="4" customWidth="1"/>
    <col min="11" max="12" width="11.109375" style="2" customWidth="1"/>
    <col min="13" max="13" width="11.109375" style="1" customWidth="1"/>
    <col min="14" max="14" width="11.109375" style="20" customWidth="1"/>
    <col min="15" max="15" width="11.109375" style="3" customWidth="1"/>
    <col min="16" max="17" width="11.109375" style="20" customWidth="1"/>
    <col min="18" max="19" width="11.109375" style="3" customWidth="1"/>
    <col min="20" max="20" width="11.109375" style="1" customWidth="1"/>
    <col min="21" max="16384" width="6.33203125" style="1"/>
  </cols>
  <sheetData>
    <row r="1" spans="1:20" s="11" customFormat="1">
      <c r="A1" s="11" t="s">
        <v>13</v>
      </c>
      <c r="B1" s="13" t="s">
        <v>14</v>
      </c>
      <c r="C1" s="14" t="s">
        <v>0</v>
      </c>
      <c r="D1" s="15" t="s">
        <v>1</v>
      </c>
      <c r="E1" s="26" t="s">
        <v>11</v>
      </c>
      <c r="F1" s="27" t="s">
        <v>15</v>
      </c>
      <c r="G1" s="28" t="s">
        <v>4</v>
      </c>
      <c r="H1" s="11" t="s">
        <v>16</v>
      </c>
      <c r="I1" s="21" t="s">
        <v>17</v>
      </c>
      <c r="J1" s="33" t="s">
        <v>18</v>
      </c>
      <c r="K1" s="12" t="s">
        <v>19</v>
      </c>
      <c r="L1" s="12" t="s">
        <v>3</v>
      </c>
      <c r="M1" s="11" t="s">
        <v>20</v>
      </c>
      <c r="N1" s="15" t="s">
        <v>10</v>
      </c>
      <c r="O1" s="28" t="s">
        <v>21</v>
      </c>
      <c r="P1" s="15" t="s">
        <v>22</v>
      </c>
      <c r="Q1" s="15" t="s">
        <v>23</v>
      </c>
      <c r="R1" s="28" t="s">
        <v>2</v>
      </c>
      <c r="S1" s="28" t="s">
        <v>6</v>
      </c>
      <c r="T1" s="11" t="s">
        <v>24</v>
      </c>
    </row>
    <row r="2" spans="1:20" s="11" customFormat="1">
      <c r="B2" s="13"/>
      <c r="C2" s="14"/>
      <c r="D2" s="15"/>
      <c r="E2" s="26"/>
      <c r="F2" s="27"/>
      <c r="G2" s="28"/>
      <c r="I2" s="21"/>
      <c r="J2" s="33"/>
      <c r="K2" s="12"/>
      <c r="L2" s="12"/>
      <c r="N2" s="15"/>
      <c r="O2" s="28"/>
      <c r="P2" s="15"/>
      <c r="Q2" s="15"/>
      <c r="R2" s="28"/>
      <c r="S2" s="28"/>
    </row>
    <row r="3" spans="1:20" s="5" customFormat="1">
      <c r="A3" s="9" t="s">
        <v>25</v>
      </c>
      <c r="B3" s="16"/>
      <c r="C3" s="17"/>
      <c r="D3" s="17"/>
      <c r="E3" s="29"/>
      <c r="F3" s="30"/>
      <c r="G3" s="30"/>
      <c r="H3" s="10"/>
      <c r="I3" s="22" t="str">
        <f>IF(OR(ISBLANK(B3),ISBLANK(C3),ISBLANK(E3),ISBLANK(F3)),"",IF(H3="GC",Q3,P3))</f>
        <v/>
      </c>
      <c r="J3" s="8" t="str">
        <f t="shared" ref="J3:J12" si="0">IF(OR(ISBLANK(B2),ISBLANK(C3),ISBLANK(E3),ISBLANK(F3)),"",IF(ISBLANK(J2),"",IF(H3="GC",S3,R3)))</f>
        <v/>
      </c>
      <c r="K3" s="6" t="str">
        <f t="shared" ref="K3:K12" si="1">IF(OR(ISBLANK(B3),ISBLANK(C3),ISBLANK(E3),ISBLANK(F3)),"",IF(ISBLANK(K2),0,K2+J3))</f>
        <v/>
      </c>
      <c r="L3" s="6" t="str">
        <f t="shared" ref="L3:L12" si="2">IF(OR(ISBLANK(B3),ISBLANK(C3),ISBLANK(E3),ISBLANK(F3)),"",L2-J3)</f>
        <v/>
      </c>
      <c r="M3" s="7">
        <f t="shared" ref="M3:M13" si="3">180/PI()*LN(TAN((N3/2+45)*PI()/180))</f>
        <v>-6.3611093629270335E-15</v>
      </c>
      <c r="N3" s="24">
        <f t="shared" ref="N3:N12" si="4">IF(D3="S",-ABS(B3+C3/60),(B3+C3/60))</f>
        <v>0</v>
      </c>
      <c r="O3" s="34">
        <f t="shared" ref="O3:O12" si="5">IF(G3="E",-ABS(E3+F3/60),E3+F3/60)</f>
        <v>0</v>
      </c>
      <c r="P3" s="25">
        <f>IF((N3-N2)&gt;0,MOD(ATAN(T3/(M2-M3))*180/PI(),360),IF(N2=N3,IF(O2&gt;O3,90,270),ATAN(T3/(M2-M3))*180/PI()+180))</f>
        <v>270</v>
      </c>
      <c r="Q3" s="25" t="e">
        <f>IF(T3&gt;0,360-180/PI()*(ACOS((SIN(N3*PI()/180)-COS(J3*PI()/10800)*SIN(N2*PI()/180))/(SIN(J3*PI()/10800)*COS(N2*PI()/180)))),180/PI()*ACOS((SIN(N3*PI()/180)-SIN(N2*PI()/180)*COS(J3*PI()/10800))/(COS(N2*PI()/180)*SIN(J3*PI()/10800))))</f>
        <v>#VALUE!</v>
      </c>
      <c r="R3" s="8" t="e">
        <f>IF(OR(AND(I3&gt;89,I3&lt;91),AND(I3&gt;269,I3&lt;271)),ABS(T3*COS((N2+N3)*PI()/360)/SIN(I3*PI()/180)*60),(N3-N2)/COS(I3*PI()/180)*60)</f>
        <v>#VALUE!</v>
      </c>
      <c r="S3" s="8">
        <f>ACOS(SIN(N3*PI()/180)*SIN(N2*PI()/180)+COS(N3*PI()/180)*COS(N2*PI()/180)*COS(T3*PI()/180))*10800/PI()</f>
        <v>0</v>
      </c>
      <c r="T3" s="6">
        <f>IF(ABS(O3-O2)&gt;180,IF((O3-O2)&gt;0,O3-O2-360,O3-O2+360),O3-O2)</f>
        <v>0</v>
      </c>
    </row>
    <row r="4" spans="1:20" s="5" customFormat="1">
      <c r="A4" s="9" t="s">
        <v>5</v>
      </c>
      <c r="B4" s="16">
        <v>45</v>
      </c>
      <c r="C4" s="17">
        <v>0</v>
      </c>
      <c r="D4" s="17" t="s">
        <v>6</v>
      </c>
      <c r="E4" s="29">
        <v>90</v>
      </c>
      <c r="F4" s="30">
        <v>0</v>
      </c>
      <c r="G4" s="30" t="s">
        <v>7</v>
      </c>
      <c r="H4" s="10" t="s">
        <v>12</v>
      </c>
      <c r="I4" s="22" t="e">
        <f>IF(OR(ISBLANK(B4),ISBLANK(C4),ISBLANK(E4),ISBLANK(F4)),"",IF(H4="GC",Q4,P4))</f>
        <v>#VALUE!</v>
      </c>
      <c r="J4" s="8" t="str">
        <f t="shared" si="0"/>
        <v/>
      </c>
      <c r="K4" s="6" t="e">
        <f t="shared" si="1"/>
        <v>#VALUE!</v>
      </c>
      <c r="L4" s="6" t="e">
        <f t="shared" si="2"/>
        <v>#VALUE!</v>
      </c>
      <c r="M4" s="7">
        <f t="shared" si="3"/>
        <v>-50.498986710526218</v>
      </c>
      <c r="N4" s="24">
        <f t="shared" si="4"/>
        <v>-45</v>
      </c>
      <c r="O4" s="34">
        <f t="shared" si="5"/>
        <v>90</v>
      </c>
      <c r="P4" s="25">
        <f>IF((N4-N3)&gt;0,MOD(ATAN(T4/(M3-M4))*180/PI(),360),IF(N3=N4,IF(O3&gt;O4,90,270),ATAN(T4/(M3-M4))*180/PI()+180))</f>
        <v>240.70322348907101</v>
      </c>
      <c r="Q4" s="25" t="e">
        <f>IF(T4&gt;0,360-180/PI()*(ACOS((SIN(N4*PI()/180)-COS(J4*PI()/10800)*SIN(N3*PI()/180))/(SIN(J4*PI()/10800)*COS(N3*PI()/180)))),180/PI()*ACOS((SIN(N4*PI()/180)-SIN(N3*PI()/180)*COS(J4*PI()/10800))/(COS(N3*PI()/180)*SIN(J4*PI()/10800))))</f>
        <v>#VALUE!</v>
      </c>
      <c r="R4" s="8" t="e">
        <f>IF(OR(AND(I4&gt;89,I4&lt;91),AND(I4&gt;269,I4&lt;271)),ABS(T4*COS((N3+N4)*PI()/360)/SIN(I4*PI()/180)*60),(N4-N3)/COS(I4*PI()/180)*60)</f>
        <v>#VALUE!</v>
      </c>
      <c r="S4" s="8">
        <f>ACOS(SIN(N4*PI()/180)*SIN(N3*PI()/180)+COS(N4*PI()/180)*COS(N3*PI()/180)*COS(T4*PI()/180))*10800/PI()</f>
        <v>5400.0000000000009</v>
      </c>
      <c r="T4" s="6">
        <f>IF(ABS(O4-O3)&gt;180,IF((O4-O3)&gt;0,O4-O3-360,O4-O3+360),O4-O3)</f>
        <v>90</v>
      </c>
    </row>
    <row r="5" spans="1:20" s="5" customFormat="1">
      <c r="A5" s="9" t="s">
        <v>9</v>
      </c>
      <c r="B5" s="16">
        <v>45</v>
      </c>
      <c r="C5" s="17">
        <v>0</v>
      </c>
      <c r="D5" s="17" t="s">
        <v>10</v>
      </c>
      <c r="E5" s="29">
        <v>90</v>
      </c>
      <c r="F5" s="30">
        <v>0</v>
      </c>
      <c r="G5" s="30" t="s">
        <v>11</v>
      </c>
      <c r="H5" s="10" t="s">
        <v>8</v>
      </c>
      <c r="I5" s="22">
        <f>IF(OR(ISBLANK(B5),ISBLANK(C5),ISBLANK(E5),ISBLANK(F5)),"",IF(H5="GC",Q5,P5))</f>
        <v>60.703223489071</v>
      </c>
      <c r="J5" s="8">
        <f t="shared" si="0"/>
        <v>11035.421112219061</v>
      </c>
      <c r="K5" s="6" t="e">
        <f t="shared" si="1"/>
        <v>#VALUE!</v>
      </c>
      <c r="L5" s="6" t="e">
        <f t="shared" si="2"/>
        <v>#VALUE!</v>
      </c>
      <c r="M5" s="7">
        <f t="shared" si="3"/>
        <v>50.498986710526211</v>
      </c>
      <c r="N5" s="24">
        <f t="shared" si="4"/>
        <v>45</v>
      </c>
      <c r="O5" s="34">
        <f t="shared" si="5"/>
        <v>-90</v>
      </c>
      <c r="P5" s="25">
        <f>IF((N5-N4)&gt;0,MOD(ATAN(T5/(M4-M5))*180/PI(),360),IF(N4=N5,IF(O4&gt;O5,90,270),ATAN(T5/(M4-M5))*180/PI()+180))</f>
        <v>60.703223489071</v>
      </c>
      <c r="Q5" s="25">
        <f>IF(T5&gt;0,360-180/PI()*(ACOS((SIN(N5*PI()/180)-COS(J5*PI()/10800)*SIN(N4*PI()/180))/(SIN(J5*PI()/10800)*COS(N4*PI()/180)))),180/PI()*ACOS((SIN(N5*PI()/180)-SIN(N4*PI()/180)*COS(J5*PI()/10800))/(COS(N4*PI()/180)*SIN(J5*PI()/10800))))</f>
        <v>91.962993665502694</v>
      </c>
      <c r="R5" s="8">
        <f>IF(OR(AND(I5&gt;89,I5&lt;91),AND(I5&gt;269,I5&lt;271)),ABS(T5*COS((N4+N5)*PI()/360)/SIN(I5*PI()/180)*60),(N5-N4)/COS(I5*PI()/180)*60)</f>
        <v>11035.421112219061</v>
      </c>
      <c r="S5" s="8">
        <f>ACOS(SIN(N5*PI()/180)*SIN(N4*PI()/180)+COS(N5*PI()/180)*COS(N4*PI()/180)*COS(T5*PI()/180))*10800/PI()</f>
        <v>10800.000000000002</v>
      </c>
      <c r="T5" s="6">
        <f>IF(ABS(O5-O4)&gt;180,IF((O5-O4)&gt;0,O5-O4-360,O5-O4+360),O5-O4)</f>
        <v>-180</v>
      </c>
    </row>
    <row r="6" spans="1:20" s="5" customFormat="1">
      <c r="A6" s="9" t="s">
        <v>5</v>
      </c>
      <c r="B6" s="16">
        <v>45</v>
      </c>
      <c r="C6" s="17">
        <v>0</v>
      </c>
      <c r="D6" s="17" t="s">
        <v>6</v>
      </c>
      <c r="E6" s="29">
        <v>90</v>
      </c>
      <c r="F6" s="30">
        <v>0</v>
      </c>
      <c r="G6" s="30" t="s">
        <v>7</v>
      </c>
      <c r="H6" s="10" t="s">
        <v>12</v>
      </c>
      <c r="I6" s="22">
        <f>IF(OR(ISBLANK(B6),ISBLANK(C6),ISBLANK(E6),ISBLANK(F6)),"",IF(H6="GC",Q6,P6))</f>
        <v>270</v>
      </c>
      <c r="J6" s="8">
        <f t="shared" si="0"/>
        <v>10800.000000000002</v>
      </c>
      <c r="K6" s="6" t="e">
        <f t="shared" si="1"/>
        <v>#VALUE!</v>
      </c>
      <c r="L6" s="6" t="e">
        <f t="shared" si="2"/>
        <v>#VALUE!</v>
      </c>
      <c r="M6" s="7">
        <f t="shared" si="3"/>
        <v>-50.498986710526218</v>
      </c>
      <c r="N6" s="24">
        <f t="shared" si="4"/>
        <v>-45</v>
      </c>
      <c r="O6" s="34">
        <f t="shared" si="5"/>
        <v>90</v>
      </c>
      <c r="P6" s="25">
        <f>IF((N6-N5)&gt;0,MOD(ATAN(T6/(M5-M6))*180/PI(),360),IF(N5=N6,IF(O5&gt;O6,90,270),ATAN(T6/(M5-M6))*180/PI()+180))</f>
        <v>240.70322348907101</v>
      </c>
      <c r="Q6" s="25">
        <f>IF(T6&gt;0,360-180/PI()*(ACOS((SIN(N6*PI()/180)-COS(J6*PI()/10800)*SIN(N5*PI()/180))/(SIN(J6*PI()/10800)*COS(N5*PI()/180)))),180/PI()*ACOS((SIN(N6*PI()/180)-SIN(N5*PI()/180)*COS(J6*PI()/10800))/(COS(N5*PI()/180)*SIN(J6*PI()/10800))))</f>
        <v>270</v>
      </c>
      <c r="R6" s="8">
        <f>IF(OR(AND(I6&gt;89,I6&lt;91),AND(I6&gt;269,I6&lt;271)),ABS(T6*COS((N5+N6)*PI()/360)/SIN(I6*PI()/180)*60),(N6-N5)/COS(I6*PI()/180)*60)</f>
        <v>10800</v>
      </c>
      <c r="S6" s="8">
        <f>ACOS(SIN(N6*PI()/180)*SIN(N5*PI()/180)+COS(N6*PI()/180)*COS(N5*PI()/180)*COS(T6*PI()/180))*10800/PI()</f>
        <v>10800.000000000002</v>
      </c>
      <c r="T6" s="6">
        <f>IF(ABS(O6-O5)&gt;180,IF((O6-O5)&gt;0,O6-O5-360,O6-O5+360),O6-O5)</f>
        <v>180</v>
      </c>
    </row>
    <row r="7" spans="1:20" s="5" customFormat="1">
      <c r="A7" s="9" t="s">
        <v>9</v>
      </c>
      <c r="B7" s="16">
        <v>45</v>
      </c>
      <c r="C7" s="17">
        <v>0</v>
      </c>
      <c r="D7" s="17" t="s">
        <v>10</v>
      </c>
      <c r="E7" s="29">
        <v>90</v>
      </c>
      <c r="F7" s="30">
        <v>0</v>
      </c>
      <c r="G7" s="30" t="s">
        <v>11</v>
      </c>
      <c r="H7" s="10" t="s">
        <v>8</v>
      </c>
      <c r="I7" s="22">
        <f>IF(OR(ISBLANK(B7),ISBLANK(C7),ISBLANK(E7),ISBLANK(F7)),"",IF(H7="GC",Q7,P7))</f>
        <v>60.703223489071</v>
      </c>
      <c r="J7" s="8">
        <f t="shared" si="0"/>
        <v>11035.421112219061</v>
      </c>
      <c r="K7" s="6" t="e">
        <f t="shared" si="1"/>
        <v>#VALUE!</v>
      </c>
      <c r="L7" s="6" t="e">
        <f t="shared" si="2"/>
        <v>#VALUE!</v>
      </c>
      <c r="M7" s="7">
        <f t="shared" si="3"/>
        <v>50.498986710526211</v>
      </c>
      <c r="N7" s="24">
        <f t="shared" si="4"/>
        <v>45</v>
      </c>
      <c r="O7" s="34">
        <f t="shared" si="5"/>
        <v>-90</v>
      </c>
      <c r="P7" s="25">
        <f>IF((N7-N6)&gt;0,MOD(ATAN(T7/(M6-M7))*180/PI(),360),IF(N6=N7,IF(O6&gt;O7,90,270),ATAN(T7/(M6-M7))*180/PI()+180))</f>
        <v>60.703223489071</v>
      </c>
      <c r="Q7" s="25">
        <f>IF(T7&gt;0,360-180/PI()*(ACOS((SIN(N7*PI()/180)-COS(J7*PI()/10800)*SIN(N6*PI()/180))/(SIN(J7*PI()/10800)*COS(N6*PI()/180)))),180/PI()*ACOS((SIN(N7*PI()/180)-SIN(N6*PI()/180)*COS(J7*PI()/10800))/(COS(N6*PI()/180)*SIN(J7*PI()/10800))))</f>
        <v>91.962993665502694</v>
      </c>
      <c r="R7" s="8">
        <f>IF(OR(AND(I7&gt;89,I7&lt;91),AND(I7&gt;269,I7&lt;271)),ABS(T7*COS((N6+N7)*PI()/360)/SIN(I7*PI()/180)*60),(N7-N6)/COS(I7*PI()/180)*60)</f>
        <v>11035.421112219061</v>
      </c>
      <c r="S7" s="8">
        <f>ACOS(SIN(N7*PI()/180)*SIN(N6*PI()/180)+COS(N7*PI()/180)*COS(N6*PI()/180)*COS(T7*PI()/180))*10800/PI()</f>
        <v>10800.000000000002</v>
      </c>
      <c r="T7" s="6">
        <f>IF(ABS(O7-O6)&gt;180,IF((O7-O6)&gt;0,O7-O6-360,O7-O6+360),O7-O6)</f>
        <v>-180</v>
      </c>
    </row>
    <row r="8" spans="1:20" s="5" customFormat="1">
      <c r="A8" s="9" t="s">
        <v>5</v>
      </c>
      <c r="B8" s="16">
        <v>45</v>
      </c>
      <c r="C8" s="17">
        <v>0</v>
      </c>
      <c r="D8" s="17" t="s">
        <v>6</v>
      </c>
      <c r="E8" s="29">
        <v>90</v>
      </c>
      <c r="F8" s="30">
        <v>0</v>
      </c>
      <c r="G8" s="30" t="s">
        <v>7</v>
      </c>
      <c r="H8" s="10" t="s">
        <v>12</v>
      </c>
      <c r="I8" s="22">
        <f>IF(OR(ISBLANK(B8),ISBLANK(C8),ISBLANK(E8),ISBLANK(F8)),"",IF(H8="GC",Q8,P8))</f>
        <v>270</v>
      </c>
      <c r="J8" s="8">
        <f t="shared" si="0"/>
        <v>10800.000000000002</v>
      </c>
      <c r="K8" s="6" t="e">
        <f t="shared" si="1"/>
        <v>#VALUE!</v>
      </c>
      <c r="L8" s="6" t="e">
        <f t="shared" si="2"/>
        <v>#VALUE!</v>
      </c>
      <c r="M8" s="7">
        <f t="shared" si="3"/>
        <v>-50.498986710526218</v>
      </c>
      <c r="N8" s="24">
        <f t="shared" si="4"/>
        <v>-45</v>
      </c>
      <c r="O8" s="34">
        <f t="shared" si="5"/>
        <v>90</v>
      </c>
      <c r="P8" s="25">
        <f>IF((N8-N7)&gt;0,MOD(ATAN(T8/(M7-M8))*180/PI(),360),IF(N7=N8,IF(O7&gt;O8,90,270),ATAN(T8/(M7-M8))*180/PI()+180))</f>
        <v>240.70322348907101</v>
      </c>
      <c r="Q8" s="25">
        <f>IF(T8&gt;0,360-180/PI()*(ACOS((SIN(N8*PI()/180)-COS(J8*PI()/10800)*SIN(N7*PI()/180))/(SIN(J8*PI()/10800)*COS(N7*PI()/180)))),180/PI()*ACOS((SIN(N8*PI()/180)-SIN(N7*PI()/180)*COS(J8*PI()/10800))/(COS(N7*PI()/180)*SIN(J8*PI()/10800))))</f>
        <v>270</v>
      </c>
      <c r="R8" s="8">
        <f>IF(OR(AND(I8&gt;89,I8&lt;91),AND(I8&gt;269,I8&lt;271)),ABS(T8*COS((N7+N8)*PI()/360)/SIN(I8*PI()/180)*60),(N8-N7)/COS(I8*PI()/180)*60)</f>
        <v>10800</v>
      </c>
      <c r="S8" s="8">
        <f>ACOS(SIN(N8*PI()/180)*SIN(N7*PI()/180)+COS(N8*PI()/180)*COS(N7*PI()/180)*COS(T8*PI()/180))*10800/PI()</f>
        <v>10800.000000000002</v>
      </c>
      <c r="T8" s="6">
        <f>IF(ABS(O8-O7)&gt;180,IF((O8-O7)&gt;0,O8-O7-360,O8-O7+360),O8-O7)</f>
        <v>180</v>
      </c>
    </row>
    <row r="9" spans="1:20" s="5" customFormat="1">
      <c r="A9" s="9" t="s">
        <v>9</v>
      </c>
      <c r="B9" s="16">
        <v>45</v>
      </c>
      <c r="C9" s="17">
        <v>0</v>
      </c>
      <c r="D9" s="17" t="s">
        <v>10</v>
      </c>
      <c r="E9" s="29">
        <v>90</v>
      </c>
      <c r="F9" s="30">
        <v>0</v>
      </c>
      <c r="G9" s="30" t="s">
        <v>11</v>
      </c>
      <c r="H9" s="10" t="s">
        <v>8</v>
      </c>
      <c r="I9" s="22">
        <f>IF(OR(ISBLANK(B9),ISBLANK(C9),ISBLANK(E9),ISBLANK(F9)),"",IF(H9="GC",Q9,P9))</f>
        <v>60.703223489071</v>
      </c>
      <c r="J9" s="8">
        <f t="shared" si="0"/>
        <v>11035.421112219061</v>
      </c>
      <c r="K9" s="6" t="e">
        <f t="shared" si="1"/>
        <v>#VALUE!</v>
      </c>
      <c r="L9" s="6" t="e">
        <f t="shared" si="2"/>
        <v>#VALUE!</v>
      </c>
      <c r="M9" s="7">
        <f t="shared" si="3"/>
        <v>50.498986710526211</v>
      </c>
      <c r="N9" s="24">
        <f t="shared" si="4"/>
        <v>45</v>
      </c>
      <c r="O9" s="34">
        <f t="shared" si="5"/>
        <v>-90</v>
      </c>
      <c r="P9" s="25">
        <f>IF((N9-N8)&gt;0,MOD(ATAN(T9/(M8-M9))*180/PI(),360),IF(N8=N9,IF(O8&gt;O9,90,270),ATAN(T9/(M8-M9))*180/PI()+180))</f>
        <v>60.703223489071</v>
      </c>
      <c r="Q9" s="25">
        <f>IF(T9&gt;0,360-180/PI()*(ACOS((SIN(N9*PI()/180)-COS(J9*PI()/10800)*SIN(N8*PI()/180))/(SIN(J9*PI()/10800)*COS(N8*PI()/180)))),180/PI()*ACOS((SIN(N9*PI()/180)-SIN(N8*PI()/180)*COS(J9*PI()/10800))/(COS(N8*PI()/180)*SIN(J9*PI()/10800))))</f>
        <v>91.962993665502694</v>
      </c>
      <c r="R9" s="8">
        <f>IF(OR(AND(I9&gt;89,I9&lt;91),AND(I9&gt;269,I9&lt;271)),ABS(T9*COS((N8+N9)*PI()/360)/SIN(I9*PI()/180)*60),(N9-N8)/COS(I9*PI()/180)*60)</f>
        <v>11035.421112219061</v>
      </c>
      <c r="S9" s="8">
        <f>ACOS(SIN(N9*PI()/180)*SIN(N8*PI()/180)+COS(N9*PI()/180)*COS(N8*PI()/180)*COS(T9*PI()/180))*10800/PI()</f>
        <v>10800.000000000002</v>
      </c>
      <c r="T9" s="6">
        <f>IF(ABS(O9-O8)&gt;180,IF((O9-O8)&gt;0,O9-O8-360,O9-O8+360),O9-O8)</f>
        <v>-180</v>
      </c>
    </row>
    <row r="10" spans="1:20" s="5" customFormat="1">
      <c r="A10" s="9" t="s">
        <v>5</v>
      </c>
      <c r="B10" s="16">
        <v>45</v>
      </c>
      <c r="C10" s="17">
        <v>0</v>
      </c>
      <c r="D10" s="17" t="s">
        <v>6</v>
      </c>
      <c r="E10" s="29">
        <v>90</v>
      </c>
      <c r="F10" s="30">
        <v>0</v>
      </c>
      <c r="G10" s="30" t="s">
        <v>7</v>
      </c>
      <c r="H10" s="10" t="s">
        <v>12</v>
      </c>
      <c r="I10" s="22">
        <f>IF(OR(ISBLANK(B10),ISBLANK(C10),ISBLANK(E10),ISBLANK(F10)),"",IF(H10="GC",Q10,P10))</f>
        <v>270</v>
      </c>
      <c r="J10" s="8">
        <f t="shared" si="0"/>
        <v>10800.000000000002</v>
      </c>
      <c r="K10" s="6" t="e">
        <f t="shared" si="1"/>
        <v>#VALUE!</v>
      </c>
      <c r="L10" s="6" t="e">
        <f t="shared" si="2"/>
        <v>#VALUE!</v>
      </c>
      <c r="M10" s="7">
        <f t="shared" si="3"/>
        <v>-50.498986710526218</v>
      </c>
      <c r="N10" s="24">
        <f t="shared" si="4"/>
        <v>-45</v>
      </c>
      <c r="O10" s="34">
        <f t="shared" si="5"/>
        <v>90</v>
      </c>
      <c r="P10" s="25">
        <f>IF((N10-N9)&gt;0,MOD(ATAN(T10/(M9-M10))*180/PI(),360),IF(N9=N10,IF(O9&gt;O10,90,270),ATAN(T10/(M9-M10))*180/PI()+180))</f>
        <v>240.70322348907101</v>
      </c>
      <c r="Q10" s="25">
        <f>IF(T10&gt;0,360-180/PI()*(ACOS((SIN(N10*PI()/180)-COS(J10*PI()/10800)*SIN(N9*PI()/180))/(SIN(J10*PI()/10800)*COS(N9*PI()/180)))),180/PI()*ACOS((SIN(N10*PI()/180)-SIN(N9*PI()/180)*COS(J10*PI()/10800))/(COS(N9*PI()/180)*SIN(J10*PI()/10800))))</f>
        <v>270</v>
      </c>
      <c r="R10" s="8">
        <f>IF(OR(AND(I10&gt;89,I10&lt;91),AND(I10&gt;269,I10&lt;271)),ABS(T10*COS((N9+N10)*PI()/360)/SIN(I10*PI()/180)*60),(N10-N9)/COS(I10*PI()/180)*60)</f>
        <v>10800</v>
      </c>
      <c r="S10" s="8">
        <f>ACOS(SIN(N10*PI()/180)*SIN(N9*PI()/180)+COS(N10*PI()/180)*COS(N9*PI()/180)*COS(T10*PI()/180))*10800/PI()</f>
        <v>10800.000000000002</v>
      </c>
      <c r="T10" s="6">
        <f>IF(ABS(O10-O9)&gt;180,IF((O10-O9)&gt;0,O10-O9-360,O10-O9+360),O10-O9)</f>
        <v>180</v>
      </c>
    </row>
    <row r="11" spans="1:20" s="5" customFormat="1">
      <c r="A11" s="9" t="s">
        <v>9</v>
      </c>
      <c r="B11" s="16">
        <v>45</v>
      </c>
      <c r="C11" s="17">
        <v>0</v>
      </c>
      <c r="D11" s="17" t="s">
        <v>10</v>
      </c>
      <c r="E11" s="29">
        <v>90</v>
      </c>
      <c r="F11" s="30">
        <v>0</v>
      </c>
      <c r="G11" s="30" t="s">
        <v>11</v>
      </c>
      <c r="H11" s="10" t="s">
        <v>8</v>
      </c>
      <c r="I11" s="22">
        <f>IF(OR(ISBLANK(B11),ISBLANK(C11),ISBLANK(E11),ISBLANK(F11)),"",IF(H11="GC",Q11,P11))</f>
        <v>60.703223489071</v>
      </c>
      <c r="J11" s="8">
        <f t="shared" si="0"/>
        <v>11035.421112219061</v>
      </c>
      <c r="K11" s="6" t="e">
        <f t="shared" si="1"/>
        <v>#VALUE!</v>
      </c>
      <c r="L11" s="6" t="e">
        <f t="shared" si="2"/>
        <v>#VALUE!</v>
      </c>
      <c r="M11" s="7">
        <f t="shared" si="3"/>
        <v>50.498986710526211</v>
      </c>
      <c r="N11" s="24">
        <f t="shared" si="4"/>
        <v>45</v>
      </c>
      <c r="O11" s="34">
        <f t="shared" si="5"/>
        <v>-90</v>
      </c>
      <c r="P11" s="25">
        <f>IF((N11-N10)&gt;0,MOD(ATAN(T11/(M10-M11))*180/PI(),360),IF(N10=N11,IF(O10&gt;O11,90,270),ATAN(T11/(M10-M11))*180/PI()+180))</f>
        <v>60.703223489071</v>
      </c>
      <c r="Q11" s="25">
        <f>IF(T11&gt;0,360-180/PI()*(ACOS((SIN(N11*PI()/180)-COS(J11*PI()/10800)*SIN(N10*PI()/180))/(SIN(J11*PI()/10800)*COS(N10*PI()/180)))),180/PI()*ACOS((SIN(N11*PI()/180)-SIN(N10*PI()/180)*COS(J11*PI()/10800))/(COS(N10*PI()/180)*SIN(J11*PI()/10800))))</f>
        <v>91.962993665502694</v>
      </c>
      <c r="R11" s="8">
        <f>IF(OR(AND(I11&gt;89,I11&lt;91),AND(I11&gt;269,I11&lt;271)),ABS(T11*COS((N10+N11)*PI()/360)/SIN(I11*PI()/180)*60),(N11-N10)/COS(I11*PI()/180)*60)</f>
        <v>11035.421112219061</v>
      </c>
      <c r="S11" s="8">
        <f>ACOS(SIN(N11*PI()/180)*SIN(N10*PI()/180)+COS(N11*PI()/180)*COS(N10*PI()/180)*COS(T11*PI()/180))*10800/PI()</f>
        <v>10800.000000000002</v>
      </c>
      <c r="T11" s="6">
        <f>IF(ABS(O11-O10)&gt;180,IF((O11-O10)&gt;0,O11-O10-360,O11-O10+360),O11-O10)</f>
        <v>-180</v>
      </c>
    </row>
    <row r="12" spans="1:20" s="5" customFormat="1">
      <c r="A12" s="9" t="s">
        <v>5</v>
      </c>
      <c r="B12" s="16">
        <v>45</v>
      </c>
      <c r="C12" s="17">
        <v>0</v>
      </c>
      <c r="D12" s="17" t="s">
        <v>6</v>
      </c>
      <c r="E12" s="29">
        <v>90</v>
      </c>
      <c r="F12" s="30">
        <v>0</v>
      </c>
      <c r="G12" s="30" t="s">
        <v>7</v>
      </c>
      <c r="H12" s="10" t="s">
        <v>12</v>
      </c>
      <c r="I12" s="22">
        <f>IF(OR(ISBLANK(B12),ISBLANK(C12),ISBLANK(E12),ISBLANK(F12)),"",IF(H12="GC",Q12,P12))</f>
        <v>270</v>
      </c>
      <c r="J12" s="8">
        <f t="shared" si="0"/>
        <v>10800.000000000002</v>
      </c>
      <c r="K12" s="6" t="e">
        <f t="shared" si="1"/>
        <v>#VALUE!</v>
      </c>
      <c r="L12" s="6" t="e">
        <f t="shared" si="2"/>
        <v>#VALUE!</v>
      </c>
      <c r="M12" s="7">
        <f t="shared" si="3"/>
        <v>-50.498986710526218</v>
      </c>
      <c r="N12" s="24">
        <f t="shared" si="4"/>
        <v>-45</v>
      </c>
      <c r="O12" s="34">
        <f t="shared" si="5"/>
        <v>90</v>
      </c>
      <c r="P12" s="25">
        <f>IF((N12-N11)&gt;0,MOD(ATAN(T12/(M11-M12))*180/PI(),360),IF(N11=N12,IF(O11&gt;O12,90,270),ATAN(T12/(M11-M12))*180/PI()+180))</f>
        <v>240.70322348907101</v>
      </c>
      <c r="Q12" s="25">
        <f>IF(T12&gt;0,360-180/PI()*(ACOS((SIN(N12*PI()/180)-COS(J12*PI()/10800)*SIN(N11*PI()/180))/(SIN(J12*PI()/10800)*COS(N11*PI()/180)))),180/PI()*ACOS((SIN(N12*PI()/180)-SIN(N11*PI()/180)*COS(J12*PI()/10800))/(COS(N11*PI()/180)*SIN(J12*PI()/10800))))</f>
        <v>270</v>
      </c>
      <c r="R12" s="8">
        <f>IF(OR(AND(I12&gt;89,I12&lt;91),AND(I12&gt;269,I12&lt;271)),ABS(T12*COS((N11+N12)*PI()/360)/SIN(I12*PI()/180)*60),(N12-N11)/COS(I12*PI()/180)*60)</f>
        <v>10800</v>
      </c>
      <c r="S12" s="8">
        <f>ACOS(SIN(N12*PI()/180)*SIN(N11*PI()/180)+COS(N12*PI()/180)*COS(N11*PI()/180)*COS(T12*PI()/180))*10800/PI()</f>
        <v>10800.000000000002</v>
      </c>
      <c r="T12" s="6">
        <f>IF(ABS(O12-O11)&gt;180,IF((O12-O11)&gt;0,O12-O11-360,O12-O11+360),O12-O11)</f>
        <v>180</v>
      </c>
    </row>
    <row r="13" spans="1:20" s="5" customFormat="1">
      <c r="A13" s="9" t="s">
        <v>9</v>
      </c>
      <c r="B13" s="16">
        <v>45</v>
      </c>
      <c r="C13" s="17">
        <v>0</v>
      </c>
      <c r="D13" s="17" t="s">
        <v>10</v>
      </c>
      <c r="E13" s="29">
        <v>90</v>
      </c>
      <c r="F13" s="30">
        <v>0</v>
      </c>
      <c r="G13" s="30" t="s">
        <v>11</v>
      </c>
      <c r="H13" s="10" t="s">
        <v>8</v>
      </c>
      <c r="I13" s="22">
        <f>IF(OR(ISBLANK(B13),ISBLANK(C13),ISBLANK(E13),ISBLANK(F13)),"",IF(H13="GC",Q13,P13))</f>
        <v>60.703223489071</v>
      </c>
      <c r="J13" s="8">
        <f>IF(OR(ISBLANK(B12),ISBLANK(C13),ISBLANK(E13),ISBLANK(F13)),"",IF(ISBLANK(J12),"",IF(H13="GC",S13,R13)))</f>
        <v>11035.421112219061</v>
      </c>
      <c r="K13" s="6" t="e">
        <f t="shared" ref="K13" si="6">IF(OR(ISBLANK(B13),ISBLANK(C13),ISBLANK(E13),ISBLANK(F13)),"",IF(ISBLANK(K12),0,K12+J13))</f>
        <v>#VALUE!</v>
      </c>
      <c r="L13" s="6" t="e">
        <f t="shared" ref="L13" si="7">IF(OR(ISBLANK(B13),ISBLANK(C13),ISBLANK(E13),ISBLANK(F13)),"",L12-J13)</f>
        <v>#VALUE!</v>
      </c>
      <c r="M13" s="7">
        <f t="shared" si="3"/>
        <v>50.498986710526211</v>
      </c>
      <c r="N13" s="24">
        <f t="shared" ref="N13" si="8">IF(D13="S",-ABS(B13+C13/60),(B13+C13/60))</f>
        <v>45</v>
      </c>
      <c r="O13" s="34">
        <f t="shared" ref="O13" si="9">IF(G13="E",-ABS(E13+F13/60),E13+F13/60)</f>
        <v>-90</v>
      </c>
      <c r="P13" s="25">
        <f>IF((N13-N12)&gt;0,MOD(ATAN(T13/(M12-M13))*180/PI(),360),IF(N12=N13,IF(O12&gt;O13,90,270),ATAN(T13/(M12-M13))*180/PI()+180))</f>
        <v>60.703223489071</v>
      </c>
      <c r="Q13" s="25">
        <f>IF(T13&gt;0,360-180/PI()*(ACOS((SIN(N13*PI()/180)-COS(J13*PI()/10800)*SIN(N12*PI()/180))/(SIN(J13*PI()/10800)*COS(N12*PI()/180)))),180/PI()*ACOS((SIN(N13*PI()/180)-SIN(N12*PI()/180)*COS(J13*PI()/10800))/(COS(N12*PI()/180)*SIN(J13*PI()/10800))))</f>
        <v>91.962993665502694</v>
      </c>
      <c r="R13" s="8">
        <f>IF(OR(AND(I13&gt;89,I13&lt;91),AND(I13&gt;269,I13&lt;271)),ABS(T13*COS((N12+N13)*PI()/360)/SIN(I13*PI()/180)*60),(N13-N12)/COS(I13*PI()/180)*60)</f>
        <v>11035.421112219061</v>
      </c>
      <c r="S13" s="8">
        <f>ACOS(SIN(N13*PI()/180)*SIN(N12*PI()/180)+COS(N13*PI()/180)*COS(N12*PI()/180)*COS(T13*PI()/180))*10800/PI()</f>
        <v>10800.000000000002</v>
      </c>
      <c r="T13" s="6">
        <f>IF(ABS(O13-O12)&gt;180,IF((O13-O12)&gt;0,O13-O12-360,O13-O12+360),O13-O12)</f>
        <v>-180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Gutiyev Dmytro</dc:creator>
  <cp:lastModifiedBy>Gutiyev Dmytro</cp:lastModifiedBy>
  <dcterms:created xsi:type="dcterms:W3CDTF">2020-11-04T17:00:20Z</dcterms:created>
  <dcterms:modified xsi:type="dcterms:W3CDTF">2020-11-06T15:13:52Z</dcterms:modified>
</cp:coreProperties>
</file>