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B_20200831_0815\Education\Sheets\"/>
    </mc:Choice>
  </mc:AlternateContent>
  <bookViews>
    <workbookView xWindow="0" yWindow="0" windowWidth="11556" windowHeight="8496"/>
  </bookViews>
  <sheets>
    <sheet name="9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P">#REF!</definedName>
    <definedName name="_">'[2]data crew list'!#REF!</definedName>
    <definedName name="__">'[2]data crew list'!#REF!</definedName>
    <definedName name="___">'[2]data crew list'!#REF!</definedName>
    <definedName name="__123Graph_A" hidden="1">#REF!</definedName>
    <definedName name="__123Graph_X" hidden="1">#REF!</definedName>
    <definedName name="_1_0eet2">'[3]Cert 2'!#REF!</definedName>
    <definedName name="_3">#REF!</definedName>
    <definedName name="_4">#REF!</definedName>
    <definedName name="_5">#REF!</definedName>
    <definedName name="_GHG2" hidden="1">{"crewdata SING crewlist",#N/A,FALSE,"Crewlist SIN"}</definedName>
    <definedName name="_Key1" hidden="1">#REF!</definedName>
    <definedName name="_Key2" hidden="1">#REF!</definedName>
    <definedName name="_Order1" hidden="1">255</definedName>
    <definedName name="_q1" hidden="1">{"crewdata HKG crewlist",#N/A,FALSE,"Crewlist HKG"}</definedName>
    <definedName name="_Sort" hidden="1">#REF!</definedName>
    <definedName name="A">'[4]Dati Nave'!$B$2</definedName>
    <definedName name="aa">[5]DATA!#REF!</definedName>
    <definedName name="aaa" hidden="1">{"crewdata effects.off1",#N/A,FALSE,"Effects Offz."}</definedName>
    <definedName name="aaaaaa" hidden="1">{"crewdata Europe crewlist",#N/A,FALSE,"Crewlist Europe"}</definedName>
    <definedName name="aanleghaven">#REF!</definedName>
    <definedName name="Access_Button" hidden="1">"FORMATS_INVENTORY_List"</definedName>
    <definedName name="AccessDatabase" hidden="1">"C:\My Documents\Inventory Control1.mdb"</definedName>
    <definedName name="ADELE" hidden="1">{"crewdata HKG crewlist",#N/A,FALSE,"Crewlist HKG"}</definedName>
    <definedName name="ADELE1" hidden="1">{"crewdata Manila crew list",#N/A,FALSE,"CrewMnl"}</definedName>
    <definedName name="Alphabetisches_Sortieren">#N/A</definedName>
    <definedName name="AREA">#REF!</definedName>
    <definedName name="ARIC" hidden="1">{"crewdata Manila crew list",#N/A,FALSE,"CrewMnl"}</definedName>
    <definedName name="ARRDOC">#REF!</definedName>
    <definedName name="arrfm">'[6]Dati Nave'!$I$27</definedName>
    <definedName name="arrfrom">'[4]Dati Nave'!$I$27</definedName>
    <definedName name="arrivedfrom">[7]DB_Ship!$F$4</definedName>
    <definedName name="AS" hidden="1">{"crewdata HKG crewlist",#N/A,FALSE,"Crewlist HKG"}</definedName>
    <definedName name="B" hidden="1">{"crewdata HKG crewlist",#N/A,FALSE,"Crewlist HKG"}</definedName>
    <definedName name="B.STORE" hidden="1">{"crewdata SING crewlist",#N/A,FALSE,"Crewlist SIN"}</definedName>
    <definedName name="BAZA">[8]TABELLA!$A$1:$AJ$49</definedName>
    <definedName name="BELI">'[4]Dati Nave'!$I$25</definedName>
    <definedName name="birthdate">#REF!</definedName>
    <definedName name="birthplace">#REF!</definedName>
    <definedName name="Boh">'[9]Crew list &amp; Data'!#REF!</definedName>
    <definedName name="Button_4">"Contabilita_RUOLINO_List"</definedName>
    <definedName name="callsign">'[10]Dati Nave'!$B$5</definedName>
    <definedName name="CARGODECLARATION">'[11]Cargo Declaration'!$BA$4,'[11]Cargo Declaration'!$AB$12:$AE$18,'[11]Cargo Declaration'!$AS$13,'[11]Cargo Declaration'!$AS$18,'[11]Cargo Declaration'!$AB$27:$AE$30,'[11]Cargo Declaration'!$AS$28</definedName>
    <definedName name="CCCC" hidden="1">{"crewdata Manila crew list",#N/A,FALSE,"CrewMnl"}</definedName>
    <definedName name="CH">#REF!</definedName>
    <definedName name="China">#N/A</definedName>
    <definedName name="cl">#REF!</definedName>
    <definedName name="cl_date">#REF!</definedName>
    <definedName name="comandante">'[10]Dati Equipaggio'!$D$2</definedName>
    <definedName name="company">[12]!company</definedName>
    <definedName name="comsumption">#REF!</definedName>
    <definedName name="contracts">[13]DATA!#REF!</definedName>
    <definedName name="copy" hidden="1">{"crewdata effects.off1",#N/A,FALSE,"Effects Offz."}</definedName>
    <definedName name="Countries">[14]Lookups!$C$1:$C$248</definedName>
    <definedName name="CRDECL" hidden="1">{"crewdata SING crewlist",#N/A,FALSE,"Crewlist SIN"}</definedName>
    <definedName name="CREW_DATA">#REF!</definedName>
    <definedName name="CREW_LIST">#REF!</definedName>
    <definedName name="CREW_LIST2">#REF!</definedName>
    <definedName name="Crew_Types">[14]Lookups!$N$1:$N$231</definedName>
    <definedName name="CREW2">#N/A</definedName>
    <definedName name="CREW2." hidden="1">{"crewdata HKG crewlist",#N/A,FALSE,"Crewlist HKG"}</definedName>
    <definedName name="CREWD" hidden="1">{"crewdata Europe crewlist",#N/A,FALSE,"Crewlist Europe"}</definedName>
    <definedName name="CREWDATA">[15]Лист2!$A$4:$M$32</definedName>
    <definedName name="crewdata._.SING._.crewlist2." hidden="1">{"crewdata SING crewlist",#N/A,FALSE,"Crewlist SIN"}</definedName>
    <definedName name="crewdecl" hidden="1">{"crewdata SING crewlist",#N/A,FALSE,"Crewlist SIN"}</definedName>
    <definedName name="CrewId">#REF!</definedName>
    <definedName name="CREWLIST">[16]CREWLIST!#REF!</definedName>
    <definedName name="crewlist.novi" hidden="1">{"crewdata SING crewlist",#N/A,FALSE,"Crewlist SIN"}</definedName>
    <definedName name="CREWWWWWW" hidden="1">{"crewdata Manila crew list",#N/A,FALSE,"CrewMnl"}</definedName>
    <definedName name="crlistdep">#REF!</definedName>
    <definedName name="current_month">[12]!current_month</definedName>
    <definedName name="cv">#REF!</definedName>
    <definedName name="D" hidden="1">{"crewdata HKG crewlist",#N/A,FALSE,"Crewlist HKG"}</definedName>
    <definedName name="DATA">[17]DB_Ship!$C$11</definedName>
    <definedName name="date">[18]DB_Ship!$F$6</definedName>
    <definedName name="datearrdep">'[4]Dati Nave'!$I$25</definedName>
    <definedName name="dateofArr">[12]!dateofArr</definedName>
    <definedName name="DateofDep">[12]!DateofDep</definedName>
    <definedName name="dd" hidden="1">{"crewdata HKG crewlist",#N/A,FALSE,"Crewlist HKG"}</definedName>
    <definedName name="DERATT">#REF!</definedName>
    <definedName name="destination">'[4]Dati Nave'!$I$28</definedName>
    <definedName name="dhfgsdhfdsh">[13]DATA!#REF!</definedName>
    <definedName name="DJURA" hidden="1">{"crewdata Manila crew list",#N/A,FALSE,"CrewMnl"}</definedName>
    <definedName name="DJURO" hidden="1">{"crewdata Manila crew list",#N/A,FALSE,"CrewMnl"}</definedName>
    <definedName name="DRSAF" hidden="1">{"crewdata imo crew list",#N/A,FALSE,"Crewlist"}</definedName>
    <definedName name="Drugs">#REF!</definedName>
    <definedName name="DUBRO" hidden="1">{"crewdata SING crewlist",#N/A,FALSE,"Crewlist SIN"}</definedName>
    <definedName name="edit">#REF!</definedName>
    <definedName name="EFFC" hidden="1">{"crewdata effects.off1",#N/A,FALSE,"Effects Offz."}</definedName>
    <definedName name="end_period">[12]!end_period</definedName>
    <definedName name="End_Sub">#REF!</definedName>
    <definedName name="EQUIPAGGIO" hidden="1">{"crewdata Europe crewlist",#N/A,FALSE,"Crewlist Europe"}</definedName>
    <definedName name="EUR" hidden="1">{"crewdata Europe crewlist",#N/A,FALSE,"Crewlist Europe"}</definedName>
    <definedName name="EVA" hidden="1">{"crewdata HKG crewlist",#N/A,FALSE,"Crewlist HKG"}</definedName>
    <definedName name="f">#REF!</definedName>
    <definedName name="FFF" hidden="1">{"crewdata Manila crew list",#N/A,FALSE,"CrewMnl"}</definedName>
    <definedName name="ffff" hidden="1">{"crewdata HKG crewlist",#N/A,FALSE,"Crewlist HKG"}</definedName>
    <definedName name="FFFFF" hidden="1">{"crewdata Vaccination list",#N/A,FALSE,"Vaccination list"}</definedName>
    <definedName name="filip" hidden="1">{"crewdata HKG crewlist",#N/A,FALSE,"Crewlist HKG"}</definedName>
    <definedName name="freeport6" hidden="1">{"crewdata HKG crewlist",#N/A,FALSE,"Crewlist HKG"}</definedName>
    <definedName name="G" hidden="1">{"crewdata HKG crewlist",#N/A,FALSE,"Crewlist HKG"}</definedName>
    <definedName name="GER" hidden="1">#REF!</definedName>
    <definedName name="ggg" hidden="1">{"crewdata imo crew list",#N/A,FALSE,"Crewlist"}</definedName>
    <definedName name="gggg" hidden="1">{"crewdata Manila crew list",#N/A,FALSE,"CrewMnl"}</definedName>
    <definedName name="GHG" hidden="1">{"crewdata SING crewlist",#N/A,FALSE,"Crewlist SIN"}</definedName>
    <definedName name="grado">'[4]Dati Equipaggio'!#REF!</definedName>
    <definedName name="grt">'[10]Dati Nave'!$B$3</definedName>
    <definedName name="h" hidden="1">{"crewdata HKG crewlist",#N/A,FALSE,"Crewlist HKG"}</definedName>
    <definedName name="health" hidden="1">{"crewdata effects.off1",#N/A,FALSE,"Effects Offz."}</definedName>
    <definedName name="HKG" hidden="1">{"crewdata HKG crewlist",#N/A,FALSE,"Crewlist HKG"}</definedName>
    <definedName name="I" hidden="1">{"crewdata HKG crewlist",#N/A,FALSE,"Crewlist HKG"}</definedName>
    <definedName name="ID_Types">[14]Lookups!$M$1:$M$31</definedName>
    <definedName name="IMO_CREW_KAOHSIUNG">#N/A</definedName>
    <definedName name="IMO_CREW_PORT_KELANG">#N/A</definedName>
    <definedName name="IMO_CREW_YANTIAN">#N/A</definedName>
    <definedName name="ISKRCAJ" hidden="1">{"crewdata imo crew list",#N/A,FALSE,"Crewlist"}</definedName>
    <definedName name="istanbul" hidden="1">{"crewdata HKG crewlist",#N/A,FALSE,"Crewlist HKG"}</definedName>
    <definedName name="j" hidden="1">{"crewdata HKG crewlist",#N/A,FALSE,"Crewlist HKG"}</definedName>
    <definedName name="JED">#REF!</definedName>
    <definedName name="JIGOBAI">'[2]data crew list'!#REF!</definedName>
    <definedName name="JOGBOF">'[2]data crew list'!#REF!</definedName>
    <definedName name="KAO">#N/A</definedName>
    <definedName name="KEL">#N/A</definedName>
    <definedName name="KHJKH" hidden="1">{"crewdata Manila crew list",#N/A,FALSE,"CrewMnl"}</definedName>
    <definedName name="kjh" hidden="1">{"crewdata HKG crewlist",#N/A,FALSE,"Crewlist HKG"}</definedName>
    <definedName name="kruv" hidden="1">{"crewdata HKG crewlist",#N/A,FALSE,"Crewlist HKG"}</definedName>
    <definedName name="LAURA" hidden="1">{"crewdata SING crewlist",#N/A,FALSE,"Crewlist SIN"}</definedName>
    <definedName name="LGB">#N/A</definedName>
    <definedName name="LHV" hidden="1">{"crewdata HKG crewlist",#N/A,FALSE,"Crewlist HKG"}</definedName>
    <definedName name="LIST" hidden="1">{"crewdata HKG crewlist",#N/A,FALSE,"Crewlist HKG"}</definedName>
    <definedName name="LJ" hidden="1">{"crewdata SING crewlist",#N/A,FALSE,"Crewlist SIN"}</definedName>
    <definedName name="ljubo" hidden="1">{"crewdata HKG crewlist",#N/A,FALSE,"Crewlist HKG"}</definedName>
    <definedName name="LK" hidden="1">{"crewdata HKG crewlist",#N/A,FALSE,"Crewlist HKG"}</definedName>
    <definedName name="m" hidden="1">{"crewdata effects.off1",#N/A,FALSE,"Effects Offz."}</definedName>
    <definedName name="master">[19]DB_Ship!$E$10</definedName>
    <definedName name="MEDICINE">[20]GIVEN!$C$1:$C$65536</definedName>
    <definedName name="MJESECNO" hidden="1">{"crewdata Vaccination list",#N/A,FALSE,"Vaccination list"}</definedName>
    <definedName name="n" hidden="1">{"crewdata Manila crew list",#N/A,FALSE,"CrewMnl"}</definedName>
    <definedName name="name">#REF!</definedName>
    <definedName name="Narcotics" hidden="1">{"crewdata Manila crew list",#N/A,FALSE,"CrewMnl"}</definedName>
    <definedName name="nat">[7]DB_Ship!$C$6</definedName>
    <definedName name="nation">#REF!</definedName>
    <definedName name="nationality_of_ship">[12]!Nationality_of_Ship</definedName>
    <definedName name="nazionalita">'[4]Dati Nave'!$B$2</definedName>
    <definedName name="net">[7]DB_Ship!$C$5</definedName>
    <definedName name="new" hidden="1">{"crewdata HKG crewlist",#N/A,FALSE,"Crewlist HKG"}</definedName>
    <definedName name="NEWCREWDECL" hidden="1">{"crewdata HKG crewlist",#N/A,FALSE,"Crewlist HKG"}</definedName>
    <definedName name="newdecl" hidden="1">{"crewdata imo crew list",#N/A,FALSE,"Crewlist"}</definedName>
    <definedName name="nextport">[7]DB_Ship!$F$5</definedName>
    <definedName name="NN" hidden="1">{"crewdata effects.off1",#N/A,FALSE,"Effects Offz."}</definedName>
    <definedName name="no">#REF!</definedName>
    <definedName name="nrt">'[10]Dati Nave'!$B$4</definedName>
    <definedName name="OAK">#N/A</definedName>
    <definedName name="OIL" hidden="1">{"crewdata Manila crew list",#N/A,FALSE,"CrewMnl"}</definedName>
    <definedName name="oko" hidden="1">{"crewdata Europe crewlist",#N/A,FALSE,"Crewlist Europe"}</definedName>
    <definedName name="onboard">#REF!</definedName>
    <definedName name="oooo" hidden="1">{"crewdata Vaccination list",#N/A,FALSE,"Vaccination list"}</definedName>
    <definedName name="overy">[13]DATA!#REF!</definedName>
    <definedName name="owner">'[10]Dati Nave'!$B$6</definedName>
    <definedName name="p" hidden="1">{"crewdata effects.off1",#N/A,FALSE,"Effects Offz."}</definedName>
    <definedName name="PANAMA" hidden="1">{"crewdata imo crew list",#N/A,FALSE,"Crewlist"}</definedName>
    <definedName name="papersize">[12]!papersize</definedName>
    <definedName name="PASS" hidden="1">{"crewdata Vaccination list",#N/A,FALSE,"Vaccination list"}</definedName>
    <definedName name="passdate">#REF!</definedName>
    <definedName name="passport">#REF!</definedName>
    <definedName name="payroll">#REF!</definedName>
    <definedName name="pir" hidden="1">{"crewdata effects.off1",#N/A,FALSE,"Effects Offz."}</definedName>
    <definedName name="PLACE">#REF!</definedName>
    <definedName name="PortArr">[12]!PortArr</definedName>
    <definedName name="portarrdep">'[4]Dati Nave'!$I$26</definedName>
    <definedName name="porti">[7]DB_Ship!#REF!</definedName>
    <definedName name="portof">#REF!</definedName>
    <definedName name="ports">#REF!</definedName>
    <definedName name="posro" hidden="1">{"crewdata Europe crewlist",#N/A,FALSE,"Crewlist Europe"}</definedName>
    <definedName name="pp" hidden="1">{"crewdata effects.off1",#N/A,FALSE,"Effects Offz."}</definedName>
    <definedName name="pppp" hidden="1">{"crewdata SING crewlist",#N/A,FALSE,"Crewlist SIN"}</definedName>
    <definedName name="pri">#REF!</definedName>
    <definedName name="q" hidden="1">{"crewdata HKG crewlist",#N/A,FALSE,"Crewlist HKG"}</definedName>
    <definedName name="qq" hidden="1">{"crewdata effects.off1",#N/A,FALSE,"Effects Offz."}</definedName>
    <definedName name="qqq" hidden="1">{"crewdata Europe crewlist",#N/A,FALSE,"Crewlist Europe"}</definedName>
    <definedName name="QTTY">[20]GIVEN!$D$1:$D$65536</definedName>
    <definedName name="qwdadaf">#REF!</definedName>
    <definedName name="Range__D1__.Select">#REF!</definedName>
    <definedName name="rank">#REF!</definedName>
    <definedName name="registry">[12]!Registry</definedName>
    <definedName name="Ret">[21]!Ret</definedName>
    <definedName name="Rett">[0]!Rett</definedName>
    <definedName name="ROT" hidden="1">{"crewdata effects.off1",#N/A,FALSE,"Effects Offz."}</definedName>
    <definedName name="rrr" hidden="1">{"crewdata effects.off1",#N/A,FALSE,"Effects Offz."}</definedName>
    <definedName name="s" hidden="1">{"crewdata HKG crewlist",#N/A,FALSE,"Crewlist HKG"}</definedName>
    <definedName name="SACE" hidden="1">{"crewdata effects.off1",#N/A,FALSE,"Effects Offz."}</definedName>
    <definedName name="SARA">[0]!SARA</definedName>
    <definedName name="sca">#REF!</definedName>
    <definedName name="SESSO">'[4]Dati Equipaggio'!#REF!</definedName>
    <definedName name="Sheets__總表__.Select">#REF!</definedName>
    <definedName name="shpnm">[7]DB_Ship!$C$3</definedName>
    <definedName name="SLOP">#REF!</definedName>
    <definedName name="start_period">[12]!start_period</definedName>
    <definedName name="States">[14]Lookups!$AA$1:$AA$73</definedName>
    <definedName name="Sub_Edit">#REF!</definedName>
    <definedName name="t" hidden="1">{"crewdata effects.off1",#N/A,FALSE,"Effects Offz."}</definedName>
    <definedName name="test">#REF!</definedName>
    <definedName name="TRY" hidden="1">{"crewdata SING crewlist",#N/A,FALSE,"Crewlist SIN"}</definedName>
    <definedName name="ult">#REF!</definedName>
    <definedName name="Umtauschrate">'[22]masterlist-1'!#REF!</definedName>
    <definedName name="UNIT">#REF!</definedName>
    <definedName name="US_Crew_Long_Beach">#N/A</definedName>
    <definedName name="US_Crew_Oakland">#N/A</definedName>
    <definedName name="USA">#N/A</definedName>
    <definedName name="UYG" hidden="1">{"crewdata HKG crewlist",#N/A,FALSE,"Crewlist HKG"}</definedName>
    <definedName name="VER" hidden="1">{"crewdata HKG crewlist",#N/A,FALSE,"Crewlist HKG"}</definedName>
    <definedName name="VERA" hidden="1">{"crewdata imo crew list",#N/A,FALSE,"Crewlist"}</definedName>
    <definedName name="vessel">[12]!vessel</definedName>
    <definedName name="vessels">#REF!</definedName>
    <definedName name="Visa_Status">[14]Lookups!$Y$1:$Y$67</definedName>
    <definedName name="W">#N/A</definedName>
    <definedName name="wages">[13]DATA!#REF!</definedName>
    <definedName name="we" hidden="1">{"crewdata SING crewlist",#N/A,FALSE,"Crewlist SIN"}</definedName>
    <definedName name="WEEW" hidden="1">{"crewdata Vaccination list",#N/A,FALSE,"Vaccination list"}</definedName>
    <definedName name="wrm" hidden="1">{"crewdata Vaccination list",#N/A,FALSE,"Vaccination list"}</definedName>
    <definedName name="wrn.ADDEBITI._.BOTH." hidden="1">{"ADDEBITI BOTH",#N/A,FALSE,"addebiti"}</definedName>
    <definedName name="wrn.addebnew._.2." hidden="1">{"page2",#N/A,FALSE,"addebnew"}</definedName>
    <definedName name="wrn.addebnew._.3." hidden="1">{"page3",#N/A,FALSE,"addebnew"}</definedName>
    <definedName name="wrn.addebnew1._.and._.2._.and._.3." hidden="1">{"page1 and 2 and 3",#N/A,FALSE,"addebnew"}</definedName>
    <definedName name="wrn.addebnew1._.and._.3." hidden="1">{"page1 and 3",#N/A,FALSE,"addebnew"}</definedName>
    <definedName name="wrn.adebnew._.1." hidden="1">{"page1",#N/A,FALSE,"addebnew"}</definedName>
    <definedName name="wrn.CIGARETS._.BOTH." hidden="1">{"CIGARETS BOTH",#N/A,FALSE,"cigarets"}</definedName>
    <definedName name="wrn.crewdata" hidden="1">{"crewdata SING crewlist",#N/A,FALSE,"Crewlist SIN"}</definedName>
    <definedName name="wrn.crewdata._.effects._.off1." hidden="1">{"crewdata effects.off1",#N/A,FALSE,"Effects Offz."}</definedName>
    <definedName name="wrn.crewdata._.Europe._.crewlist." hidden="1">{"crewdata Europe crewlist",#N/A,FALSE,"Crewlist Europe"}</definedName>
    <definedName name="wrn.crewdata._.HKG._.crewlist." hidden="1">{"crewdata HKG crewlist",#N/A,FALSE,"Crewlist HKG"}</definedName>
    <definedName name="wrn.crewdata._.imo._.crew._.list." hidden="1">{"crewdata imo crew list",#N/A,FALSE,"Crewlist"}</definedName>
    <definedName name="wrn.crewdata._.Manila._.crew._.list." hidden="1">{"crewdata Manila crew list",#N/A,FALSE,"CrewMnl"}</definedName>
    <definedName name="wrn.crewdata._.SING._.crewlist." hidden="1">{"crewdata SING crewlist",#N/A,FALSE,"Crewlist SIN"}</definedName>
    <definedName name="wrn.crewdata._.Vaccination._.list." hidden="1">{"crewdata Vaccination list",#N/A,FALSE,"Vaccination list"}</definedName>
    <definedName name="wrn.crewdata.crewlist" hidden="1">{"crewdata HKG crewlist",#N/A,FALSE,"Crewlist HKG"}</definedName>
    <definedName name="wrn.crewdata.effects" hidden="1">{"crewdata effects.off1",#N/A,FALSE,"Effects Offz."}</definedName>
    <definedName name="wrn.RUOLINO._.BOTH." hidden="1">{"RUOLINO BOTH",#N/A,FALSE,"ruolino"}</definedName>
    <definedName name="wrn.SBARCO._.1._.of._.4." hidden="1">{"SBARCO 1 of 4",#N/A,FALSE,"l.sbarco"}</definedName>
    <definedName name="wrn.SBARCO._.2._.of._.4." hidden="1">{"SBARCO 2 of 4",#N/A,FALSE,"l.sbarco"}</definedName>
    <definedName name="wrn.SBARCO._.3._.of._.4." hidden="1">{"SBARCO 3 of 4",#N/A,FALSE,"l.sbarco"}</definedName>
    <definedName name="wrn.SBARCO._.4._.of._.4." hidden="1">{"SBARCO 4 of 4",#N/A,FALSE,"l.sbarco"}</definedName>
    <definedName name="wrn.SBARCO._.all._.pages." hidden="1">{"SBARCO all pages",#N/A,FALSE,"l.sbarco"}</definedName>
    <definedName name="wrn.SPESE.VG._.Both._.Pages." hidden="1">{"SPESE.VG Both Pages",#N/A,FALSE,"Spese.Vg"}</definedName>
    <definedName name="wrn.SPESE.VG1." hidden="1">{"SPESE.VG1",#N/A,FALSE,"Spese.Vg"}</definedName>
    <definedName name="wrn.SPESE.VG2." hidden="1">{"SPESE.VG2",#N/A,FALSE,"Spese.Vg"}</definedName>
    <definedName name="wrn.STATINO._.1." hidden="1">{"STATINO 1",#N/A,FALSE,"s.slip"}</definedName>
    <definedName name="wrn.STATINO._.10." hidden="1">{"STATINO 10",#N/A,FALSE,"s.slip"}</definedName>
    <definedName name="wrn.STATINO._.11." hidden="1">{"STATINO 11",#N/A,FALSE,"s.slip"}</definedName>
    <definedName name="wrn.STATINO._.12." hidden="1">{"STATINO 12",#N/A,FALSE,"s.slip"}</definedName>
    <definedName name="wrn.STATINO._.2." hidden="1">{"STATINO 2",#N/A,FALSE,"s.slip"}</definedName>
    <definedName name="wrn.STATINO._.3." hidden="1">{"STATINO 3",#N/A,FALSE,"s.slip"}</definedName>
    <definedName name="wrn.STATINO._.4." hidden="1">{"STATINO 4",#N/A,FALSE,"s.slip"}</definedName>
    <definedName name="wrn.STATINO._.5." hidden="1">{"STATINO 5",#N/A,FALSE,"s.slip"}</definedName>
    <definedName name="wrn.STATINO._.6." hidden="1">{"STATINO 6",#N/A,FALSE,"s.slip"}</definedName>
    <definedName name="wrn.STATINO._.7." hidden="1">{"STATINO 7",#N/A,FALSE,"s.slip"}</definedName>
    <definedName name="wrn.STATINO._.8." hidden="1">{"STATINO 8",#N/A,FALSE,"s.slip"}</definedName>
    <definedName name="wrn.STATINO._.9." hidden="1">{"STATINO 9",#N/A,FALSE,"s.slip"}</definedName>
    <definedName name="wrn.STATINO._.ALL." hidden="1">{"STATINO ALL",#N/A,FALSE,"statino"}</definedName>
    <definedName name="x" hidden="1">{"crewdata Manila crew list",#N/A,FALSE,"CrewMnl"}</definedName>
    <definedName name="XSGD" hidden="1">{"crewdata HKG crewlist",#N/A,FALSE,"Crewlist HKG"}</definedName>
    <definedName name="xx">#N/A</definedName>
    <definedName name="xxx" hidden="1">{"crewdata Manila crew list",#N/A,FALSE,"CrewMnl"}</definedName>
    <definedName name="XXXXXXXXXXXXXXXXXX" hidden="1">{"crewdata SING crewlist",#N/A,FALSE,"Crewlist SIN"}</definedName>
    <definedName name="y" hidden="1">{"crewdata HKG crewlist",#N/A,FALSE,"Crewlist HKG"}</definedName>
    <definedName name="YANTIAN">#N/A</definedName>
    <definedName name="z" hidden="1">{"crewdata Vaccination list",#N/A,FALSE,"Vaccination list"}</definedName>
    <definedName name="Z_08911EE4_0974_4E53_B4C5_C3595A788338_.wvu.Rows" hidden="1">[23]Vacc.Lst!$A$59:$IV$65536,[23]Vacc.Lst!$A$42:$IV$46</definedName>
    <definedName name="Z_19AF5D8A_8254_4D46_9F30_831949A40922_.wvu.Rows" hidden="1">[23]Vacc.Lst!$A$59:$IV$65536,[23]Vacc.Lst!$A$42:$IV$46</definedName>
    <definedName name="Z_3AFCF21F_A988_4EF4_8E63_D120DD72519E_.wvu.Rows" hidden="1">[23]Vacc.Lst!$A$59:$IV$65536,[23]Vacc.Lst!$A$42:$IV$46</definedName>
    <definedName name="Z_470C6162_95B6_4477_A7C6_B09271B2AEF1_.wvu.Rows" hidden="1">[23]Vacc.Lst!$A$59:$IV$65536,[23]Vacc.Lst!$A$42:$IV$46</definedName>
    <definedName name="Z_4AB85B13_8724_4AD0_ADA4_8256F4D90257_.wvu.Rows" hidden="1">[23]Vacc.Lst!$A$59:$IV$65536,[23]Vacc.Lst!$A$42:$IV$46</definedName>
    <definedName name="Z_62B5C33F_93B2_4CDC_8EBF_637E4E5E7F1D_.wvu.Rows" hidden="1">'[23]Psngr Lst'!$A$68:$IV$65536,'[23]Psngr Lst'!$A$42:$IV$56</definedName>
    <definedName name="Z_9C603421_AAF3_42C7_A35D_5B1807C73AF2_.wvu.Rows" hidden="1">[23]Vacc.Lst!$A$59:$IV$65536,[23]Vacc.Lst!$A$42:$IV$46</definedName>
    <definedName name="Z_E6B15082_5087_4CD4_A124_E1D1F5B8BCD5_.wvu.Rows" hidden="1">[23]Vacc.Lst!$A$59:$IV$65536,[23]Vacc.Lst!$A$42:$IV$46</definedName>
    <definedName name="zopa" hidden="1">{"crewdata Manila crew list",#N/A,FALSE,"CrewMnl"}</definedName>
    <definedName name="_xlnm.Database">#REF!</definedName>
    <definedName name="_xlnm.Print_Titles">#REF!</definedName>
    <definedName name="_xlnm.Extract">'[2]data crew list'!#REF!</definedName>
    <definedName name="_xlnm.Criteria">#REF!</definedName>
    <definedName name="_xlnm.Print_Area">#REF!</definedName>
    <definedName name="ф1">#REF!</definedName>
    <definedName name="чс" hidden="1">{"crewdata HKG crewlist",#N/A,FALSE,"Crewlist HKG"}</definedName>
    <definedName name="Ыз">[21]!Ret</definedName>
    <definedName name="代字">#REF!</definedName>
    <definedName name="延時加給">#REF!</definedName>
    <definedName name="職_別">#REF!</definedName>
    <definedName name="舊表">#REF!</definedName>
    <definedName name="航線">#REF!</definedName>
    <definedName name="薪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N2" i="1" s="1"/>
  <c r="L2" i="1"/>
  <c r="J2" i="1" s="1"/>
  <c r="M2" i="1"/>
  <c r="L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4" i="1"/>
  <c r="M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4" i="1"/>
  <c r="I2" i="1" l="1"/>
  <c r="K16" i="1" l="1"/>
  <c r="K3" i="1"/>
  <c r="J3" i="1"/>
  <c r="K25" i="1"/>
  <c r="K24" i="1"/>
  <c r="K9" i="1"/>
  <c r="K8" i="1"/>
  <c r="K14" i="1"/>
  <c r="K23" i="1"/>
  <c r="K22" i="1"/>
  <c r="K7" i="1"/>
  <c r="K11" i="1"/>
  <c r="K10" i="1"/>
  <c r="K21" i="1"/>
  <c r="K20" i="1"/>
  <c r="K19" i="1"/>
  <c r="K18" i="1"/>
  <c r="K17" i="1"/>
  <c r="K15" i="1"/>
  <c r="K13" i="1"/>
  <c r="K12" i="1"/>
  <c r="N31" i="1" l="1"/>
  <c r="I31" i="1"/>
  <c r="N37" i="1"/>
  <c r="I37" i="1"/>
  <c r="N10" i="1"/>
  <c r="I10" i="1"/>
  <c r="I30" i="1"/>
  <c r="N30" i="1"/>
  <c r="N40" i="1"/>
  <c r="I40" i="1"/>
  <c r="N49" i="1"/>
  <c r="I49" i="1"/>
  <c r="N11" i="1"/>
  <c r="I11" i="1"/>
  <c r="N14" i="1"/>
  <c r="I14" i="1"/>
  <c r="N42" i="1"/>
  <c r="I42" i="1"/>
  <c r="N19" i="1"/>
  <c r="I19" i="1"/>
  <c r="N43" i="1"/>
  <c r="I43" i="1"/>
  <c r="N9" i="1"/>
  <c r="I9" i="1"/>
  <c r="N41" i="1"/>
  <c r="K43" i="1" s="1"/>
  <c r="I41" i="1"/>
  <c r="N46" i="1"/>
  <c r="I46" i="1"/>
  <c r="N47" i="1"/>
  <c r="I47" i="1"/>
  <c r="N34" i="1"/>
  <c r="I34" i="1"/>
  <c r="N7" i="1"/>
  <c r="I7" i="1"/>
  <c r="N24" i="1"/>
  <c r="I24" i="1"/>
  <c r="N12" i="1"/>
  <c r="I12" i="1"/>
  <c r="N13" i="1"/>
  <c r="I13" i="1"/>
  <c r="N29" i="1"/>
  <c r="K31" i="1" s="1"/>
  <c r="I29" i="1"/>
  <c r="N50" i="1"/>
  <c r="I50" i="1"/>
  <c r="N17" i="1"/>
  <c r="I17" i="1"/>
  <c r="N35" i="1"/>
  <c r="I35" i="1"/>
  <c r="N22" i="1"/>
  <c r="I22" i="1"/>
  <c r="N25" i="1"/>
  <c r="I25" i="1"/>
  <c r="N18" i="1"/>
  <c r="I18" i="1"/>
  <c r="N44" i="1"/>
  <c r="I44" i="1"/>
  <c r="N51" i="1"/>
  <c r="I51" i="1"/>
  <c r="N32" i="1"/>
  <c r="I32" i="1"/>
  <c r="N20" i="1"/>
  <c r="I20" i="1"/>
  <c r="N23" i="1"/>
  <c r="I23" i="1"/>
  <c r="N8" i="1"/>
  <c r="I8" i="1"/>
  <c r="N45" i="1"/>
  <c r="K47" i="1" s="1"/>
  <c r="I45" i="1"/>
  <c r="N36" i="1"/>
  <c r="I36" i="1"/>
  <c r="N33" i="1"/>
  <c r="K35" i="1" s="1"/>
  <c r="I33" i="1"/>
  <c r="N21" i="1"/>
  <c r="I21" i="1"/>
  <c r="N38" i="1"/>
  <c r="I38" i="1"/>
  <c r="N3" i="1"/>
  <c r="I3" i="1"/>
  <c r="N15" i="1"/>
  <c r="I15" i="1"/>
  <c r="I48" i="1"/>
  <c r="N48" i="1"/>
  <c r="N39" i="1"/>
  <c r="K41" i="1" s="1"/>
  <c r="I39" i="1"/>
  <c r="N16" i="1"/>
  <c r="I16" i="1"/>
  <c r="K46" i="1" l="1"/>
  <c r="K49" i="1"/>
  <c r="K38" i="1"/>
  <c r="K50" i="1"/>
  <c r="K32" i="1"/>
  <c r="K37" i="1"/>
  <c r="K36" i="1"/>
  <c r="K40" i="1"/>
  <c r="K48" i="1"/>
  <c r="K39" i="1"/>
  <c r="K34" i="1"/>
  <c r="K45" i="1"/>
  <c r="K51" i="1"/>
  <c r="K44" i="1"/>
  <c r="K42" i="1"/>
  <c r="K33" i="1"/>
  <c r="K26" i="1"/>
  <c r="K4" i="1"/>
  <c r="K6" i="1"/>
  <c r="K5" i="1"/>
  <c r="N26" i="1" l="1"/>
  <c r="I26" i="1"/>
  <c r="N28" i="1"/>
  <c r="K30" i="1" s="1"/>
  <c r="I28" i="1"/>
  <c r="N27" i="1"/>
  <c r="I27" i="1"/>
  <c r="I4" i="1"/>
  <c r="N4" i="1"/>
  <c r="J4" i="1" s="1"/>
  <c r="J5" i="1" s="1"/>
  <c r="J6" i="1" s="1"/>
  <c r="J7" i="1" s="1"/>
  <c r="J8" i="1" s="1"/>
  <c r="N5" i="1"/>
  <c r="I5" i="1"/>
  <c r="N6" i="1"/>
  <c r="I6" i="1"/>
  <c r="K29" i="1" l="1"/>
  <c r="K27" i="1"/>
  <c r="K28" i="1"/>
  <c r="J9" i="1"/>
  <c r="J10" i="1" l="1"/>
  <c r="J11" i="1" l="1"/>
  <c r="J12" i="1" l="1"/>
  <c r="J13" i="1" l="1"/>
  <c r="J14" i="1" l="1"/>
  <c r="J15" i="1" l="1"/>
  <c r="J16" i="1" l="1"/>
  <c r="J17" i="1" l="1"/>
  <c r="J18" i="1" l="1"/>
  <c r="J19" i="1" l="1"/>
  <c r="J20" i="1" l="1"/>
  <c r="J21" i="1" l="1"/>
  <c r="J22" i="1" l="1"/>
  <c r="J23" i="1" l="1"/>
  <c r="J24" i="1" l="1"/>
  <c r="J25" i="1" l="1"/>
  <c r="J26" i="1" l="1"/>
  <c r="J27" i="1" l="1"/>
  <c r="J28" i="1" l="1"/>
  <c r="J29" i="1" l="1"/>
  <c r="J30" i="1" l="1"/>
  <c r="J31" i="1" l="1"/>
  <c r="J32" i="1" l="1"/>
  <c r="J33" i="1" l="1"/>
  <c r="J34" i="1" l="1"/>
  <c r="J35" i="1" l="1"/>
  <c r="J36" i="1" l="1"/>
  <c r="J37" i="1" l="1"/>
  <c r="J38" i="1" l="1"/>
  <c r="J39" i="1" l="1"/>
  <c r="J40" i="1" l="1"/>
  <c r="J41" i="1" l="1"/>
  <c r="J42" i="1" l="1"/>
  <c r="J43" i="1" l="1"/>
  <c r="J44" i="1" l="1"/>
  <c r="J45" i="1" l="1"/>
  <c r="J46" i="1" l="1"/>
  <c r="J47" i="1" l="1"/>
  <c r="J48" i="1" l="1"/>
  <c r="J49" i="1" l="1"/>
  <c r="J50" i="1" l="1"/>
  <c r="J51" i="1" l="1"/>
</calcChain>
</file>

<file path=xl/sharedStrings.xml><?xml version="1.0" encoding="utf-8"?>
<sst xmlns="http://schemas.openxmlformats.org/spreadsheetml/2006/main" count="209" uniqueCount="65">
  <si>
    <t xml:space="preserve"> LATITUDE</t>
  </si>
  <si>
    <t>LONGITUDE</t>
  </si>
  <si>
    <t>RL   / GC</t>
  </si>
  <si>
    <t>COURSE</t>
  </si>
  <si>
    <t>Distance</t>
  </si>
  <si>
    <t>drl</t>
  </si>
  <si>
    <t>dgc</t>
  </si>
  <si>
    <t>crl</t>
  </si>
  <si>
    <t>cgc</t>
  </si>
  <si>
    <t>S</t>
  </si>
  <si>
    <t>W</t>
  </si>
  <si>
    <t>GC</t>
  </si>
  <si>
    <t>N</t>
  </si>
  <si>
    <t>E</t>
  </si>
  <si>
    <t>RL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</si>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</sst>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\ &quot;º&quot;"/>
    <numFmt numFmtId="165" formatCode="0.0"/>
    <numFmt numFmtId="166" formatCode="00.0\ &quot;'&quot;"/>
    <numFmt numFmtId="167" formatCode="000\ &quot;º&quot;"/>
    <numFmt numFmtId="169" formatCode="0.0\ &quot;º&quot;"/>
    <numFmt numFmtId="170" formatCode="000.0\ &quot;º&quot;"/>
    <numFmt numFmtId="171" formatCode="0.0\'"/>
  </numFmts>
  <fonts count="6">
    <font>
      <sz val="12"/>
      <color theme="1"/>
      <name val="Arial Narrow"/>
      <family val="2"/>
    </font>
    <font>
      <sz val="9"/>
      <name val="AvantGarde Bk BT"/>
      <family val="2"/>
    </font>
    <font>
      <sz val="8"/>
      <name val="Arial Narrow"/>
      <family val="2"/>
      <charset val="204"/>
    </font>
    <font>
      <sz val="8"/>
      <color theme="0" tint="-0.14999847407452621"/>
      <name val="Arial Narrow"/>
      <family val="2"/>
      <charset val="204"/>
    </font>
    <font>
      <sz val="8"/>
      <color rgb="FFC00000"/>
      <name val="Arial Narrow"/>
      <family val="2"/>
      <charset val="204"/>
    </font>
    <font>
      <sz val="8"/>
      <color theme="4" tint="-0.49998474074526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Fill="1" applyBorder="1" applyAlignment="1" applyProtection="1">
      <alignment horizontal="left"/>
    </xf>
    <xf numFmtId="0" fontId="2" fillId="0" borderId="0" xfId="1" quotePrefix="1" applyFont="1" applyFill="1" applyBorder="1" applyAlignment="1" applyProtection="1">
      <alignment horizontal="left"/>
    </xf>
    <xf numFmtId="166" fontId="2" fillId="0" borderId="0" xfId="1" applyNumberFormat="1" applyFont="1" applyFill="1" applyBorder="1" applyAlignment="1" applyProtection="1">
      <alignment horizontal="left"/>
      <protection locked="0"/>
    </xf>
    <xf numFmtId="166" fontId="2" fillId="2" borderId="0" xfId="1" applyNumberFormat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vertical="center"/>
    </xf>
    <xf numFmtId="166" fontId="4" fillId="0" borderId="0" xfId="1" applyNumberFormat="1" applyFont="1" applyFill="1" applyBorder="1" applyAlignment="1" applyProtection="1">
      <alignment horizontal="left"/>
      <protection locked="0"/>
    </xf>
    <xf numFmtId="166" fontId="4" fillId="0" borderId="0" xfId="1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horizontal="left"/>
      <protection locked="0"/>
    </xf>
    <xf numFmtId="166" fontId="5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/>
    </xf>
    <xf numFmtId="165" fontId="5" fillId="0" borderId="0" xfId="1" applyNumberFormat="1" applyFont="1" applyFill="1" applyBorder="1" applyAlignment="1" applyProtection="1">
      <alignment vertical="center"/>
    </xf>
    <xf numFmtId="171" fontId="5" fillId="0" borderId="0" xfId="1" applyNumberFormat="1" applyFont="1" applyFill="1" applyBorder="1" applyAlignment="1" applyProtection="1">
      <alignment horizontal="left"/>
    </xf>
    <xf numFmtId="165" fontId="5" fillId="0" borderId="0" xfId="1" applyNumberFormat="1" applyFont="1" applyFill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Fill="1" applyBorder="1" applyAlignment="1" applyProtection="1">
      <alignment horizontal="right"/>
      <protection locked="0"/>
    </xf>
    <xf numFmtId="164" fontId="4" fillId="0" borderId="0" xfId="1" applyNumberFormat="1" applyFont="1" applyFill="1" applyBorder="1" applyAlignment="1" applyProtection="1">
      <alignment horizontal="right"/>
    </xf>
    <xf numFmtId="164" fontId="5" fillId="0" borderId="0" xfId="1" applyNumberFormat="1" applyFont="1" applyFill="1" applyBorder="1" applyAlignment="1" applyProtection="1">
      <alignment horizontal="right" vertical="center"/>
    </xf>
    <xf numFmtId="167" fontId="5" fillId="0" borderId="0" xfId="1" applyNumberFormat="1" applyFont="1" applyFill="1" applyBorder="1" applyAlignment="1" applyProtection="1">
      <alignment horizontal="right"/>
      <protection locked="0"/>
    </xf>
    <xf numFmtId="164" fontId="5" fillId="0" borderId="0" xfId="1" applyNumberFormat="1" applyFont="1" applyFill="1" applyBorder="1" applyAlignment="1" applyProtection="1">
      <alignment horizontal="right"/>
    </xf>
    <xf numFmtId="164" fontId="5" fillId="0" borderId="0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5" fontId="4" fillId="0" borderId="0" xfId="1" applyNumberFormat="1" applyFont="1" applyFill="1" applyBorder="1" applyAlignment="1" applyProtection="1">
      <alignment horizontal="right" vertical="center"/>
    </xf>
    <xf numFmtId="170" fontId="4" fillId="0" borderId="0" xfId="1" applyNumberFormat="1" applyFont="1" applyFill="1" applyBorder="1" applyAlignment="1" applyProtection="1">
      <alignment horizontal="right"/>
      <protection locked="0"/>
    </xf>
    <xf numFmtId="165" fontId="4" fillId="0" borderId="0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right"/>
    </xf>
    <xf numFmtId="170" fontId="3" fillId="0" borderId="0" xfId="1" applyNumberFormat="1" applyFont="1" applyFill="1" applyBorder="1" applyAlignment="1" applyProtection="1">
      <alignment horizontal="right"/>
      <protection locked="0"/>
    </xf>
    <xf numFmtId="171" fontId="3" fillId="0" borderId="0" xfId="1" applyNumberFormat="1" applyFont="1" applyFill="1" applyBorder="1" applyAlignment="1" applyProtection="1">
      <alignment horizontal="left"/>
    </xf>
    <xf numFmtId="0" fontId="2" fillId="2" borderId="0" xfId="1" quotePrefix="1" applyFont="1" applyFill="1" applyBorder="1" applyAlignment="1" applyProtection="1">
      <alignment horizontal="left"/>
    </xf>
    <xf numFmtId="164" fontId="4" fillId="2" borderId="0" xfId="1" applyNumberFormat="1" applyFont="1" applyFill="1" applyBorder="1" applyAlignment="1" applyProtection="1">
      <alignment horizontal="right"/>
      <protection locked="0"/>
    </xf>
    <xf numFmtId="166" fontId="4" fillId="2" borderId="0" xfId="1" applyNumberFormat="1" applyFont="1" applyFill="1" applyBorder="1" applyAlignment="1" applyProtection="1">
      <alignment horizontal="left"/>
      <protection locked="0"/>
    </xf>
    <xf numFmtId="167" fontId="5" fillId="2" borderId="0" xfId="1" applyNumberFormat="1" applyFont="1" applyFill="1" applyBorder="1" applyAlignment="1" applyProtection="1">
      <alignment horizontal="right"/>
      <protection locked="0"/>
    </xf>
    <xf numFmtId="166" fontId="5" fillId="2" borderId="0" xfId="1" applyNumberFormat="1" applyFont="1" applyFill="1" applyBorder="1" applyAlignment="1" applyProtection="1">
      <alignment horizontal="left"/>
      <protection locked="0"/>
    </xf>
    <xf numFmtId="169" fontId="4" fillId="2" borderId="0" xfId="1" applyNumberFormat="1" applyFont="1" applyFill="1" applyBorder="1" applyAlignment="1" applyProtection="1">
      <alignment horizontal="right"/>
      <protection locked="0"/>
    </xf>
    <xf numFmtId="2" fontId="5" fillId="2" borderId="0" xfId="1" applyNumberFormat="1" applyFont="1" applyFill="1" applyBorder="1" applyAlignment="1" applyProtection="1">
      <alignment horizontal="left"/>
    </xf>
    <xf numFmtId="165" fontId="3" fillId="2" borderId="0" xfId="1" applyNumberFormat="1" applyFont="1" applyFill="1" applyBorder="1" applyAlignment="1" applyProtection="1">
      <alignment horizontal="right"/>
    </xf>
    <xf numFmtId="165" fontId="3" fillId="2" borderId="0" xfId="1" applyNumberFormat="1" applyFont="1" applyFill="1" applyBorder="1" applyAlignment="1" applyProtection="1">
      <alignment horizontal="left"/>
    </xf>
  </cellXfs>
  <cellStyles count="2">
    <cellStyle name="Normal_Waypoint Eta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_20190406_094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c\3%20Mate\Terzo%20Coperta\Documenti%20Porti\Documenti%20Port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3%20Mate\Terzo%20Coperta\Documenti%20Porti\Customes\DATI%20EQUIPAGGI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WINDOWS\Temporary%20Internet%20Files\OLK5131\Ship%20Admin%20Syste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felixstowe\SINES\Clearance%20documen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SharedDocs\Documents%20and%20Settings\&#1040;&#1076;&#1084;&#1080;&#1085;&#1080;&#1089;&#1090;&#1088;&#1072;&#1090;&#1086;&#1088;\&#1056;&#1072;&#1073;&#1086;&#1095;&#1080;&#1081;%20&#1089;&#1090;&#1086;&#1083;\July2016\To%20send\Official%20NVMC%20NOAD%20Workbook%20-%20Version%207.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NEW%20Crewdat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Giuseppe\Documenti\Lavoro%20Terzo\Port%20Documents\DOCUME~1\PAULWA~1\LOCALS~1\Temp\My%20Documents\Capt.Toh\Excel\PORTPAPER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3RD%20OFF\MSC%20AUGUSTA\ARRIVAL\Master\DOCUMENTI%20MSC%20ANTONIA3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3RD%20OFF\MSC%20AUGUSTA\ARRIVAL\DOCUMENTI%20ARR.LIMASSO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DOC%20FOR%20ARRIVAL%20MSC%20Nilgun%20TO%20ANTWER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Giuseppe\Documenti\Lavoro%20Terzo\Port%20Documents\Port%20Document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User\Desktop\2Off\RANDOM%20INCOMING\Med.%20Invent\3%20OFFICER\MEDICINE\Med%20inv%20Marc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MASTE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\Documents%20and%20Settings\Administrator\My%20Documents\D%20R%20A%20Z%20E%20N\B%20A%20Z%20A\MASTERL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msgs\MSC%20KOREA%20NEW%20DOCs\1.Arrival%20Doc's\MSC%20AUGUSTA\-=Arrival=-\Arriva%20Documents%20-15-Sep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3RD%20OFF\MSC%20AUGUSTA\ARRIVAL\My%20Documents\SCADENZIARIO%20CERTIFICAT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3%20Mate\Terzo%20Coperta\Documenti%20Porti\Documenti%20Port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.Cadet\PORT%20DOCUM\SINES\Clearance%20documen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agata\Arrival\Documents\MSC%20NILGUN\3off%20actual\PRIXODNIE%20DOKUMENTY\3%20Mate\Terzo%20Coperta\Documenti%20Porti\Documenti%20Port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DOC%20FOR%20ARRIVAL%20MSC%20Nilgu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msc%20mia%20summer\Desktop\BACK%20UP1\2NDO\CONTA\CONTAJULY\CONTAJU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Giuseppe\Documenti\Lavoro%20Terzo\Port%20Documents\My%20Documents\Ship\2nd%20Off%20MSC%20CHINA\Papers\Port%20Doc%20RIOPLATA%2017.11.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9"/>
      <sheetName val="88"/>
      <sheetName val="99"/>
      <sheetName val="SP"/>
      <sheetName val="SP99"/>
      <sheetName val="A"/>
      <sheetName val="B"/>
      <sheetName val="B99"/>
      <sheetName val="C"/>
      <sheetName val="C99"/>
      <sheetName val="D"/>
      <sheetName val="C (2)"/>
      <sheetName val="C (3)"/>
      <sheetName val="Shee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Russo  Michele</v>
          </cell>
        </row>
      </sheetData>
      <sheetData sheetId="7"/>
      <sheetData sheetId="8"/>
      <sheetData sheetId="9">
        <row r="3">
          <cell r="B3">
            <v>40631</v>
          </cell>
        </row>
        <row r="4">
          <cell r="B4">
            <v>23676</v>
          </cell>
        </row>
        <row r="5">
          <cell r="B5" t="str">
            <v>3FLY9</v>
          </cell>
        </row>
        <row r="6">
          <cell r="B6" t="str">
            <v>Consister Trading Co.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ti i Documenti per i porti"/>
      <sheetName val="Data "/>
      <sheetName val="Maschera"/>
      <sheetName val="Crew List Exp Date"/>
      <sheetName val="passenger list IMO"/>
      <sheetName val="CrewList IMO"/>
      <sheetName val="Dati Equi"/>
      <sheetName val="Passenger list"/>
      <sheetName val="Crewlist SIN"/>
      <sheetName val="Crewlist QUI"/>
      <sheetName val="CrewList Hong Kong"/>
      <sheetName val="Vaccination list"/>
      <sheetName val="Nil List"/>
      <sheetName val="Narcotic List"/>
      <sheetName val="Panama books"/>
      <sheetName val="Store List Declaration"/>
      <sheetName val="Cargo Declaration"/>
      <sheetName val="Healt Decl."/>
      <sheetName val="Health Decl 2"/>
      <sheetName val="Port of Call A"/>
      <sheetName val="Port of Call R"/>
      <sheetName val="Personal Crew Effects"/>
      <sheetName val="UK CRW DEC.1994"/>
      <sheetName val="HM 1999 Custom (A)"/>
      <sheetName val="HM 1999 Custom 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Menu"/>
      <sheetName val="ShipInfo"/>
      <sheetName val="CrewInput"/>
      <sheetName val="Database"/>
      <sheetName val="Criteria"/>
      <sheetName val="Lists"/>
      <sheetName val="MainMenu UserGuide"/>
      <sheetName val="DataMenu UserGuide"/>
      <sheetName val="Ship Admin System"/>
    </sheetNames>
    <definedNames>
      <definedName name="company" refersTo="='ShipInfo'!$C$9"/>
      <definedName name="current_month" refersTo="='ShipInfo'!$C$11"/>
      <definedName name="dateofArr" refersTo="='ShipInfo'!$F$8"/>
      <definedName name="DateofDep" refersTo="='ShipInfo'!$F$9"/>
      <definedName name="end_period" refersTo="='ShipInfo'!$C$13"/>
      <definedName name="Nationality_of_Ship" refersTo="='ShipInfo'!$C$8"/>
      <definedName name="papersize" refersTo="='ShipInfo'!$C$14"/>
      <definedName name="PortArr" refersTo="='ShipInfo'!$F$7"/>
      <definedName name="Registry" refersTo="='ShipInfo'!$C$7"/>
      <definedName name="start_period" refersTo="='ShipInfo'!$C$12"/>
      <definedName name="vessel" refersTo="='ShipInfo'!$C$6"/>
    </definedNames>
    <sheetDataSet>
      <sheetData sheetId="0"/>
      <sheetData sheetId="1"/>
      <sheetData sheetId="2">
        <row r="6">
          <cell r="C6" t="str">
            <v>Cook Spirit</v>
          </cell>
        </row>
        <row r="7">
          <cell r="C7">
            <v>732194</v>
          </cell>
          <cell r="F7" t="str">
            <v>Benchamas</v>
          </cell>
        </row>
        <row r="8">
          <cell r="C8" t="str">
            <v>BAHAMAS</v>
          </cell>
          <cell r="F8">
            <v>37294</v>
          </cell>
        </row>
        <row r="9">
          <cell r="C9" t="str">
            <v>TEEKAY SHIPPING LTD.</v>
          </cell>
          <cell r="F9">
            <v>37301</v>
          </cell>
        </row>
        <row r="11">
          <cell r="C11" t="str">
            <v>Feb</v>
          </cell>
        </row>
        <row r="12">
          <cell r="C12">
            <v>37288</v>
          </cell>
        </row>
        <row r="13">
          <cell r="C13">
            <v>37315</v>
          </cell>
        </row>
        <row r="14">
          <cell r="C14" t="str">
            <v>A4</v>
          </cell>
        </row>
      </sheetData>
      <sheetData sheetId="3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4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5">
        <row r="7">
          <cell r="F7" t="str">
            <v>Status</v>
          </cell>
        </row>
        <row r="8">
          <cell r="F8" t="str">
            <v>crew</v>
          </cell>
        </row>
      </sheetData>
      <sheetData sheetId="6">
        <row r="6">
          <cell r="C6" t="str">
            <v>crew</v>
          </cell>
        </row>
        <row r="7">
          <cell r="C7" t="str">
            <v>crew</v>
          </cell>
          <cell r="F7" t="str">
            <v>VIGNES, STEPHANE J M</v>
          </cell>
        </row>
        <row r="8">
          <cell r="C8" t="str">
            <v>crew</v>
          </cell>
          <cell r="F8" t="str">
            <v>ALVAREZ, RUDY S</v>
          </cell>
        </row>
        <row r="9">
          <cell r="C9" t="str">
            <v>crew</v>
          </cell>
          <cell r="F9" t="str">
            <v>ANDRES, RENE S</v>
          </cell>
        </row>
        <row r="11">
          <cell r="C11" t="str">
            <v>crew</v>
          </cell>
        </row>
        <row r="12">
          <cell r="C12" t="str">
            <v>crew</v>
          </cell>
        </row>
        <row r="13">
          <cell r="C13" t="str">
            <v>crew</v>
          </cell>
        </row>
        <row r="14">
          <cell r="C14" t="str">
            <v>crew</v>
          </cell>
        </row>
      </sheetData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 (2)"/>
      <sheetName val="Cash decl."/>
      <sheetName val="Stowaways"/>
      <sheetName val="extranum-vacc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Krooeffects"/>
      <sheetName val="Currency"/>
      <sheetName val="Cleaners"/>
      <sheetName val="Vacc-cleaners"/>
      <sheetName val="Cleaners (2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essel Details"/>
      <sheetName val="Reporting Party"/>
      <sheetName val="Voyage Information"/>
      <sheetName val="Crew List"/>
      <sheetName val="Non-Crew List"/>
      <sheetName val="Cargo and CDC List"/>
      <sheetName val="Previous Foreign Ports"/>
      <sheetName val="Security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AFGHANISTAN</v>
          </cell>
          <cell r="M1" t="str">
            <v>Passport Number</v>
          </cell>
          <cell r="N1" t="str">
            <v>Able Seaman</v>
          </cell>
          <cell r="Y1" t="str">
            <v>A-1 (Foreign Diplomats)</v>
          </cell>
          <cell r="AA1" t="str">
            <v>Alabama</v>
          </cell>
        </row>
        <row r="2">
          <cell r="C2" t="str">
            <v>ALBANIA</v>
          </cell>
          <cell r="M2" t="str">
            <v>U.S. Alien Registration Card</v>
          </cell>
          <cell r="N2" t="str">
            <v>Agent</v>
          </cell>
          <cell r="Y2" t="str">
            <v>A-2 (Foreign Diplomatic Personnel or Dependents)</v>
          </cell>
          <cell r="AA2" t="str">
            <v>Alaska</v>
          </cell>
        </row>
        <row r="3">
          <cell r="C3" t="str">
            <v>ALGERIA</v>
          </cell>
          <cell r="M3" t="str">
            <v>U.S. Merchant Mariner Document</v>
          </cell>
          <cell r="N3" t="str">
            <v>Asst Food &amp; Beverage Manager</v>
          </cell>
          <cell r="Y3" t="str">
            <v>A-3 (Other Foreign Diplomatic Personnel)</v>
          </cell>
          <cell r="AA3" t="str">
            <v>American Samoa</v>
          </cell>
        </row>
        <row r="4">
          <cell r="C4" t="str">
            <v>AMERICAN SAMOA</v>
          </cell>
          <cell r="M4" t="str">
            <v>Foreign Mariner Document</v>
          </cell>
          <cell r="N4" t="str">
            <v>Audit Manager</v>
          </cell>
          <cell r="Y4" t="str">
            <v>B-1 (Visitor for Business)</v>
          </cell>
          <cell r="AA4" t="str">
            <v>ANTIGUA AND BARBUDA</v>
          </cell>
        </row>
        <row r="5">
          <cell r="C5" t="str">
            <v>ANDORRA</v>
          </cell>
          <cell r="M5" t="str">
            <v>Govt Issued Picture ID(Canada)</v>
          </cell>
          <cell r="N5" t="str">
            <v>Ballast Control Tech</v>
          </cell>
          <cell r="Y5" t="str">
            <v>B-2 (Prospective Student or Scholar)</v>
          </cell>
          <cell r="AA5" t="str">
            <v>Arizona</v>
          </cell>
        </row>
        <row r="6">
          <cell r="C6" t="str">
            <v>ANGOLA</v>
          </cell>
          <cell r="M6" t="str">
            <v>Govt Issued Picture ID(US)</v>
          </cell>
          <cell r="N6" t="str">
            <v>Bar Manager</v>
          </cell>
          <cell r="Y6" t="str">
            <v>B-2 (Visitor for Tourism)</v>
          </cell>
          <cell r="AA6" t="str">
            <v>Arkansas</v>
          </cell>
        </row>
        <row r="7">
          <cell r="C7" t="str">
            <v>ANGUILLA</v>
          </cell>
          <cell r="M7" t="str">
            <v>EDL (MI)</v>
          </cell>
          <cell r="N7" t="str">
            <v>Bar Service</v>
          </cell>
          <cell r="Y7" t="str">
            <v>BCC (Border Crossing Card: Mexico)</v>
          </cell>
          <cell r="AA7" t="str">
            <v>BAHAMAS</v>
          </cell>
        </row>
        <row r="8">
          <cell r="C8" t="str">
            <v>ANTARCTICA</v>
          </cell>
          <cell r="M8" t="str">
            <v>EDL (NY)</v>
          </cell>
          <cell r="N8" t="str">
            <v>Barge Engineer</v>
          </cell>
          <cell r="Y8" t="str">
            <v>C-1 (Alien in Transit)</v>
          </cell>
          <cell r="AA8" t="str">
            <v>BARBADOS</v>
          </cell>
        </row>
        <row r="9">
          <cell r="C9" t="str">
            <v>ANTIGUA AND BARBUDA</v>
          </cell>
          <cell r="M9" t="str">
            <v>EDL (VT)</v>
          </cell>
          <cell r="N9" t="str">
            <v>Bookkeeper</v>
          </cell>
          <cell r="Y9" t="str">
            <v>C-2 (Foreign Government Official in Transit)</v>
          </cell>
          <cell r="AA9" t="str">
            <v>BELIZE</v>
          </cell>
        </row>
        <row r="10">
          <cell r="C10" t="str">
            <v>ARGENTINA</v>
          </cell>
          <cell r="M10" t="str">
            <v>EDL (WA)</v>
          </cell>
          <cell r="N10" t="str">
            <v>Bosun</v>
          </cell>
          <cell r="Y10" t="str">
            <v>C-3 (Foreign Government Official in Transit)</v>
          </cell>
          <cell r="AA10" t="str">
            <v>California</v>
          </cell>
        </row>
        <row r="11">
          <cell r="C11" t="str">
            <v>ARMENIA</v>
          </cell>
          <cell r="M11" t="str">
            <v>EDL (BC)</v>
          </cell>
          <cell r="N11" t="str">
            <v>Budget Planning Analyst or Cost Control</v>
          </cell>
          <cell r="Y11" t="str">
            <v>D-1 (Alien Crewman (Vessel))</v>
          </cell>
          <cell r="AA11" t="str">
            <v>Colorado</v>
          </cell>
        </row>
        <row r="12">
          <cell r="C12" t="str">
            <v>ARUBA</v>
          </cell>
          <cell r="M12" t="str">
            <v>EDL (MB)</v>
          </cell>
          <cell r="N12" t="str">
            <v>Business Development</v>
          </cell>
          <cell r="Y12" t="str">
            <v>D-2 (Alien Crewman (Aircraft))</v>
          </cell>
          <cell r="AA12" t="str">
            <v>Commonwealth Northern Mariana Islands</v>
          </cell>
        </row>
        <row r="13">
          <cell r="C13" t="str">
            <v>AUSTRALIA</v>
          </cell>
          <cell r="M13" t="str">
            <v>EDL (ON)</v>
          </cell>
          <cell r="N13" t="str">
            <v>CAD or CAM</v>
          </cell>
          <cell r="Y13" t="str">
            <v>DV-1 (Green Card Lottery)</v>
          </cell>
          <cell r="AA13" t="str">
            <v>Connecticut</v>
          </cell>
        </row>
        <row r="14">
          <cell r="C14" t="str">
            <v>AUSTRIA</v>
          </cell>
          <cell r="M14" t="str">
            <v>EDL (QC)</v>
          </cell>
          <cell r="N14" t="str">
            <v>Cadet</v>
          </cell>
          <cell r="Y14" t="str">
            <v>E-1 (Treaty Trader)</v>
          </cell>
          <cell r="AA14" t="str">
            <v>Delaware</v>
          </cell>
        </row>
        <row r="15">
          <cell r="C15" t="str">
            <v>AZERBAIJAN</v>
          </cell>
          <cell r="M15" t="str">
            <v>Tribal Card (II)</v>
          </cell>
          <cell r="N15" t="str">
            <v>Captain</v>
          </cell>
          <cell r="Y15" t="str">
            <v>E-2 (Treaty Investor)</v>
          </cell>
          <cell r="AA15" t="str">
            <v>District of Columbia</v>
          </cell>
        </row>
        <row r="16">
          <cell r="C16" t="str">
            <v>BAHAMAS</v>
          </cell>
          <cell r="M16" t="str">
            <v>Tribal Card (IC)</v>
          </cell>
          <cell r="N16" t="str">
            <v>Cargo Technician</v>
          </cell>
          <cell r="Y16" t="str">
            <v>E-3 (Australian Professional Specialty)</v>
          </cell>
          <cell r="AA16" t="str">
            <v>DOMINICA</v>
          </cell>
        </row>
        <row r="17">
          <cell r="C17" t="str">
            <v>BAHRAIN</v>
          </cell>
          <cell r="M17" t="str">
            <v>Passport Card</v>
          </cell>
          <cell r="N17" t="str">
            <v>Casino Staff</v>
          </cell>
          <cell r="Y17" t="str">
            <v>EB-1 (Foreign Nationals of Extraordinary Ability, Outstanding Professors/Researchers, Multinational Executives/Managers)</v>
          </cell>
          <cell r="AA17" t="str">
            <v>Florida</v>
          </cell>
        </row>
        <row r="18">
          <cell r="C18" t="str">
            <v>BANGLADESH</v>
          </cell>
          <cell r="M18" t="str">
            <v>Nexus</v>
          </cell>
          <cell r="N18" t="str">
            <v>Catering</v>
          </cell>
          <cell r="Y18" t="str">
            <v>EB-2 (Workers with Advanced Degrees or Exceptional Ability in the Sciences, Arts or Business)</v>
          </cell>
          <cell r="AA18" t="str">
            <v>Georgia</v>
          </cell>
        </row>
        <row r="19">
          <cell r="C19" t="str">
            <v>BARBADOS</v>
          </cell>
          <cell r="M19" t="str">
            <v>FAST</v>
          </cell>
          <cell r="N19" t="str">
            <v>Cementing</v>
          </cell>
          <cell r="Y19" t="str">
            <v>EB-3 (Skilled Workers and Professionals)</v>
          </cell>
          <cell r="AA19" t="str">
            <v>GRENADA</v>
          </cell>
        </row>
        <row r="20">
          <cell r="C20" t="str">
            <v>BELARUS</v>
          </cell>
          <cell r="M20" t="str">
            <v>SENTRI</v>
          </cell>
          <cell r="N20" t="str">
            <v>Chemical Engineering</v>
          </cell>
          <cell r="Y20" t="str">
            <v>EB-4 (Special Immigrant Visas for Religious Workers)</v>
          </cell>
          <cell r="AA20" t="str">
            <v>Guam</v>
          </cell>
        </row>
        <row r="21">
          <cell r="C21" t="str">
            <v>BELGIUM</v>
          </cell>
          <cell r="M21" t="str">
            <v>Native American</v>
          </cell>
          <cell r="N21" t="str">
            <v>Chief Cook</v>
          </cell>
          <cell r="Y21" t="str">
            <v>EB-5 (Investor/Employment Creation Visas)</v>
          </cell>
          <cell r="AA21" t="str">
            <v>GUYANA</v>
          </cell>
        </row>
        <row r="22">
          <cell r="C22" t="str">
            <v>BELIZE</v>
          </cell>
          <cell r="M22" t="str">
            <v>TP - Refugee Travel Document</v>
          </cell>
          <cell r="N22" t="str">
            <v>Chief Electrician</v>
          </cell>
          <cell r="Y22" t="str">
            <v>F-1 (Foreign Academic Student [when certain conditions are met])</v>
          </cell>
          <cell r="AA22" t="str">
            <v>HAITI</v>
          </cell>
        </row>
        <row r="23">
          <cell r="C23" t="str">
            <v>BENIN</v>
          </cell>
          <cell r="M23" t="str">
            <v>TR - Permit to Re-enter</v>
          </cell>
          <cell r="N23" t="str">
            <v>Chief Engineer</v>
          </cell>
          <cell r="Y23" t="str">
            <v>F-2 (Dependents of F-1 Visa Holders)</v>
          </cell>
          <cell r="AA23" t="str">
            <v>Hawaii</v>
          </cell>
        </row>
        <row r="24">
          <cell r="C24" t="str">
            <v>BERMUDA</v>
          </cell>
          <cell r="M24" t="str">
            <v>U.S. Permanent Resident Card</v>
          </cell>
          <cell r="N24" t="str">
            <v>Chief Housekeeper</v>
          </cell>
          <cell r="Y24" t="str">
            <v>G-1 (Representatives (and their dependents) of International Organizations)</v>
          </cell>
          <cell r="AA24" t="str">
            <v>Idaho</v>
          </cell>
        </row>
        <row r="25">
          <cell r="C25" t="str">
            <v>BHUTAN</v>
          </cell>
          <cell r="M25" t="str">
            <v>U.S. Merchant Mariner Credential</v>
          </cell>
          <cell r="N25" t="str">
            <v>Chief Master</v>
          </cell>
          <cell r="Y25" t="str">
            <v>G-2 (Representatives (and their dependents) of International Organizations)</v>
          </cell>
          <cell r="AA25" t="str">
            <v>Illinois</v>
          </cell>
        </row>
        <row r="26">
          <cell r="C26" t="str">
            <v>BOLIVIA</v>
          </cell>
          <cell r="M26" t="str">
            <v>Transportation Worker Identification Credential</v>
          </cell>
          <cell r="N26" t="str">
            <v>Chief Mate</v>
          </cell>
          <cell r="Y26" t="str">
            <v>G-3 (Representatives (and their dependents) of International Organizations)</v>
          </cell>
          <cell r="AA26" t="str">
            <v>Indiana</v>
          </cell>
        </row>
        <row r="27">
          <cell r="C27" t="str">
            <v>BONAIRE, SINT EUSTATIUS AND SABA</v>
          </cell>
          <cell r="M27" t="str">
            <v>Seafarer's Identification Document</v>
          </cell>
          <cell r="N27" t="str">
            <v>Chief Officer</v>
          </cell>
          <cell r="Y27" t="str">
            <v>G-4 (Representatives (and their dependents) of International Organizations)</v>
          </cell>
          <cell r="AA27" t="str">
            <v>Iowa</v>
          </cell>
        </row>
        <row r="28">
          <cell r="C28" t="str">
            <v>BOSNIA AND HERZEGOVINA</v>
          </cell>
          <cell r="M28" t="str">
            <v>Birth Certificate</v>
          </cell>
          <cell r="N28" t="str">
            <v>Chief Purser</v>
          </cell>
          <cell r="Y28" t="str">
            <v>G-5 (Personal Employees of G-1, G-2, G-3 or G-4 Visa Holders)</v>
          </cell>
          <cell r="AA28" t="str">
            <v>JAMAICA</v>
          </cell>
        </row>
        <row r="29">
          <cell r="C29" t="str">
            <v>BOTSWANA</v>
          </cell>
          <cell r="M29" t="str">
            <v>Consular Report of Birth Abroad</v>
          </cell>
          <cell r="N29" t="str">
            <v>Chief Steward</v>
          </cell>
          <cell r="Y29" t="str">
            <v>H-1B (Temporary Worker in a Specialty Occupation)</v>
          </cell>
          <cell r="AA29" t="str">
            <v>Kansas</v>
          </cell>
        </row>
        <row r="30">
          <cell r="C30" t="str">
            <v>BRAZIL</v>
          </cell>
          <cell r="M30" t="str">
            <v>Certificate of Naturalization</v>
          </cell>
          <cell r="N30" t="str">
            <v>Civil Engineering</v>
          </cell>
          <cell r="Y30" t="str">
            <v>H-1C (Foreign Trained Nurses)</v>
          </cell>
          <cell r="AA30" t="str">
            <v>Kentucky</v>
          </cell>
        </row>
        <row r="31">
          <cell r="C31" t="str">
            <v>BRITISH INDIAN OCEAN TERRITORY</v>
          </cell>
          <cell r="M31" t="str">
            <v>Global Entry</v>
          </cell>
          <cell r="N31" t="str">
            <v>Coil Tubing</v>
          </cell>
          <cell r="Y31" t="str">
            <v>H-2A (Agricultural Worker)</v>
          </cell>
          <cell r="AA31" t="str">
            <v>Louisiana</v>
          </cell>
        </row>
        <row r="32">
          <cell r="C32" t="str">
            <v>BRUNEI DARUSSALAM</v>
          </cell>
          <cell r="N32" t="str">
            <v>Communications Specialist</v>
          </cell>
          <cell r="Y32" t="str">
            <v>H-2B (Skilled or Unskilled Worker)</v>
          </cell>
          <cell r="AA32" t="str">
            <v>Maine</v>
          </cell>
        </row>
        <row r="33">
          <cell r="C33" t="str">
            <v>BULGARIA</v>
          </cell>
          <cell r="N33" t="str">
            <v>Contracts Administration</v>
          </cell>
          <cell r="Y33" t="str">
            <v>H-3 (Trainee)</v>
          </cell>
          <cell r="AA33" t="str">
            <v>Maryland</v>
          </cell>
        </row>
        <row r="34">
          <cell r="C34" t="str">
            <v>BURKINA FASO</v>
          </cell>
          <cell r="N34" t="str">
            <v>Cook</v>
          </cell>
          <cell r="Y34" t="str">
            <v>H-4 (Dependents of 'H' Visa Holders)</v>
          </cell>
          <cell r="AA34" t="str">
            <v>Massachusetts</v>
          </cell>
        </row>
        <row r="35">
          <cell r="C35" t="str">
            <v>BURUNDI</v>
          </cell>
          <cell r="N35" t="str">
            <v>Corrosion Engineering</v>
          </cell>
          <cell r="Y35" t="str">
            <v>I (Representative of Foreign Information Media)</v>
          </cell>
          <cell r="AA35" t="str">
            <v>Michigan</v>
          </cell>
        </row>
        <row r="36">
          <cell r="C36" t="str">
            <v>CAMBODIA</v>
          </cell>
          <cell r="N36" t="str">
            <v>Crane Operator</v>
          </cell>
          <cell r="Y36" t="str">
            <v>J-1 (Exchange Visitor [Au pair])</v>
          </cell>
          <cell r="AA36" t="str">
            <v>Minnesota</v>
          </cell>
        </row>
        <row r="37">
          <cell r="C37" t="str">
            <v>CAMEROON</v>
          </cell>
          <cell r="N37" t="str">
            <v>Crew Member</v>
          </cell>
          <cell r="Y37" t="str">
            <v>J-1 (Exchange Visitor [Scholar, Professor or Researcher])</v>
          </cell>
          <cell r="AA37" t="str">
            <v>Mississippi</v>
          </cell>
        </row>
        <row r="38">
          <cell r="C38" t="str">
            <v>CANADA</v>
          </cell>
          <cell r="N38" t="str">
            <v>Cruise Director</v>
          </cell>
          <cell r="Y38" t="str">
            <v>J-1 (Exchange Visitor [Student])</v>
          </cell>
          <cell r="AA38" t="str">
            <v>Missouri</v>
          </cell>
        </row>
        <row r="39">
          <cell r="C39" t="str">
            <v>CAPE VERDE</v>
          </cell>
          <cell r="N39" t="str">
            <v>Cruise Staff</v>
          </cell>
          <cell r="Y39" t="str">
            <v>J-2 (Dependents of J-1 Visa Holders)</v>
          </cell>
          <cell r="AA39" t="str">
            <v>Montana</v>
          </cell>
        </row>
        <row r="40">
          <cell r="C40" t="str">
            <v>CAYMAN ISLANDS</v>
          </cell>
          <cell r="N40" t="str">
            <v>Deck Officer</v>
          </cell>
          <cell r="Y40" t="str">
            <v>K-1 (Fiance[e] Visas)</v>
          </cell>
          <cell r="AA40" t="str">
            <v>MONTSERRAT</v>
          </cell>
        </row>
        <row r="41">
          <cell r="C41" t="str">
            <v>CENTRAL AFRICAN REPUBLIC</v>
          </cell>
          <cell r="N41" t="str">
            <v>Deckhand</v>
          </cell>
          <cell r="Y41" t="str">
            <v>K-3 (Dependents of K-1 Visa Holders)</v>
          </cell>
          <cell r="AA41" t="str">
            <v>Nebraska</v>
          </cell>
        </row>
        <row r="42">
          <cell r="C42" t="str">
            <v>CHAD</v>
          </cell>
          <cell r="N42" t="str">
            <v>Derrickman</v>
          </cell>
          <cell r="Y42" t="str">
            <v>L-1 (Intracompany Transfee)</v>
          </cell>
          <cell r="AA42" t="str">
            <v>Nevada</v>
          </cell>
        </row>
        <row r="43">
          <cell r="C43" t="str">
            <v>CHILE</v>
          </cell>
          <cell r="N43" t="str">
            <v>Design Engineer</v>
          </cell>
          <cell r="Y43" t="str">
            <v>L-2 (Dependents of L-1 Visa Holders)</v>
          </cell>
          <cell r="AA43" t="str">
            <v>New Hampshire</v>
          </cell>
        </row>
        <row r="44">
          <cell r="C44" t="str">
            <v>CHINA</v>
          </cell>
          <cell r="N44" t="str">
            <v>Directional Driller</v>
          </cell>
          <cell r="Y44" t="str">
            <v>M-1 (Foreign Vocational Student)</v>
          </cell>
          <cell r="AA44" t="str">
            <v>New Jersey</v>
          </cell>
        </row>
        <row r="45">
          <cell r="C45" t="str">
            <v>CHRISTMAS ISLAND</v>
          </cell>
          <cell r="N45" t="str">
            <v>Dispatcher</v>
          </cell>
          <cell r="Y45" t="str">
            <v>M-2 (Dependents of M-1 Visa Holders)</v>
          </cell>
          <cell r="AA45" t="str">
            <v>New Mexico</v>
          </cell>
        </row>
        <row r="46">
          <cell r="C46" t="str">
            <v>COCOS (KEELING) ISLANDS</v>
          </cell>
          <cell r="N46" t="str">
            <v>Diving</v>
          </cell>
          <cell r="Y46" t="str">
            <v>NATO-1 (NATO Personnel)</v>
          </cell>
          <cell r="AA46" t="str">
            <v>New York</v>
          </cell>
        </row>
        <row r="47">
          <cell r="C47" t="str">
            <v>COLOMBIA</v>
          </cell>
          <cell r="N47" t="str">
            <v>Doctor</v>
          </cell>
          <cell r="Y47" t="str">
            <v>NATO-2 (NATO Personnel)</v>
          </cell>
          <cell r="AA47" t="str">
            <v>North Carolina</v>
          </cell>
        </row>
        <row r="48">
          <cell r="C48" t="str">
            <v>COMOROS</v>
          </cell>
          <cell r="N48" t="str">
            <v>Donkeyman</v>
          </cell>
          <cell r="Y48" t="str">
            <v>NATO-3 (NATO Personnel)</v>
          </cell>
          <cell r="AA48" t="str">
            <v>North Dakota</v>
          </cell>
        </row>
        <row r="49">
          <cell r="C49" t="str">
            <v>CONGO</v>
          </cell>
          <cell r="N49" t="str">
            <v>Drafting</v>
          </cell>
          <cell r="Y49" t="str">
            <v>NATO-4 (NATO Personnel)</v>
          </cell>
          <cell r="AA49" t="str">
            <v>Ohio</v>
          </cell>
        </row>
        <row r="50">
          <cell r="C50" t="str">
            <v>CONGO, THE DEMOCRATIC REPUBLIC OF THE</v>
          </cell>
          <cell r="N50" t="str">
            <v>Driller</v>
          </cell>
          <cell r="Y50" t="str">
            <v>NATO-5 (NATO Personnel)</v>
          </cell>
          <cell r="AA50" t="str">
            <v>Oklahoma</v>
          </cell>
        </row>
        <row r="51">
          <cell r="C51" t="str">
            <v>COOK ISLANDS</v>
          </cell>
          <cell r="N51" t="str">
            <v>Drilling Consultant</v>
          </cell>
          <cell r="Y51" t="str">
            <v>NATO-6 (NATO Personnel)</v>
          </cell>
          <cell r="AA51" t="str">
            <v>Oregon</v>
          </cell>
        </row>
        <row r="52">
          <cell r="C52" t="str">
            <v>COSTA RICA</v>
          </cell>
          <cell r="N52" t="str">
            <v>Drilling Engineering</v>
          </cell>
          <cell r="Y52" t="str">
            <v>O-1 (Persons of Extraordinary Ability in the Sciences, Arts, Education, Business, or Athletics)</v>
          </cell>
          <cell r="AA52" t="str">
            <v>Pennsylvania</v>
          </cell>
        </row>
        <row r="53">
          <cell r="C53" t="str">
            <v>COTE D'IVOIRE</v>
          </cell>
          <cell r="N53" t="str">
            <v>Drilling Foreman</v>
          </cell>
          <cell r="Y53" t="str">
            <v>O-2 (Accompanying Personnel of O-1 Visa Holders)</v>
          </cell>
          <cell r="AA53" t="str">
            <v>Puerto Rico</v>
          </cell>
        </row>
        <row r="54">
          <cell r="C54" t="str">
            <v>CROATIA</v>
          </cell>
          <cell r="N54" t="str">
            <v>Drilling Superintendent</v>
          </cell>
          <cell r="Y54" t="str">
            <v>O-3 (Dependents of O-1 and O-2 Visa Holders)</v>
          </cell>
          <cell r="AA54" t="str">
            <v>Rhode Island</v>
          </cell>
        </row>
        <row r="55">
          <cell r="C55" t="str">
            <v>CUBA</v>
          </cell>
          <cell r="N55" t="str">
            <v>Dynamic Position Officer</v>
          </cell>
          <cell r="Y55" t="str">
            <v>P-1 (Internationally Recognized Athletes or Entertainment Groups and Members of their Essential Support Personnel)</v>
          </cell>
          <cell r="AA55" t="str">
            <v>SAINT KITTS AND NEVIS</v>
          </cell>
        </row>
        <row r="56">
          <cell r="C56" t="str">
            <v>CURACAO</v>
          </cell>
          <cell r="N56" t="str">
            <v>Editor</v>
          </cell>
          <cell r="Y56" t="str">
            <v>P-2 (Artist or Entertainer Under a Reciprocal Exchange Program)</v>
          </cell>
          <cell r="AA56" t="str">
            <v>Saint Lawrence Seaway - Transit</v>
          </cell>
        </row>
        <row r="57">
          <cell r="C57" t="str">
            <v>CYPRUS</v>
          </cell>
          <cell r="N57" t="str">
            <v>Electrical Engineer</v>
          </cell>
          <cell r="Y57" t="str">
            <v>P-3 (Artist or Entertainer in a Culturally Unique Program)</v>
          </cell>
          <cell r="AA57" t="str">
            <v>SAINT LUCIA</v>
          </cell>
        </row>
        <row r="58">
          <cell r="C58" t="str">
            <v>CZECH REPUBLIC</v>
          </cell>
          <cell r="N58" t="str">
            <v>Electrician</v>
          </cell>
          <cell r="Y58" t="str">
            <v>P-4 (Dependents of P-1, P-2, or P-3 Visa Holders)</v>
          </cell>
          <cell r="AA58" t="str">
            <v>SAINT VINCENT AND THE GRENADINES</v>
          </cell>
        </row>
        <row r="59">
          <cell r="C59" t="str">
            <v>DENMARK</v>
          </cell>
          <cell r="N59" t="str">
            <v>Electronics Tech</v>
          </cell>
          <cell r="Y59" t="str">
            <v>Q (Participant in an International Cultural Exchange Program)</v>
          </cell>
          <cell r="AA59" t="str">
            <v>South Carolina</v>
          </cell>
        </row>
        <row r="60">
          <cell r="C60" t="str">
            <v>DJIBOUTI</v>
          </cell>
          <cell r="N60" t="str">
            <v>Emergency Response or Paramedic</v>
          </cell>
          <cell r="Y60" t="str">
            <v>R-1 (Religious Worker with a Non-profit Organization)</v>
          </cell>
          <cell r="AA60" t="str">
            <v>South Dakota</v>
          </cell>
        </row>
        <row r="61">
          <cell r="C61" t="str">
            <v>DOMINICA</v>
          </cell>
          <cell r="N61" t="str">
            <v>Engineer Cadet</v>
          </cell>
          <cell r="Y61" t="str">
            <v>R-2 (Dependents of R-1 Visa Holders)</v>
          </cell>
          <cell r="AA61" t="str">
            <v>SURINAME</v>
          </cell>
        </row>
        <row r="62">
          <cell r="C62" t="str">
            <v>DOMINICAN REPUBLIC</v>
          </cell>
          <cell r="N62" t="str">
            <v>Engineering Crew</v>
          </cell>
          <cell r="Y62" t="str">
            <v>S-5 (Alien Assisting in Law Enforcement)</v>
          </cell>
          <cell r="AA62" t="str">
            <v>Tennessee</v>
          </cell>
        </row>
        <row r="63">
          <cell r="C63" t="str">
            <v>ECUADOR</v>
          </cell>
          <cell r="N63" t="str">
            <v>Entertainment</v>
          </cell>
          <cell r="Y63" t="str">
            <v>S-6 (Alien Assisting in Law Enforcement)</v>
          </cell>
          <cell r="AA63" t="str">
            <v>Texas</v>
          </cell>
        </row>
        <row r="64">
          <cell r="C64" t="str">
            <v>EGYPT</v>
          </cell>
          <cell r="N64" t="str">
            <v>Entry Rig Roustabout</v>
          </cell>
          <cell r="Y64" t="str">
            <v>S-7 (Dependents of S-5 or S-6 Visa Holders)</v>
          </cell>
          <cell r="AA64" t="str">
            <v>TRINIDAD AND TOBAGO</v>
          </cell>
        </row>
        <row r="65">
          <cell r="C65" t="str">
            <v>EL SALVADOR</v>
          </cell>
          <cell r="N65" t="str">
            <v>Environmental Engineer</v>
          </cell>
          <cell r="Y65" t="str">
            <v>TC (Professional business worker admitted under U.S.-Canada Free Trade Act [NAFTA])</v>
          </cell>
          <cell r="AA65" t="str">
            <v>U.S. Minor Outlying Islands</v>
          </cell>
        </row>
        <row r="66">
          <cell r="C66" t="str">
            <v>EQUATORIAL GUINEA</v>
          </cell>
          <cell r="N66" t="str">
            <v>Environmental Safety and Training</v>
          </cell>
          <cell r="Y66" t="str">
            <v>TN (Professional business worker admitted under NAFTA)</v>
          </cell>
          <cell r="AA66" t="str">
            <v>Utah</v>
          </cell>
        </row>
        <row r="67">
          <cell r="C67" t="str">
            <v>ERITREA</v>
          </cell>
          <cell r="N67" t="str">
            <v>Executive</v>
          </cell>
          <cell r="Y67" t="str">
            <v>VWB (Visa Waiver for Business)</v>
          </cell>
          <cell r="AA67" t="str">
            <v>Vermont</v>
          </cell>
        </row>
        <row r="68">
          <cell r="C68" t="str">
            <v>ESTONIA</v>
          </cell>
          <cell r="N68" t="str">
            <v>Facilities Crew</v>
          </cell>
          <cell r="AA68" t="str">
            <v>Virgin Islands</v>
          </cell>
        </row>
        <row r="69">
          <cell r="C69" t="str">
            <v>ETHIOPIA</v>
          </cell>
          <cell r="N69" t="str">
            <v>Facilities Manager</v>
          </cell>
          <cell r="AA69" t="str">
            <v>Virginia</v>
          </cell>
        </row>
        <row r="70">
          <cell r="C70" t="str">
            <v>FALKLAND ISLANDS (MALVINAS)</v>
          </cell>
          <cell r="N70" t="str">
            <v>Field Development</v>
          </cell>
          <cell r="AA70" t="str">
            <v>Washington</v>
          </cell>
        </row>
        <row r="71">
          <cell r="C71" t="str">
            <v>FAROE ISLANDS</v>
          </cell>
          <cell r="N71" t="str">
            <v>Field Service Tech</v>
          </cell>
          <cell r="AA71" t="str">
            <v>West Virginia</v>
          </cell>
        </row>
        <row r="72">
          <cell r="C72" t="str">
            <v>FIJI</v>
          </cell>
          <cell r="N72" t="str">
            <v>Financial Controller</v>
          </cell>
          <cell r="AA72" t="str">
            <v>Wisconsin</v>
          </cell>
        </row>
        <row r="73">
          <cell r="C73" t="str">
            <v>FINLAND</v>
          </cell>
          <cell r="N73" t="str">
            <v>Fire Fighting</v>
          </cell>
          <cell r="AA73" t="str">
            <v>Wyoming</v>
          </cell>
        </row>
        <row r="74">
          <cell r="C74" t="str">
            <v>FRANCE</v>
          </cell>
          <cell r="N74" t="str">
            <v>First Assistant Engineer</v>
          </cell>
        </row>
        <row r="75">
          <cell r="C75" t="str">
            <v>FRENCH GUIANA</v>
          </cell>
          <cell r="N75" t="str">
            <v>First Mate</v>
          </cell>
        </row>
        <row r="76">
          <cell r="C76" t="str">
            <v>FRENCH POLYNESIA</v>
          </cell>
          <cell r="N76" t="str">
            <v>First Officer</v>
          </cell>
        </row>
        <row r="77">
          <cell r="C77" t="str">
            <v>FRENCH SOUTHERN TERRITORIES</v>
          </cell>
          <cell r="N77" t="str">
            <v>Fishing</v>
          </cell>
        </row>
        <row r="78">
          <cell r="C78" t="str">
            <v>GABON</v>
          </cell>
          <cell r="N78" t="str">
            <v>Fitter</v>
          </cell>
        </row>
        <row r="79">
          <cell r="C79" t="str">
            <v>GAMBIA</v>
          </cell>
          <cell r="N79" t="str">
            <v>Floating Systems</v>
          </cell>
        </row>
        <row r="80">
          <cell r="C80" t="str">
            <v>GEORGIA</v>
          </cell>
          <cell r="N80" t="str">
            <v>Floorhand</v>
          </cell>
        </row>
        <row r="81">
          <cell r="C81" t="str">
            <v>GERMANY</v>
          </cell>
          <cell r="N81" t="str">
            <v>Food &amp; Beverage Manager</v>
          </cell>
        </row>
        <row r="82">
          <cell r="C82" t="str">
            <v>GHANA</v>
          </cell>
          <cell r="N82" t="str">
            <v>Food Service</v>
          </cell>
        </row>
        <row r="83">
          <cell r="C83" t="str">
            <v>GIBRALTAR</v>
          </cell>
          <cell r="N83" t="str">
            <v>Fourth Assistant Engineer</v>
          </cell>
        </row>
        <row r="84">
          <cell r="C84" t="str">
            <v>GREECE</v>
          </cell>
          <cell r="N84" t="str">
            <v>FPSO or FPU</v>
          </cell>
        </row>
        <row r="85">
          <cell r="C85" t="str">
            <v>GREENLAND</v>
          </cell>
          <cell r="N85" t="str">
            <v>Galleyhand</v>
          </cell>
        </row>
        <row r="86">
          <cell r="C86" t="str">
            <v>GRENADA</v>
          </cell>
          <cell r="N86" t="str">
            <v>Gas Plant Operations</v>
          </cell>
        </row>
        <row r="87">
          <cell r="C87" t="str">
            <v>GUADELOUPE</v>
          </cell>
          <cell r="N87" t="str">
            <v>Geochemist</v>
          </cell>
        </row>
        <row r="88">
          <cell r="C88" t="str">
            <v>GUAM</v>
          </cell>
          <cell r="N88" t="str">
            <v>Geologist</v>
          </cell>
        </row>
        <row r="89">
          <cell r="C89" t="str">
            <v>GUATEMALA</v>
          </cell>
          <cell r="N89" t="str">
            <v>Geophysicist</v>
          </cell>
        </row>
        <row r="90">
          <cell r="C90" t="str">
            <v>GUERNSEY</v>
          </cell>
          <cell r="N90" t="str">
            <v>Geoscientist</v>
          </cell>
        </row>
        <row r="91">
          <cell r="C91" t="str">
            <v>GUINEA</v>
          </cell>
          <cell r="N91" t="str">
            <v>Geotechnical Engineer</v>
          </cell>
        </row>
        <row r="92">
          <cell r="C92" t="str">
            <v>GUINEA-BISSAU</v>
          </cell>
          <cell r="N92" t="str">
            <v>Graphics Designer</v>
          </cell>
        </row>
        <row r="93">
          <cell r="C93" t="str">
            <v>GUYANA</v>
          </cell>
          <cell r="N93" t="str">
            <v>Greaser</v>
          </cell>
        </row>
        <row r="94">
          <cell r="C94" t="str">
            <v>HAITI</v>
          </cell>
          <cell r="N94" t="str">
            <v>Heavy Lift or Pipelay</v>
          </cell>
        </row>
        <row r="95">
          <cell r="C95" t="str">
            <v>HEARD ISLAND AND MCDONALD ISLANDS</v>
          </cell>
          <cell r="N95" t="str">
            <v>Heavy Machinery Operator</v>
          </cell>
        </row>
        <row r="96">
          <cell r="C96" t="str">
            <v>HOLY SEE (VATICAN CITY STATE)</v>
          </cell>
          <cell r="N96" t="str">
            <v>Hospitality</v>
          </cell>
        </row>
        <row r="97">
          <cell r="C97" t="str">
            <v>HONDURAS</v>
          </cell>
          <cell r="N97" t="str">
            <v>Hotel Director</v>
          </cell>
        </row>
        <row r="98">
          <cell r="C98" t="str">
            <v>HONG KONG</v>
          </cell>
          <cell r="N98" t="str">
            <v>Hotel Staff</v>
          </cell>
        </row>
        <row r="99">
          <cell r="C99" t="str">
            <v>HUNGARY</v>
          </cell>
          <cell r="N99" t="str">
            <v>Housekeeping Staff</v>
          </cell>
        </row>
        <row r="100">
          <cell r="C100" t="str">
            <v>ICELAND</v>
          </cell>
          <cell r="N100" t="str">
            <v>Human Resources</v>
          </cell>
        </row>
        <row r="101">
          <cell r="C101" t="str">
            <v>INDIA</v>
          </cell>
          <cell r="N101" t="str">
            <v>HVAC</v>
          </cell>
        </row>
        <row r="102">
          <cell r="C102" t="str">
            <v>INDONESIA</v>
          </cell>
          <cell r="N102" t="str">
            <v>Information Technology</v>
          </cell>
        </row>
        <row r="103">
          <cell r="C103" t="str">
            <v>INSTALLATIONS IN INTERNATIONAL WATERS</v>
          </cell>
          <cell r="N103" t="str">
            <v>Instructor</v>
          </cell>
        </row>
        <row r="104">
          <cell r="C104" t="str">
            <v>IRAN, ISLAMIC REPUBLIC OF</v>
          </cell>
          <cell r="N104" t="str">
            <v>Instrument Engineer</v>
          </cell>
        </row>
        <row r="105">
          <cell r="C105" t="str">
            <v>IRAQ</v>
          </cell>
          <cell r="N105" t="str">
            <v>Instrument Tech</v>
          </cell>
        </row>
        <row r="106">
          <cell r="C106" t="str">
            <v>IRELAND</v>
          </cell>
          <cell r="N106" t="str">
            <v>Instrumentation Technologist</v>
          </cell>
        </row>
        <row r="107">
          <cell r="C107" t="str">
            <v>ISLE OF MAN</v>
          </cell>
          <cell r="N107" t="str">
            <v>Insurance Adjuster</v>
          </cell>
        </row>
        <row r="108">
          <cell r="C108" t="str">
            <v>ISRAEL</v>
          </cell>
          <cell r="N108" t="str">
            <v>Inventory Control</v>
          </cell>
        </row>
        <row r="109">
          <cell r="C109" t="str">
            <v>ITALY</v>
          </cell>
          <cell r="N109" t="str">
            <v>Landman</v>
          </cell>
        </row>
        <row r="110">
          <cell r="C110" t="str">
            <v>JAMAICA</v>
          </cell>
          <cell r="N110" t="str">
            <v>Laundry Master</v>
          </cell>
        </row>
        <row r="111">
          <cell r="C111" t="str">
            <v>JAPAN</v>
          </cell>
          <cell r="N111" t="str">
            <v>Lease Analyst</v>
          </cell>
        </row>
        <row r="112">
          <cell r="C112" t="str">
            <v>JERSEY</v>
          </cell>
          <cell r="N112" t="str">
            <v>Legal</v>
          </cell>
        </row>
        <row r="113">
          <cell r="C113" t="str">
            <v>JORDAN</v>
          </cell>
          <cell r="N113" t="str">
            <v>Lifeboatman</v>
          </cell>
        </row>
        <row r="114">
          <cell r="C114" t="str">
            <v>KAZAKHSTAN</v>
          </cell>
          <cell r="N114" t="str">
            <v>Logging</v>
          </cell>
        </row>
        <row r="115">
          <cell r="C115" t="str">
            <v>KENYA</v>
          </cell>
          <cell r="N115" t="str">
            <v>Machinist</v>
          </cell>
        </row>
        <row r="116">
          <cell r="C116" t="str">
            <v>KIRIBATI</v>
          </cell>
          <cell r="N116" t="str">
            <v>Maintenance Roustabout</v>
          </cell>
        </row>
        <row r="117">
          <cell r="C117" t="str">
            <v>KOREA, DEMOCRATIC PEOPLE'S REPUBLIC OF</v>
          </cell>
          <cell r="N117" t="str">
            <v>Maintenance Supervisor</v>
          </cell>
        </row>
        <row r="118">
          <cell r="C118" t="str">
            <v>KOREA, REPUBLIC OF</v>
          </cell>
          <cell r="N118" t="str">
            <v>Maitre'd</v>
          </cell>
        </row>
        <row r="119">
          <cell r="C119" t="str">
            <v>KOSOVO, REPUBLIC OF</v>
          </cell>
          <cell r="N119" t="str">
            <v>Marine Crew</v>
          </cell>
        </row>
        <row r="120">
          <cell r="C120" t="str">
            <v>KUWAIT</v>
          </cell>
          <cell r="N120" t="str">
            <v>Marine Engineering</v>
          </cell>
        </row>
        <row r="121">
          <cell r="C121" t="str">
            <v>KYRGYZSTAN</v>
          </cell>
          <cell r="N121" t="str">
            <v>Marine Surveyor</v>
          </cell>
        </row>
        <row r="122">
          <cell r="C122" t="str">
            <v>LAO PEOPLE'S DEMOCRATIC REPUBLIC</v>
          </cell>
          <cell r="N122" t="str">
            <v>Marketing &amp; Revenue Manager</v>
          </cell>
        </row>
        <row r="123">
          <cell r="C123" t="str">
            <v>LATVIA</v>
          </cell>
          <cell r="N123" t="str">
            <v>Master</v>
          </cell>
        </row>
        <row r="124">
          <cell r="C124" t="str">
            <v>LEBANON</v>
          </cell>
          <cell r="N124" t="str">
            <v>Master First Class Pilot</v>
          </cell>
        </row>
        <row r="125">
          <cell r="C125" t="str">
            <v>LESOTHO</v>
          </cell>
          <cell r="N125" t="str">
            <v>Mate First Class Pilot</v>
          </cell>
        </row>
        <row r="126">
          <cell r="C126" t="str">
            <v>LIBERIA</v>
          </cell>
          <cell r="N126" t="str">
            <v>Materials man-woman aka Storeman-woman</v>
          </cell>
        </row>
        <row r="127">
          <cell r="C127" t="str">
            <v>LIBYAN ARAB JAMAHIRIYA</v>
          </cell>
          <cell r="N127" t="str">
            <v>Materials Management</v>
          </cell>
        </row>
        <row r="128">
          <cell r="C128" t="str">
            <v>LIECHTENSTEIN</v>
          </cell>
          <cell r="N128" t="str">
            <v>Mechanic</v>
          </cell>
        </row>
        <row r="129">
          <cell r="C129" t="str">
            <v>LITHUANIA</v>
          </cell>
          <cell r="N129" t="str">
            <v>Mechanical Engineering</v>
          </cell>
        </row>
        <row r="130">
          <cell r="C130" t="str">
            <v>LUXEMBOURG</v>
          </cell>
          <cell r="N130" t="str">
            <v>Medic</v>
          </cell>
        </row>
        <row r="131">
          <cell r="C131" t="str">
            <v>MACAO</v>
          </cell>
          <cell r="N131" t="str">
            <v>Medical Staff</v>
          </cell>
        </row>
        <row r="132">
          <cell r="C132" t="str">
            <v>MACEDONIA, THE FORMER YUGOSLAV REPUBLIC OF</v>
          </cell>
          <cell r="N132" t="str">
            <v>Messman</v>
          </cell>
        </row>
        <row r="133">
          <cell r="C133" t="str">
            <v>MADAGASCAR</v>
          </cell>
          <cell r="N133" t="str">
            <v>Modeling</v>
          </cell>
        </row>
        <row r="134">
          <cell r="C134" t="str">
            <v>MALAWI</v>
          </cell>
          <cell r="N134" t="str">
            <v>Motorman</v>
          </cell>
        </row>
        <row r="135">
          <cell r="C135" t="str">
            <v>MALAYSIA</v>
          </cell>
          <cell r="N135" t="str">
            <v>Mud Engineer</v>
          </cell>
        </row>
        <row r="136">
          <cell r="C136" t="str">
            <v>MALDIVES</v>
          </cell>
          <cell r="N136" t="str">
            <v>MWD or LWD</v>
          </cell>
        </row>
        <row r="137">
          <cell r="C137" t="str">
            <v>MALI</v>
          </cell>
          <cell r="N137" t="str">
            <v>Naval Architect</v>
          </cell>
        </row>
        <row r="138">
          <cell r="C138" t="str">
            <v>MALTA</v>
          </cell>
          <cell r="N138" t="str">
            <v>Noise and Vibration Control</v>
          </cell>
        </row>
        <row r="139">
          <cell r="C139" t="str">
            <v>MARSHALL ISLANDS</v>
          </cell>
          <cell r="N139" t="str">
            <v>NOT PROVIDED</v>
          </cell>
        </row>
        <row r="140">
          <cell r="C140" t="str">
            <v>MARTINIQUE</v>
          </cell>
          <cell r="N140" t="str">
            <v>Offshore Crane Operator</v>
          </cell>
        </row>
        <row r="141">
          <cell r="C141" t="str">
            <v>MAURITANIA</v>
          </cell>
          <cell r="N141" t="str">
            <v>Offshore Installation Manager</v>
          </cell>
        </row>
        <row r="142">
          <cell r="C142" t="str">
            <v>MAURITIUS</v>
          </cell>
          <cell r="N142" t="str">
            <v>Offshore Position Surveyor</v>
          </cell>
        </row>
        <row r="143">
          <cell r="C143" t="str">
            <v>MAYOTTE</v>
          </cell>
          <cell r="N143" t="str">
            <v>Oiler</v>
          </cell>
        </row>
        <row r="144">
          <cell r="C144" t="str">
            <v>MEXICO</v>
          </cell>
          <cell r="N144" t="str">
            <v>OIM</v>
          </cell>
        </row>
        <row r="145">
          <cell r="C145" t="str">
            <v>MICRONESIA, FEDERATED STATES OF</v>
          </cell>
          <cell r="N145" t="str">
            <v>Operations Manager</v>
          </cell>
        </row>
        <row r="146">
          <cell r="C146" t="str">
            <v>MOLDOVA, REPUBLIC OF</v>
          </cell>
          <cell r="N146" t="str">
            <v>Operator</v>
          </cell>
        </row>
        <row r="147">
          <cell r="C147" t="str">
            <v>MONACO</v>
          </cell>
          <cell r="N147" t="str">
            <v>Ordinary Seaman</v>
          </cell>
        </row>
        <row r="148">
          <cell r="C148" t="str">
            <v>MONGOLIA</v>
          </cell>
          <cell r="N148" t="str">
            <v>Other</v>
          </cell>
        </row>
        <row r="149">
          <cell r="C149" t="str">
            <v>MONTENEGRO</v>
          </cell>
          <cell r="N149" t="str">
            <v>Owner</v>
          </cell>
        </row>
        <row r="150">
          <cell r="C150" t="str">
            <v>MONTSERRAT</v>
          </cell>
          <cell r="N150" t="str">
            <v>Painter</v>
          </cell>
        </row>
        <row r="151">
          <cell r="C151" t="str">
            <v>MOROCCO</v>
          </cell>
          <cell r="N151" t="str">
            <v>Payroll</v>
          </cell>
        </row>
        <row r="152">
          <cell r="C152" t="str">
            <v>MOZAMBIQUE</v>
          </cell>
          <cell r="N152" t="str">
            <v>Petroleum Engineering</v>
          </cell>
        </row>
        <row r="153">
          <cell r="C153" t="str">
            <v>MYANMAR</v>
          </cell>
          <cell r="N153" t="str">
            <v>Petrophysicist</v>
          </cell>
        </row>
        <row r="154">
          <cell r="C154" t="str">
            <v>NAMIBIA</v>
          </cell>
          <cell r="N154" t="str">
            <v>Pipe Inspection</v>
          </cell>
        </row>
        <row r="155">
          <cell r="C155" t="str">
            <v>NAURU</v>
          </cell>
          <cell r="N155" t="str">
            <v>Pipeline Engineering</v>
          </cell>
        </row>
        <row r="156">
          <cell r="C156" t="str">
            <v>NEPAL</v>
          </cell>
          <cell r="N156" t="str">
            <v>Porter</v>
          </cell>
        </row>
        <row r="157">
          <cell r="C157" t="str">
            <v>NETHERLANDS</v>
          </cell>
          <cell r="N157" t="str">
            <v>Preventive Maintenance Engineer</v>
          </cell>
        </row>
        <row r="158">
          <cell r="C158" t="str">
            <v>NEW CALEDONIA</v>
          </cell>
          <cell r="N158" t="str">
            <v>Process Control</v>
          </cell>
        </row>
        <row r="159">
          <cell r="C159" t="str">
            <v>NEW ZEALAND</v>
          </cell>
          <cell r="N159" t="str">
            <v>Process Engineer</v>
          </cell>
        </row>
        <row r="160">
          <cell r="C160" t="str">
            <v>NICARAGUA</v>
          </cell>
          <cell r="N160" t="str">
            <v>Production Engineering</v>
          </cell>
        </row>
        <row r="161">
          <cell r="C161" t="str">
            <v>NIGER</v>
          </cell>
          <cell r="N161" t="str">
            <v>Production Operator</v>
          </cell>
        </row>
        <row r="162">
          <cell r="C162" t="str">
            <v>NIGERIA</v>
          </cell>
          <cell r="N162" t="str">
            <v>Production Technologist</v>
          </cell>
        </row>
        <row r="163">
          <cell r="C163" t="str">
            <v>NIUE</v>
          </cell>
          <cell r="N163" t="str">
            <v>Production Testing</v>
          </cell>
        </row>
        <row r="164">
          <cell r="C164" t="str">
            <v>NORFOLK ISLAND</v>
          </cell>
          <cell r="N164" t="str">
            <v>Programmer</v>
          </cell>
        </row>
        <row r="165">
          <cell r="C165" t="str">
            <v>NORTHERN MARIANA ISLANDS</v>
          </cell>
          <cell r="N165" t="str">
            <v>Project Management</v>
          </cell>
        </row>
        <row r="166">
          <cell r="C166" t="str">
            <v>NORWAY</v>
          </cell>
          <cell r="N166" t="str">
            <v>Provision</v>
          </cell>
        </row>
        <row r="167">
          <cell r="C167" t="str">
            <v>NOT PROVIDED</v>
          </cell>
          <cell r="N167" t="str">
            <v>Provision Master</v>
          </cell>
        </row>
        <row r="168">
          <cell r="C168" t="str">
            <v>OMAN</v>
          </cell>
          <cell r="N168" t="str">
            <v>Pumpman</v>
          </cell>
        </row>
        <row r="169">
          <cell r="C169" t="str">
            <v>PAKISTAN</v>
          </cell>
          <cell r="N169" t="str">
            <v>Purchasing or Supply Chain</v>
          </cell>
        </row>
        <row r="170">
          <cell r="C170" t="str">
            <v>PALAU</v>
          </cell>
          <cell r="N170" t="str">
            <v>QA\QC Inspection</v>
          </cell>
        </row>
        <row r="171">
          <cell r="C171" t="str">
            <v>PALESTINIAN TERRITORY, OCCUPIED</v>
          </cell>
          <cell r="N171" t="str">
            <v>QMED</v>
          </cell>
        </row>
        <row r="172">
          <cell r="C172" t="str">
            <v>PANAMA</v>
          </cell>
          <cell r="N172" t="str">
            <v>Radio Officer</v>
          </cell>
        </row>
        <row r="173">
          <cell r="C173" t="str">
            <v>PAPUA NEW GUINEA</v>
          </cell>
          <cell r="N173" t="str">
            <v>Radio Operator</v>
          </cell>
        </row>
        <row r="174">
          <cell r="C174" t="str">
            <v>PARAGUAY</v>
          </cell>
          <cell r="N174" t="str">
            <v>Reeferman</v>
          </cell>
        </row>
        <row r="175">
          <cell r="C175" t="str">
            <v>PERU</v>
          </cell>
          <cell r="N175" t="str">
            <v>Refinery Operations</v>
          </cell>
        </row>
        <row r="176">
          <cell r="C176" t="str">
            <v>PHILIPPINES</v>
          </cell>
          <cell r="N176" t="str">
            <v>Reservoir Engineering</v>
          </cell>
        </row>
        <row r="177">
          <cell r="C177" t="str">
            <v>PITCAIRN</v>
          </cell>
          <cell r="N177" t="str">
            <v>Rig Electrician</v>
          </cell>
        </row>
        <row r="178">
          <cell r="C178" t="str">
            <v>POLAND</v>
          </cell>
          <cell r="N178" t="str">
            <v>Rig File Clerk</v>
          </cell>
        </row>
        <row r="179">
          <cell r="C179" t="str">
            <v>PORTUGAL</v>
          </cell>
          <cell r="N179" t="str">
            <v>Rig Manager</v>
          </cell>
        </row>
        <row r="180">
          <cell r="C180" t="str">
            <v>PUERTO RICO</v>
          </cell>
          <cell r="N180" t="str">
            <v>Rig Mechanic</v>
          </cell>
        </row>
        <row r="181">
          <cell r="C181" t="str">
            <v>QATAR</v>
          </cell>
          <cell r="N181" t="str">
            <v>Rig Mover</v>
          </cell>
        </row>
        <row r="182">
          <cell r="C182" t="str">
            <v>REUNION</v>
          </cell>
          <cell r="N182" t="str">
            <v>Rig Safety and Training Co-ordinator</v>
          </cell>
        </row>
        <row r="183">
          <cell r="C183" t="str">
            <v>ROMANIA</v>
          </cell>
          <cell r="N183" t="str">
            <v>Rig Welder</v>
          </cell>
        </row>
        <row r="184">
          <cell r="C184" t="str">
            <v>RUSSIAN FEDERATION</v>
          </cell>
          <cell r="N184" t="str">
            <v>Rigger</v>
          </cell>
        </row>
        <row r="185">
          <cell r="C185" t="str">
            <v>RWANDA</v>
          </cell>
          <cell r="N185" t="str">
            <v>Riser Engineering</v>
          </cell>
        </row>
        <row r="186">
          <cell r="C186" t="str">
            <v>SAINT BARTHELEMY</v>
          </cell>
          <cell r="N186" t="str">
            <v>Risk Management</v>
          </cell>
        </row>
        <row r="187">
          <cell r="C187" t="str">
            <v>SAINT HELENA</v>
          </cell>
          <cell r="N187" t="str">
            <v>Roughneck</v>
          </cell>
        </row>
        <row r="188">
          <cell r="C188" t="str">
            <v>SAINT KITTS AND NEVIS</v>
          </cell>
          <cell r="N188" t="str">
            <v>Roustabout</v>
          </cell>
        </row>
        <row r="189">
          <cell r="C189" t="str">
            <v>SAINT LUCIA</v>
          </cell>
          <cell r="N189" t="str">
            <v>ROV TechorPilot</v>
          </cell>
        </row>
        <row r="190">
          <cell r="C190" t="str">
            <v>SAINT PIERRE AND MIQUELON</v>
          </cell>
          <cell r="N190" t="str">
            <v>Safety and Security</v>
          </cell>
        </row>
        <row r="191">
          <cell r="C191" t="str">
            <v>SAINT VINCENT AND THE GRENADINES</v>
          </cell>
          <cell r="N191" t="str">
            <v>Safety Engineering</v>
          </cell>
        </row>
        <row r="192">
          <cell r="C192" t="str">
            <v>SAMOA</v>
          </cell>
          <cell r="N192" t="str">
            <v>Safety Officer</v>
          </cell>
        </row>
        <row r="193">
          <cell r="C193" t="str">
            <v>SAN MARINO</v>
          </cell>
          <cell r="N193" t="str">
            <v>Safety Training Rep</v>
          </cell>
        </row>
        <row r="194">
          <cell r="C194" t="str">
            <v>SAO TOME AND PRINCIPE</v>
          </cell>
          <cell r="N194" t="str">
            <v>Sales and Marketing</v>
          </cell>
        </row>
        <row r="195">
          <cell r="C195" t="str">
            <v>SAUDI ARABIA</v>
          </cell>
          <cell r="N195" t="str">
            <v>Scaffolders</v>
          </cell>
        </row>
        <row r="196">
          <cell r="C196" t="str">
            <v>SENEGAL</v>
          </cell>
          <cell r="N196" t="str">
            <v>Second Assistant Engineer</v>
          </cell>
        </row>
        <row r="197">
          <cell r="C197" t="str">
            <v>SERBIA</v>
          </cell>
          <cell r="N197" t="str">
            <v>Second Mate</v>
          </cell>
        </row>
        <row r="198">
          <cell r="C198" t="str">
            <v>SEYCHELLES</v>
          </cell>
          <cell r="N198" t="str">
            <v>Second Officer</v>
          </cell>
        </row>
        <row r="199">
          <cell r="C199" t="str">
            <v>SIERRA LEONE</v>
          </cell>
          <cell r="N199" t="str">
            <v>Secretarial or Administrative</v>
          </cell>
        </row>
        <row r="200">
          <cell r="C200" t="str">
            <v>SINGAPORE</v>
          </cell>
          <cell r="N200" t="str">
            <v>Seismic</v>
          </cell>
        </row>
        <row r="201">
          <cell r="C201" t="str">
            <v>SINT MAARTEN (DUTCH PART)</v>
          </cell>
          <cell r="N201" t="str">
            <v>Ships Engineer</v>
          </cell>
        </row>
        <row r="202">
          <cell r="C202" t="str">
            <v>SLOVAKIA</v>
          </cell>
          <cell r="N202" t="str">
            <v>Ships Mate</v>
          </cell>
        </row>
        <row r="203">
          <cell r="C203" t="str">
            <v>SLOVENIA</v>
          </cell>
          <cell r="N203" t="str">
            <v>Shipyard</v>
          </cell>
        </row>
        <row r="204">
          <cell r="C204" t="str">
            <v>SOLOMON ISLANDS</v>
          </cell>
          <cell r="N204" t="str">
            <v>Slickline Operator</v>
          </cell>
        </row>
        <row r="205">
          <cell r="C205" t="str">
            <v>SOMALIA</v>
          </cell>
          <cell r="N205" t="str">
            <v>Snubbing</v>
          </cell>
        </row>
        <row r="206">
          <cell r="C206" t="str">
            <v>SOUTH AFRICA</v>
          </cell>
          <cell r="N206" t="str">
            <v>Software Development</v>
          </cell>
        </row>
        <row r="207">
          <cell r="C207" t="str">
            <v>SOUTH GEORGIA AND THE SOUTH SANDWICH ISLANDS</v>
          </cell>
          <cell r="N207" t="str">
            <v>Software Specialist</v>
          </cell>
        </row>
        <row r="208">
          <cell r="C208" t="str">
            <v>SPAIN</v>
          </cell>
          <cell r="N208" t="str">
            <v>Staff Captain</v>
          </cell>
        </row>
        <row r="209">
          <cell r="C209" t="str">
            <v>SRI LANKA</v>
          </cell>
          <cell r="N209" t="str">
            <v>Steward</v>
          </cell>
        </row>
        <row r="210">
          <cell r="C210" t="str">
            <v>SUDAN</v>
          </cell>
          <cell r="N210" t="str">
            <v>Stimulation</v>
          </cell>
        </row>
        <row r="211">
          <cell r="C211" t="str">
            <v>SURINAME</v>
          </cell>
          <cell r="N211" t="str">
            <v>Storeman</v>
          </cell>
        </row>
        <row r="212">
          <cell r="C212" t="str">
            <v>SVALBARD AND JAN MAYEN</v>
          </cell>
          <cell r="N212" t="str">
            <v>Structural Engineering</v>
          </cell>
        </row>
        <row r="213">
          <cell r="C213" t="str">
            <v>SWAZILAND</v>
          </cell>
          <cell r="N213" t="str">
            <v>Student Summer Intern</v>
          </cell>
        </row>
        <row r="214">
          <cell r="C214" t="str">
            <v>SWEDEN</v>
          </cell>
          <cell r="N214" t="str">
            <v>Subsea Engineer</v>
          </cell>
        </row>
        <row r="215">
          <cell r="C215" t="str">
            <v>SWITZERLAND</v>
          </cell>
          <cell r="N215" t="str">
            <v>Subsea Engineering</v>
          </cell>
        </row>
        <row r="216">
          <cell r="C216" t="str">
            <v>SYRIAN ARAB REPUBLIC</v>
          </cell>
          <cell r="N216" t="str">
            <v>Supernumerary</v>
          </cell>
        </row>
        <row r="217">
          <cell r="C217" t="str">
            <v>TAIWAN, PROVINCE OF CHINA</v>
          </cell>
          <cell r="N217" t="str">
            <v>Tankerman</v>
          </cell>
        </row>
        <row r="218">
          <cell r="C218" t="str">
            <v>TAJIKISTAN</v>
          </cell>
          <cell r="N218" t="str">
            <v>Technical Sales</v>
          </cell>
        </row>
        <row r="219">
          <cell r="C219" t="str">
            <v>TANZANIA, UNITED REPUBLIC OF</v>
          </cell>
          <cell r="N219" t="str">
            <v>Technical Writing</v>
          </cell>
        </row>
        <row r="220">
          <cell r="C220" t="str">
            <v>THAILAND</v>
          </cell>
          <cell r="N220" t="str">
            <v>Third Assistant Engineer</v>
          </cell>
        </row>
        <row r="221">
          <cell r="C221" t="str">
            <v>TIMOR-LESTE</v>
          </cell>
          <cell r="N221" t="str">
            <v>Third Mate</v>
          </cell>
        </row>
        <row r="222">
          <cell r="C222" t="str">
            <v>TOGO</v>
          </cell>
          <cell r="N222" t="str">
            <v>Third Officer</v>
          </cell>
        </row>
        <row r="223">
          <cell r="C223" t="str">
            <v>TOKELAU</v>
          </cell>
          <cell r="N223" t="str">
            <v>Toolpusher</v>
          </cell>
        </row>
        <row r="224">
          <cell r="C224" t="str">
            <v>TONGA</v>
          </cell>
          <cell r="N224" t="str">
            <v>Tunnelman</v>
          </cell>
        </row>
        <row r="225">
          <cell r="C225" t="str">
            <v>TRINIDAD AND TOBAGO</v>
          </cell>
          <cell r="N225" t="str">
            <v>Utility Person</v>
          </cell>
        </row>
        <row r="226">
          <cell r="C226" t="str">
            <v>TUNISIA</v>
          </cell>
          <cell r="N226" t="str">
            <v>Welder</v>
          </cell>
        </row>
        <row r="227">
          <cell r="C227" t="str">
            <v>TURKEY</v>
          </cell>
          <cell r="N227" t="str">
            <v>Welding Superintendent</v>
          </cell>
        </row>
        <row r="228">
          <cell r="C228" t="str">
            <v>TURKMENISTAN</v>
          </cell>
          <cell r="N228" t="str">
            <v>Well Control</v>
          </cell>
        </row>
        <row r="229">
          <cell r="C229" t="str">
            <v>TURKS AND CAICOS ISLANDS</v>
          </cell>
          <cell r="N229" t="str">
            <v>Wiper</v>
          </cell>
        </row>
        <row r="230">
          <cell r="C230" t="str">
            <v>TUVALU</v>
          </cell>
          <cell r="N230" t="str">
            <v>Wireline Operator</v>
          </cell>
        </row>
        <row r="231">
          <cell r="C231" t="str">
            <v>UGANDA</v>
          </cell>
          <cell r="N231" t="str">
            <v>Workover or Completion</v>
          </cell>
        </row>
        <row r="232">
          <cell r="C232" t="str">
            <v>UKRAINE</v>
          </cell>
        </row>
        <row r="233">
          <cell r="C233" t="str">
            <v>UNITED ARAB EMIRATES</v>
          </cell>
        </row>
        <row r="234">
          <cell r="C234" t="str">
            <v>UNITED KINGDOM</v>
          </cell>
        </row>
        <row r="235">
          <cell r="C235" t="str">
            <v>UNITED STATES</v>
          </cell>
        </row>
        <row r="236">
          <cell r="C236" t="str">
            <v>UNITED STATES MINOR OUTLYING ISLANDS</v>
          </cell>
        </row>
        <row r="237">
          <cell r="C237" t="str">
            <v>URUGUAY</v>
          </cell>
        </row>
        <row r="238">
          <cell r="C238" t="str">
            <v>UZBEKISTAN</v>
          </cell>
        </row>
        <row r="239">
          <cell r="C239" t="str">
            <v>VANUATU</v>
          </cell>
        </row>
        <row r="240">
          <cell r="C240" t="str">
            <v>VENEZUELA</v>
          </cell>
        </row>
        <row r="241">
          <cell r="C241" t="str">
            <v>VIET NAM</v>
          </cell>
        </row>
        <row r="242">
          <cell r="C242" t="str">
            <v>VIRGIN ISLANDS, BRITISH</v>
          </cell>
        </row>
        <row r="243">
          <cell r="C243" t="str">
            <v>VIRGIN ISLANDS, U.S.</v>
          </cell>
        </row>
        <row r="244">
          <cell r="C244" t="str">
            <v>WALLIS AND FUTUNA</v>
          </cell>
        </row>
        <row r="245">
          <cell r="C245" t="str">
            <v>WESTERN SAHARA</v>
          </cell>
        </row>
        <row r="246">
          <cell r="C246" t="str">
            <v>YEMEN</v>
          </cell>
        </row>
        <row r="247">
          <cell r="C247" t="str">
            <v>ZAMBIA</v>
          </cell>
        </row>
        <row r="248">
          <cell r="C248" t="str">
            <v>ZIMBABWE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DATA"/>
      <sheetName val="CREWDATA"/>
      <sheetName val="Crew List"/>
      <sheetName val="Crew List PSB"/>
      <sheetName val="Crew List pass."/>
      <sheetName val="Crewlist soloS.B."/>
      <sheetName val="USA Crew Visa"/>
      <sheetName val="Pass. List 2"/>
      <sheetName val="Seal list"/>
      <sheetName val="List of emb. pass."/>
      <sheetName val="List of emb."/>
      <sheetName val="Pass. List amer."/>
      <sheetName val="Pass. eff."/>
      <sheetName val="CrewEff."/>
      <sheetName val="Store List USA"/>
      <sheetName val="VACCIN."/>
      <sheetName val="health decl."/>
      <sheetName val="narc"/>
      <sheetName val="nil list"/>
      <sheetName val="PASS.LIST"/>
      <sheetName val="decl.fwtk"/>
      <sheetName val="CARGO DECL."/>
      <sheetName val="caratter.nave"/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T"/>
      <sheetName val="CREWLIST"/>
      <sheetName val="marhealth"/>
      <sheetName val="NOA CREWLIST"/>
      <sheetName val="NOA CREWLIST (2)"/>
      <sheetName val="HKG_IMMIGRATION1 (2)"/>
      <sheetName val="SGP_IMMIGRATION"/>
      <sheetName val="IMO_GENERAL DECLARATION"/>
      <sheetName val="IMO_CREWLIST"/>
      <sheetName val="IMO_CREW EFFECTS"/>
      <sheetName val="IMO_CARGO"/>
      <sheetName val="IMO_STORES"/>
      <sheetName val="CHINA_FORM"/>
      <sheetName val="HKG_IMMIGRATION1"/>
      <sheetName val="RMS_S_4002"/>
      <sheetName val="CREW'S CURRENCY"/>
      <sheetName val="SHIP'S CURRENCY"/>
      <sheetName val="BOND LIST"/>
      <sheetName val="PROVISION LIST"/>
      <sheetName val="DK &amp; ENG STORE LIST"/>
      <sheetName val="PYROTECHNICS LIST"/>
      <sheetName val="NIL LIST"/>
      <sheetName val="NARCOTIC LIST"/>
      <sheetName val="VACCINATION LIST"/>
      <sheetName val="PORTS OF CALL"/>
      <sheetName val="CREW LIST"/>
      <sheetName val="NOA CREWLIST (1-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_Particular"/>
      <sheetName val="DB_Ship"/>
      <sheetName val="DB_Crew"/>
      <sheetName val=" IMO Crew List"/>
      <sheetName val=" IMO Crew Effects"/>
      <sheetName val="IMO Health Decl.1"/>
      <sheetName val="IMO Health Decl.2"/>
      <sheetName val="IMO Cargo Declaration "/>
      <sheetName val="PORT OF CALL"/>
      <sheetName val="Nil List "/>
      <sheetName val="Narcotic List"/>
      <sheetName val="Vacc.List"/>
      <sheetName val="Minimun_Cert"/>
      <sheetName val="Panama books"/>
      <sheetName val="USA VISA"/>
      <sheetName val="BRA crewlist"/>
      <sheetName val="JOINING"/>
      <sheetName val="STOREdecl"/>
    </sheetNames>
    <sheetDataSet>
      <sheetData sheetId="0"/>
      <sheetData sheetId="1">
        <row r="11">
          <cell r="C11" t="str">
            <v>06.MAY.2005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's part."/>
      <sheetName val="DB_Ship"/>
      <sheetName val="DB_Crew"/>
      <sheetName val=" IMO Crew List"/>
      <sheetName val=" IMO Crew Effects"/>
      <sheetName val="IMO Store decl."/>
      <sheetName val="IMO Cargo Declaration "/>
      <sheetName val="IMO Health Decl.1"/>
      <sheetName val="IMO Health Decl.2"/>
      <sheetName val="IMO Port of Call"/>
      <sheetName val="IMO Nil List "/>
      <sheetName val="IMO Vacc.List"/>
      <sheetName val="IMO Narcotic list"/>
      <sheetName val="Panama books (2)"/>
      <sheetName val="Minimun_Cert (2)"/>
      <sheetName val="USA VISA"/>
      <sheetName val=" IMO Passenger List "/>
      <sheetName val=" IMO Passenger Effects"/>
    </sheetNames>
    <sheetDataSet>
      <sheetData sheetId="0"/>
      <sheetData sheetId="1">
        <row r="6">
          <cell r="F6">
            <v>40065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. LIST"/>
      <sheetName val="DB_Ship"/>
      <sheetName val="DB_Crew"/>
      <sheetName val="Arrival South Africa"/>
      <sheetName val="Arrival Bahamas"/>
      <sheetName val="Arrival Euro"/>
      <sheetName val="Ships Particular"/>
      <sheetName val="IMO Crew List "/>
      <sheetName val="IMO CL FREE"/>
      <sheetName val="IMO Store List"/>
      <sheetName val="IMO Store List 2"/>
      <sheetName val=" IMO Crew Effects"/>
      <sheetName val="IMO Health Decl.1"/>
      <sheetName val="IMO Health Decl.2"/>
      <sheetName val="Vacc.List"/>
      <sheetName val="Nil List "/>
      <sheetName val="Narcotic List"/>
      <sheetName val="Ports of call"/>
      <sheetName val="Freeport Crew Eff"/>
      <sheetName val="USA Data"/>
      <sheetName val="Crew List USA (2)"/>
      <sheetName val="Crew Effects New Form (2)"/>
      <sheetName val="Crew Effects New Form (3)"/>
      <sheetName val="Crew Usa Visa"/>
      <sheetName val="freeport1"/>
      <sheetName val="Cabine"/>
    </sheetNames>
    <sheetDataSet>
      <sheetData sheetId="0"/>
      <sheetData sheetId="1">
        <row r="10">
          <cell r="E10" t="str">
            <v>Capt. Oleg Kornylov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General"/>
      <sheetName val="data crew list"/>
      <sheetName val="China crew list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IMO CREW Effect"/>
      <sheetName val="Crew Effect (money)  (2)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Vaccination"/>
      <sheetName val="USA VISA"/>
      <sheetName val="PANAMA"/>
      <sheetName val="Checklist"/>
      <sheetName val="SinMoveForm(page1)"/>
      <sheetName val="AppendixB"/>
      <sheetName val="Sinprearr"/>
      <sheetName val="Sing. Crew"/>
      <sheetName val="msc sing arr-dep"/>
      <sheetName val="Sheet1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 (A) New Form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CREW's List 1"/>
      <sheetName val="CREW's List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"/>
      <sheetName val="GIVEN"/>
    </sheetNames>
    <sheetDataSet>
      <sheetData sheetId="0"/>
      <sheetData sheetId="1">
        <row r="7">
          <cell r="C7" t="str">
            <v>DRUG</v>
          </cell>
          <cell r="D7" t="str">
            <v>QTTY</v>
          </cell>
        </row>
        <row r="9">
          <cell r="C9" t="str">
            <v>Aspirin</v>
          </cell>
          <cell r="D9">
            <v>2</v>
          </cell>
        </row>
        <row r="10">
          <cell r="C10" t="str">
            <v>Aspirin</v>
          </cell>
          <cell r="D10">
            <v>2</v>
          </cell>
        </row>
        <row r="11">
          <cell r="C11" t="str">
            <v>Tavegyl</v>
          </cell>
          <cell r="D11">
            <v>4</v>
          </cell>
        </row>
        <row r="12">
          <cell r="C12" t="str">
            <v>Limcee (Vitamin C)</v>
          </cell>
          <cell r="D12">
            <v>10</v>
          </cell>
        </row>
        <row r="13">
          <cell r="C13" t="str">
            <v>Limcee (Vitamin C)</v>
          </cell>
          <cell r="D13">
            <v>10</v>
          </cell>
        </row>
        <row r="14">
          <cell r="C14" t="str">
            <v>Sanorin</v>
          </cell>
          <cell r="D14">
            <v>1</v>
          </cell>
        </row>
        <row r="15">
          <cell r="C15" t="str">
            <v>Aspirin</v>
          </cell>
          <cell r="D15">
            <v>2</v>
          </cell>
        </row>
        <row r="16">
          <cell r="C16" t="str">
            <v>Aspirin</v>
          </cell>
          <cell r="D16">
            <v>2</v>
          </cell>
        </row>
        <row r="17">
          <cell r="C17" t="str">
            <v>Tavegyl</v>
          </cell>
          <cell r="D17">
            <v>4</v>
          </cell>
        </row>
        <row r="18">
          <cell r="C18" t="str">
            <v>Tavegyl</v>
          </cell>
          <cell r="D18">
            <v>4</v>
          </cell>
        </row>
        <row r="19">
          <cell r="C19" t="str">
            <v>Amidramine (syrop) 120 ml</v>
          </cell>
          <cell r="D19">
            <v>1</v>
          </cell>
        </row>
        <row r="20">
          <cell r="C20" t="str">
            <v>Ospen 500</v>
          </cell>
          <cell r="D20">
            <v>10</v>
          </cell>
        </row>
        <row r="21">
          <cell r="C21" t="str">
            <v>Aspirin</v>
          </cell>
          <cell r="D21">
            <v>2</v>
          </cell>
        </row>
        <row r="22">
          <cell r="C22" t="str">
            <v>Aspirin</v>
          </cell>
          <cell r="D22">
            <v>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definedNames>
      <definedName name="Ret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list-1"/>
      <sheetName val="masterlist-2"/>
      <sheetName val="masterlist-3"/>
      <sheetName val="docum.lis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STERLI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Data"/>
      <sheetName val="Vessel Data"/>
      <sheetName val="Crew List MSC"/>
      <sheetName val="Crew List Passport"/>
      <sheetName val="Store Decl."/>
      <sheetName val="CED"/>
      <sheetName val="HD1"/>
      <sheetName val="HD2"/>
      <sheetName val="Narc.Lst"/>
      <sheetName val="NIL"/>
      <sheetName val="Vacc.Lst"/>
      <sheetName val="Psngr Lst"/>
      <sheetName val="SHIP'S STORES DECLAR.(Greece)"/>
      <sheetName val="Master Declaration(Greece)"/>
      <sheetName val="Crew List MSC-Departure"/>
      <sheetName val="Store List- Departure"/>
      <sheetName val="POC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PANAMA</v>
          </cell>
        </row>
        <row r="25">
          <cell r="I25">
            <v>36975</v>
          </cell>
        </row>
        <row r="26">
          <cell r="I26" t="str">
            <v>PIRAEUS</v>
          </cell>
        </row>
        <row r="27">
          <cell r="I27" t="str">
            <v>LA SPEZIA</v>
          </cell>
        </row>
        <row r="28">
          <cell r="I28" t="str">
            <v>DUBAI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 (2)"/>
      <sheetName val="Cash decl."/>
      <sheetName val="Stowaways"/>
      <sheetName val="extranum-vacc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Krooeffects"/>
      <sheetName val="Currency"/>
      <sheetName val="Cleaners"/>
      <sheetName val="Vacc-cleaners"/>
      <sheetName val="Cleaners (2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I27" t="str">
            <v>LA SPEZIA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Ship"/>
      <sheetName val="DB_Crew"/>
      <sheetName val="Ports of call"/>
      <sheetName val=" IMO Crew Effects"/>
      <sheetName val="IMO Store List"/>
      <sheetName val="IMO Store List 2"/>
      <sheetName val="Narcotic List"/>
      <sheetName val="IMO Health Decl.1"/>
      <sheetName val="IMO Health Decl.2"/>
      <sheetName val="Vacc.List"/>
      <sheetName val="Nil List "/>
      <sheetName val="Ships Particular"/>
      <sheetName val="Cabine"/>
      <sheetName val="Freeport Crew Eff"/>
      <sheetName val="USA Data"/>
      <sheetName val="Crew List USA (2)"/>
      <sheetName val="Crew Effects New Form (2)"/>
      <sheetName val="Crew Effects New Form (3)"/>
      <sheetName val="Crew Usa Visa"/>
      <sheetName val="freeport1"/>
      <sheetName val="Arrival South Africa"/>
      <sheetName val="Arrival Bahamas"/>
      <sheetName val="Arrival Euro"/>
      <sheetName val="IMO CL FREE (nt actl)"/>
      <sheetName val="IMO Crew List (nt actl)"/>
      <sheetName val="Special Don't touch"/>
      <sheetName val="Лист1"/>
      <sheetName val="DOC. LIST"/>
    </sheetNames>
    <sheetDataSet>
      <sheetData sheetId="0">
        <row r="3">
          <cell r="C3" t="str">
            <v>MSC NILGUN</v>
          </cell>
        </row>
        <row r="4">
          <cell r="F4" t="str">
            <v>Ambarli, Turkey</v>
          </cell>
        </row>
        <row r="5">
          <cell r="C5">
            <v>12553</v>
          </cell>
          <cell r="F5" t="str">
            <v>Bilbao, Spain</v>
          </cell>
        </row>
        <row r="6">
          <cell r="C6" t="str">
            <v>Panama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CAMBUSA"/>
      <sheetName val="statini"/>
      <sheetName val="DIST"/>
      <sheetName val="SOLDI"/>
      <sheetName val="NEW REND"/>
      <sheetName val="RUOLINO"/>
      <sheetName val="SIGARE"/>
      <sheetName val="LETCRED"/>
      <sheetName val="REPORT"/>
      <sheetName val="RENDI"/>
      <sheetName val="Sheet2"/>
      <sheetName val="Sheet1"/>
      <sheetName val="SERVICE"/>
      <sheetName val="SBARCO dir"/>
      <sheetName val="SBARCO cuoco"/>
      <sheetName val="SBARCO (1)"/>
      <sheetName val="SBARCO (2)"/>
      <sheetName val="spese V"/>
      <sheetName val="RICHIESTA SOLDI"/>
      <sheetName val="RICHIESTA SOLDI (2)"/>
      <sheetName val="STR MAC."/>
      <sheetName val="STR COP."/>
      <sheetName val="TABELA FINEMESE"/>
      <sheetName val="RADIO"/>
      <sheetName val="crdradio"/>
      <sheetName val="RICHIESTA SOLDI (3)"/>
    </sheetNames>
    <sheetDataSet>
      <sheetData sheetId="0">
        <row r="1">
          <cell r="A1" t="str">
            <v>NO</v>
          </cell>
          <cell r="B1" t="str">
            <v>GRADO</v>
          </cell>
          <cell r="C1" t="str">
            <v>NAME</v>
          </cell>
          <cell r="D1" t="str">
            <v>BIRTHPLACE</v>
          </cell>
          <cell r="E1" t="str">
            <v>BIRTHDAY</v>
          </cell>
          <cell r="F1" t="str">
            <v>COMPARTO</v>
          </cell>
          <cell r="G1" t="str">
            <v>DOCUMENT</v>
          </cell>
          <cell r="H1" t="str">
            <v>ONPLACE</v>
          </cell>
          <cell r="I1" t="str">
            <v>CONTRACT</v>
          </cell>
          <cell r="J1" t="str">
            <v>ONDATE</v>
          </cell>
          <cell r="K1" t="str">
            <v>OFFPLACE</v>
          </cell>
          <cell r="L1" t="str">
            <v>OFFDATE</v>
          </cell>
          <cell r="M1" t="str">
            <v>MOTIV</v>
          </cell>
          <cell r="N1" t="str">
            <v>ADDRESS</v>
          </cell>
          <cell r="O1" t="str">
            <v>Rank</v>
          </cell>
          <cell r="P1" t="str">
            <v>Nationality</v>
          </cell>
          <cell r="Q1" t="str">
            <v>Sigarette</v>
          </cell>
          <cell r="R1" t="str">
            <v>Cambusa</v>
          </cell>
          <cell r="S1" t="str">
            <v>Telegrammi</v>
          </cell>
          <cell r="T1" t="str">
            <v>Straordinario</v>
          </cell>
          <cell r="U1" t="str">
            <v>Extra</v>
          </cell>
          <cell r="V1" t="str">
            <v>22              PAGA BASE</v>
          </cell>
          <cell r="W1" t="str">
            <v>SCATTO ANZIANITA</v>
          </cell>
          <cell r="X1" t="str">
            <v>INDENNITA DIVISA</v>
          </cell>
          <cell r="Y1" t="str">
            <v>INDENNITA RAPPRESENTANZA</v>
          </cell>
          <cell r="Z1" t="str">
            <v>RIMESSA FAMIGLIA</v>
          </cell>
          <cell r="AA1" t="str">
            <v>27  ASS.CONTR.INFORTUNI</v>
          </cell>
          <cell r="AB1" t="str">
            <v>PREVIDENZA  MARINARA</v>
          </cell>
          <cell r="AC1" t="str">
            <v>E.S.A.</v>
          </cell>
          <cell r="AD1" t="str">
            <v>QUOTA SINDACALE</v>
          </cell>
          <cell r="AE1" t="str">
            <v>8% PERM.ESTERO</v>
          </cell>
          <cell r="AF1" t="str">
            <v>ALIQUOTA  STRAORDINARIO</v>
          </cell>
          <cell r="AH1" t="str">
            <v>SALDO PRECEDENTE</v>
          </cell>
          <cell r="AI1" t="str">
            <v>SALDO MESE IN CORSO</v>
          </cell>
        </row>
        <row r="2">
          <cell r="A2">
            <v>1</v>
          </cell>
          <cell r="B2" t="str">
            <v>COM.TE</v>
          </cell>
          <cell r="C2" t="str">
            <v>SCHIANO GIOVANNI</v>
          </cell>
          <cell r="D2" t="str">
            <v>Ischia</v>
          </cell>
          <cell r="E2">
            <v>22469</v>
          </cell>
          <cell r="F2" t="str">
            <v>Napoli</v>
          </cell>
          <cell r="G2" t="str">
            <v>106867</v>
          </cell>
          <cell r="H2" t="str">
            <v>NAPOLI</v>
          </cell>
          <cell r="I2">
            <v>1</v>
          </cell>
          <cell r="J2">
            <v>38434</v>
          </cell>
          <cell r="N2" t="str">
            <v xml:space="preserve">Via De Magistris 12 80070 Barano d' Ischia (Na) ,Italy </v>
          </cell>
          <cell r="O2" t="str">
            <v xml:space="preserve">Master     </v>
          </cell>
          <cell r="P2" t="str">
            <v>Italian</v>
          </cell>
          <cell r="Q2">
            <v>0</v>
          </cell>
          <cell r="R2">
            <v>0</v>
          </cell>
          <cell r="S2">
            <v>0</v>
          </cell>
          <cell r="V2">
            <v>5602.9</v>
          </cell>
          <cell r="W2">
            <v>2.85</v>
          </cell>
          <cell r="X2">
            <v>0.12</v>
          </cell>
          <cell r="Y2">
            <v>4.5599999999999996</v>
          </cell>
          <cell r="Z2">
            <v>4200</v>
          </cell>
          <cell r="AA2">
            <v>0.59</v>
          </cell>
          <cell r="AB2">
            <v>518.79999999999995</v>
          </cell>
          <cell r="AC2">
            <v>37.299999999999997</v>
          </cell>
          <cell r="AD2">
            <v>39.22</v>
          </cell>
          <cell r="AE2">
            <v>7</v>
          </cell>
          <cell r="AH2">
            <v>3390.87</v>
          </cell>
        </row>
        <row r="3">
          <cell r="A3">
            <v>2</v>
          </cell>
          <cell r="B3" t="str">
            <v>1 COP</v>
          </cell>
          <cell r="C3" t="str">
            <v>ZIDARIC VIERI</v>
          </cell>
          <cell r="D3" t="str">
            <v>Rijeka</v>
          </cell>
          <cell r="E3">
            <v>22199</v>
          </cell>
          <cell r="F3" t="str">
            <v>Rijeka</v>
          </cell>
          <cell r="G3" t="str">
            <v>001387985</v>
          </cell>
          <cell r="H3" t="str">
            <v>NAPOLI</v>
          </cell>
          <cell r="I3">
            <v>1</v>
          </cell>
          <cell r="J3">
            <v>38434</v>
          </cell>
          <cell r="N3" t="str">
            <v>B.Blecica 2 51000 Rijeka ,Croatia</v>
          </cell>
          <cell r="O3" t="str">
            <v>Ch.Off.</v>
          </cell>
          <cell r="P3" t="str">
            <v>Croatian</v>
          </cell>
          <cell r="Q3">
            <v>43.2</v>
          </cell>
          <cell r="R3">
            <v>87.76</v>
          </cell>
          <cell r="S3">
            <v>0</v>
          </cell>
          <cell r="T3">
            <v>120</v>
          </cell>
          <cell r="V3">
            <v>3188.88</v>
          </cell>
          <cell r="W3">
            <v>3.25</v>
          </cell>
          <cell r="X3">
            <v>0.12</v>
          </cell>
          <cell r="Z3">
            <v>3000</v>
          </cell>
          <cell r="AA3">
            <v>0.59</v>
          </cell>
          <cell r="AB3">
            <v>418.82</v>
          </cell>
          <cell r="AC3">
            <v>30.11</v>
          </cell>
          <cell r="AD3">
            <v>22.32</v>
          </cell>
          <cell r="AE3">
            <v>4.5</v>
          </cell>
          <cell r="AF3">
            <v>12.04</v>
          </cell>
          <cell r="AH3">
            <v>3636.65</v>
          </cell>
        </row>
        <row r="4">
          <cell r="A4">
            <v>3</v>
          </cell>
          <cell r="B4" t="str">
            <v>2 COP</v>
          </cell>
          <cell r="C4" t="str">
            <v>VUKCEVIC ZORAN</v>
          </cell>
          <cell r="D4" t="str">
            <v>Kotor</v>
          </cell>
          <cell r="E4">
            <v>29403</v>
          </cell>
          <cell r="F4" t="str">
            <v>Kotor</v>
          </cell>
          <cell r="G4" t="str">
            <v>003388741</v>
          </cell>
          <cell r="H4" t="str">
            <v>NAPOLI</v>
          </cell>
          <cell r="I4">
            <v>1</v>
          </cell>
          <cell r="J4">
            <v>38434</v>
          </cell>
          <cell r="N4" t="str">
            <v>Radovici 85323 Tivat , Serbia &amp; Montenegro</v>
          </cell>
          <cell r="O4" t="str">
            <v>2nd Mate</v>
          </cell>
          <cell r="P4" t="str">
            <v>Yugoslavian</v>
          </cell>
          <cell r="Q4">
            <v>0</v>
          </cell>
          <cell r="R4">
            <v>114.2</v>
          </cell>
          <cell r="S4">
            <v>133.14166666666668</v>
          </cell>
          <cell r="T4">
            <v>90</v>
          </cell>
          <cell r="V4">
            <v>2623.14</v>
          </cell>
          <cell r="X4">
            <v>0.12</v>
          </cell>
          <cell r="Z4">
            <v>2000</v>
          </cell>
          <cell r="AA4">
            <v>0.59</v>
          </cell>
          <cell r="AB4">
            <v>319.74</v>
          </cell>
          <cell r="AC4">
            <v>22.99</v>
          </cell>
          <cell r="AD4">
            <v>18.36</v>
          </cell>
          <cell r="AE4">
            <v>3.7</v>
          </cell>
          <cell r="AF4">
            <v>10.16</v>
          </cell>
          <cell r="AH4">
            <v>2369.2800000000002</v>
          </cell>
        </row>
        <row r="5">
          <cell r="A5">
            <v>4</v>
          </cell>
          <cell r="B5" t="str">
            <v>ALL.COP.</v>
          </cell>
          <cell r="C5" t="str">
            <v>COCCHIA VINCENZO</v>
          </cell>
          <cell r="D5" t="str">
            <v>Ischia</v>
          </cell>
          <cell r="E5">
            <v>24891</v>
          </cell>
          <cell r="F5" t="str">
            <v>Napoli</v>
          </cell>
          <cell r="G5" t="str">
            <v>115906</v>
          </cell>
          <cell r="H5" t="str">
            <v>NAPOLI</v>
          </cell>
          <cell r="I5">
            <v>1</v>
          </cell>
          <cell r="J5">
            <v>38434</v>
          </cell>
          <cell r="N5" t="str">
            <v>Via Campagnano N° 35 Ischia (Na), Italy</v>
          </cell>
          <cell r="O5" t="str">
            <v>Deck Cadet</v>
          </cell>
          <cell r="P5" t="str">
            <v>Italian</v>
          </cell>
          <cell r="Q5">
            <v>0</v>
          </cell>
          <cell r="R5">
            <v>30.92</v>
          </cell>
          <cell r="S5">
            <v>7.291666666666667</v>
          </cell>
          <cell r="T5">
            <v>60</v>
          </cell>
          <cell r="V5">
            <v>1681.88</v>
          </cell>
          <cell r="X5">
            <v>0.12</v>
          </cell>
          <cell r="Z5">
            <v>1600</v>
          </cell>
          <cell r="AA5">
            <v>0.59</v>
          </cell>
          <cell r="AB5">
            <v>190.38</v>
          </cell>
          <cell r="AC5">
            <v>13.69</v>
          </cell>
          <cell r="AD5">
            <v>11.77</v>
          </cell>
          <cell r="AE5">
            <v>2.5</v>
          </cell>
          <cell r="AF5">
            <v>7.08</v>
          </cell>
          <cell r="AH5">
            <v>59.83</v>
          </cell>
        </row>
        <row r="6">
          <cell r="A6">
            <v>5</v>
          </cell>
          <cell r="B6" t="str">
            <v>ALL.COP.</v>
          </cell>
          <cell r="C6" t="str">
            <v>MARESCA ROBERTO</v>
          </cell>
          <cell r="D6" t="str">
            <v>Piano di Sorrento</v>
          </cell>
          <cell r="E6">
            <v>30123</v>
          </cell>
          <cell r="F6" t="str">
            <v>C/Stabia</v>
          </cell>
          <cell r="G6" t="str">
            <v>15845</v>
          </cell>
          <cell r="H6" t="str">
            <v>NAPOLI</v>
          </cell>
          <cell r="I6">
            <v>1</v>
          </cell>
          <cell r="J6">
            <v>38434</v>
          </cell>
          <cell r="N6" t="str">
            <v>Via Legittimo 7 Piano di Sorrento (Na) ,Italy</v>
          </cell>
          <cell r="O6" t="str">
            <v>Cadet</v>
          </cell>
          <cell r="P6" t="str">
            <v>Italian</v>
          </cell>
          <cell r="Q6">
            <v>0</v>
          </cell>
          <cell r="R6">
            <v>26.24</v>
          </cell>
          <cell r="S6">
            <v>0</v>
          </cell>
          <cell r="T6">
            <v>10</v>
          </cell>
          <cell r="V6">
            <v>1681.88</v>
          </cell>
          <cell r="X6">
            <v>0.12</v>
          </cell>
          <cell r="Z6">
            <v>1000</v>
          </cell>
          <cell r="AA6">
            <v>0.59</v>
          </cell>
          <cell r="AB6">
            <v>151.96</v>
          </cell>
          <cell r="AC6">
            <v>10.93</v>
          </cell>
          <cell r="AD6">
            <v>11.77</v>
          </cell>
          <cell r="AE6">
            <v>2.5</v>
          </cell>
          <cell r="AH6">
            <v>866.61</v>
          </cell>
        </row>
        <row r="7">
          <cell r="A7">
            <v>6</v>
          </cell>
          <cell r="B7" t="str">
            <v>DIR.MACCH.</v>
          </cell>
          <cell r="C7" t="str">
            <v>POLLIO SALVATORE</v>
          </cell>
          <cell r="D7" t="str">
            <v>Sorrento</v>
          </cell>
          <cell r="E7">
            <v>16937</v>
          </cell>
          <cell r="F7" t="str">
            <v>Napoli</v>
          </cell>
          <cell r="G7" t="str">
            <v>781059</v>
          </cell>
          <cell r="H7" t="str">
            <v>Barcelona</v>
          </cell>
          <cell r="I7">
            <v>1</v>
          </cell>
          <cell r="J7">
            <v>38564</v>
          </cell>
          <cell r="N7" t="str">
            <v>Via S. Agostino 2 Piano Di Sorrento (Na) ,Italy</v>
          </cell>
          <cell r="O7" t="str">
            <v>Ch.Eng</v>
          </cell>
          <cell r="P7" t="str">
            <v>Italian</v>
          </cell>
          <cell r="Q7">
            <v>0</v>
          </cell>
          <cell r="R7">
            <v>0</v>
          </cell>
          <cell r="S7">
            <v>0</v>
          </cell>
          <cell r="V7">
            <v>5366</v>
          </cell>
          <cell r="W7">
            <v>2.67</v>
          </cell>
          <cell r="X7">
            <v>0.12</v>
          </cell>
          <cell r="Y7">
            <v>4.5599999999999996</v>
          </cell>
          <cell r="Z7">
            <v>4000</v>
          </cell>
          <cell r="AA7">
            <v>0.59</v>
          </cell>
          <cell r="AB7">
            <v>497.47</v>
          </cell>
          <cell r="AC7">
            <v>35.770000000000003</v>
          </cell>
          <cell r="AD7">
            <v>37.56</v>
          </cell>
          <cell r="AE7">
            <v>6</v>
          </cell>
          <cell r="AH7">
            <v>363.24</v>
          </cell>
        </row>
        <row r="8">
          <cell r="A8">
            <v>7</v>
          </cell>
          <cell r="B8" t="str">
            <v>2.MACCH.</v>
          </cell>
          <cell r="C8" t="str">
            <v>SINDIK TRIPO</v>
          </cell>
          <cell r="D8" t="str">
            <v>Kotor</v>
          </cell>
          <cell r="E8">
            <v>27181</v>
          </cell>
          <cell r="F8" t="str">
            <v>Kotor</v>
          </cell>
          <cell r="G8" t="str">
            <v>000056199</v>
          </cell>
          <cell r="H8" t="str">
            <v>ANTWERP</v>
          </cell>
          <cell r="I8">
            <v>1</v>
          </cell>
          <cell r="J8">
            <v>38491</v>
          </cell>
          <cell r="N8" t="str">
            <v>Kalimanj 234 85320 Tivat , Serbia &amp; Montenegro</v>
          </cell>
          <cell r="O8" t="str">
            <v>2nd Eng.</v>
          </cell>
          <cell r="P8" t="str">
            <v>Croatian</v>
          </cell>
          <cell r="Q8">
            <v>0</v>
          </cell>
          <cell r="R8">
            <v>132.16</v>
          </cell>
          <cell r="S8">
            <v>26.425000000000001</v>
          </cell>
          <cell r="T8">
            <v>90</v>
          </cell>
          <cell r="U8">
            <v>70</v>
          </cell>
          <cell r="V8">
            <v>2623.14</v>
          </cell>
          <cell r="X8">
            <v>0.12</v>
          </cell>
          <cell r="Z8">
            <v>2800</v>
          </cell>
          <cell r="AA8">
            <v>0.59</v>
          </cell>
          <cell r="AB8">
            <v>319.74</v>
          </cell>
          <cell r="AC8">
            <v>22.99</v>
          </cell>
          <cell r="AD8">
            <v>18.36</v>
          </cell>
          <cell r="AE8">
            <v>3.7</v>
          </cell>
          <cell r="AF8">
            <v>10.16</v>
          </cell>
          <cell r="AH8">
            <v>738.72</v>
          </cell>
        </row>
        <row r="9">
          <cell r="A9">
            <v>8</v>
          </cell>
          <cell r="B9" t="str">
            <v>2.MACCH.</v>
          </cell>
          <cell r="C9" t="str">
            <v>BANICEVIC OLIVER</v>
          </cell>
          <cell r="D9" t="str">
            <v>Cetinje</v>
          </cell>
          <cell r="E9">
            <v>26549</v>
          </cell>
          <cell r="F9" t="str">
            <v>Dubrovnik</v>
          </cell>
          <cell r="G9" t="str">
            <v>000058947</v>
          </cell>
          <cell r="H9" t="str">
            <v>NAPOLI</v>
          </cell>
          <cell r="I9">
            <v>1</v>
          </cell>
          <cell r="J9">
            <v>38434</v>
          </cell>
          <cell r="N9" t="str">
            <v>Vinogradarska 24 20236 Mokosica ,Croatia</v>
          </cell>
          <cell r="O9" t="str">
            <v>2nd Eng.</v>
          </cell>
          <cell r="P9" t="str">
            <v>Croatian</v>
          </cell>
          <cell r="Q9">
            <v>64.800000000000011</v>
          </cell>
          <cell r="R9">
            <v>142</v>
          </cell>
          <cell r="S9">
            <v>0</v>
          </cell>
          <cell r="T9">
            <v>90</v>
          </cell>
          <cell r="U9">
            <v>90</v>
          </cell>
          <cell r="V9">
            <v>2623.14</v>
          </cell>
          <cell r="X9">
            <v>0.12</v>
          </cell>
          <cell r="Z9">
            <v>2600</v>
          </cell>
          <cell r="AA9">
            <v>0.59</v>
          </cell>
          <cell r="AB9">
            <v>319.74</v>
          </cell>
          <cell r="AC9">
            <v>22.99</v>
          </cell>
          <cell r="AD9">
            <v>18.36</v>
          </cell>
          <cell r="AE9">
            <v>3.7</v>
          </cell>
          <cell r="AF9">
            <v>10.16</v>
          </cell>
          <cell r="AH9">
            <v>1454.06</v>
          </cell>
        </row>
        <row r="10">
          <cell r="A10">
            <v>9</v>
          </cell>
          <cell r="B10" t="str">
            <v>2.MACCH.</v>
          </cell>
          <cell r="C10" t="str">
            <v>ZLOKOVIC  BRANKO</v>
          </cell>
          <cell r="D10" t="str">
            <v>Herceg Novi</v>
          </cell>
          <cell r="E10" t="str">
            <v>13/03/1969</v>
          </cell>
          <cell r="F10" t="str">
            <v>Kotor</v>
          </cell>
          <cell r="G10" t="str">
            <v>00793172</v>
          </cell>
          <cell r="H10" t="str">
            <v>LE HAVRE</v>
          </cell>
          <cell r="I10">
            <v>1</v>
          </cell>
          <cell r="J10">
            <v>38465</v>
          </cell>
          <cell r="N10" t="str">
            <v>Bijela bb 85343 Herceg Novi , Serbia &amp; Montenegro</v>
          </cell>
          <cell r="O10" t="str">
            <v>2nd Eng.</v>
          </cell>
          <cell r="P10" t="str">
            <v>Yugoslavian</v>
          </cell>
          <cell r="Q10">
            <v>23.397600000000001</v>
          </cell>
          <cell r="R10">
            <v>129</v>
          </cell>
          <cell r="S10">
            <v>0</v>
          </cell>
          <cell r="T10">
            <v>90</v>
          </cell>
          <cell r="U10">
            <v>70</v>
          </cell>
          <cell r="V10">
            <v>2623.14</v>
          </cell>
          <cell r="X10">
            <v>0.12</v>
          </cell>
          <cell r="Z10">
            <v>2800</v>
          </cell>
          <cell r="AA10">
            <v>0.59</v>
          </cell>
          <cell r="AB10">
            <v>319.74</v>
          </cell>
          <cell r="AC10">
            <v>22.99</v>
          </cell>
          <cell r="AD10">
            <v>18.36</v>
          </cell>
          <cell r="AE10">
            <v>3.7</v>
          </cell>
          <cell r="AF10">
            <v>10.16</v>
          </cell>
          <cell r="AH10">
            <v>1310.74</v>
          </cell>
        </row>
        <row r="11">
          <cell r="A11">
            <v>10</v>
          </cell>
          <cell r="B11" t="str">
            <v>ALL. MAC.</v>
          </cell>
          <cell r="C11" t="str">
            <v>BARBIERI ALVISE</v>
          </cell>
          <cell r="D11" t="str">
            <v>Mirano</v>
          </cell>
          <cell r="E11">
            <v>30791</v>
          </cell>
          <cell r="F11" t="str">
            <v>Venezia</v>
          </cell>
          <cell r="G11" t="str">
            <v>28568</v>
          </cell>
          <cell r="H11" t="str">
            <v>NAPOLI</v>
          </cell>
          <cell r="I11">
            <v>1</v>
          </cell>
          <cell r="J11">
            <v>38434</v>
          </cell>
          <cell r="N11" t="str">
            <v>Via Vallon 136 Mestre (Venezia) ,Italy</v>
          </cell>
          <cell r="O11" t="str">
            <v>Eng. Cadet</v>
          </cell>
          <cell r="P11" t="str">
            <v>Italian</v>
          </cell>
          <cell r="Q11">
            <v>11.6988</v>
          </cell>
          <cell r="R11">
            <v>41.14</v>
          </cell>
          <cell r="S11">
            <v>0</v>
          </cell>
          <cell r="U11">
            <v>70</v>
          </cell>
          <cell r="V11">
            <v>1681.88</v>
          </cell>
          <cell r="X11">
            <v>0.12</v>
          </cell>
          <cell r="Z11">
            <v>1000</v>
          </cell>
          <cell r="AA11">
            <v>0.59</v>
          </cell>
          <cell r="AB11">
            <v>151.96</v>
          </cell>
          <cell r="AC11">
            <v>10.93</v>
          </cell>
          <cell r="AD11">
            <v>11.77</v>
          </cell>
          <cell r="AE11">
            <v>2.5</v>
          </cell>
          <cell r="AH11">
            <v>856.34</v>
          </cell>
        </row>
        <row r="12">
          <cell r="A12">
            <v>11</v>
          </cell>
          <cell r="B12" t="str">
            <v>NOSTROMO</v>
          </cell>
          <cell r="C12" t="str">
            <v>PRIZMIC  MARKO</v>
          </cell>
          <cell r="D12" t="str">
            <v>Vela Luka</v>
          </cell>
          <cell r="E12" t="str">
            <v>03.02.1943</v>
          </cell>
          <cell r="F12" t="str">
            <v>Vela Luka</v>
          </cell>
          <cell r="G12" t="str">
            <v>000936922</v>
          </cell>
          <cell r="H12" t="str">
            <v>LE HAVRE</v>
          </cell>
          <cell r="I12">
            <v>1</v>
          </cell>
          <cell r="J12">
            <v>38465</v>
          </cell>
          <cell r="N12" t="str">
            <v>Vela Luka Ulica 10003 , Croatia</v>
          </cell>
          <cell r="O12" t="str">
            <v>Bosun</v>
          </cell>
          <cell r="P12" t="str">
            <v>Croatian</v>
          </cell>
          <cell r="Q12">
            <v>0</v>
          </cell>
          <cell r="R12">
            <v>73.459999999999994</v>
          </cell>
          <cell r="S12">
            <v>15.016666666666667</v>
          </cell>
          <cell r="T12">
            <v>120</v>
          </cell>
          <cell r="V12">
            <v>2110.5</v>
          </cell>
          <cell r="W12">
            <v>1.85</v>
          </cell>
          <cell r="Z12">
            <v>2300</v>
          </cell>
          <cell r="AA12">
            <v>0.64</v>
          </cell>
          <cell r="AB12">
            <v>275.89999999999998</v>
          </cell>
          <cell r="AC12">
            <v>19.84</v>
          </cell>
          <cell r="AD12">
            <v>14.37</v>
          </cell>
          <cell r="AE12">
            <v>3.2</v>
          </cell>
          <cell r="AF12">
            <v>8.32</v>
          </cell>
          <cell r="AH12">
            <v>508.39</v>
          </cell>
        </row>
        <row r="13">
          <cell r="A13">
            <v>12</v>
          </cell>
          <cell r="B13" t="str">
            <v>MARINAIO</v>
          </cell>
          <cell r="C13" t="str">
            <v>MAURO LUIGI</v>
          </cell>
          <cell r="D13" t="str">
            <v>Napoli</v>
          </cell>
          <cell r="E13">
            <v>23684</v>
          </cell>
          <cell r="F13" t="str">
            <v>Napoli</v>
          </cell>
          <cell r="G13" t="str">
            <v>116211</v>
          </cell>
          <cell r="H13" t="str">
            <v>NAPOLI</v>
          </cell>
          <cell r="I13">
            <v>1</v>
          </cell>
          <cell r="J13">
            <v>38434</v>
          </cell>
          <cell r="N13" t="str">
            <v>Via Con Salvo 137 Napoli ,Italy</v>
          </cell>
          <cell r="O13" t="str">
            <v>A.B</v>
          </cell>
          <cell r="P13" t="str">
            <v>Italian</v>
          </cell>
          <cell r="Q13">
            <v>35.096400000000003</v>
          </cell>
          <cell r="R13">
            <v>48.18</v>
          </cell>
          <cell r="S13">
            <v>0</v>
          </cell>
          <cell r="T13">
            <v>120</v>
          </cell>
          <cell r="V13">
            <v>1835</v>
          </cell>
          <cell r="W13">
            <v>1.55</v>
          </cell>
          <cell r="Z13">
            <v>2100</v>
          </cell>
          <cell r="AA13">
            <v>0.59</v>
          </cell>
          <cell r="AB13">
            <v>247.33</v>
          </cell>
          <cell r="AC13">
            <v>17.78</v>
          </cell>
          <cell r="AD13">
            <v>12.84</v>
          </cell>
          <cell r="AE13">
            <v>3.1</v>
          </cell>
          <cell r="AF13">
            <v>7.51</v>
          </cell>
          <cell r="AH13">
            <v>1397.08</v>
          </cell>
        </row>
        <row r="14">
          <cell r="A14">
            <v>13</v>
          </cell>
          <cell r="B14" t="str">
            <v>MARINAIO</v>
          </cell>
          <cell r="C14" t="str">
            <v>GIRASOLI GIUSEPPE</v>
          </cell>
          <cell r="D14" t="str">
            <v>Bitonto</v>
          </cell>
          <cell r="E14">
            <v>18315</v>
          </cell>
          <cell r="F14" t="str">
            <v>Molfetta</v>
          </cell>
          <cell r="G14" t="str">
            <v>22093</v>
          </cell>
          <cell r="H14" t="str">
            <v>NAPOLI</v>
          </cell>
          <cell r="I14">
            <v>1</v>
          </cell>
          <cell r="J14">
            <v>38434</v>
          </cell>
          <cell r="N14" t="str">
            <v>Via S. Carlo n° 8 70056 Molfetta (Ba),Italy</v>
          </cell>
          <cell r="O14" t="str">
            <v>A.B</v>
          </cell>
          <cell r="P14" t="str">
            <v>Italian</v>
          </cell>
          <cell r="Q14">
            <v>29.247</v>
          </cell>
          <cell r="R14">
            <v>28.91</v>
          </cell>
          <cell r="S14">
            <v>0</v>
          </cell>
          <cell r="T14">
            <v>120</v>
          </cell>
          <cell r="V14">
            <v>1835</v>
          </cell>
          <cell r="W14">
            <v>1.55</v>
          </cell>
          <cell r="Z14">
            <v>1800</v>
          </cell>
          <cell r="AA14">
            <v>0.59</v>
          </cell>
          <cell r="AB14">
            <v>247.33</v>
          </cell>
          <cell r="AC14">
            <v>17.78</v>
          </cell>
          <cell r="AD14">
            <v>12.84</v>
          </cell>
          <cell r="AE14">
            <v>3.1</v>
          </cell>
          <cell r="AF14">
            <v>7.51</v>
          </cell>
          <cell r="AH14">
            <v>1028.79</v>
          </cell>
        </row>
        <row r="15">
          <cell r="A15">
            <v>14</v>
          </cell>
          <cell r="B15" t="str">
            <v>MARINAIO</v>
          </cell>
          <cell r="C15" t="str">
            <v>MANCO GENNARO</v>
          </cell>
          <cell r="D15" t="str">
            <v>Sant Agnello</v>
          </cell>
          <cell r="E15">
            <v>26259</v>
          </cell>
          <cell r="F15" t="str">
            <v>C/Stabia</v>
          </cell>
          <cell r="G15" t="str">
            <v>14236</v>
          </cell>
          <cell r="H15" t="str">
            <v>NAPOLI</v>
          </cell>
          <cell r="I15">
            <v>1</v>
          </cell>
          <cell r="J15">
            <v>38434</v>
          </cell>
          <cell r="N15" t="str">
            <v>Via Nastro Azzuro n°19/a Sorrento (Na), Italy</v>
          </cell>
          <cell r="O15" t="str">
            <v>A.B</v>
          </cell>
          <cell r="P15" t="str">
            <v>Italian</v>
          </cell>
          <cell r="Q15">
            <v>32.400000000000006</v>
          </cell>
          <cell r="R15">
            <v>44.36</v>
          </cell>
          <cell r="S15">
            <v>0</v>
          </cell>
          <cell r="T15">
            <v>120</v>
          </cell>
          <cell r="V15">
            <v>1835</v>
          </cell>
          <cell r="W15">
            <v>1.55</v>
          </cell>
          <cell r="Z15">
            <v>2100</v>
          </cell>
          <cell r="AA15">
            <v>0.59</v>
          </cell>
          <cell r="AB15">
            <v>244.8</v>
          </cell>
          <cell r="AC15">
            <v>17.600000000000001</v>
          </cell>
          <cell r="AD15">
            <v>12.65</v>
          </cell>
          <cell r="AE15">
            <v>3.1</v>
          </cell>
          <cell r="AF15">
            <v>7.51</v>
          </cell>
          <cell r="AH15">
            <v>109.18</v>
          </cell>
        </row>
        <row r="16">
          <cell r="A16">
            <v>15</v>
          </cell>
          <cell r="B16" t="str">
            <v>MARINAIO</v>
          </cell>
          <cell r="C16" t="str">
            <v>MANCINI MICHELE</v>
          </cell>
          <cell r="D16" t="str">
            <v>Molfetta</v>
          </cell>
          <cell r="E16">
            <v>27735</v>
          </cell>
          <cell r="F16" t="str">
            <v>Molfetta</v>
          </cell>
          <cell r="G16" t="str">
            <v>30449</v>
          </cell>
          <cell r="H16" t="str">
            <v>NAPOLI</v>
          </cell>
          <cell r="I16">
            <v>1</v>
          </cell>
          <cell r="J16">
            <v>38434</v>
          </cell>
          <cell r="N16" t="str">
            <v>Via San Damiano n° 15 Molfetta (Ba), Italy</v>
          </cell>
          <cell r="O16" t="str">
            <v>A.B</v>
          </cell>
          <cell r="P16" t="str">
            <v>Italian</v>
          </cell>
          <cell r="Q16">
            <v>23.397600000000001</v>
          </cell>
          <cell r="R16">
            <v>39.700000000000003</v>
          </cell>
          <cell r="S16">
            <v>0</v>
          </cell>
          <cell r="T16">
            <v>120</v>
          </cell>
          <cell r="V16">
            <v>1835</v>
          </cell>
          <cell r="W16">
            <v>1.55</v>
          </cell>
          <cell r="Z16">
            <v>1500</v>
          </cell>
          <cell r="AA16">
            <v>0.59</v>
          </cell>
          <cell r="AB16">
            <v>247.33</v>
          </cell>
          <cell r="AC16">
            <v>17.78</v>
          </cell>
          <cell r="AD16">
            <v>12.84</v>
          </cell>
          <cell r="AE16">
            <v>3.1</v>
          </cell>
          <cell r="AF16">
            <v>7.51</v>
          </cell>
          <cell r="AH16">
            <v>2874.65</v>
          </cell>
        </row>
        <row r="17">
          <cell r="A17">
            <v>16</v>
          </cell>
          <cell r="B17" t="str">
            <v>GIOV.COP.</v>
          </cell>
          <cell r="C17" t="str">
            <v>ESPOSITO ANTONIO</v>
          </cell>
          <cell r="D17" t="str">
            <v>Sant Agnello</v>
          </cell>
          <cell r="E17">
            <v>22554</v>
          </cell>
          <cell r="F17" t="str">
            <v>C/Stabia</v>
          </cell>
          <cell r="G17" t="str">
            <v>11555</v>
          </cell>
          <cell r="H17" t="str">
            <v>NAPOLI</v>
          </cell>
          <cell r="I17">
            <v>1</v>
          </cell>
          <cell r="J17">
            <v>38434</v>
          </cell>
          <cell r="N17" t="str">
            <v>Via Gradelle 28 Meta di Sorrento (Na), Italy</v>
          </cell>
          <cell r="O17" t="str">
            <v>O.S.</v>
          </cell>
          <cell r="P17" t="str">
            <v>Italian</v>
          </cell>
          <cell r="Q17">
            <v>23.397600000000001</v>
          </cell>
          <cell r="R17">
            <v>81.36</v>
          </cell>
          <cell r="S17">
            <v>0</v>
          </cell>
          <cell r="T17" t="str">
            <v>90+10</v>
          </cell>
          <cell r="V17">
            <v>1549.17</v>
          </cell>
          <cell r="Z17">
            <v>1600</v>
          </cell>
          <cell r="AA17">
            <v>0.59</v>
          </cell>
          <cell r="AB17">
            <v>193.1</v>
          </cell>
          <cell r="AC17">
            <v>13.89</v>
          </cell>
          <cell r="AD17">
            <v>10.84</v>
          </cell>
          <cell r="AE17">
            <v>2.5</v>
          </cell>
          <cell r="AF17">
            <v>6.54</v>
          </cell>
          <cell r="AH17">
            <v>-51.75</v>
          </cell>
        </row>
        <row r="18">
          <cell r="A18">
            <v>17</v>
          </cell>
          <cell r="B18" t="str">
            <v>ELETTRICISTA</v>
          </cell>
          <cell r="C18" t="str">
            <v>MIJANOVIC NIKOLA</v>
          </cell>
          <cell r="D18" t="str">
            <v>Kotor</v>
          </cell>
          <cell r="E18">
            <v>19341</v>
          </cell>
          <cell r="F18" t="str">
            <v>Kotor</v>
          </cell>
          <cell r="G18" t="str">
            <v>000925049</v>
          </cell>
          <cell r="H18" t="str">
            <v>ANTWERP</v>
          </cell>
          <cell r="I18">
            <v>1</v>
          </cell>
          <cell r="J18">
            <v>38491</v>
          </cell>
          <cell r="N18" t="str">
            <v>Dobrota bb Kotor ,Serbia &amp; Montenegro</v>
          </cell>
          <cell r="O18" t="str">
            <v>Electrician</v>
          </cell>
          <cell r="P18" t="str">
            <v>Yugoslavian</v>
          </cell>
          <cell r="Q18">
            <v>64.800000000000011</v>
          </cell>
          <cell r="R18">
            <v>80.86</v>
          </cell>
          <cell r="S18">
            <v>0</v>
          </cell>
          <cell r="T18">
            <v>100</v>
          </cell>
          <cell r="U18">
            <v>67.325999999999993</v>
          </cell>
          <cell r="V18">
            <v>2054.39</v>
          </cell>
          <cell r="Z18">
            <v>2000</v>
          </cell>
          <cell r="AA18">
            <v>0.59</v>
          </cell>
          <cell r="AB18">
            <v>262.25</v>
          </cell>
          <cell r="AC18">
            <v>18.850000000000001</v>
          </cell>
          <cell r="AD18">
            <v>14.38</v>
          </cell>
          <cell r="AE18">
            <v>3.2</v>
          </cell>
          <cell r="AF18">
            <v>8.4700000000000006</v>
          </cell>
          <cell r="AH18">
            <v>1071.74</v>
          </cell>
        </row>
        <row r="19">
          <cell r="A19">
            <v>18</v>
          </cell>
          <cell r="B19" t="str">
            <v>OPERAIO</v>
          </cell>
          <cell r="C19" t="str">
            <v>DI MEGLIO FRANCESCO</v>
          </cell>
          <cell r="D19" t="str">
            <v>Barano d'Ischia</v>
          </cell>
          <cell r="E19">
            <v>18833</v>
          </cell>
          <cell r="F19" t="str">
            <v>Napoli</v>
          </cell>
          <cell r="G19" t="str">
            <v>102617</v>
          </cell>
          <cell r="H19" t="str">
            <v>ANTWERP</v>
          </cell>
          <cell r="I19">
            <v>1</v>
          </cell>
          <cell r="J19">
            <v>38491</v>
          </cell>
          <cell r="N19" t="str">
            <v>Via Acquadotto n° 21 Barano d`Ischia (Na),Italy</v>
          </cell>
          <cell r="O19" t="str">
            <v>Eng. Fitter</v>
          </cell>
          <cell r="P19" t="str">
            <v>Italian</v>
          </cell>
          <cell r="Q19">
            <v>54</v>
          </cell>
          <cell r="R19">
            <v>28.28</v>
          </cell>
          <cell r="S19">
            <v>0</v>
          </cell>
          <cell r="T19">
            <v>100</v>
          </cell>
          <cell r="U19">
            <v>67.325999999999993</v>
          </cell>
          <cell r="V19">
            <v>2088.14</v>
          </cell>
          <cell r="Z19">
            <v>2300</v>
          </cell>
          <cell r="AA19">
            <v>0.59</v>
          </cell>
          <cell r="AB19">
            <v>265.23</v>
          </cell>
          <cell r="AC19">
            <v>19.07</v>
          </cell>
          <cell r="AD19">
            <v>14.61</v>
          </cell>
          <cell r="AE19">
            <v>3.1</v>
          </cell>
          <cell r="AF19">
            <v>8.4700000000000006</v>
          </cell>
          <cell r="AH19">
            <v>285.69</v>
          </cell>
        </row>
        <row r="20">
          <cell r="A20">
            <v>19</v>
          </cell>
          <cell r="B20" t="str">
            <v>INGRASS.</v>
          </cell>
          <cell r="C20" t="str">
            <v>AGOSTELLI PASQUALE</v>
          </cell>
          <cell r="D20" t="str">
            <v>Torre del Greco</v>
          </cell>
          <cell r="E20">
            <v>22507</v>
          </cell>
          <cell r="F20" t="str">
            <v>Napoli</v>
          </cell>
          <cell r="G20" t="str">
            <v>49917</v>
          </cell>
          <cell r="H20" t="str">
            <v>NAPOLI</v>
          </cell>
          <cell r="I20">
            <v>1</v>
          </cell>
          <cell r="J20">
            <v>38434</v>
          </cell>
          <cell r="N20" t="str">
            <v>Via Vittorio Emanuele n°127 Poggiomarino (Na) , Italy</v>
          </cell>
          <cell r="O20" t="str">
            <v>Oiler</v>
          </cell>
          <cell r="P20" t="str">
            <v>Italian</v>
          </cell>
          <cell r="Q20">
            <v>32.400000000000006</v>
          </cell>
          <cell r="R20">
            <v>109.26</v>
          </cell>
          <cell r="S20">
            <v>0</v>
          </cell>
          <cell r="T20">
            <v>100</v>
          </cell>
          <cell r="U20">
            <v>67.325999999999993</v>
          </cell>
          <cell r="V20">
            <v>1835</v>
          </cell>
          <cell r="W20">
            <v>1.55</v>
          </cell>
          <cell r="Z20">
            <v>1800</v>
          </cell>
          <cell r="AA20">
            <v>0.59</v>
          </cell>
          <cell r="AB20">
            <v>233.68</v>
          </cell>
          <cell r="AC20">
            <v>16.8</v>
          </cell>
          <cell r="AD20">
            <v>12.84</v>
          </cell>
          <cell r="AE20">
            <v>2.8</v>
          </cell>
          <cell r="AF20">
            <v>7.51</v>
          </cell>
          <cell r="AH20">
            <v>356.69</v>
          </cell>
        </row>
        <row r="21">
          <cell r="A21">
            <v>20</v>
          </cell>
          <cell r="B21" t="str">
            <v>CUOCO</v>
          </cell>
          <cell r="C21" t="str">
            <v>LIVIA SALVATORE</v>
          </cell>
          <cell r="D21" t="str">
            <v>Modica</v>
          </cell>
          <cell r="E21">
            <v>22265</v>
          </cell>
          <cell r="F21" t="str">
            <v>Augusta</v>
          </cell>
          <cell r="G21" t="str">
            <v>580958 U</v>
          </cell>
          <cell r="H21" t="str">
            <v>Barcelona</v>
          </cell>
          <cell r="I21">
            <v>1</v>
          </cell>
          <cell r="J21">
            <v>38564</v>
          </cell>
          <cell r="N21" t="str">
            <v>Via XXV Aprile n°82 Augusta 96011 , Italy</v>
          </cell>
          <cell r="O21" t="str">
            <v>Cook</v>
          </cell>
          <cell r="P21" t="str">
            <v>Italian</v>
          </cell>
          <cell r="Q21">
            <v>0</v>
          </cell>
          <cell r="R21">
            <v>0</v>
          </cell>
          <cell r="S21">
            <v>0</v>
          </cell>
          <cell r="V21">
            <v>2054.39</v>
          </cell>
          <cell r="Z21">
            <v>2300</v>
          </cell>
          <cell r="AA21">
            <v>0.59</v>
          </cell>
          <cell r="AB21">
            <v>269.93</v>
          </cell>
          <cell r="AC21">
            <v>19.399999999999999</v>
          </cell>
          <cell r="AD21">
            <v>14.38</v>
          </cell>
          <cell r="AE21">
            <v>3.1</v>
          </cell>
          <cell r="AF21">
            <v>8.4700000000000006</v>
          </cell>
          <cell r="AH21">
            <v>50.47</v>
          </cell>
        </row>
        <row r="22">
          <cell r="A22">
            <v>21</v>
          </cell>
          <cell r="B22" t="str">
            <v>CAMERIERE</v>
          </cell>
          <cell r="C22" t="str">
            <v>BATTAGLIA SALVATORE</v>
          </cell>
          <cell r="D22" t="str">
            <v>Torre del Greco</v>
          </cell>
          <cell r="E22">
            <v>27277</v>
          </cell>
          <cell r="F22" t="str">
            <v>T/del Greco</v>
          </cell>
          <cell r="G22" t="str">
            <v>17768</v>
          </cell>
          <cell r="H22" t="str">
            <v>NAPOLI</v>
          </cell>
          <cell r="I22">
            <v>1</v>
          </cell>
          <cell r="J22">
            <v>38434</v>
          </cell>
          <cell r="N22" t="str">
            <v>Via S.Giusepe alle Paludi Torre del Greco (Na) ,Italy</v>
          </cell>
          <cell r="O22" t="str">
            <v>Steward</v>
          </cell>
          <cell r="P22" t="str">
            <v>Italian</v>
          </cell>
          <cell r="Q22">
            <v>0</v>
          </cell>
          <cell r="R22">
            <v>50.2</v>
          </cell>
          <cell r="S22">
            <v>0</v>
          </cell>
          <cell r="T22" t="str">
            <v>110+10</v>
          </cell>
          <cell r="U22">
            <v>200</v>
          </cell>
          <cell r="V22">
            <v>1835</v>
          </cell>
          <cell r="W22">
            <v>1.55</v>
          </cell>
          <cell r="Z22">
            <v>2100</v>
          </cell>
          <cell r="AA22">
            <v>0.59</v>
          </cell>
          <cell r="AB22">
            <v>240.55</v>
          </cell>
          <cell r="AC22">
            <v>17.29</v>
          </cell>
          <cell r="AD22">
            <v>12.84</v>
          </cell>
          <cell r="AE22">
            <v>2.8</v>
          </cell>
          <cell r="AF22">
            <v>7.51</v>
          </cell>
          <cell r="AH22">
            <v>368.67</v>
          </cell>
        </row>
        <row r="23">
          <cell r="A23">
            <v>22</v>
          </cell>
          <cell r="B23" t="str">
            <v>MOZZO</v>
          </cell>
          <cell r="C23" t="str">
            <v>EL BAHOUSSI EL MOSTAPHA</v>
          </cell>
          <cell r="D23" t="str">
            <v>Khouribga</v>
          </cell>
          <cell r="E23">
            <v>23749</v>
          </cell>
          <cell r="F23" t="str">
            <v>T/del Greco</v>
          </cell>
          <cell r="G23" t="str">
            <v>60543</v>
          </cell>
          <cell r="H23" t="str">
            <v>NAPOLI</v>
          </cell>
          <cell r="I23">
            <v>1</v>
          </cell>
          <cell r="J23">
            <v>38434</v>
          </cell>
          <cell r="N23" t="str">
            <v>Via del Clero n°5 Torre del Greco (Na) ,Italy</v>
          </cell>
          <cell r="O23" t="str">
            <v>Y.Deck b</v>
          </cell>
          <cell r="P23" t="str">
            <v>Italian</v>
          </cell>
          <cell r="Q23">
            <v>32.400000000000006</v>
          </cell>
          <cell r="R23">
            <v>17.48</v>
          </cell>
          <cell r="S23">
            <v>0</v>
          </cell>
          <cell r="T23" t="str">
            <v>90 + 10</v>
          </cell>
          <cell r="V23">
            <v>1475.5</v>
          </cell>
          <cell r="Z23">
            <v>1500</v>
          </cell>
          <cell r="AA23">
            <v>0.59</v>
          </cell>
          <cell r="AB23">
            <v>184.14</v>
          </cell>
          <cell r="AC23">
            <v>13.24</v>
          </cell>
          <cell r="AD23">
            <v>10.32</v>
          </cell>
          <cell r="AE23">
            <v>2.2999999999999998</v>
          </cell>
          <cell r="AF23">
            <v>6.24</v>
          </cell>
          <cell r="AH23">
            <v>581.09</v>
          </cell>
        </row>
        <row r="24">
          <cell r="A24">
            <v>23</v>
          </cell>
          <cell r="B24" t="str">
            <v>MOZZO</v>
          </cell>
          <cell r="C24" t="str">
            <v>SCHIANO MICHELE GIORGIO</v>
          </cell>
          <cell r="D24" t="str">
            <v>Lacco Ameno</v>
          </cell>
          <cell r="E24">
            <v>32297</v>
          </cell>
          <cell r="F24" t="str">
            <v>Napoli</v>
          </cell>
          <cell r="G24" t="str">
            <v>117587</v>
          </cell>
          <cell r="H24" t="str">
            <v>BARCELONA</v>
          </cell>
          <cell r="I24">
            <v>1</v>
          </cell>
          <cell r="J24">
            <v>38524</v>
          </cell>
          <cell r="N24" t="str">
            <v xml:space="preserve">Via De Magistris 12 80070 Barano d' Ischia (Na) ,Italy </v>
          </cell>
          <cell r="O24" t="str">
            <v>Y.Deck b</v>
          </cell>
          <cell r="P24" t="str">
            <v>Italian</v>
          </cell>
          <cell r="Q24">
            <v>0</v>
          </cell>
          <cell r="R24">
            <v>64.36</v>
          </cell>
          <cell r="S24">
            <v>36.174999999999997</v>
          </cell>
          <cell r="T24">
            <v>10</v>
          </cell>
          <cell r="V24">
            <v>1475.5</v>
          </cell>
          <cell r="Z24">
            <v>1000</v>
          </cell>
          <cell r="AA24">
            <v>0.59</v>
          </cell>
          <cell r="AB24">
            <v>184.14</v>
          </cell>
          <cell r="AC24">
            <v>13.24</v>
          </cell>
          <cell r="AD24">
            <v>10.32</v>
          </cell>
          <cell r="AE24">
            <v>2.2999999999999998</v>
          </cell>
          <cell r="AF24">
            <v>6.24</v>
          </cell>
          <cell r="AH24">
            <v>18.75</v>
          </cell>
        </row>
        <row r="25">
          <cell r="A25">
            <v>24</v>
          </cell>
          <cell r="B25" t="str">
            <v>DIR.MACCH.</v>
          </cell>
          <cell r="C25" t="str">
            <v>NALCIC SAVA</v>
          </cell>
          <cell r="D25" t="str">
            <v>Skoplje</v>
          </cell>
          <cell r="E25">
            <v>24279</v>
          </cell>
          <cell r="F25" t="str">
            <v>Kotor</v>
          </cell>
          <cell r="G25" t="str">
            <v>000930351</v>
          </cell>
          <cell r="H25" t="str">
            <v>MERSIN</v>
          </cell>
          <cell r="I25">
            <v>1</v>
          </cell>
          <cell r="J25">
            <v>38517</v>
          </cell>
          <cell r="K25" t="str">
            <v>BARCELONA</v>
          </cell>
          <cell r="L25">
            <v>38564</v>
          </cell>
          <cell r="M25" t="str">
            <v>Rotazione Sociale</v>
          </cell>
          <cell r="N25" t="str">
            <v>Dobrota bb Kotor ,Serbia &amp; Montenegro</v>
          </cell>
          <cell r="O25" t="str">
            <v>Ch.Eng</v>
          </cell>
          <cell r="P25" t="str">
            <v>Yugoslavian</v>
          </cell>
          <cell r="Q25">
            <v>0</v>
          </cell>
          <cell r="R25">
            <v>0</v>
          </cell>
          <cell r="S25">
            <v>20.741666666666667</v>
          </cell>
        </row>
        <row r="26">
          <cell r="A26">
            <v>25</v>
          </cell>
          <cell r="B26" t="str">
            <v>CUOCO</v>
          </cell>
          <cell r="C26" t="str">
            <v>GAROFALO PASQUALE</v>
          </cell>
          <cell r="D26" t="str">
            <v>Torre del Greco</v>
          </cell>
          <cell r="E26">
            <v>17719</v>
          </cell>
          <cell r="F26" t="str">
            <v>T/del Greco</v>
          </cell>
          <cell r="G26" t="str">
            <v>D 849116</v>
          </cell>
          <cell r="H26" t="str">
            <v>ANTWERP</v>
          </cell>
          <cell r="I26">
            <v>1</v>
          </cell>
          <cell r="J26">
            <v>38491</v>
          </cell>
          <cell r="K26" t="str">
            <v>BARCELONA</v>
          </cell>
          <cell r="L26">
            <v>38564</v>
          </cell>
          <cell r="M26" t="str">
            <v>Sua richiesta</v>
          </cell>
          <cell r="N26" t="str">
            <v>Via Molise n°28 Torre del Greco (Na), Italy</v>
          </cell>
          <cell r="O26" t="str">
            <v>Cook</v>
          </cell>
          <cell r="P26" t="str">
            <v>Italian</v>
          </cell>
          <cell r="Q26">
            <v>50.846999999999994</v>
          </cell>
          <cell r="R26">
            <v>27.4</v>
          </cell>
          <cell r="S26">
            <v>0</v>
          </cell>
          <cell r="T26">
            <v>110</v>
          </cell>
        </row>
        <row r="27">
          <cell r="A27">
            <v>26</v>
          </cell>
          <cell r="C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Q28">
            <v>0</v>
          </cell>
          <cell r="R28">
            <v>0</v>
          </cell>
        </row>
        <row r="29">
          <cell r="Q29">
            <v>0</v>
          </cell>
          <cell r="R29">
            <v>0</v>
          </cell>
        </row>
        <row r="30">
          <cell r="Q30">
            <v>0</v>
          </cell>
          <cell r="R30">
            <v>0</v>
          </cell>
        </row>
        <row r="31">
          <cell r="Q31">
            <v>0</v>
          </cell>
          <cell r="R31">
            <v>0</v>
          </cell>
        </row>
        <row r="32">
          <cell r="Q32">
            <v>0</v>
          </cell>
          <cell r="R32">
            <v>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="175" zoomScaleNormal="175" workbookViewId="0">
      <selection activeCell="P3" sqref="P3"/>
    </sheetView>
  </sheetViews>
  <sheetFormatPr defaultColWidth="6.33203125" defaultRowHeight="10.199999999999999"/>
  <cols>
    <col min="1" max="1" width="4" style="1" customWidth="1"/>
    <col min="2" max="2" width="4" style="20" customWidth="1"/>
    <col min="3" max="3" width="4" style="9" customWidth="1"/>
    <col min="4" max="4" width="2.109375" style="10" customWidth="1"/>
    <col min="5" max="5" width="4" style="23" customWidth="1"/>
    <col min="6" max="6" width="4" style="13" customWidth="1"/>
    <col min="7" max="7" width="2.109375" style="14" customWidth="1"/>
    <col min="8" max="8" width="4" style="1" customWidth="1"/>
    <col min="9" max="9" width="6.33203125" style="28" customWidth="1"/>
    <col min="10" max="10" width="6.33203125" style="17" customWidth="1"/>
    <col min="11" max="11" width="7" style="29" bestFit="1" customWidth="1"/>
    <col min="12" max="12" width="7" style="6" bestFit="1" customWidth="1"/>
    <col min="13" max="13" width="7" style="29" bestFit="1" customWidth="1"/>
    <col min="14" max="14" width="7" style="6" bestFit="1" customWidth="1"/>
    <col min="15" max="16384" width="6.33203125" style="1"/>
  </cols>
  <sheetData>
    <row r="1" spans="1:14" ht="20.399999999999999">
      <c r="B1" s="18" t="s">
        <v>0</v>
      </c>
      <c r="C1" s="25"/>
      <c r="D1" s="7"/>
      <c r="E1" s="21" t="s">
        <v>1</v>
      </c>
      <c r="F1" s="24"/>
      <c r="G1" s="11"/>
      <c r="H1" s="5" t="s">
        <v>2</v>
      </c>
      <c r="I1" s="26" t="s">
        <v>3</v>
      </c>
      <c r="J1" s="15" t="s">
        <v>4</v>
      </c>
      <c r="K1" s="29" t="s">
        <v>8</v>
      </c>
      <c r="L1" s="6" t="s">
        <v>6</v>
      </c>
      <c r="M1" s="29" t="s">
        <v>7</v>
      </c>
      <c r="N1" s="6" t="s">
        <v>5</v>
      </c>
    </row>
    <row r="2" spans="1:14">
      <c r="A2" s="32" t="s">
        <v>15</v>
      </c>
      <c r="B2" s="33">
        <v>33</v>
      </c>
      <c r="C2" s="34">
        <v>20</v>
      </c>
      <c r="D2" s="34" t="s">
        <v>9</v>
      </c>
      <c r="E2" s="35">
        <v>33</v>
      </c>
      <c r="F2" s="36">
        <v>20</v>
      </c>
      <c r="G2" s="36" t="s">
        <v>10</v>
      </c>
      <c r="H2" s="4" t="s">
        <v>11</v>
      </c>
      <c r="I2" s="37" t="e">
        <f>IF(OR(ISBLANK(B2),ISBLANK(C2),ISBLANK(E2),ISBLANK(F2)),"",IF(H2="GC",K2,M2))</f>
        <v>#VALUE!</v>
      </c>
      <c r="J2" s="38" t="e">
        <f>IF(OR(ISBLANK(B1),ISBLANK(C2),ISBLANK(E2),ISBLANK(F2)),"",IF(ISBLANK(J1),"",IF(H2="GC",L2,N2)))</f>
        <v>#VALUE!</v>
      </c>
      <c r="K2" s="39" t="e">
        <f>IF((IF(ABS((IF(G2="E",-ABS(E2+F2/60),E2+F2/60))-(IF(G1="E",-ABS(E1+F1/60),E1+F1/60)))&gt;180,IF(((IF(G2="E",-ABS(E2+F2/60),E2+F2/60))-(IF(G1="E",-ABS(E1+F1/60),E1+F1/60)))&gt;0,(IF(G2="E",-ABS(E2+F2/60),E2+F2/60))-(IF(G1="E",-ABS(E1+F1/60),E1+F1/60))-360,(IF(G2="E",-ABS(E2+F2/60),E2+F2/60))-(IF(G1="E",-ABS(E1+F1/60),E1+F1/60))+360),(IF(G2="E",-ABS(E2+F2/60),E2+F2/60))-(IF(G1="E",-ABS(E1+F1/60),E1+F1/60))))&gt;0,360-180/PI()*(ACOS((SIN((IF(D2="S",-ABS(B2+C2/60),(B2+C2/60)))*PI()/180)-COS((IF(OR(ISBLANK(B1),ISBLANK(C2),ISBLANK(E2),ISBLANK(F2)),"",IF(ISBLANK((IF(OR(ISBLANK(#REF!),ISBLANK(C1),ISBLANK(E1),ISBLANK(F1)),"",IF(ISBLANK((IF(OR(ISBLANK(#REF!),ISBLANK(#REF!),ISBLANK(#REF!),ISBLANK(#REF!)),"",IF(ISBLANK(#REF!),"",IF(#REF!="GC",#REF!,#REF!))))),"",IF(H1="GC",L1,N1))))),"",IF(H2="GC",L2,N2))))*PI()/10800)*SIN((IF(D1="S",-ABS(B1+C1/60),(B1+C1/60)))*PI()/180))/(SIN((IF(OR(ISBLANK(B1),ISBLANK(C2),ISBLANK(E2),ISBLANK(F2)),"",IF(ISBLANK((IF(OR(ISBLANK(#REF!),ISBLANK(C1),ISBLANK(E1),ISBLANK(F1)),"",IF(ISBLANK((IF(OR(ISBLANK(#REF!),ISBLANK(#REF!),ISBLANK(#REF!),ISBLANK(#REF!)),"",IF(ISBLANK(#REF!),"",IF(#REF!="GC",#REF!,#REF!))))),"",IF(H1="GC",L1,N1))))),"",IF(H2="GC",L2,N2))))*PI()/10800)*COS((IF(D1="S",-ABS(B1+C1/60),(B1+C1/60)))*PI()/180)))),180/PI()*ACOS((SIN((IF(D2="S",-ABS(B2+C2/60),(B2+C2/60)))*PI()/180)-SIN((IF(D1="S",-ABS(B1+C1/60),(B1+C1/60)))*PI()/180)*COS((IF(OR(ISBLANK(B1),ISBLANK(C2),ISBLANK(E2),ISBLANK(F2)),"",IF(ISBLANK((IF(OR(ISBLANK(#REF!),ISBLANK(C1),ISBLANK(E1),ISBLANK(F1)),"",IF(ISBLANK((IF(OR(ISBLANK(#REF!),ISBLANK(#REF!),ISBLANK(#REF!),ISBLANK(#REF!)),"",IF(ISBLANK(#REF!),"",IF(#REF!="GC",#REF!,#REF!))))),"",IF(H1="GC",L1,N1))))),"",IF(H2="GC",L2,N2))))*PI()/10800))/(COS((IF(D1="S",-ABS(B1+C1/60),(B1+C1/60)))*PI()/180)*SIN((IF(OR(ISBLANK(B1),ISBLANK(C2),ISBLANK(E2),ISBLANK(F2)),"",IF(ISBLANK((IF(OR(ISBLANK(#REF!),ISBLANK(C1),ISBLANK(E1),ISBLANK(F1)),"",IF(ISBLANK((IF(OR(ISBLANK(#REF!),ISBLANK(#REF!),ISBLANK(#REF!),ISBLANK(#REF!)),"",IF(ISBLANK(#REF!),"",IF(#REF!="GC",#REF!,#REF!))))),"",IF(H1="GC",L1,N1))))),"",IF(H2="GC",L2,N2))))*PI()/10800))))</f>
        <v>#VALUE!</v>
      </c>
      <c r="L2" s="40" t="e">
        <f>ACOS(SIN((IF(D2="S",-ABS(B2+C2/60),(B2+C2/60)))*PI()/180)*SIN((IF(D1="S",-ABS(B1+C1/60),(B1+C1/60)))*PI()/180)+COS((IF(D2="S",-ABS(B2+C2/60),(B2+C2/60)))*PI()/180)*COS((IF(D1="S",-ABS(B1+C1/60),(B1+C1/60)))*PI()/180)*COS((IF(ABS((IF(G2="E",-ABS(E2+F2/60),E2+F2/60))-(IF(G1="E",-ABS(E1+F1/60),E1+F1/60)))&gt;180,IF(((IF(G2="E",-ABS(E2+F2/60),E2+F2/60))-(IF(G1="E",-ABS(E1+F1/60),E1+F1/60)))&gt;0,(IF(G2="E",-ABS(E2+F2/60),E2+F2/60))-(IF(G1="E",-ABS(E1+F1/60),E1+F1/60))-360,(IF(G2="E",-ABS(E2+F2/60),E2+F2/60))-(IF(G1="E",-ABS(E1+F1/60),E1+F1/60))+360),(IF(G2="E",-ABS(E2+F2/60),E2+F2/60))-(IF(G1="E",-ABS(E1+F1/60),E1+F1/60))))*PI()/180))*10800/PI()</f>
        <v>#VALUE!</v>
      </c>
      <c r="M2" s="39" t="e">
        <f>IF(((IF(D2="S",-ABS(B2+C2/60),(B2+C2/60)))-(IF(D1="S",-ABS(B1+C1/60),(B1+C1/60))))&gt;0,MOD(ATAN((IF(ABS((IF(G2="E",-ABS(E2+F2/60),E2+F2/60))-(IF(G1="E",-ABS(E1+F1/60),E1+F1/60)))&gt;180,IF(((IF(G2="E",-ABS(E2+F2/60),E2+F2/60))-(IF(G1="E",-ABS(E1+F1/60),E1+F1/60)))&gt;0,(IF(G2="E",-ABS(E2+F2/60),E2+F2/60))-(IF(G1="E",-ABS(E1+F1/60),E1+F1/60))-360,(IF(G2="E",-ABS(E2+F2/60),E2+F2/60))-(IF(G1="E",-ABS(E1+F1/60),E1+F1/60))+360),(IF(G2="E",-ABS(E2+F2/60),E2+F2/60))-(IF(G1="E",-ABS(E1+F1/60),E1+F1/60))))/((180/PI()*LN(TAN(((IF(D1="S",-ABS(B1+C1/60),(B1+C1/60)))/2+45)*PI()/180)))-(180/PI()*LN(TAN(((IF(D2="S",-ABS(B2+C2/60),(B2+C2/60)))/2+45)*PI()/180)))))*180/PI(),360),IF((IF(D1="S",-ABS(B1+C1/60),(B1+C1/60)))=(IF(D2="S",-ABS(B2+C2/60),(B2+C2/60))),IF((IF(G1="E",-ABS(E1+F1/60),E1+F1/60))&gt;(IF(G2="E",-ABS(E2+F2/60),E2+F2/60)),90,270),ATAN((IF(ABS((IF(G2="E",-ABS(E2+F2/60),E2+F2/60))-(IF(G1="E",-ABS(E1+F1/60),E1+F1/60)))&gt;180,IF(((IF(G2="E",-ABS(E2+F2/60),E2+F2/60))-(IF(G1="E",-ABS(E1+F1/60),E1+F1/60)))&gt;0,(IF(G2="E",-ABS(E2+F2/60),E2+F2/60))-(IF(G1="E",-ABS(E1+F1/60),E1+F1/60))-360,(IF(G2="E",-ABS(E2+F2/60),E2+F2/60))-(IF(G1="E",-ABS(E1+F1/60),E1+F1/60))+360),(IF(G2="E",-ABS(E2+F2/60),E2+F2/60))-(IF(G1="E",-ABS(E1+F1/60),E1+F1/60))))/((180/PI()*LN(TAN(((IF(D1="S",-ABS(B1+C1/60),(B1+C1/60)))/2+45)*PI()/180)))-(180/PI()*LN(TAN(((IF(D2="S",-ABS(B2+C2/60),(B2+C2/60)))/2+45)*PI()/180)))))*180/PI()+180))</f>
        <v>#VALUE!</v>
      </c>
      <c r="N2" s="40" t="e">
        <f>IF(OR(AND((IF(OR(ISBLANK(B2),ISBLANK(C2),ISBLANK(E2),ISBLANK(F2)),"",IF(H2="GC",K2,M2)))&gt;89,(IF(OR(ISBLANK(B2),ISBLANK(C2),ISBLANK(E2),ISBLANK(F2)),"",IF(H2="GC",K2,M2)))&lt;91),AND((IF(OR(ISBLANK(B2),ISBLANK(C2),ISBLANK(E2),ISBLANK(F2)),"",IF(H2="GC",K2,M2)))&gt;269,(IF(OR(ISBLANK(B2),ISBLANK(C2),ISBLANK(E2),ISBLANK(F2)),"",IF(H2="GC",K2,M2)))&lt;271)),ABS((IF(ABS((IF(G2="E",-ABS(E2+F2/60),E2+F2/60))-(IF(G1="E",-ABS(E1+F1/60),E1+F1/60)))&gt;180,IF(((IF(G2="E",-ABS(E2+F2/60),E2+F2/60))-(IF(G1="E",-ABS(E1+F1/60),E1+F1/60)))&gt;0,(IF(G2="E",-ABS(E2+F2/60),E2+F2/60))-(IF(G1="E",-ABS(E1+F1/60),E1+F1/60))-360,(IF(G2="E",-ABS(E2+F2/60),E2+F2/60))-(IF(G1="E",-ABS(E1+F1/60),E1+F1/60))+360),(IF(G2="E",-ABS(E2+F2/60),E2+F2/60))-(IF(G1="E",-ABS(E1+F1/60),E1+F1/60))))*COS(((IF(D1="S",-ABS(B1+C1/60),(B1+C1/60)))+(IF(D2="S",-ABS(B2+C2/60),(B2+C2/60))))*PI()/360)/SIN((IF(OR(ISBLANK(B2),ISBLANK(C2),ISBLANK(E2),ISBLANK(F2)),"",IF(H2="GC",K2,M2)))*PI()/180)*60),((IF(D2="S",-ABS(B2+C2/60),(B2+C2/60)))-(IF(D1="S",-ABS(B1+C1/60),(B1+C1/60))))/COS((IF(OR(ISBLANK(B2),ISBLANK(C2),ISBLANK(E2),ISBLANK(F2)),"",IF(H2="GC",K2,M2)))*PI()/180)*60)</f>
        <v>#VALUE!</v>
      </c>
    </row>
    <row r="3" spans="1:14">
      <c r="A3" s="2" t="s">
        <v>16</v>
      </c>
      <c r="B3" s="19">
        <v>33</v>
      </c>
      <c r="C3" s="8">
        <v>20</v>
      </c>
      <c r="D3" s="8" t="s">
        <v>12</v>
      </c>
      <c r="E3" s="22">
        <v>33</v>
      </c>
      <c r="F3" s="12">
        <v>20</v>
      </c>
      <c r="G3" s="12" t="s">
        <v>13</v>
      </c>
      <c r="H3" s="3" t="s">
        <v>11</v>
      </c>
      <c r="I3" s="27">
        <f>IF(OR(ISBLANK(B3),ISBLANK(C3),ISBLANK(E3),ISBLANK(F3)),"",IF(H3="GC",K3,M3))</f>
        <v>50.121654744839667</v>
      </c>
      <c r="J3" s="16">
        <f>IF(OR(ISBLANK(B2),ISBLANK(C3),ISBLANK(E3),ISBLANK(F3)),"",IF(ISBLANK(J2),"",IF(H3="GC",L3,N3)))</f>
        <v>5487.605481242389</v>
      </c>
      <c r="K3" s="30">
        <f>IF((IF(ABS((IF(G3="E",-ABS(E3+F3/60),E3+F3/60))-(IF(G2="E",-ABS(E2+F2/60),E2+F2/60)))&gt;180,IF(((IF(G3="E",-ABS(E3+F3/60),E3+F3/60))-(IF(G2="E",-ABS(E2+F2/60),E2+F2/60)))&gt;0,(IF(G3="E",-ABS(E3+F3/60),E3+F3/60))-(IF(G2="E",-ABS(E2+F2/60),E2+F2/60))-360,(IF(G3="E",-ABS(E3+F3/60),E3+F3/60))-(IF(G2="E",-ABS(E2+F2/60),E2+F2/60))+360),(IF(G3="E",-ABS(E3+F3/60),E3+F3/60))-(IF(G2="E",-ABS(E2+F2/60),E2+F2/60))))&gt;0,360-180/PI()*(ACOS((SIN((IF(D3="S",-ABS(B3+C3/60),(B3+C3/60)))*PI()/180)-COS((IF(OR(ISBLANK(B2),ISBLANK(C3),ISBLANK(E3),ISBLANK(F3)),"",IF(ISBLANK((IF(OR(ISBLANK(#REF!),ISBLANK(C2),ISBLANK(E2),ISBLANK(F2)),"",IF(ISBLANK((IF(OR(ISBLANK(#REF!),ISBLANK(#REF!),ISBLANK(#REF!),ISBLANK(#REF!)),"",IF(ISBLANK(#REF!),"",IF(#REF!="GC",L1,N1))))),"",IF(H2="GC",L2,N2))))),"",IF(H3="GC",L3,N3))))*PI()/10800)*SIN((IF(D2="S",-ABS(B2+C2/60),(B2+C2/60)))*PI()/180))/(SIN((IF(OR(ISBLANK(B2),ISBLANK(C3),ISBLANK(E3),ISBLANK(F3)),"",IF(ISBLANK((IF(OR(ISBLANK(#REF!),ISBLANK(C2),ISBLANK(E2),ISBLANK(F2)),"",IF(ISBLANK((IF(OR(ISBLANK(#REF!),ISBLANK(#REF!),ISBLANK(#REF!),ISBLANK(#REF!)),"",IF(ISBLANK(#REF!),"",IF(#REF!="GC",L1,N1))))),"",IF(H2="GC",L2,N2))))),"",IF(H3="GC",L3,N3))))*PI()/10800)*COS((IF(D2="S",-ABS(B2+C2/60),(B2+C2/60)))*PI()/180)))),180/PI()*ACOS((SIN((IF(D3="S",-ABS(B3+C3/60),(B3+C3/60)))*PI()/180)-SIN((IF(D2="S",-ABS(B2+C2/60),(B2+C2/60)))*PI()/180)*COS((IF(OR(ISBLANK(B2),ISBLANK(C3),ISBLANK(E3),ISBLANK(F3)),"",IF(ISBLANK((IF(OR(ISBLANK(#REF!),ISBLANK(C2),ISBLANK(E2),ISBLANK(F2)),"",IF(ISBLANK((IF(OR(ISBLANK(#REF!),ISBLANK(#REF!),ISBLANK(#REF!),ISBLANK(#REF!)),"",IF(ISBLANK(#REF!),"",IF(#REF!="GC",L1,N1))))),"",IF(H2="GC",L2,N2))))),"",IF(H3="GC",L3,N3))))*PI()/10800))/(COS((IF(D2="S",-ABS(B2+C2/60),(B2+C2/60)))*PI()/180)*SIN((IF(OR(ISBLANK(B2),ISBLANK(C3),ISBLANK(E3),ISBLANK(F3)),"",IF(ISBLANK((IF(OR(ISBLANK(#REF!),ISBLANK(C2),ISBLANK(E2),ISBLANK(F2)),"",IF(ISBLANK((IF(OR(ISBLANK(#REF!),ISBLANK(#REF!),ISBLANK(#REF!),ISBLANK(#REF!)),"",IF(ISBLANK(#REF!),"",IF(#REF!="GC",L1,N1))))),"",IF(H2="GC",L2,N2))))),"",IF(H3="GC",L3,N3))))*PI()/10800))))</f>
        <v>50.121654744839667</v>
      </c>
      <c r="L3" s="31">
        <f>ACOS(SIN((IF(D3="S",-ABS(B3+C3/60),(B3+C3/60)))*PI()/180)*SIN((IF(D2="S",-ABS(B2+C2/60),(B2+C2/60)))*PI()/180)+COS((IF(D3="S",-ABS(B3+C3/60),(B3+C3/60)))*PI()/180)*COS((IF(D2="S",-ABS(B2+C2/60),(B2+C2/60)))*PI()/180)*COS((IF(ABS((IF(G3="E",-ABS(E3+F3/60),E3+F3/60))-(IF(G2="E",-ABS(E2+F2/60),E2+F2/60)))&gt;180,IF(((IF(G3="E",-ABS(E3+F3/60),E3+F3/60))-(IF(G2="E",-ABS(E2+F2/60),E2+F2/60)))&gt;0,(IF(G3="E",-ABS(E3+F3/60),E3+F3/60))-(IF(G2="E",-ABS(E2+F2/60),E2+F2/60))-360,(IF(G3="E",-ABS(E3+F3/60),E3+F3/60))-(IF(G2="E",-ABS(E2+F2/60),E2+F2/60))+360),(IF(G3="E",-ABS(E3+F3/60),E3+F3/60))-(IF(G2="E",-ABS(E2+F2/60),E2+F2/60))))*PI()/180))*10800/PI()</f>
        <v>5487.605481242389</v>
      </c>
      <c r="M3" s="30">
        <f>IF(((IF(D3="S",-ABS(B3+C3/60),(B3+C3/60)))-(IF(D2="S",-ABS(B2+C2/60),(B2+C2/60))))&gt;0,MOD(ATAN((IF(ABS((IF(G3="E",-ABS(E3+F3/60),E3+F3/60))-(IF(G2="E",-ABS(E2+F2/60),E2+F2/60)))&gt;180,IF(((IF(G3="E",-ABS(E3+F3/60),E3+F3/60))-(IF(G2="E",-ABS(E2+F2/60),E2+F2/60)))&gt;0,(IF(G3="E",-ABS(E3+F3/60),E3+F3/60))-(IF(G2="E",-ABS(E2+F2/60),E2+F2/60))-360,(IF(G3="E",-ABS(E3+F3/60),E3+F3/60))-(IF(G2="E",-ABS(E2+F2/60),E2+F2/60))+360),(IF(G3="E",-ABS(E3+F3/60),E3+F3/60))-(IF(G2="E",-ABS(E2+F2/60),E2+F2/60))))/((180/PI()*LN(TAN(((IF(D2="S",-ABS(B2+C2/60),(B2+C2/60)))/2+45)*PI()/180)))-(180/PI()*LN(TAN(((IF(D3="S",-ABS(B3+C3/60),(B3+C3/60)))/2+45)*PI()/180)))))*180/PI(),360),IF((IF(D2="S",-ABS(B2+C2/60),(B2+C2/60)))=(IF(D3="S",-ABS(B3+C3/60),(B3+C3/60))),IF((IF(G2="E",-ABS(E2+F2/60),E2+F2/60))&gt;(IF(G3="E",-ABS(E3+F3/60),E3+F3/60)),90,270),ATAN((IF(ABS((IF(G3="E",-ABS(E3+F3/60),E3+F3/60))-(IF(G2="E",-ABS(E2+F2/60),E2+F2/60)))&gt;180,IF(((IF(G3="E",-ABS(E3+F3/60),E3+F3/60))-(IF(G2="E",-ABS(E2+F2/60),E2+F2/60)))&gt;0,(IF(G3="E",-ABS(E3+F3/60),E3+F3/60))-(IF(G2="E",-ABS(E2+F2/60),E2+F2/60))-360,(IF(G3="E",-ABS(E3+F3/60),E3+F3/60))-(IF(G2="E",-ABS(E2+F2/60),E2+F2/60))+360),(IF(G3="E",-ABS(E3+F3/60),E3+F3/60))-(IF(G2="E",-ABS(E2+F2/60),E2+F2/60))))/((180/PI()*LN(TAN(((IF(D2="S",-ABS(B2+C2/60),(B2+C2/60)))/2+45)*PI()/180)))-(180/PI()*LN(TAN(((IF(D3="S",-ABS(B3+C3/60),(B3+C3/60)))/2+45)*PI()/180)))))*180/PI()+180))</f>
        <v>43.285575826996691</v>
      </c>
      <c r="N3" s="31">
        <f>IF(OR(AND((IF(OR(ISBLANK(B3),ISBLANK(C3),ISBLANK(E3),ISBLANK(F3)),"",IF(H3="GC",K3,M3)))&gt;89,(IF(OR(ISBLANK(B3),ISBLANK(C3),ISBLANK(E3),ISBLANK(F3)),"",IF(H3="GC",K3,M3)))&lt;91),AND((IF(OR(ISBLANK(B3),ISBLANK(C3),ISBLANK(E3),ISBLANK(F3)),"",IF(H3="GC",K3,M3)))&gt;269,(IF(OR(ISBLANK(B3),ISBLANK(C3),ISBLANK(E3),ISBLANK(F3)),"",IF(H3="GC",K3,M3)))&lt;271)),ABS((IF(ABS((IF(G3="E",-ABS(E3+F3/60),E3+F3/60))-(IF(G2="E",-ABS(E2+F2/60),E2+F2/60)))&gt;180,IF(((IF(G3="E",-ABS(E3+F3/60),E3+F3/60))-(IF(G2="E",-ABS(E2+F2/60),E2+F2/60)))&gt;0,(IF(G3="E",-ABS(E3+F3/60),E3+F3/60))-(IF(G2="E",-ABS(E2+F2/60),E2+F2/60))-360,(IF(G3="E",-ABS(E3+F3/60),E3+F3/60))-(IF(G2="E",-ABS(E2+F2/60),E2+F2/60))+360),(IF(G3="E",-ABS(E3+F3/60),E3+F3/60))-(IF(G2="E",-ABS(E2+F2/60),E2+F2/60))))*COS(((IF(D2="S",-ABS(B2+C2/60),(B2+C2/60)))+(IF(D3="S",-ABS(B3+C3/60),(B3+C3/60))))*PI()/360)/SIN((IF(OR(ISBLANK(B3),ISBLANK(C3),ISBLANK(E3),ISBLANK(F3)),"",IF(H3="GC",K3,M3)))*PI()/180)*60),((IF(D3="S",-ABS(B3+C3/60),(B3+C3/60)))-(IF(D2="S",-ABS(B2+C2/60),(B2+C2/60))))/COS((IF(OR(ISBLANK(B3),ISBLANK(C3),ISBLANK(E3),ISBLANK(F3)),"",IF(H3="GC",K3,M3)))*PI()/180)*60)</f>
        <v>6238.6958894918189</v>
      </c>
    </row>
    <row r="4" spans="1:14">
      <c r="A4" s="32" t="s">
        <v>17</v>
      </c>
      <c r="B4" s="33">
        <v>33</v>
      </c>
      <c r="C4" s="34">
        <v>20</v>
      </c>
      <c r="D4" s="34" t="s">
        <v>9</v>
      </c>
      <c r="E4" s="35">
        <v>33</v>
      </c>
      <c r="F4" s="36">
        <v>20</v>
      </c>
      <c r="G4" s="36" t="s">
        <v>10</v>
      </c>
      <c r="H4" s="4" t="s">
        <v>11</v>
      </c>
      <c r="I4" s="37">
        <f>IF(OR(ISBLANK(B4),ISBLANK(C4),ISBLANK(E4),ISBLANK(F4)),"",IF(H4="GC",K4,M4))</f>
        <v>230.12165474483967</v>
      </c>
      <c r="J4" s="38">
        <f>IF(OR(ISBLANK(B3),ISBLANK(C4),ISBLANK(E4),ISBLANK(F4)),"",IF(ISBLANK(J3),"",IF(H4="GC",L4,N4)))</f>
        <v>5487.605481242389</v>
      </c>
      <c r="K4" s="39">
        <f>IF((IF(ABS((IF(G4="E",-ABS(E4+F4/60),E4+F4/60))-(IF(G3="E",-ABS(E3+F3/60),E3+F3/60)))&gt;180,IF(((IF(G4="E",-ABS(E4+F4/60),E4+F4/60))-(IF(G3="E",-ABS(E3+F3/60),E3+F3/60)))&gt;0,(IF(G4="E",-ABS(E4+F4/60),E4+F4/60))-(IF(G3="E",-ABS(E3+F3/60),E3+F3/60))-360,(IF(G4="E",-ABS(E4+F4/60),E4+F4/60))-(IF(G3="E",-ABS(E3+F3/60),E3+F3/60))+360),(IF(G4="E",-ABS(E4+F4/60),E4+F4/60))-(IF(G3="E",-ABS(E3+F3/60),E3+F3/60))))&gt;0,360-180/PI()*(ACOS((SIN((IF(D4="S",-ABS(B4+C4/60),(B4+C4/60)))*PI()/180)-COS((IF(OR(ISBLANK(B3),ISBLANK(C4),ISBLANK(E4),ISBLANK(F4)),"",IF(ISBLANK((IF(OR(ISBLANK(B2),ISBLANK(C3),ISBLANK(E3),ISBLANK(F3)),"",IF(ISBLANK((IF(OR(ISBLANK(#REF!),ISBLANK(C2),ISBLANK(E2),ISBLANK(F2)),"",IF(ISBLANK(#REF!),"",IF(H2="GC",L2,N2))))),"",IF(H3="GC",L3,N3))))),"",IF(H4="GC",L4,N4))))*PI()/10800)*SIN((IF(D3="S",-ABS(B3+C3/60),(B3+C3/60)))*PI()/180))/(SIN((IF(OR(ISBLANK(B3),ISBLANK(C4),ISBLANK(E4),ISBLANK(F4)),"",IF(ISBLANK((IF(OR(ISBLANK(B2),ISBLANK(C3),ISBLANK(E3),ISBLANK(F3)),"",IF(ISBLANK((IF(OR(ISBLANK(#REF!),ISBLANK(C2),ISBLANK(E2),ISBLANK(F2)),"",IF(ISBLANK(#REF!),"",IF(H2="GC",L2,N2))))),"",IF(H3="GC",L3,N3))))),"",IF(H4="GC",L4,N4))))*PI()/10800)*COS((IF(D3="S",-ABS(B3+C3/60),(B3+C3/60)))*PI()/180)))),180/PI()*ACOS((SIN((IF(D4="S",-ABS(B4+C4/60),(B4+C4/60)))*PI()/180)-SIN((IF(D3="S",-ABS(B3+C3/60),(B3+C3/60)))*PI()/180)*COS((IF(OR(ISBLANK(B3),ISBLANK(C4),ISBLANK(E4),ISBLANK(F4)),"",IF(ISBLANK((IF(OR(ISBLANK(B2),ISBLANK(C3),ISBLANK(E3),ISBLANK(F3)),"",IF(ISBLANK((IF(OR(ISBLANK(#REF!),ISBLANK(C2),ISBLANK(E2),ISBLANK(F2)),"",IF(ISBLANK(#REF!),"",IF(H2="GC",L2,N2))))),"",IF(H3="GC",L3,N3))))),"",IF(H4="GC",L4,N4))))*PI()/10800))/(COS((IF(D3="S",-ABS(B3+C3/60),(B3+C3/60)))*PI()/180)*SIN((IF(OR(ISBLANK(B3),ISBLANK(C4),ISBLANK(E4),ISBLANK(F4)),"",IF(ISBLANK((IF(OR(ISBLANK(B2),ISBLANK(C3),ISBLANK(E3),ISBLANK(F3)),"",IF(ISBLANK((IF(OR(ISBLANK(#REF!),ISBLANK(C2),ISBLANK(E2),ISBLANK(F2)),"",IF(ISBLANK(#REF!),"",IF(H2="GC",L2,N2))))),"",IF(H3="GC",L3,N3))))),"",IF(H4="GC",L4,N4))))*PI()/10800))))</f>
        <v>230.12165474483967</v>
      </c>
      <c r="L4" s="40">
        <f>ACOS(SIN((IF(D4="S",-ABS(B4+C4/60),(B4+C4/60)))*PI()/180)*SIN((IF(D3="S",-ABS(B3+C3/60),(B3+C3/60)))*PI()/180)+COS((IF(D4="S",-ABS(B4+C4/60),(B4+C4/60)))*PI()/180)*COS((IF(D3="S",-ABS(B3+C3/60),(B3+C3/60)))*PI()/180)*COS((IF(ABS((IF(G4="E",-ABS(E4+F4/60),E4+F4/60))-(IF(G3="E",-ABS(E3+F3/60),E3+F3/60)))&gt;180,IF(((IF(G4="E",-ABS(E4+F4/60),E4+F4/60))-(IF(G3="E",-ABS(E3+F3/60),E3+F3/60)))&gt;0,(IF(G4="E",-ABS(E4+F4/60),E4+F4/60))-(IF(G3="E",-ABS(E3+F3/60),E3+F3/60))-360,(IF(G4="E",-ABS(E4+F4/60),E4+F4/60))-(IF(G3="E",-ABS(E3+F3/60),E3+F3/60))+360),(IF(G4="E",-ABS(E4+F4/60),E4+F4/60))-(IF(G3="E",-ABS(E3+F3/60),E3+F3/60))))*PI()/180))*10800/PI()</f>
        <v>5487.605481242389</v>
      </c>
      <c r="M4" s="39">
        <f>IF(((IF(D4="S",-ABS(B4+C4/60),(B4+C4/60)))-(IF(D3="S",-ABS(B3+C3/60),(B3+C3/60))))&gt;0,MOD(ATAN((IF(ABS((IF(G4="E",-ABS(E4+F4/60),E4+F4/60))-(IF(G3="E",-ABS(E3+F3/60),E3+F3/60)))&gt;180,IF(((IF(G4="E",-ABS(E4+F4/60),E4+F4/60))-(IF(G3="E",-ABS(E3+F3/60),E3+F3/60)))&gt;0,(IF(G4="E",-ABS(E4+F4/60),E4+F4/60))-(IF(G3="E",-ABS(E3+F3/60),E3+F3/60))-360,(IF(G4="E",-ABS(E4+F4/60),E4+F4/60))-(IF(G3="E",-ABS(E3+F3/60),E3+F3/60))+360),(IF(G4="E",-ABS(E4+F4/60),E4+F4/60))-(IF(G3="E",-ABS(E3+F3/60),E3+F3/60))))/((180/PI()*LN(TAN(((IF(D3="S",-ABS(B3+C3/60),(B3+C3/60)))/2+45)*PI()/180)))-(180/PI()*LN(TAN(((IF(D4="S",-ABS(B4+C4/60),(B4+C4/60)))/2+45)*PI()/180)))))*180/PI(),360),IF((IF(D3="S",-ABS(B3+C3/60),(B3+C3/60)))=(IF(D4="S",-ABS(B4+C4/60),(B4+C4/60))),IF((IF(G3="E",-ABS(E3+F3/60),E3+F3/60))&gt;(IF(G4="E",-ABS(E4+F4/60),E4+F4/60)),90,270),ATAN((IF(ABS((IF(G4="E",-ABS(E4+F4/60),E4+F4/60))-(IF(G3="E",-ABS(E3+F3/60),E3+F3/60)))&gt;180,IF(((IF(G4="E",-ABS(E4+F4/60),E4+F4/60))-(IF(G3="E",-ABS(E3+F3/60),E3+F3/60)))&gt;0,(IF(G4="E",-ABS(E4+F4/60),E4+F4/60))-(IF(G3="E",-ABS(E3+F3/60),E3+F3/60))-360,(IF(G4="E",-ABS(E4+F4/60),E4+F4/60))-(IF(G3="E",-ABS(E3+F3/60),E3+F3/60))+360),(IF(G4="E",-ABS(E4+F4/60),E4+F4/60))-(IF(G3="E",-ABS(E3+F3/60),E3+F3/60))))/((180/PI()*LN(TAN(((IF(D3="S",-ABS(B3+C3/60),(B3+C3/60)))/2+45)*PI()/180)))-(180/PI()*LN(TAN(((IF(D4="S",-ABS(B4+C4/60),(B4+C4/60)))/2+45)*PI()/180)))))*180/PI()+180))</f>
        <v>223.28557582699671</v>
      </c>
      <c r="N4" s="40">
        <f>IF(OR(AND((IF(OR(ISBLANK(B4),ISBLANK(C4),ISBLANK(E4),ISBLANK(F4)),"",IF(H4="GC",K4,M4)))&gt;89,(IF(OR(ISBLANK(B4),ISBLANK(C4),ISBLANK(E4),ISBLANK(F4)),"",IF(H4="GC",K4,M4)))&lt;91),AND((IF(OR(ISBLANK(B4),ISBLANK(C4),ISBLANK(E4),ISBLANK(F4)),"",IF(H4="GC",K4,M4)))&gt;269,(IF(OR(ISBLANK(B4),ISBLANK(C4),ISBLANK(E4),ISBLANK(F4)),"",IF(H4="GC",K4,M4)))&lt;271)),ABS((IF(ABS((IF(G4="E",-ABS(E4+F4/60),E4+F4/60))-(IF(G3="E",-ABS(E3+F3/60),E3+F3/60)))&gt;180,IF(((IF(G4="E",-ABS(E4+F4/60),E4+F4/60))-(IF(G3="E",-ABS(E3+F3/60),E3+F3/60)))&gt;0,(IF(G4="E",-ABS(E4+F4/60),E4+F4/60))-(IF(G3="E",-ABS(E3+F3/60),E3+F3/60))-360,(IF(G4="E",-ABS(E4+F4/60),E4+F4/60))-(IF(G3="E",-ABS(E3+F3/60),E3+F3/60))+360),(IF(G4="E",-ABS(E4+F4/60),E4+F4/60))-(IF(G3="E",-ABS(E3+F3/60),E3+F3/60))))*COS(((IF(D3="S",-ABS(B3+C3/60),(B3+C3/60)))+(IF(D4="S",-ABS(B4+C4/60),(B4+C4/60))))*PI()/360)/SIN((IF(OR(ISBLANK(B4),ISBLANK(C4),ISBLANK(E4),ISBLANK(F4)),"",IF(H4="GC",K4,M4)))*PI()/180)*60),((IF(D4="S",-ABS(B4+C4/60),(B4+C4/60)))-(IF(D3="S",-ABS(B3+C3/60),(B3+C3/60))))/COS((IF(OR(ISBLANK(B4),ISBLANK(C4),ISBLANK(E4),ISBLANK(F4)),"",IF(H4="GC",K4,M4)))*PI()/180)*60)</f>
        <v>6238.6958894918171</v>
      </c>
    </row>
    <row r="5" spans="1:14">
      <c r="A5" s="2" t="s">
        <v>18</v>
      </c>
      <c r="B5" s="19">
        <v>33</v>
      </c>
      <c r="C5" s="8">
        <v>20</v>
      </c>
      <c r="D5" s="8" t="s">
        <v>12</v>
      </c>
      <c r="E5" s="22">
        <v>33</v>
      </c>
      <c r="F5" s="12">
        <v>20</v>
      </c>
      <c r="G5" s="12" t="s">
        <v>13</v>
      </c>
      <c r="H5" s="3" t="s">
        <v>11</v>
      </c>
      <c r="I5" s="27">
        <f>IF(OR(ISBLANK(B5),ISBLANK(C5),ISBLANK(E5),ISBLANK(F5)),"",IF(H5="GC",K5,M5))</f>
        <v>50.121654744839667</v>
      </c>
      <c r="J5" s="16">
        <f>IF(OR(ISBLANK(B4),ISBLANK(C5),ISBLANK(E5),ISBLANK(F5)),"",IF(ISBLANK(J4),"",IF(H5="GC",L5,N5)))</f>
        <v>5487.605481242389</v>
      </c>
      <c r="K5" s="30">
        <f>IF((IF(ABS((IF(G5="E",-ABS(E5+F5/60),E5+F5/60))-(IF(G4="E",-ABS(E4+F4/60),E4+F4/60)))&gt;180,IF(((IF(G5="E",-ABS(E5+F5/60),E5+F5/60))-(IF(G4="E",-ABS(E4+F4/60),E4+F4/60)))&gt;0,(IF(G5="E",-ABS(E5+F5/60),E5+F5/60))-(IF(G4="E",-ABS(E4+F4/60),E4+F4/60))-360,(IF(G5="E",-ABS(E5+F5/60),E5+F5/60))-(IF(G4="E",-ABS(E4+F4/60),E4+F4/60))+360),(IF(G5="E",-ABS(E5+F5/60),E5+F5/60))-(IF(G4="E",-ABS(E4+F4/60),E4+F4/60))))&gt;0,360-180/PI()*(ACOS((SIN((IF(D5="S",-ABS(B5+C5/60),(B5+C5/60)))*PI()/180)-COS((IF(OR(ISBLANK(B4),ISBLANK(C5),ISBLANK(E5),ISBLANK(F5)),"",IF(ISBLANK((IF(OR(ISBLANK(B3),ISBLANK(C4),ISBLANK(E4),ISBLANK(F4)),"",IF(ISBLANK((IF(OR(ISBLANK(#REF!),ISBLANK(C3),ISBLANK(E3),ISBLANK(F3)),"",IF(ISBLANK(#REF!),"",IF(H3="GC",L3,N3))))),"",IF(H4="GC",L4,N4))))),"",IF(H5="GC",L5,N5))))*PI()/10800)*SIN((IF(D4="S",-ABS(B4+C4/60),(B4+C4/60)))*PI()/180))/(SIN((IF(OR(ISBLANK(B4),ISBLANK(C5),ISBLANK(E5),ISBLANK(F5)),"",IF(ISBLANK((IF(OR(ISBLANK(B3),ISBLANK(C4),ISBLANK(E4),ISBLANK(F4)),"",IF(ISBLANK((IF(OR(ISBLANK(#REF!),ISBLANK(C3),ISBLANK(E3),ISBLANK(F3)),"",IF(ISBLANK(#REF!),"",IF(H3="GC",L3,N3))))),"",IF(H4="GC",L4,N4))))),"",IF(H5="GC",L5,N5))))*PI()/10800)*COS((IF(D4="S",-ABS(B4+C4/60),(B4+C4/60)))*PI()/180)))),180/PI()*ACOS((SIN((IF(D5="S",-ABS(B5+C5/60),(B5+C5/60)))*PI()/180)-SIN((IF(D4="S",-ABS(B4+C4/60),(B4+C4/60)))*PI()/180)*COS((IF(OR(ISBLANK(B4),ISBLANK(C5),ISBLANK(E5),ISBLANK(F5)),"",IF(ISBLANK((IF(OR(ISBLANK(B3),ISBLANK(C4),ISBLANK(E4),ISBLANK(F4)),"",IF(ISBLANK((IF(OR(ISBLANK(#REF!),ISBLANK(C3),ISBLANK(E3),ISBLANK(F3)),"",IF(ISBLANK(#REF!),"",IF(H3="GC",L3,N3))))),"",IF(H4="GC",L4,N4))))),"",IF(H5="GC",L5,N5))))*PI()/10800))/(COS((IF(D4="S",-ABS(B4+C4/60),(B4+C4/60)))*PI()/180)*SIN((IF(OR(ISBLANK(B4),ISBLANK(C5),ISBLANK(E5),ISBLANK(F5)),"",IF(ISBLANK((IF(OR(ISBLANK(B3),ISBLANK(C4),ISBLANK(E4),ISBLANK(F4)),"",IF(ISBLANK((IF(OR(ISBLANK(#REF!),ISBLANK(C3),ISBLANK(E3),ISBLANK(F3)),"",IF(ISBLANK(#REF!),"",IF(H3="GC",L3,N3))))),"",IF(H4="GC",L4,N4))))),"",IF(H5="GC",L5,N5))))*PI()/10800))))</f>
        <v>50.121654744839667</v>
      </c>
      <c r="L5" s="31">
        <f>ACOS(SIN((IF(D5="S",-ABS(B5+C5/60),(B5+C5/60)))*PI()/180)*SIN((IF(D4="S",-ABS(B4+C4/60),(B4+C4/60)))*PI()/180)+COS((IF(D5="S",-ABS(B5+C5/60),(B5+C5/60)))*PI()/180)*COS((IF(D4="S",-ABS(B4+C4/60),(B4+C4/60)))*PI()/180)*COS((IF(ABS((IF(G5="E",-ABS(E5+F5/60),E5+F5/60))-(IF(G4="E",-ABS(E4+F4/60),E4+F4/60)))&gt;180,IF(((IF(G5="E",-ABS(E5+F5/60),E5+F5/60))-(IF(G4="E",-ABS(E4+F4/60),E4+F4/60)))&gt;0,(IF(G5="E",-ABS(E5+F5/60),E5+F5/60))-(IF(G4="E",-ABS(E4+F4/60),E4+F4/60))-360,(IF(G5="E",-ABS(E5+F5/60),E5+F5/60))-(IF(G4="E",-ABS(E4+F4/60),E4+F4/60))+360),(IF(G5="E",-ABS(E5+F5/60),E5+F5/60))-(IF(G4="E",-ABS(E4+F4/60),E4+F4/60))))*PI()/180))*10800/PI()</f>
        <v>5487.605481242389</v>
      </c>
      <c r="M5" s="30">
        <f>IF(((IF(D5="S",-ABS(B5+C5/60),(B5+C5/60)))-(IF(D4="S",-ABS(B4+C4/60),(B4+C4/60))))&gt;0,MOD(ATAN((IF(ABS((IF(G5="E",-ABS(E5+F5/60),E5+F5/60))-(IF(G4="E",-ABS(E4+F4/60),E4+F4/60)))&gt;180,IF(((IF(G5="E",-ABS(E5+F5/60),E5+F5/60))-(IF(G4="E",-ABS(E4+F4/60),E4+F4/60)))&gt;0,(IF(G5="E",-ABS(E5+F5/60),E5+F5/60))-(IF(G4="E",-ABS(E4+F4/60),E4+F4/60))-360,(IF(G5="E",-ABS(E5+F5/60),E5+F5/60))-(IF(G4="E",-ABS(E4+F4/60),E4+F4/60))+360),(IF(G5="E",-ABS(E5+F5/60),E5+F5/60))-(IF(G4="E",-ABS(E4+F4/60),E4+F4/60))))/((180/PI()*LN(TAN(((IF(D4="S",-ABS(B4+C4/60),(B4+C4/60)))/2+45)*PI()/180)))-(180/PI()*LN(TAN(((IF(D5="S",-ABS(B5+C5/60),(B5+C5/60)))/2+45)*PI()/180)))))*180/PI(),360),IF((IF(D4="S",-ABS(B4+C4/60),(B4+C4/60)))=(IF(D5="S",-ABS(B5+C5/60),(B5+C5/60))),IF((IF(G4="E",-ABS(E4+F4/60),E4+F4/60))&gt;(IF(G5="E",-ABS(E5+F5/60),E5+F5/60)),90,270),ATAN((IF(ABS((IF(G5="E",-ABS(E5+F5/60),E5+F5/60))-(IF(G4="E",-ABS(E4+F4/60),E4+F4/60)))&gt;180,IF(((IF(G5="E",-ABS(E5+F5/60),E5+F5/60))-(IF(G4="E",-ABS(E4+F4/60),E4+F4/60)))&gt;0,(IF(G5="E",-ABS(E5+F5/60),E5+F5/60))-(IF(G4="E",-ABS(E4+F4/60),E4+F4/60))-360,(IF(G5="E",-ABS(E5+F5/60),E5+F5/60))-(IF(G4="E",-ABS(E4+F4/60),E4+F4/60))+360),(IF(G5="E",-ABS(E5+F5/60),E5+F5/60))-(IF(G4="E",-ABS(E4+F4/60),E4+F4/60))))/((180/PI()*LN(TAN(((IF(D4="S",-ABS(B4+C4/60),(B4+C4/60)))/2+45)*PI()/180)))-(180/PI()*LN(TAN(((IF(D5="S",-ABS(B5+C5/60),(B5+C5/60)))/2+45)*PI()/180)))))*180/PI()+180))</f>
        <v>43.285575826996691</v>
      </c>
      <c r="N5" s="31">
        <f>IF(OR(AND((IF(OR(ISBLANK(B5),ISBLANK(C5),ISBLANK(E5),ISBLANK(F5)),"",IF(H5="GC",K5,M5)))&gt;89,(IF(OR(ISBLANK(B5),ISBLANK(C5),ISBLANK(E5),ISBLANK(F5)),"",IF(H5="GC",K5,M5)))&lt;91),AND((IF(OR(ISBLANK(B5),ISBLANK(C5),ISBLANK(E5),ISBLANK(F5)),"",IF(H5="GC",K5,M5)))&gt;269,(IF(OR(ISBLANK(B5),ISBLANK(C5),ISBLANK(E5),ISBLANK(F5)),"",IF(H5="GC",K5,M5)))&lt;271)),ABS((IF(ABS((IF(G5="E",-ABS(E5+F5/60),E5+F5/60))-(IF(G4="E",-ABS(E4+F4/60),E4+F4/60)))&gt;180,IF(((IF(G5="E",-ABS(E5+F5/60),E5+F5/60))-(IF(G4="E",-ABS(E4+F4/60),E4+F4/60)))&gt;0,(IF(G5="E",-ABS(E5+F5/60),E5+F5/60))-(IF(G4="E",-ABS(E4+F4/60),E4+F4/60))-360,(IF(G5="E",-ABS(E5+F5/60),E5+F5/60))-(IF(G4="E",-ABS(E4+F4/60),E4+F4/60))+360),(IF(G5="E",-ABS(E5+F5/60),E5+F5/60))-(IF(G4="E",-ABS(E4+F4/60),E4+F4/60))))*COS(((IF(D4="S",-ABS(B4+C4/60),(B4+C4/60)))+(IF(D5="S",-ABS(B5+C5/60),(B5+C5/60))))*PI()/360)/SIN((IF(OR(ISBLANK(B5),ISBLANK(C5),ISBLANK(E5),ISBLANK(F5)),"",IF(H5="GC",K5,M5)))*PI()/180)*60),((IF(D5="S",-ABS(B5+C5/60),(B5+C5/60)))-(IF(D4="S",-ABS(B4+C4/60),(B4+C4/60))))/COS((IF(OR(ISBLANK(B5),ISBLANK(C5),ISBLANK(E5),ISBLANK(F5)),"",IF(H5="GC",K5,M5)))*PI()/180)*60)</f>
        <v>6238.6958894918189</v>
      </c>
    </row>
    <row r="6" spans="1:14">
      <c r="A6" s="32" t="s">
        <v>19</v>
      </c>
      <c r="B6" s="33">
        <v>33</v>
      </c>
      <c r="C6" s="34">
        <v>20</v>
      </c>
      <c r="D6" s="34" t="s">
        <v>9</v>
      </c>
      <c r="E6" s="35">
        <v>33</v>
      </c>
      <c r="F6" s="36">
        <v>20</v>
      </c>
      <c r="G6" s="36" t="s">
        <v>10</v>
      </c>
      <c r="H6" s="4" t="s">
        <v>11</v>
      </c>
      <c r="I6" s="37">
        <f>IF(OR(ISBLANK(B6),ISBLANK(C6),ISBLANK(E6),ISBLANK(F6)),"",IF(H6="GC",K6,M6))</f>
        <v>230.12165474483967</v>
      </c>
      <c r="J6" s="38">
        <f>IF(OR(ISBLANK(B5),ISBLANK(C6),ISBLANK(E6),ISBLANK(F6)),"",IF(ISBLANK(J5),"",IF(H6="GC",L6,N6)))</f>
        <v>5487.605481242389</v>
      </c>
      <c r="K6" s="39">
        <f>IF((IF(ABS((IF(G6="E",-ABS(E6+F6/60),E6+F6/60))-(IF(G5="E",-ABS(E5+F5/60),E5+F5/60)))&gt;180,IF(((IF(G6="E",-ABS(E6+F6/60),E6+F6/60))-(IF(G5="E",-ABS(E5+F5/60),E5+F5/60)))&gt;0,(IF(G6="E",-ABS(E6+F6/60),E6+F6/60))-(IF(G5="E",-ABS(E5+F5/60),E5+F5/60))-360,(IF(G6="E",-ABS(E6+F6/60),E6+F6/60))-(IF(G5="E",-ABS(E5+F5/60),E5+F5/60))+360),(IF(G6="E",-ABS(E6+F6/60),E6+F6/60))-(IF(G5="E",-ABS(E5+F5/60),E5+F5/60))))&gt;0,360-180/PI()*(ACOS((SIN((IF(D6="S",-ABS(B6+C6/60),(B6+C6/60)))*PI()/180)-COS((IF(OR(ISBLANK(B5),ISBLANK(C6),ISBLANK(E6),ISBLANK(F6)),"",IF(ISBLANK((IF(OR(ISBLANK(B4),ISBLANK(C5),ISBLANK(E5),ISBLANK(F5)),"",IF(ISBLANK((IF(OR(ISBLANK(#REF!),ISBLANK(C4),ISBLANK(E4),ISBLANK(F4)),"",IF(ISBLANK(#REF!),"",IF(H4="GC",L4,N4))))),"",IF(H5="GC",L5,N5))))),"",IF(H6="GC",L6,N6))))*PI()/10800)*SIN((IF(D5="S",-ABS(B5+C5/60),(B5+C5/60)))*PI()/180))/(SIN((IF(OR(ISBLANK(B5),ISBLANK(C6),ISBLANK(E6),ISBLANK(F6)),"",IF(ISBLANK((IF(OR(ISBLANK(B4),ISBLANK(C5),ISBLANK(E5),ISBLANK(F5)),"",IF(ISBLANK((IF(OR(ISBLANK(#REF!),ISBLANK(C4),ISBLANK(E4),ISBLANK(F4)),"",IF(ISBLANK(#REF!),"",IF(H4="GC",L4,N4))))),"",IF(H5="GC",L5,N5))))),"",IF(H6="GC",L6,N6))))*PI()/10800)*COS((IF(D5="S",-ABS(B5+C5/60),(B5+C5/60)))*PI()/180)))),180/PI()*ACOS((SIN((IF(D6="S",-ABS(B6+C6/60),(B6+C6/60)))*PI()/180)-SIN((IF(D5="S",-ABS(B5+C5/60),(B5+C5/60)))*PI()/180)*COS((IF(OR(ISBLANK(B5),ISBLANK(C6),ISBLANK(E6),ISBLANK(F6)),"",IF(ISBLANK((IF(OR(ISBLANK(B4),ISBLANK(C5),ISBLANK(E5),ISBLANK(F5)),"",IF(ISBLANK((IF(OR(ISBLANK(#REF!),ISBLANK(C4),ISBLANK(E4),ISBLANK(F4)),"",IF(ISBLANK(#REF!),"",IF(H4="GC",L4,N4))))),"",IF(H5="GC",L5,N5))))),"",IF(H6="GC",L6,N6))))*PI()/10800))/(COS((IF(D5="S",-ABS(B5+C5/60),(B5+C5/60)))*PI()/180)*SIN((IF(OR(ISBLANK(B5),ISBLANK(C6),ISBLANK(E6),ISBLANK(F6)),"",IF(ISBLANK((IF(OR(ISBLANK(B4),ISBLANK(C5),ISBLANK(E5),ISBLANK(F5)),"",IF(ISBLANK((IF(OR(ISBLANK(#REF!),ISBLANK(C4),ISBLANK(E4),ISBLANK(F4)),"",IF(ISBLANK(#REF!),"",IF(H4="GC",L4,N4))))),"",IF(H5="GC",L5,N5))))),"",IF(H6="GC",L6,N6))))*PI()/10800))))</f>
        <v>230.12165474483967</v>
      </c>
      <c r="L6" s="40">
        <f>ACOS(SIN((IF(D6="S",-ABS(B6+C6/60),(B6+C6/60)))*PI()/180)*SIN((IF(D5="S",-ABS(B5+C5/60),(B5+C5/60)))*PI()/180)+COS((IF(D6="S",-ABS(B6+C6/60),(B6+C6/60)))*PI()/180)*COS((IF(D5="S",-ABS(B5+C5/60),(B5+C5/60)))*PI()/180)*COS((IF(ABS((IF(G6="E",-ABS(E6+F6/60),E6+F6/60))-(IF(G5="E",-ABS(E5+F5/60),E5+F5/60)))&gt;180,IF(((IF(G6="E",-ABS(E6+F6/60),E6+F6/60))-(IF(G5="E",-ABS(E5+F5/60),E5+F5/60)))&gt;0,(IF(G6="E",-ABS(E6+F6/60),E6+F6/60))-(IF(G5="E",-ABS(E5+F5/60),E5+F5/60))-360,(IF(G6="E",-ABS(E6+F6/60),E6+F6/60))-(IF(G5="E",-ABS(E5+F5/60),E5+F5/60))+360),(IF(G6="E",-ABS(E6+F6/60),E6+F6/60))-(IF(G5="E",-ABS(E5+F5/60),E5+F5/60))))*PI()/180))*10800/PI()</f>
        <v>5487.605481242389</v>
      </c>
      <c r="M6" s="39">
        <f>IF(((IF(D6="S",-ABS(B6+C6/60),(B6+C6/60)))-(IF(D5="S",-ABS(B5+C5/60),(B5+C5/60))))&gt;0,MOD(ATAN((IF(ABS((IF(G6="E",-ABS(E6+F6/60),E6+F6/60))-(IF(G5="E",-ABS(E5+F5/60),E5+F5/60)))&gt;180,IF(((IF(G6="E",-ABS(E6+F6/60),E6+F6/60))-(IF(G5="E",-ABS(E5+F5/60),E5+F5/60)))&gt;0,(IF(G6="E",-ABS(E6+F6/60),E6+F6/60))-(IF(G5="E",-ABS(E5+F5/60),E5+F5/60))-360,(IF(G6="E",-ABS(E6+F6/60),E6+F6/60))-(IF(G5="E",-ABS(E5+F5/60),E5+F5/60))+360),(IF(G6="E",-ABS(E6+F6/60),E6+F6/60))-(IF(G5="E",-ABS(E5+F5/60),E5+F5/60))))/((180/PI()*LN(TAN(((IF(D5="S",-ABS(B5+C5/60),(B5+C5/60)))/2+45)*PI()/180)))-(180/PI()*LN(TAN(((IF(D6="S",-ABS(B6+C6/60),(B6+C6/60)))/2+45)*PI()/180)))))*180/PI(),360),IF((IF(D5="S",-ABS(B5+C5/60),(B5+C5/60)))=(IF(D6="S",-ABS(B6+C6/60),(B6+C6/60))),IF((IF(G5="E",-ABS(E5+F5/60),E5+F5/60))&gt;(IF(G6="E",-ABS(E6+F6/60),E6+F6/60)),90,270),ATAN((IF(ABS((IF(G6="E",-ABS(E6+F6/60),E6+F6/60))-(IF(G5="E",-ABS(E5+F5/60),E5+F5/60)))&gt;180,IF(((IF(G6="E",-ABS(E6+F6/60),E6+F6/60))-(IF(G5="E",-ABS(E5+F5/60),E5+F5/60)))&gt;0,(IF(G6="E",-ABS(E6+F6/60),E6+F6/60))-(IF(G5="E",-ABS(E5+F5/60),E5+F5/60))-360,(IF(G6="E",-ABS(E6+F6/60),E6+F6/60))-(IF(G5="E",-ABS(E5+F5/60),E5+F5/60))+360),(IF(G6="E",-ABS(E6+F6/60),E6+F6/60))-(IF(G5="E",-ABS(E5+F5/60),E5+F5/60))))/((180/PI()*LN(TAN(((IF(D5="S",-ABS(B5+C5/60),(B5+C5/60)))/2+45)*PI()/180)))-(180/PI()*LN(TAN(((IF(D6="S",-ABS(B6+C6/60),(B6+C6/60)))/2+45)*PI()/180)))))*180/PI()+180))</f>
        <v>223.28557582699671</v>
      </c>
      <c r="N6" s="40">
        <f>IF(OR(AND((IF(OR(ISBLANK(B6),ISBLANK(C6),ISBLANK(E6),ISBLANK(F6)),"",IF(H6="GC",K6,M6)))&gt;89,(IF(OR(ISBLANK(B6),ISBLANK(C6),ISBLANK(E6),ISBLANK(F6)),"",IF(H6="GC",K6,M6)))&lt;91),AND((IF(OR(ISBLANK(B6),ISBLANK(C6),ISBLANK(E6),ISBLANK(F6)),"",IF(H6="GC",K6,M6)))&gt;269,(IF(OR(ISBLANK(B6),ISBLANK(C6),ISBLANK(E6),ISBLANK(F6)),"",IF(H6="GC",K6,M6)))&lt;271)),ABS((IF(ABS((IF(G6="E",-ABS(E6+F6/60),E6+F6/60))-(IF(G5="E",-ABS(E5+F5/60),E5+F5/60)))&gt;180,IF(((IF(G6="E",-ABS(E6+F6/60),E6+F6/60))-(IF(G5="E",-ABS(E5+F5/60),E5+F5/60)))&gt;0,(IF(G6="E",-ABS(E6+F6/60),E6+F6/60))-(IF(G5="E",-ABS(E5+F5/60),E5+F5/60))-360,(IF(G6="E",-ABS(E6+F6/60),E6+F6/60))-(IF(G5="E",-ABS(E5+F5/60),E5+F5/60))+360),(IF(G6="E",-ABS(E6+F6/60),E6+F6/60))-(IF(G5="E",-ABS(E5+F5/60),E5+F5/60))))*COS(((IF(D5="S",-ABS(B5+C5/60),(B5+C5/60)))+(IF(D6="S",-ABS(B6+C6/60),(B6+C6/60))))*PI()/360)/SIN((IF(OR(ISBLANK(B6),ISBLANK(C6),ISBLANK(E6),ISBLANK(F6)),"",IF(H6="GC",K6,M6)))*PI()/180)*60),((IF(D6="S",-ABS(B6+C6/60),(B6+C6/60)))-(IF(D5="S",-ABS(B5+C5/60),(B5+C5/60))))/COS((IF(OR(ISBLANK(B6),ISBLANK(C6),ISBLANK(E6),ISBLANK(F6)),"",IF(H6="GC",K6,M6)))*PI()/180)*60)</f>
        <v>6238.6958894918171</v>
      </c>
    </row>
    <row r="7" spans="1:14">
      <c r="A7" s="2" t="s">
        <v>20</v>
      </c>
      <c r="B7" s="19">
        <v>33</v>
      </c>
      <c r="C7" s="8">
        <v>20</v>
      </c>
      <c r="D7" s="8" t="s">
        <v>12</v>
      </c>
      <c r="E7" s="22">
        <v>33</v>
      </c>
      <c r="F7" s="12">
        <v>20</v>
      </c>
      <c r="G7" s="12" t="s">
        <v>13</v>
      </c>
      <c r="H7" s="3" t="s">
        <v>11</v>
      </c>
      <c r="I7" s="27">
        <f>IF(OR(ISBLANK(B7),ISBLANK(C7),ISBLANK(E7),ISBLANK(F7)),"",IF(H7="GC",K7,M7))</f>
        <v>50.121654744839667</v>
      </c>
      <c r="J7" s="16">
        <f>IF(OR(ISBLANK(B6),ISBLANK(C7),ISBLANK(E7),ISBLANK(F7)),"",IF(ISBLANK(J6),"",IF(H7="GC",L7,N7)))</f>
        <v>5487.605481242389</v>
      </c>
      <c r="K7" s="30">
        <f>IF((IF(ABS((IF(G7="E",-ABS(E7+F7/60),E7+F7/60))-(IF(G6="E",-ABS(E6+F6/60),E6+F6/60)))&gt;180,IF(((IF(G7="E",-ABS(E7+F7/60),E7+F7/60))-(IF(G6="E",-ABS(E6+F6/60),E6+F6/60)))&gt;0,(IF(G7="E",-ABS(E7+F7/60),E7+F7/60))-(IF(G6="E",-ABS(E6+F6/60),E6+F6/60))-360,(IF(G7="E",-ABS(E7+F7/60),E7+F7/60))-(IF(G6="E",-ABS(E6+F6/60),E6+F6/60))+360),(IF(G7="E",-ABS(E7+F7/60),E7+F7/60))-(IF(G6="E",-ABS(E6+F6/60),E6+F6/60))))&gt;0,360-180/PI()*(ACOS((SIN((IF(D7="S",-ABS(B7+C7/60),(B7+C7/60)))*PI()/180)-COS((IF(OR(ISBLANK(B6),ISBLANK(C7),ISBLANK(E7),ISBLANK(F7)),"",IF(ISBLANK((IF(OR(ISBLANK(B5),ISBLANK(C6),ISBLANK(E6),ISBLANK(F6)),"",IF(ISBLANK((IF(OR(ISBLANK(#REF!),ISBLANK(C5),ISBLANK(E5),ISBLANK(F5)),"",IF(ISBLANK(#REF!),"",IF(H5="GC",L5,N5))))),"",IF(H6="GC",L6,N6))))),"",IF(H7="GC",L7,N7))))*PI()/10800)*SIN((IF(D6="S",-ABS(B6+C6/60),(B6+C6/60)))*PI()/180))/(SIN((IF(OR(ISBLANK(B6),ISBLANK(C7),ISBLANK(E7),ISBLANK(F7)),"",IF(ISBLANK((IF(OR(ISBLANK(B5),ISBLANK(C6),ISBLANK(E6),ISBLANK(F6)),"",IF(ISBLANK((IF(OR(ISBLANK(#REF!),ISBLANK(C5),ISBLANK(E5),ISBLANK(F5)),"",IF(ISBLANK(#REF!),"",IF(H5="GC",L5,N5))))),"",IF(H6="GC",L6,N6))))),"",IF(H7="GC",L7,N7))))*PI()/10800)*COS((IF(D6="S",-ABS(B6+C6/60),(B6+C6/60)))*PI()/180)))),180/PI()*ACOS((SIN((IF(D7="S",-ABS(B7+C7/60),(B7+C7/60)))*PI()/180)-SIN((IF(D6="S",-ABS(B6+C6/60),(B6+C6/60)))*PI()/180)*COS((IF(OR(ISBLANK(B6),ISBLANK(C7),ISBLANK(E7),ISBLANK(F7)),"",IF(ISBLANK((IF(OR(ISBLANK(B5),ISBLANK(C6),ISBLANK(E6),ISBLANK(F6)),"",IF(ISBLANK((IF(OR(ISBLANK(#REF!),ISBLANK(C5),ISBLANK(E5),ISBLANK(F5)),"",IF(ISBLANK(#REF!),"",IF(H5="GC",L5,N5))))),"",IF(H6="GC",L6,N6))))),"",IF(H7="GC",L7,N7))))*PI()/10800))/(COS((IF(D6="S",-ABS(B6+C6/60),(B6+C6/60)))*PI()/180)*SIN((IF(OR(ISBLANK(B6),ISBLANK(C7),ISBLANK(E7),ISBLANK(F7)),"",IF(ISBLANK((IF(OR(ISBLANK(B5),ISBLANK(C6),ISBLANK(E6),ISBLANK(F6)),"",IF(ISBLANK((IF(OR(ISBLANK(#REF!),ISBLANK(C5),ISBLANK(E5),ISBLANK(F5)),"",IF(ISBLANK(#REF!),"",IF(H5="GC",L5,N5))))),"",IF(H6="GC",L6,N6))))),"",IF(H7="GC",L7,N7))))*PI()/10800))))</f>
        <v>50.121654744839667</v>
      </c>
      <c r="L7" s="31">
        <f>ACOS(SIN((IF(D7="S",-ABS(B7+C7/60),(B7+C7/60)))*PI()/180)*SIN((IF(D6="S",-ABS(B6+C6/60),(B6+C6/60)))*PI()/180)+COS((IF(D7="S",-ABS(B7+C7/60),(B7+C7/60)))*PI()/180)*COS((IF(D6="S",-ABS(B6+C6/60),(B6+C6/60)))*PI()/180)*COS((IF(ABS((IF(G7="E",-ABS(E7+F7/60),E7+F7/60))-(IF(G6="E",-ABS(E6+F6/60),E6+F6/60)))&gt;180,IF(((IF(G7="E",-ABS(E7+F7/60),E7+F7/60))-(IF(G6="E",-ABS(E6+F6/60),E6+F6/60)))&gt;0,(IF(G7="E",-ABS(E7+F7/60),E7+F7/60))-(IF(G6="E",-ABS(E6+F6/60),E6+F6/60))-360,(IF(G7="E",-ABS(E7+F7/60),E7+F7/60))-(IF(G6="E",-ABS(E6+F6/60),E6+F6/60))+360),(IF(G7="E",-ABS(E7+F7/60),E7+F7/60))-(IF(G6="E",-ABS(E6+F6/60),E6+F6/60))))*PI()/180))*10800/PI()</f>
        <v>5487.605481242389</v>
      </c>
      <c r="M7" s="30">
        <f>IF(((IF(D7="S",-ABS(B7+C7/60),(B7+C7/60)))-(IF(D6="S",-ABS(B6+C6/60),(B6+C6/60))))&gt;0,MOD(ATAN((IF(ABS((IF(G7="E",-ABS(E7+F7/60),E7+F7/60))-(IF(G6="E",-ABS(E6+F6/60),E6+F6/60)))&gt;180,IF(((IF(G7="E",-ABS(E7+F7/60),E7+F7/60))-(IF(G6="E",-ABS(E6+F6/60),E6+F6/60)))&gt;0,(IF(G7="E",-ABS(E7+F7/60),E7+F7/60))-(IF(G6="E",-ABS(E6+F6/60),E6+F6/60))-360,(IF(G7="E",-ABS(E7+F7/60),E7+F7/60))-(IF(G6="E",-ABS(E6+F6/60),E6+F6/60))+360),(IF(G7="E",-ABS(E7+F7/60),E7+F7/60))-(IF(G6="E",-ABS(E6+F6/60),E6+F6/60))))/((180/PI()*LN(TAN(((IF(D6="S",-ABS(B6+C6/60),(B6+C6/60)))/2+45)*PI()/180)))-(180/PI()*LN(TAN(((IF(D7="S",-ABS(B7+C7/60),(B7+C7/60)))/2+45)*PI()/180)))))*180/PI(),360),IF((IF(D6="S",-ABS(B6+C6/60),(B6+C6/60)))=(IF(D7="S",-ABS(B7+C7/60),(B7+C7/60))),IF((IF(G6="E",-ABS(E6+F6/60),E6+F6/60))&gt;(IF(G7="E",-ABS(E7+F7/60),E7+F7/60)),90,270),ATAN((IF(ABS((IF(G7="E",-ABS(E7+F7/60),E7+F7/60))-(IF(G6="E",-ABS(E6+F6/60),E6+F6/60)))&gt;180,IF(((IF(G7="E",-ABS(E7+F7/60),E7+F7/60))-(IF(G6="E",-ABS(E6+F6/60),E6+F6/60)))&gt;0,(IF(G7="E",-ABS(E7+F7/60),E7+F7/60))-(IF(G6="E",-ABS(E6+F6/60),E6+F6/60))-360,(IF(G7="E",-ABS(E7+F7/60),E7+F7/60))-(IF(G6="E",-ABS(E6+F6/60),E6+F6/60))+360),(IF(G7="E",-ABS(E7+F7/60),E7+F7/60))-(IF(G6="E",-ABS(E6+F6/60),E6+F6/60))))/((180/PI()*LN(TAN(((IF(D6="S",-ABS(B6+C6/60),(B6+C6/60)))/2+45)*PI()/180)))-(180/PI()*LN(TAN(((IF(D7="S",-ABS(B7+C7/60),(B7+C7/60)))/2+45)*PI()/180)))))*180/PI()+180))</f>
        <v>43.285575826996691</v>
      </c>
      <c r="N7" s="31">
        <f>IF(OR(AND((IF(OR(ISBLANK(B7),ISBLANK(C7),ISBLANK(E7),ISBLANK(F7)),"",IF(H7="GC",K7,M7)))&gt;89,(IF(OR(ISBLANK(B7),ISBLANK(C7),ISBLANK(E7),ISBLANK(F7)),"",IF(H7="GC",K7,M7)))&lt;91),AND((IF(OR(ISBLANK(B7),ISBLANK(C7),ISBLANK(E7),ISBLANK(F7)),"",IF(H7="GC",K7,M7)))&gt;269,(IF(OR(ISBLANK(B7),ISBLANK(C7),ISBLANK(E7),ISBLANK(F7)),"",IF(H7="GC",K7,M7)))&lt;271)),ABS((IF(ABS((IF(G7="E",-ABS(E7+F7/60),E7+F7/60))-(IF(G6="E",-ABS(E6+F6/60),E6+F6/60)))&gt;180,IF(((IF(G7="E",-ABS(E7+F7/60),E7+F7/60))-(IF(G6="E",-ABS(E6+F6/60),E6+F6/60)))&gt;0,(IF(G7="E",-ABS(E7+F7/60),E7+F7/60))-(IF(G6="E",-ABS(E6+F6/60),E6+F6/60))-360,(IF(G7="E",-ABS(E7+F7/60),E7+F7/60))-(IF(G6="E",-ABS(E6+F6/60),E6+F6/60))+360),(IF(G7="E",-ABS(E7+F7/60),E7+F7/60))-(IF(G6="E",-ABS(E6+F6/60),E6+F6/60))))*COS(((IF(D6="S",-ABS(B6+C6/60),(B6+C6/60)))+(IF(D7="S",-ABS(B7+C7/60),(B7+C7/60))))*PI()/360)/SIN((IF(OR(ISBLANK(B7),ISBLANK(C7),ISBLANK(E7),ISBLANK(F7)),"",IF(H7="GC",K7,M7)))*PI()/180)*60),((IF(D7="S",-ABS(B7+C7/60),(B7+C7/60)))-(IF(D6="S",-ABS(B6+C6/60),(B6+C6/60))))/COS((IF(OR(ISBLANK(B7),ISBLANK(C7),ISBLANK(E7),ISBLANK(F7)),"",IF(H7="GC",K7,M7)))*PI()/180)*60)</f>
        <v>6238.6958894918189</v>
      </c>
    </row>
    <row r="8" spans="1:14">
      <c r="A8" s="32" t="s">
        <v>21</v>
      </c>
      <c r="B8" s="33">
        <v>33</v>
      </c>
      <c r="C8" s="34">
        <v>20</v>
      </c>
      <c r="D8" s="34" t="s">
        <v>9</v>
      </c>
      <c r="E8" s="35">
        <v>33</v>
      </c>
      <c r="F8" s="36">
        <v>20</v>
      </c>
      <c r="G8" s="36" t="s">
        <v>10</v>
      </c>
      <c r="H8" s="4" t="s">
        <v>11</v>
      </c>
      <c r="I8" s="37">
        <f>IF(OR(ISBLANK(B8),ISBLANK(C8),ISBLANK(E8),ISBLANK(F8)),"",IF(H8="GC",K8,M8))</f>
        <v>230.12165474483967</v>
      </c>
      <c r="J8" s="38">
        <f>IF(OR(ISBLANK(B7),ISBLANK(C8),ISBLANK(E8),ISBLANK(F8)),"",IF(ISBLANK(J7),"",IF(H8="GC",L8,N8)))</f>
        <v>5487.605481242389</v>
      </c>
      <c r="K8" s="39">
        <f>IF((IF(ABS((IF(G8="E",-ABS(E8+F8/60),E8+F8/60))-(IF(G7="E",-ABS(E7+F7/60),E7+F7/60)))&gt;180,IF(((IF(G8="E",-ABS(E8+F8/60),E8+F8/60))-(IF(G7="E",-ABS(E7+F7/60),E7+F7/60)))&gt;0,(IF(G8="E",-ABS(E8+F8/60),E8+F8/60))-(IF(G7="E",-ABS(E7+F7/60),E7+F7/60))-360,(IF(G8="E",-ABS(E8+F8/60),E8+F8/60))-(IF(G7="E",-ABS(E7+F7/60),E7+F7/60))+360),(IF(G8="E",-ABS(E8+F8/60),E8+F8/60))-(IF(G7="E",-ABS(E7+F7/60),E7+F7/60))))&gt;0,360-180/PI()*(ACOS((SIN((IF(D8="S",-ABS(B8+C8/60),(B8+C8/60)))*PI()/180)-COS((IF(OR(ISBLANK(B7),ISBLANK(C8),ISBLANK(E8),ISBLANK(F8)),"",IF(ISBLANK((IF(OR(ISBLANK(B6),ISBLANK(C7),ISBLANK(E7),ISBLANK(F7)),"",IF(ISBLANK((IF(OR(ISBLANK(#REF!),ISBLANK(C6),ISBLANK(E6),ISBLANK(F6)),"",IF(ISBLANK(#REF!),"",IF(H6="GC",L6,N6))))),"",IF(H7="GC",L7,N7))))),"",IF(H8="GC",L8,N8))))*PI()/10800)*SIN((IF(D7="S",-ABS(B7+C7/60),(B7+C7/60)))*PI()/180))/(SIN((IF(OR(ISBLANK(B7),ISBLANK(C8),ISBLANK(E8),ISBLANK(F8)),"",IF(ISBLANK((IF(OR(ISBLANK(B6),ISBLANK(C7),ISBLANK(E7),ISBLANK(F7)),"",IF(ISBLANK((IF(OR(ISBLANK(#REF!),ISBLANK(C6),ISBLANK(E6),ISBLANK(F6)),"",IF(ISBLANK(#REF!),"",IF(H6="GC",L6,N6))))),"",IF(H7="GC",L7,N7))))),"",IF(H8="GC",L8,N8))))*PI()/10800)*COS((IF(D7="S",-ABS(B7+C7/60),(B7+C7/60)))*PI()/180)))),180/PI()*ACOS((SIN((IF(D8="S",-ABS(B8+C8/60),(B8+C8/60)))*PI()/180)-SIN((IF(D7="S",-ABS(B7+C7/60),(B7+C7/60)))*PI()/180)*COS((IF(OR(ISBLANK(B7),ISBLANK(C8),ISBLANK(E8),ISBLANK(F8)),"",IF(ISBLANK((IF(OR(ISBLANK(B6),ISBLANK(C7),ISBLANK(E7),ISBLANK(F7)),"",IF(ISBLANK((IF(OR(ISBLANK(#REF!),ISBLANK(C6),ISBLANK(E6),ISBLANK(F6)),"",IF(ISBLANK(#REF!),"",IF(H6="GC",L6,N6))))),"",IF(H7="GC",L7,N7))))),"",IF(H8="GC",L8,N8))))*PI()/10800))/(COS((IF(D7="S",-ABS(B7+C7/60),(B7+C7/60)))*PI()/180)*SIN((IF(OR(ISBLANK(B7),ISBLANK(C8),ISBLANK(E8),ISBLANK(F8)),"",IF(ISBLANK((IF(OR(ISBLANK(B6),ISBLANK(C7),ISBLANK(E7),ISBLANK(F7)),"",IF(ISBLANK((IF(OR(ISBLANK(#REF!),ISBLANK(C6),ISBLANK(E6),ISBLANK(F6)),"",IF(ISBLANK(#REF!),"",IF(H6="GC",L6,N6))))),"",IF(H7="GC",L7,N7))))),"",IF(H8="GC",L8,N8))))*PI()/10800))))</f>
        <v>230.12165474483967</v>
      </c>
      <c r="L8" s="40">
        <f>ACOS(SIN((IF(D8="S",-ABS(B8+C8/60),(B8+C8/60)))*PI()/180)*SIN((IF(D7="S",-ABS(B7+C7/60),(B7+C7/60)))*PI()/180)+COS((IF(D8="S",-ABS(B8+C8/60),(B8+C8/60)))*PI()/180)*COS((IF(D7="S",-ABS(B7+C7/60),(B7+C7/60)))*PI()/180)*COS((IF(ABS((IF(G8="E",-ABS(E8+F8/60),E8+F8/60))-(IF(G7="E",-ABS(E7+F7/60),E7+F7/60)))&gt;180,IF(((IF(G8="E",-ABS(E8+F8/60),E8+F8/60))-(IF(G7="E",-ABS(E7+F7/60),E7+F7/60)))&gt;0,(IF(G8="E",-ABS(E8+F8/60),E8+F8/60))-(IF(G7="E",-ABS(E7+F7/60),E7+F7/60))-360,(IF(G8="E",-ABS(E8+F8/60),E8+F8/60))-(IF(G7="E",-ABS(E7+F7/60),E7+F7/60))+360),(IF(G8="E",-ABS(E8+F8/60),E8+F8/60))-(IF(G7="E",-ABS(E7+F7/60),E7+F7/60))))*PI()/180))*10800/PI()</f>
        <v>5487.605481242389</v>
      </c>
      <c r="M8" s="39">
        <f>IF(((IF(D8="S",-ABS(B8+C8/60),(B8+C8/60)))-(IF(D7="S",-ABS(B7+C7/60),(B7+C7/60))))&gt;0,MOD(ATAN((IF(ABS((IF(G8="E",-ABS(E8+F8/60),E8+F8/60))-(IF(G7="E",-ABS(E7+F7/60),E7+F7/60)))&gt;180,IF(((IF(G8="E",-ABS(E8+F8/60),E8+F8/60))-(IF(G7="E",-ABS(E7+F7/60),E7+F7/60)))&gt;0,(IF(G8="E",-ABS(E8+F8/60),E8+F8/60))-(IF(G7="E",-ABS(E7+F7/60),E7+F7/60))-360,(IF(G8="E",-ABS(E8+F8/60),E8+F8/60))-(IF(G7="E",-ABS(E7+F7/60),E7+F7/60))+360),(IF(G8="E",-ABS(E8+F8/60),E8+F8/60))-(IF(G7="E",-ABS(E7+F7/60),E7+F7/60))))/((180/PI()*LN(TAN(((IF(D7="S",-ABS(B7+C7/60),(B7+C7/60)))/2+45)*PI()/180)))-(180/PI()*LN(TAN(((IF(D8="S",-ABS(B8+C8/60),(B8+C8/60)))/2+45)*PI()/180)))))*180/PI(),360),IF((IF(D7="S",-ABS(B7+C7/60),(B7+C7/60)))=(IF(D8="S",-ABS(B8+C8/60),(B8+C8/60))),IF((IF(G7="E",-ABS(E7+F7/60),E7+F7/60))&gt;(IF(G8="E",-ABS(E8+F8/60),E8+F8/60)),90,270),ATAN((IF(ABS((IF(G8="E",-ABS(E8+F8/60),E8+F8/60))-(IF(G7="E",-ABS(E7+F7/60),E7+F7/60)))&gt;180,IF(((IF(G8="E",-ABS(E8+F8/60),E8+F8/60))-(IF(G7="E",-ABS(E7+F7/60),E7+F7/60)))&gt;0,(IF(G8="E",-ABS(E8+F8/60),E8+F8/60))-(IF(G7="E",-ABS(E7+F7/60),E7+F7/60))-360,(IF(G8="E",-ABS(E8+F8/60),E8+F8/60))-(IF(G7="E",-ABS(E7+F7/60),E7+F7/60))+360),(IF(G8="E",-ABS(E8+F8/60),E8+F8/60))-(IF(G7="E",-ABS(E7+F7/60),E7+F7/60))))/((180/PI()*LN(TAN(((IF(D7="S",-ABS(B7+C7/60),(B7+C7/60)))/2+45)*PI()/180)))-(180/PI()*LN(TAN(((IF(D8="S",-ABS(B8+C8/60),(B8+C8/60)))/2+45)*PI()/180)))))*180/PI()+180))</f>
        <v>223.28557582699671</v>
      </c>
      <c r="N8" s="40">
        <f>IF(OR(AND((IF(OR(ISBLANK(B8),ISBLANK(C8),ISBLANK(E8),ISBLANK(F8)),"",IF(H8="GC",K8,M8)))&gt;89,(IF(OR(ISBLANK(B8),ISBLANK(C8),ISBLANK(E8),ISBLANK(F8)),"",IF(H8="GC",K8,M8)))&lt;91),AND((IF(OR(ISBLANK(B8),ISBLANK(C8),ISBLANK(E8),ISBLANK(F8)),"",IF(H8="GC",K8,M8)))&gt;269,(IF(OR(ISBLANK(B8),ISBLANK(C8),ISBLANK(E8),ISBLANK(F8)),"",IF(H8="GC",K8,M8)))&lt;271)),ABS((IF(ABS((IF(G8="E",-ABS(E8+F8/60),E8+F8/60))-(IF(G7="E",-ABS(E7+F7/60),E7+F7/60)))&gt;180,IF(((IF(G8="E",-ABS(E8+F8/60),E8+F8/60))-(IF(G7="E",-ABS(E7+F7/60),E7+F7/60)))&gt;0,(IF(G8="E",-ABS(E8+F8/60),E8+F8/60))-(IF(G7="E",-ABS(E7+F7/60),E7+F7/60))-360,(IF(G8="E",-ABS(E8+F8/60),E8+F8/60))-(IF(G7="E",-ABS(E7+F7/60),E7+F7/60))+360),(IF(G8="E",-ABS(E8+F8/60),E8+F8/60))-(IF(G7="E",-ABS(E7+F7/60),E7+F7/60))))*COS(((IF(D7="S",-ABS(B7+C7/60),(B7+C7/60)))+(IF(D8="S",-ABS(B8+C8/60),(B8+C8/60))))*PI()/360)/SIN((IF(OR(ISBLANK(B8),ISBLANK(C8),ISBLANK(E8),ISBLANK(F8)),"",IF(H8="GC",K8,M8)))*PI()/180)*60),((IF(D8="S",-ABS(B8+C8/60),(B8+C8/60)))-(IF(D7="S",-ABS(B7+C7/60),(B7+C7/60))))/COS((IF(OR(ISBLANK(B8),ISBLANK(C8),ISBLANK(E8),ISBLANK(F8)),"",IF(H8="GC",K8,M8)))*PI()/180)*60)</f>
        <v>6238.6958894918171</v>
      </c>
    </row>
    <row r="9" spans="1:14">
      <c r="A9" s="2" t="s">
        <v>22</v>
      </c>
      <c r="B9" s="19">
        <v>33</v>
      </c>
      <c r="C9" s="8">
        <v>20</v>
      </c>
      <c r="D9" s="8" t="s">
        <v>12</v>
      </c>
      <c r="E9" s="22">
        <v>33</v>
      </c>
      <c r="F9" s="12">
        <v>20</v>
      </c>
      <c r="G9" s="12" t="s">
        <v>13</v>
      </c>
      <c r="H9" s="3" t="s">
        <v>11</v>
      </c>
      <c r="I9" s="27">
        <f>IF(OR(ISBLANK(B9),ISBLANK(C9),ISBLANK(E9),ISBLANK(F9)),"",IF(H9="GC",K9,M9))</f>
        <v>50.121654744839667</v>
      </c>
      <c r="J9" s="16">
        <f>IF(OR(ISBLANK(B8),ISBLANK(C9),ISBLANK(E9),ISBLANK(F9)),"",IF(ISBLANK(J8),"",IF(H9="GC",L9,N9)))</f>
        <v>5487.605481242389</v>
      </c>
      <c r="K9" s="30">
        <f>IF((IF(ABS((IF(G9="E",-ABS(E9+F9/60),E9+F9/60))-(IF(G8="E",-ABS(E8+F8/60),E8+F8/60)))&gt;180,IF(((IF(G9="E",-ABS(E9+F9/60),E9+F9/60))-(IF(G8="E",-ABS(E8+F8/60),E8+F8/60)))&gt;0,(IF(G9="E",-ABS(E9+F9/60),E9+F9/60))-(IF(G8="E",-ABS(E8+F8/60),E8+F8/60))-360,(IF(G9="E",-ABS(E9+F9/60),E9+F9/60))-(IF(G8="E",-ABS(E8+F8/60),E8+F8/60))+360),(IF(G9="E",-ABS(E9+F9/60),E9+F9/60))-(IF(G8="E",-ABS(E8+F8/60),E8+F8/60))))&gt;0,360-180/PI()*(ACOS((SIN((IF(D9="S",-ABS(B9+C9/60),(B9+C9/60)))*PI()/180)-COS((IF(OR(ISBLANK(B8),ISBLANK(C9),ISBLANK(E9),ISBLANK(F9)),"",IF(ISBLANK((IF(OR(ISBLANK(B7),ISBLANK(C8),ISBLANK(E8),ISBLANK(F8)),"",IF(ISBLANK((IF(OR(ISBLANK(#REF!),ISBLANK(C7),ISBLANK(E7),ISBLANK(F7)),"",IF(ISBLANK(#REF!),"",IF(H7="GC",L7,N7))))),"",IF(H8="GC",L8,N8))))),"",IF(H9="GC",L9,N9))))*PI()/10800)*SIN((IF(D8="S",-ABS(B8+C8/60),(B8+C8/60)))*PI()/180))/(SIN((IF(OR(ISBLANK(B8),ISBLANK(C9),ISBLANK(E9),ISBLANK(F9)),"",IF(ISBLANK((IF(OR(ISBLANK(B7),ISBLANK(C8),ISBLANK(E8),ISBLANK(F8)),"",IF(ISBLANK((IF(OR(ISBLANK(#REF!),ISBLANK(C7),ISBLANK(E7),ISBLANK(F7)),"",IF(ISBLANK(#REF!),"",IF(H7="GC",L7,N7))))),"",IF(H8="GC",L8,N8))))),"",IF(H9="GC",L9,N9))))*PI()/10800)*COS((IF(D8="S",-ABS(B8+C8/60),(B8+C8/60)))*PI()/180)))),180/PI()*ACOS((SIN((IF(D9="S",-ABS(B9+C9/60),(B9+C9/60)))*PI()/180)-SIN((IF(D8="S",-ABS(B8+C8/60),(B8+C8/60)))*PI()/180)*COS((IF(OR(ISBLANK(B8),ISBLANK(C9),ISBLANK(E9),ISBLANK(F9)),"",IF(ISBLANK((IF(OR(ISBLANK(B7),ISBLANK(C8),ISBLANK(E8),ISBLANK(F8)),"",IF(ISBLANK((IF(OR(ISBLANK(#REF!),ISBLANK(C7),ISBLANK(E7),ISBLANK(F7)),"",IF(ISBLANK(#REF!),"",IF(H7="GC",L7,N7))))),"",IF(H8="GC",L8,N8))))),"",IF(H9="GC",L9,N9))))*PI()/10800))/(COS((IF(D8="S",-ABS(B8+C8/60),(B8+C8/60)))*PI()/180)*SIN((IF(OR(ISBLANK(B8),ISBLANK(C9),ISBLANK(E9),ISBLANK(F9)),"",IF(ISBLANK((IF(OR(ISBLANK(B7),ISBLANK(C8),ISBLANK(E8),ISBLANK(F8)),"",IF(ISBLANK((IF(OR(ISBLANK(#REF!),ISBLANK(C7),ISBLANK(E7),ISBLANK(F7)),"",IF(ISBLANK(#REF!),"",IF(H7="GC",L7,N7))))),"",IF(H8="GC",L8,N8))))),"",IF(H9="GC",L9,N9))))*PI()/10800))))</f>
        <v>50.121654744839667</v>
      </c>
      <c r="L9" s="31">
        <f>ACOS(SIN((IF(D9="S",-ABS(B9+C9/60),(B9+C9/60)))*PI()/180)*SIN((IF(D8="S",-ABS(B8+C8/60),(B8+C8/60)))*PI()/180)+COS((IF(D9="S",-ABS(B9+C9/60),(B9+C9/60)))*PI()/180)*COS((IF(D8="S",-ABS(B8+C8/60),(B8+C8/60)))*PI()/180)*COS((IF(ABS((IF(G9="E",-ABS(E9+F9/60),E9+F9/60))-(IF(G8="E",-ABS(E8+F8/60),E8+F8/60)))&gt;180,IF(((IF(G9="E",-ABS(E9+F9/60),E9+F9/60))-(IF(G8="E",-ABS(E8+F8/60),E8+F8/60)))&gt;0,(IF(G9="E",-ABS(E9+F9/60),E9+F9/60))-(IF(G8="E",-ABS(E8+F8/60),E8+F8/60))-360,(IF(G9="E",-ABS(E9+F9/60),E9+F9/60))-(IF(G8="E",-ABS(E8+F8/60),E8+F8/60))+360),(IF(G9="E",-ABS(E9+F9/60),E9+F9/60))-(IF(G8="E",-ABS(E8+F8/60),E8+F8/60))))*PI()/180))*10800/PI()</f>
        <v>5487.605481242389</v>
      </c>
      <c r="M9" s="30">
        <f>IF(((IF(D9="S",-ABS(B9+C9/60),(B9+C9/60)))-(IF(D8="S",-ABS(B8+C8/60),(B8+C8/60))))&gt;0,MOD(ATAN((IF(ABS((IF(G9="E",-ABS(E9+F9/60),E9+F9/60))-(IF(G8="E",-ABS(E8+F8/60),E8+F8/60)))&gt;180,IF(((IF(G9="E",-ABS(E9+F9/60),E9+F9/60))-(IF(G8="E",-ABS(E8+F8/60),E8+F8/60)))&gt;0,(IF(G9="E",-ABS(E9+F9/60),E9+F9/60))-(IF(G8="E",-ABS(E8+F8/60),E8+F8/60))-360,(IF(G9="E",-ABS(E9+F9/60),E9+F9/60))-(IF(G8="E",-ABS(E8+F8/60),E8+F8/60))+360),(IF(G9="E",-ABS(E9+F9/60),E9+F9/60))-(IF(G8="E",-ABS(E8+F8/60),E8+F8/60))))/((180/PI()*LN(TAN(((IF(D8="S",-ABS(B8+C8/60),(B8+C8/60)))/2+45)*PI()/180)))-(180/PI()*LN(TAN(((IF(D9="S",-ABS(B9+C9/60),(B9+C9/60)))/2+45)*PI()/180)))))*180/PI(),360),IF((IF(D8="S",-ABS(B8+C8/60),(B8+C8/60)))=(IF(D9="S",-ABS(B9+C9/60),(B9+C9/60))),IF((IF(G8="E",-ABS(E8+F8/60),E8+F8/60))&gt;(IF(G9="E",-ABS(E9+F9/60),E9+F9/60)),90,270),ATAN((IF(ABS((IF(G9="E",-ABS(E9+F9/60),E9+F9/60))-(IF(G8="E",-ABS(E8+F8/60),E8+F8/60)))&gt;180,IF(((IF(G9="E",-ABS(E9+F9/60),E9+F9/60))-(IF(G8="E",-ABS(E8+F8/60),E8+F8/60)))&gt;0,(IF(G9="E",-ABS(E9+F9/60),E9+F9/60))-(IF(G8="E",-ABS(E8+F8/60),E8+F8/60))-360,(IF(G9="E",-ABS(E9+F9/60),E9+F9/60))-(IF(G8="E",-ABS(E8+F8/60),E8+F8/60))+360),(IF(G9="E",-ABS(E9+F9/60),E9+F9/60))-(IF(G8="E",-ABS(E8+F8/60),E8+F8/60))))/((180/PI()*LN(TAN(((IF(D8="S",-ABS(B8+C8/60),(B8+C8/60)))/2+45)*PI()/180)))-(180/PI()*LN(TAN(((IF(D9="S",-ABS(B9+C9/60),(B9+C9/60)))/2+45)*PI()/180)))))*180/PI()+180))</f>
        <v>43.285575826996691</v>
      </c>
      <c r="N9" s="31">
        <f>IF(OR(AND((IF(OR(ISBLANK(B9),ISBLANK(C9),ISBLANK(E9),ISBLANK(F9)),"",IF(H9="GC",K9,M9)))&gt;89,(IF(OR(ISBLANK(B9),ISBLANK(C9),ISBLANK(E9),ISBLANK(F9)),"",IF(H9="GC",K9,M9)))&lt;91),AND((IF(OR(ISBLANK(B9),ISBLANK(C9),ISBLANK(E9),ISBLANK(F9)),"",IF(H9="GC",K9,M9)))&gt;269,(IF(OR(ISBLANK(B9),ISBLANK(C9),ISBLANK(E9),ISBLANK(F9)),"",IF(H9="GC",K9,M9)))&lt;271)),ABS((IF(ABS((IF(G9="E",-ABS(E9+F9/60),E9+F9/60))-(IF(G8="E",-ABS(E8+F8/60),E8+F8/60)))&gt;180,IF(((IF(G9="E",-ABS(E9+F9/60),E9+F9/60))-(IF(G8="E",-ABS(E8+F8/60),E8+F8/60)))&gt;0,(IF(G9="E",-ABS(E9+F9/60),E9+F9/60))-(IF(G8="E",-ABS(E8+F8/60),E8+F8/60))-360,(IF(G9="E",-ABS(E9+F9/60),E9+F9/60))-(IF(G8="E",-ABS(E8+F8/60),E8+F8/60))+360),(IF(G9="E",-ABS(E9+F9/60),E9+F9/60))-(IF(G8="E",-ABS(E8+F8/60),E8+F8/60))))*COS(((IF(D8="S",-ABS(B8+C8/60),(B8+C8/60)))+(IF(D9="S",-ABS(B9+C9/60),(B9+C9/60))))*PI()/360)/SIN((IF(OR(ISBLANK(B9),ISBLANK(C9),ISBLANK(E9),ISBLANK(F9)),"",IF(H9="GC",K9,M9)))*PI()/180)*60),((IF(D9="S",-ABS(B9+C9/60),(B9+C9/60)))-(IF(D8="S",-ABS(B8+C8/60),(B8+C8/60))))/COS((IF(OR(ISBLANK(B9),ISBLANK(C9),ISBLANK(E9),ISBLANK(F9)),"",IF(H9="GC",K9,M9)))*PI()/180)*60)</f>
        <v>6238.6958894918189</v>
      </c>
    </row>
    <row r="10" spans="1:14">
      <c r="A10" s="32" t="s">
        <v>23</v>
      </c>
      <c r="B10" s="33">
        <v>33</v>
      </c>
      <c r="C10" s="34">
        <v>20</v>
      </c>
      <c r="D10" s="34" t="s">
        <v>9</v>
      </c>
      <c r="E10" s="35">
        <v>33</v>
      </c>
      <c r="F10" s="36">
        <v>20</v>
      </c>
      <c r="G10" s="36" t="s">
        <v>10</v>
      </c>
      <c r="H10" s="4" t="s">
        <v>11</v>
      </c>
      <c r="I10" s="37">
        <f>IF(OR(ISBLANK(B10),ISBLANK(C10),ISBLANK(E10),ISBLANK(F10)),"",IF(H10="GC",K10,M10))</f>
        <v>230.12165474483967</v>
      </c>
      <c r="J10" s="38">
        <f>IF(OR(ISBLANK(B9),ISBLANK(C10),ISBLANK(E10),ISBLANK(F10)),"",IF(ISBLANK(J9),"",IF(H10="GC",L10,N10)))</f>
        <v>5487.605481242389</v>
      </c>
      <c r="K10" s="39">
        <f>IF((IF(ABS((IF(G10="E",-ABS(E10+F10/60),E10+F10/60))-(IF(G9="E",-ABS(E9+F9/60),E9+F9/60)))&gt;180,IF(((IF(G10="E",-ABS(E10+F10/60),E10+F10/60))-(IF(G9="E",-ABS(E9+F9/60),E9+F9/60)))&gt;0,(IF(G10="E",-ABS(E10+F10/60),E10+F10/60))-(IF(G9="E",-ABS(E9+F9/60),E9+F9/60))-360,(IF(G10="E",-ABS(E10+F10/60),E10+F10/60))-(IF(G9="E",-ABS(E9+F9/60),E9+F9/60))+360),(IF(G10="E",-ABS(E10+F10/60),E10+F10/60))-(IF(G9="E",-ABS(E9+F9/60),E9+F9/60))))&gt;0,360-180/PI()*(ACOS((SIN((IF(D10="S",-ABS(B10+C10/60),(B10+C10/60)))*PI()/180)-COS((IF(OR(ISBLANK(B9),ISBLANK(C10),ISBLANK(E10),ISBLANK(F10)),"",IF(ISBLANK((IF(OR(ISBLANK(B8),ISBLANK(C9),ISBLANK(E9),ISBLANK(F9)),"",IF(ISBLANK((IF(OR(ISBLANK(#REF!),ISBLANK(C8),ISBLANK(E8),ISBLANK(F8)),"",IF(ISBLANK(#REF!),"",IF(H8="GC",L8,N8))))),"",IF(H9="GC",L9,N9))))),"",IF(H10="GC",L10,N10))))*PI()/10800)*SIN((IF(D9="S",-ABS(B9+C9/60),(B9+C9/60)))*PI()/180))/(SIN((IF(OR(ISBLANK(B9),ISBLANK(C10),ISBLANK(E10),ISBLANK(F10)),"",IF(ISBLANK((IF(OR(ISBLANK(B8),ISBLANK(C9),ISBLANK(E9),ISBLANK(F9)),"",IF(ISBLANK((IF(OR(ISBLANK(#REF!),ISBLANK(C8),ISBLANK(E8),ISBLANK(F8)),"",IF(ISBLANK(#REF!),"",IF(H8="GC",L8,N8))))),"",IF(H9="GC",L9,N9))))),"",IF(H10="GC",L10,N10))))*PI()/10800)*COS((IF(D9="S",-ABS(B9+C9/60),(B9+C9/60)))*PI()/180)))),180/PI()*ACOS((SIN((IF(D10="S",-ABS(B10+C10/60),(B10+C10/60)))*PI()/180)-SIN((IF(D9="S",-ABS(B9+C9/60),(B9+C9/60)))*PI()/180)*COS((IF(OR(ISBLANK(B9),ISBLANK(C10),ISBLANK(E10),ISBLANK(F10)),"",IF(ISBLANK((IF(OR(ISBLANK(B8),ISBLANK(C9),ISBLANK(E9),ISBLANK(F9)),"",IF(ISBLANK((IF(OR(ISBLANK(#REF!),ISBLANK(C8),ISBLANK(E8),ISBLANK(F8)),"",IF(ISBLANK(#REF!),"",IF(H8="GC",L8,N8))))),"",IF(H9="GC",L9,N9))))),"",IF(H10="GC",L10,N10))))*PI()/10800))/(COS((IF(D9="S",-ABS(B9+C9/60),(B9+C9/60)))*PI()/180)*SIN((IF(OR(ISBLANK(B9),ISBLANK(C10),ISBLANK(E10),ISBLANK(F10)),"",IF(ISBLANK((IF(OR(ISBLANK(B8),ISBLANK(C9),ISBLANK(E9),ISBLANK(F9)),"",IF(ISBLANK((IF(OR(ISBLANK(#REF!),ISBLANK(C8),ISBLANK(E8),ISBLANK(F8)),"",IF(ISBLANK(#REF!),"",IF(H8="GC",L8,N8))))),"",IF(H9="GC",L9,N9))))),"",IF(H10="GC",L10,N10))))*PI()/10800))))</f>
        <v>230.12165474483967</v>
      </c>
      <c r="L10" s="40">
        <f>ACOS(SIN((IF(D10="S",-ABS(B10+C10/60),(B10+C10/60)))*PI()/180)*SIN((IF(D9="S",-ABS(B9+C9/60),(B9+C9/60)))*PI()/180)+COS((IF(D10="S",-ABS(B10+C10/60),(B10+C10/60)))*PI()/180)*COS((IF(D9="S",-ABS(B9+C9/60),(B9+C9/60)))*PI()/180)*COS((IF(ABS((IF(G10="E",-ABS(E10+F10/60),E10+F10/60))-(IF(G9="E",-ABS(E9+F9/60),E9+F9/60)))&gt;180,IF(((IF(G10="E",-ABS(E10+F10/60),E10+F10/60))-(IF(G9="E",-ABS(E9+F9/60),E9+F9/60)))&gt;0,(IF(G10="E",-ABS(E10+F10/60),E10+F10/60))-(IF(G9="E",-ABS(E9+F9/60),E9+F9/60))-360,(IF(G10="E",-ABS(E10+F10/60),E10+F10/60))-(IF(G9="E",-ABS(E9+F9/60),E9+F9/60))+360),(IF(G10="E",-ABS(E10+F10/60),E10+F10/60))-(IF(G9="E",-ABS(E9+F9/60),E9+F9/60))))*PI()/180))*10800/PI()</f>
        <v>5487.605481242389</v>
      </c>
      <c r="M10" s="39">
        <f>IF(((IF(D10="S",-ABS(B10+C10/60),(B10+C10/60)))-(IF(D9="S",-ABS(B9+C9/60),(B9+C9/60))))&gt;0,MOD(ATAN((IF(ABS((IF(G10="E",-ABS(E10+F10/60),E10+F10/60))-(IF(G9="E",-ABS(E9+F9/60),E9+F9/60)))&gt;180,IF(((IF(G10="E",-ABS(E10+F10/60),E10+F10/60))-(IF(G9="E",-ABS(E9+F9/60),E9+F9/60)))&gt;0,(IF(G10="E",-ABS(E10+F10/60),E10+F10/60))-(IF(G9="E",-ABS(E9+F9/60),E9+F9/60))-360,(IF(G10="E",-ABS(E10+F10/60),E10+F10/60))-(IF(G9="E",-ABS(E9+F9/60),E9+F9/60))+360),(IF(G10="E",-ABS(E10+F10/60),E10+F10/60))-(IF(G9="E",-ABS(E9+F9/60),E9+F9/60))))/((180/PI()*LN(TAN(((IF(D9="S",-ABS(B9+C9/60),(B9+C9/60)))/2+45)*PI()/180)))-(180/PI()*LN(TAN(((IF(D10="S",-ABS(B10+C10/60),(B10+C10/60)))/2+45)*PI()/180)))))*180/PI(),360),IF((IF(D9="S",-ABS(B9+C9/60),(B9+C9/60)))=(IF(D10="S",-ABS(B10+C10/60),(B10+C10/60))),IF((IF(G9="E",-ABS(E9+F9/60),E9+F9/60))&gt;(IF(G10="E",-ABS(E10+F10/60),E10+F10/60)),90,270),ATAN((IF(ABS((IF(G10="E",-ABS(E10+F10/60),E10+F10/60))-(IF(G9="E",-ABS(E9+F9/60),E9+F9/60)))&gt;180,IF(((IF(G10="E",-ABS(E10+F10/60),E10+F10/60))-(IF(G9="E",-ABS(E9+F9/60),E9+F9/60)))&gt;0,(IF(G10="E",-ABS(E10+F10/60),E10+F10/60))-(IF(G9="E",-ABS(E9+F9/60),E9+F9/60))-360,(IF(G10="E",-ABS(E10+F10/60),E10+F10/60))-(IF(G9="E",-ABS(E9+F9/60),E9+F9/60))+360),(IF(G10="E",-ABS(E10+F10/60),E10+F10/60))-(IF(G9="E",-ABS(E9+F9/60),E9+F9/60))))/((180/PI()*LN(TAN(((IF(D9="S",-ABS(B9+C9/60),(B9+C9/60)))/2+45)*PI()/180)))-(180/PI()*LN(TAN(((IF(D10="S",-ABS(B10+C10/60),(B10+C10/60)))/2+45)*PI()/180)))))*180/PI()+180))</f>
        <v>223.28557582699671</v>
      </c>
      <c r="N10" s="40">
        <f>IF(OR(AND((IF(OR(ISBLANK(B10),ISBLANK(C10),ISBLANK(E10),ISBLANK(F10)),"",IF(H10="GC",K10,M10)))&gt;89,(IF(OR(ISBLANK(B10),ISBLANK(C10),ISBLANK(E10),ISBLANK(F10)),"",IF(H10="GC",K10,M10)))&lt;91),AND((IF(OR(ISBLANK(B10),ISBLANK(C10),ISBLANK(E10),ISBLANK(F10)),"",IF(H10="GC",K10,M10)))&gt;269,(IF(OR(ISBLANK(B10),ISBLANK(C10),ISBLANK(E10),ISBLANK(F10)),"",IF(H10="GC",K10,M10)))&lt;271)),ABS((IF(ABS((IF(G10="E",-ABS(E10+F10/60),E10+F10/60))-(IF(G9="E",-ABS(E9+F9/60),E9+F9/60)))&gt;180,IF(((IF(G10="E",-ABS(E10+F10/60),E10+F10/60))-(IF(G9="E",-ABS(E9+F9/60),E9+F9/60)))&gt;0,(IF(G10="E",-ABS(E10+F10/60),E10+F10/60))-(IF(G9="E",-ABS(E9+F9/60),E9+F9/60))-360,(IF(G10="E",-ABS(E10+F10/60),E10+F10/60))-(IF(G9="E",-ABS(E9+F9/60),E9+F9/60))+360),(IF(G10="E",-ABS(E10+F10/60),E10+F10/60))-(IF(G9="E",-ABS(E9+F9/60),E9+F9/60))))*COS(((IF(D9="S",-ABS(B9+C9/60),(B9+C9/60)))+(IF(D10="S",-ABS(B10+C10/60),(B10+C10/60))))*PI()/360)/SIN((IF(OR(ISBLANK(B10),ISBLANK(C10),ISBLANK(E10),ISBLANK(F10)),"",IF(H10="GC",K10,M10)))*PI()/180)*60),((IF(D10="S",-ABS(B10+C10/60),(B10+C10/60)))-(IF(D9="S",-ABS(B9+C9/60),(B9+C9/60))))/COS((IF(OR(ISBLANK(B10),ISBLANK(C10),ISBLANK(E10),ISBLANK(F10)),"",IF(H10="GC",K10,M10)))*PI()/180)*60)</f>
        <v>6238.6958894918171</v>
      </c>
    </row>
    <row r="11" spans="1:14">
      <c r="A11" s="2" t="s">
        <v>24</v>
      </c>
      <c r="B11" s="19">
        <v>33</v>
      </c>
      <c r="C11" s="8">
        <v>20</v>
      </c>
      <c r="D11" s="8" t="s">
        <v>12</v>
      </c>
      <c r="E11" s="22">
        <v>33</v>
      </c>
      <c r="F11" s="12">
        <v>20</v>
      </c>
      <c r="G11" s="12" t="s">
        <v>13</v>
      </c>
      <c r="H11" s="3" t="s">
        <v>11</v>
      </c>
      <c r="I11" s="27">
        <f>IF(OR(ISBLANK(B11),ISBLANK(C11),ISBLANK(E11),ISBLANK(F11)),"",IF(H11="GC",K11,M11))</f>
        <v>50.121654744839667</v>
      </c>
      <c r="J11" s="16">
        <f>IF(OR(ISBLANK(B10),ISBLANK(C11),ISBLANK(E11),ISBLANK(F11)),"",IF(ISBLANK(J10),"",IF(H11="GC",L11,N11)))</f>
        <v>5487.605481242389</v>
      </c>
      <c r="K11" s="30">
        <f>IF((IF(ABS((IF(G11="E",-ABS(E11+F11/60),E11+F11/60))-(IF(G10="E",-ABS(E10+F10/60),E10+F10/60)))&gt;180,IF(((IF(G11="E",-ABS(E11+F11/60),E11+F11/60))-(IF(G10="E",-ABS(E10+F10/60),E10+F10/60)))&gt;0,(IF(G11="E",-ABS(E11+F11/60),E11+F11/60))-(IF(G10="E",-ABS(E10+F10/60),E10+F10/60))-360,(IF(G11="E",-ABS(E11+F11/60),E11+F11/60))-(IF(G10="E",-ABS(E10+F10/60),E10+F10/60))+360),(IF(G11="E",-ABS(E11+F11/60),E11+F11/60))-(IF(G10="E",-ABS(E10+F10/60),E10+F10/60))))&gt;0,360-180/PI()*(ACOS((SIN((IF(D11="S",-ABS(B11+C11/60),(B11+C11/60)))*PI()/180)-COS((IF(OR(ISBLANK(B10),ISBLANK(C11),ISBLANK(E11),ISBLANK(F11)),"",IF(ISBLANK((IF(OR(ISBLANK(B9),ISBLANK(C10),ISBLANK(E10),ISBLANK(F10)),"",IF(ISBLANK((IF(OR(ISBLANK(#REF!),ISBLANK(C9),ISBLANK(E9),ISBLANK(F9)),"",IF(ISBLANK(#REF!),"",IF(H9="GC",L9,N9))))),"",IF(H10="GC",L10,N10))))),"",IF(H11="GC",L11,N11))))*PI()/10800)*SIN((IF(D10="S",-ABS(B10+C10/60),(B10+C10/60)))*PI()/180))/(SIN((IF(OR(ISBLANK(B10),ISBLANK(C11),ISBLANK(E11),ISBLANK(F11)),"",IF(ISBLANK((IF(OR(ISBLANK(B9),ISBLANK(C10),ISBLANK(E10),ISBLANK(F10)),"",IF(ISBLANK((IF(OR(ISBLANK(#REF!),ISBLANK(C9),ISBLANK(E9),ISBLANK(F9)),"",IF(ISBLANK(#REF!),"",IF(H9="GC",L9,N9))))),"",IF(H10="GC",L10,N10))))),"",IF(H11="GC",L11,N11))))*PI()/10800)*COS((IF(D10="S",-ABS(B10+C10/60),(B10+C10/60)))*PI()/180)))),180/PI()*ACOS((SIN((IF(D11="S",-ABS(B11+C11/60),(B11+C11/60)))*PI()/180)-SIN((IF(D10="S",-ABS(B10+C10/60),(B10+C10/60)))*PI()/180)*COS((IF(OR(ISBLANK(B10),ISBLANK(C11),ISBLANK(E11),ISBLANK(F11)),"",IF(ISBLANK((IF(OR(ISBLANK(B9),ISBLANK(C10),ISBLANK(E10),ISBLANK(F10)),"",IF(ISBLANK((IF(OR(ISBLANK(#REF!),ISBLANK(C9),ISBLANK(E9),ISBLANK(F9)),"",IF(ISBLANK(#REF!),"",IF(H9="GC",L9,N9))))),"",IF(H10="GC",L10,N10))))),"",IF(H11="GC",L11,N11))))*PI()/10800))/(COS((IF(D10="S",-ABS(B10+C10/60),(B10+C10/60)))*PI()/180)*SIN((IF(OR(ISBLANK(B10),ISBLANK(C11),ISBLANK(E11),ISBLANK(F11)),"",IF(ISBLANK((IF(OR(ISBLANK(B9),ISBLANK(C10),ISBLANK(E10),ISBLANK(F10)),"",IF(ISBLANK((IF(OR(ISBLANK(#REF!),ISBLANK(C9),ISBLANK(E9),ISBLANK(F9)),"",IF(ISBLANK(#REF!),"",IF(H9="GC",L9,N9))))),"",IF(H10="GC",L10,N10))))),"",IF(H11="GC",L11,N11))))*PI()/10800))))</f>
        <v>50.121654744839667</v>
      </c>
      <c r="L11" s="31">
        <f>ACOS(SIN((IF(D11="S",-ABS(B11+C11/60),(B11+C11/60)))*PI()/180)*SIN((IF(D10="S",-ABS(B10+C10/60),(B10+C10/60)))*PI()/180)+COS((IF(D11="S",-ABS(B11+C11/60),(B11+C11/60)))*PI()/180)*COS((IF(D10="S",-ABS(B10+C10/60),(B10+C10/60)))*PI()/180)*COS((IF(ABS((IF(G11="E",-ABS(E11+F11/60),E11+F11/60))-(IF(G10="E",-ABS(E10+F10/60),E10+F10/60)))&gt;180,IF(((IF(G11="E",-ABS(E11+F11/60),E11+F11/60))-(IF(G10="E",-ABS(E10+F10/60),E10+F10/60)))&gt;0,(IF(G11="E",-ABS(E11+F11/60),E11+F11/60))-(IF(G10="E",-ABS(E10+F10/60),E10+F10/60))-360,(IF(G11="E",-ABS(E11+F11/60),E11+F11/60))-(IF(G10="E",-ABS(E10+F10/60),E10+F10/60))+360),(IF(G11="E",-ABS(E11+F11/60),E11+F11/60))-(IF(G10="E",-ABS(E10+F10/60),E10+F10/60))))*PI()/180))*10800/PI()</f>
        <v>5487.605481242389</v>
      </c>
      <c r="M11" s="30">
        <f>IF(((IF(D11="S",-ABS(B11+C11/60),(B11+C11/60)))-(IF(D10="S",-ABS(B10+C10/60),(B10+C10/60))))&gt;0,MOD(ATAN((IF(ABS((IF(G11="E",-ABS(E11+F11/60),E11+F11/60))-(IF(G10="E",-ABS(E10+F10/60),E10+F10/60)))&gt;180,IF(((IF(G11="E",-ABS(E11+F11/60),E11+F11/60))-(IF(G10="E",-ABS(E10+F10/60),E10+F10/60)))&gt;0,(IF(G11="E",-ABS(E11+F11/60),E11+F11/60))-(IF(G10="E",-ABS(E10+F10/60),E10+F10/60))-360,(IF(G11="E",-ABS(E11+F11/60),E11+F11/60))-(IF(G10="E",-ABS(E10+F10/60),E10+F10/60))+360),(IF(G11="E",-ABS(E11+F11/60),E11+F11/60))-(IF(G10="E",-ABS(E10+F10/60),E10+F10/60))))/((180/PI()*LN(TAN(((IF(D10="S",-ABS(B10+C10/60),(B10+C10/60)))/2+45)*PI()/180)))-(180/PI()*LN(TAN(((IF(D11="S",-ABS(B11+C11/60),(B11+C11/60)))/2+45)*PI()/180)))))*180/PI(),360),IF((IF(D10="S",-ABS(B10+C10/60),(B10+C10/60)))=(IF(D11="S",-ABS(B11+C11/60),(B11+C11/60))),IF((IF(G10="E",-ABS(E10+F10/60),E10+F10/60))&gt;(IF(G11="E",-ABS(E11+F11/60),E11+F11/60)),90,270),ATAN((IF(ABS((IF(G11="E",-ABS(E11+F11/60),E11+F11/60))-(IF(G10="E",-ABS(E10+F10/60),E10+F10/60)))&gt;180,IF(((IF(G11="E",-ABS(E11+F11/60),E11+F11/60))-(IF(G10="E",-ABS(E10+F10/60),E10+F10/60)))&gt;0,(IF(G11="E",-ABS(E11+F11/60),E11+F11/60))-(IF(G10="E",-ABS(E10+F10/60),E10+F10/60))-360,(IF(G11="E",-ABS(E11+F11/60),E11+F11/60))-(IF(G10="E",-ABS(E10+F10/60),E10+F10/60))+360),(IF(G11="E",-ABS(E11+F11/60),E11+F11/60))-(IF(G10="E",-ABS(E10+F10/60),E10+F10/60))))/((180/PI()*LN(TAN(((IF(D10="S",-ABS(B10+C10/60),(B10+C10/60)))/2+45)*PI()/180)))-(180/PI()*LN(TAN(((IF(D11="S",-ABS(B11+C11/60),(B11+C11/60)))/2+45)*PI()/180)))))*180/PI()+180))</f>
        <v>43.285575826996691</v>
      </c>
      <c r="N11" s="31">
        <f>IF(OR(AND((IF(OR(ISBLANK(B11),ISBLANK(C11),ISBLANK(E11),ISBLANK(F11)),"",IF(H11="GC",K11,M11)))&gt;89,(IF(OR(ISBLANK(B11),ISBLANK(C11),ISBLANK(E11),ISBLANK(F11)),"",IF(H11="GC",K11,M11)))&lt;91),AND((IF(OR(ISBLANK(B11),ISBLANK(C11),ISBLANK(E11),ISBLANK(F11)),"",IF(H11="GC",K11,M11)))&gt;269,(IF(OR(ISBLANK(B11),ISBLANK(C11),ISBLANK(E11),ISBLANK(F11)),"",IF(H11="GC",K11,M11)))&lt;271)),ABS((IF(ABS((IF(G11="E",-ABS(E11+F11/60),E11+F11/60))-(IF(G10="E",-ABS(E10+F10/60),E10+F10/60)))&gt;180,IF(((IF(G11="E",-ABS(E11+F11/60),E11+F11/60))-(IF(G10="E",-ABS(E10+F10/60),E10+F10/60)))&gt;0,(IF(G11="E",-ABS(E11+F11/60),E11+F11/60))-(IF(G10="E",-ABS(E10+F10/60),E10+F10/60))-360,(IF(G11="E",-ABS(E11+F11/60),E11+F11/60))-(IF(G10="E",-ABS(E10+F10/60),E10+F10/60))+360),(IF(G11="E",-ABS(E11+F11/60),E11+F11/60))-(IF(G10="E",-ABS(E10+F10/60),E10+F10/60))))*COS(((IF(D10="S",-ABS(B10+C10/60),(B10+C10/60)))+(IF(D11="S",-ABS(B11+C11/60),(B11+C11/60))))*PI()/360)/SIN((IF(OR(ISBLANK(B11),ISBLANK(C11),ISBLANK(E11),ISBLANK(F11)),"",IF(H11="GC",K11,M11)))*PI()/180)*60),((IF(D11="S",-ABS(B11+C11/60),(B11+C11/60)))-(IF(D10="S",-ABS(B10+C10/60),(B10+C10/60))))/COS((IF(OR(ISBLANK(B11),ISBLANK(C11),ISBLANK(E11),ISBLANK(F11)),"",IF(H11="GC",K11,M11)))*PI()/180)*60)</f>
        <v>6238.6958894918189</v>
      </c>
    </row>
    <row r="12" spans="1:14">
      <c r="A12" s="32" t="s">
        <v>25</v>
      </c>
      <c r="B12" s="33">
        <v>33</v>
      </c>
      <c r="C12" s="34">
        <v>20</v>
      </c>
      <c r="D12" s="34" t="s">
        <v>9</v>
      </c>
      <c r="E12" s="35">
        <v>33</v>
      </c>
      <c r="F12" s="36">
        <v>20</v>
      </c>
      <c r="G12" s="36" t="s">
        <v>10</v>
      </c>
      <c r="H12" s="4" t="s">
        <v>11</v>
      </c>
      <c r="I12" s="37">
        <f>IF(OR(ISBLANK(B12),ISBLANK(C12),ISBLANK(E12),ISBLANK(F12)),"",IF(H12="GC",K12,M12))</f>
        <v>230.12165474483967</v>
      </c>
      <c r="J12" s="38">
        <f>IF(OR(ISBLANK(B11),ISBLANK(C12),ISBLANK(E12),ISBLANK(F12)),"",IF(ISBLANK(J11),"",IF(H12="GC",L12,N12)))</f>
        <v>5487.605481242389</v>
      </c>
      <c r="K12" s="39">
        <f>IF((IF(ABS((IF(G12="E",-ABS(E12+F12/60),E12+F12/60))-(IF(G11="E",-ABS(E11+F11/60),E11+F11/60)))&gt;180,IF(((IF(G12="E",-ABS(E12+F12/60),E12+F12/60))-(IF(G11="E",-ABS(E11+F11/60),E11+F11/60)))&gt;0,(IF(G12="E",-ABS(E12+F12/60),E12+F12/60))-(IF(G11="E",-ABS(E11+F11/60),E11+F11/60))-360,(IF(G12="E",-ABS(E12+F12/60),E12+F12/60))-(IF(G11="E",-ABS(E11+F11/60),E11+F11/60))+360),(IF(G12="E",-ABS(E12+F12/60),E12+F12/60))-(IF(G11="E",-ABS(E11+F11/60),E11+F11/60))))&gt;0,360-180/PI()*(ACOS((SIN((IF(D12="S",-ABS(B12+C12/60),(B12+C12/60)))*PI()/180)-COS((IF(OR(ISBLANK(B11),ISBLANK(C12),ISBLANK(E12),ISBLANK(F12)),"",IF(ISBLANK((IF(OR(ISBLANK(B10),ISBLANK(C11),ISBLANK(E11),ISBLANK(F11)),"",IF(ISBLANK((IF(OR(ISBLANK(#REF!),ISBLANK(C10),ISBLANK(E10),ISBLANK(F10)),"",IF(ISBLANK(#REF!),"",IF(H10="GC",L10,N10))))),"",IF(H11="GC",L11,N11))))),"",IF(H12="GC",L12,N12))))*PI()/10800)*SIN((IF(D11="S",-ABS(B11+C11/60),(B11+C11/60)))*PI()/180))/(SIN((IF(OR(ISBLANK(B11),ISBLANK(C12),ISBLANK(E12),ISBLANK(F12)),"",IF(ISBLANK((IF(OR(ISBLANK(B10),ISBLANK(C11),ISBLANK(E11),ISBLANK(F11)),"",IF(ISBLANK((IF(OR(ISBLANK(#REF!),ISBLANK(C10),ISBLANK(E10),ISBLANK(F10)),"",IF(ISBLANK(#REF!),"",IF(H10="GC",L10,N10))))),"",IF(H11="GC",L11,N11))))),"",IF(H12="GC",L12,N12))))*PI()/10800)*COS((IF(D11="S",-ABS(B11+C11/60),(B11+C11/60)))*PI()/180)))),180/PI()*ACOS((SIN((IF(D12="S",-ABS(B12+C12/60),(B12+C12/60)))*PI()/180)-SIN((IF(D11="S",-ABS(B11+C11/60),(B11+C11/60)))*PI()/180)*COS((IF(OR(ISBLANK(B11),ISBLANK(C12),ISBLANK(E12),ISBLANK(F12)),"",IF(ISBLANK((IF(OR(ISBLANK(B10),ISBLANK(C11),ISBLANK(E11),ISBLANK(F11)),"",IF(ISBLANK((IF(OR(ISBLANK(#REF!),ISBLANK(C10),ISBLANK(E10),ISBLANK(F10)),"",IF(ISBLANK(#REF!),"",IF(H10="GC",L10,N10))))),"",IF(H11="GC",L11,N11))))),"",IF(H12="GC",L12,N12))))*PI()/10800))/(COS((IF(D11="S",-ABS(B11+C11/60),(B11+C11/60)))*PI()/180)*SIN((IF(OR(ISBLANK(B11),ISBLANK(C12),ISBLANK(E12),ISBLANK(F12)),"",IF(ISBLANK((IF(OR(ISBLANK(B10),ISBLANK(C11),ISBLANK(E11),ISBLANK(F11)),"",IF(ISBLANK((IF(OR(ISBLANK(#REF!),ISBLANK(C10),ISBLANK(E10),ISBLANK(F10)),"",IF(ISBLANK(#REF!),"",IF(H10="GC",L10,N10))))),"",IF(H11="GC",L11,N11))))),"",IF(H12="GC",L12,N12))))*PI()/10800))))</f>
        <v>230.12165474483967</v>
      </c>
      <c r="L12" s="40">
        <f>ACOS(SIN((IF(D12="S",-ABS(B12+C12/60),(B12+C12/60)))*PI()/180)*SIN((IF(D11="S",-ABS(B11+C11/60),(B11+C11/60)))*PI()/180)+COS((IF(D12="S",-ABS(B12+C12/60),(B12+C12/60)))*PI()/180)*COS((IF(D11="S",-ABS(B11+C11/60),(B11+C11/60)))*PI()/180)*COS((IF(ABS((IF(G12="E",-ABS(E12+F12/60),E12+F12/60))-(IF(G11="E",-ABS(E11+F11/60),E11+F11/60)))&gt;180,IF(((IF(G12="E",-ABS(E12+F12/60),E12+F12/60))-(IF(G11="E",-ABS(E11+F11/60),E11+F11/60)))&gt;0,(IF(G12="E",-ABS(E12+F12/60),E12+F12/60))-(IF(G11="E",-ABS(E11+F11/60),E11+F11/60))-360,(IF(G12="E",-ABS(E12+F12/60),E12+F12/60))-(IF(G11="E",-ABS(E11+F11/60),E11+F11/60))+360),(IF(G12="E",-ABS(E12+F12/60),E12+F12/60))-(IF(G11="E",-ABS(E11+F11/60),E11+F11/60))))*PI()/180))*10800/PI()</f>
        <v>5487.605481242389</v>
      </c>
      <c r="M12" s="39">
        <f>IF(((IF(D12="S",-ABS(B12+C12/60),(B12+C12/60)))-(IF(D11="S",-ABS(B11+C11/60),(B11+C11/60))))&gt;0,MOD(ATAN((IF(ABS((IF(G12="E",-ABS(E12+F12/60),E12+F12/60))-(IF(G11="E",-ABS(E11+F11/60),E11+F11/60)))&gt;180,IF(((IF(G12="E",-ABS(E12+F12/60),E12+F12/60))-(IF(G11="E",-ABS(E11+F11/60),E11+F11/60)))&gt;0,(IF(G12="E",-ABS(E12+F12/60),E12+F12/60))-(IF(G11="E",-ABS(E11+F11/60),E11+F11/60))-360,(IF(G12="E",-ABS(E12+F12/60),E12+F12/60))-(IF(G11="E",-ABS(E11+F11/60),E11+F11/60))+360),(IF(G12="E",-ABS(E12+F12/60),E12+F12/60))-(IF(G11="E",-ABS(E11+F11/60),E11+F11/60))))/((180/PI()*LN(TAN(((IF(D11="S",-ABS(B11+C11/60),(B11+C11/60)))/2+45)*PI()/180)))-(180/PI()*LN(TAN(((IF(D12="S",-ABS(B12+C12/60),(B12+C12/60)))/2+45)*PI()/180)))))*180/PI(),360),IF((IF(D11="S",-ABS(B11+C11/60),(B11+C11/60)))=(IF(D12="S",-ABS(B12+C12/60),(B12+C12/60))),IF((IF(G11="E",-ABS(E11+F11/60),E11+F11/60))&gt;(IF(G12="E",-ABS(E12+F12/60),E12+F12/60)),90,270),ATAN((IF(ABS((IF(G12="E",-ABS(E12+F12/60),E12+F12/60))-(IF(G11="E",-ABS(E11+F11/60),E11+F11/60)))&gt;180,IF(((IF(G12="E",-ABS(E12+F12/60),E12+F12/60))-(IF(G11="E",-ABS(E11+F11/60),E11+F11/60)))&gt;0,(IF(G12="E",-ABS(E12+F12/60),E12+F12/60))-(IF(G11="E",-ABS(E11+F11/60),E11+F11/60))-360,(IF(G12="E",-ABS(E12+F12/60),E12+F12/60))-(IF(G11="E",-ABS(E11+F11/60),E11+F11/60))+360),(IF(G12="E",-ABS(E12+F12/60),E12+F12/60))-(IF(G11="E",-ABS(E11+F11/60),E11+F11/60))))/((180/PI()*LN(TAN(((IF(D11="S",-ABS(B11+C11/60),(B11+C11/60)))/2+45)*PI()/180)))-(180/PI()*LN(TAN(((IF(D12="S",-ABS(B12+C12/60),(B12+C12/60)))/2+45)*PI()/180)))))*180/PI()+180))</f>
        <v>223.28557582699671</v>
      </c>
      <c r="N12" s="40">
        <f>IF(OR(AND((IF(OR(ISBLANK(B12),ISBLANK(C12),ISBLANK(E12),ISBLANK(F12)),"",IF(H12="GC",K12,M12)))&gt;89,(IF(OR(ISBLANK(B12),ISBLANK(C12),ISBLANK(E12),ISBLANK(F12)),"",IF(H12="GC",K12,M12)))&lt;91),AND((IF(OR(ISBLANK(B12),ISBLANK(C12),ISBLANK(E12),ISBLANK(F12)),"",IF(H12="GC",K12,M12)))&gt;269,(IF(OR(ISBLANK(B12),ISBLANK(C12),ISBLANK(E12),ISBLANK(F12)),"",IF(H12="GC",K12,M12)))&lt;271)),ABS((IF(ABS((IF(G12="E",-ABS(E12+F12/60),E12+F12/60))-(IF(G11="E",-ABS(E11+F11/60),E11+F11/60)))&gt;180,IF(((IF(G12="E",-ABS(E12+F12/60),E12+F12/60))-(IF(G11="E",-ABS(E11+F11/60),E11+F11/60)))&gt;0,(IF(G12="E",-ABS(E12+F12/60),E12+F12/60))-(IF(G11="E",-ABS(E11+F11/60),E11+F11/60))-360,(IF(G12="E",-ABS(E12+F12/60),E12+F12/60))-(IF(G11="E",-ABS(E11+F11/60),E11+F11/60))+360),(IF(G12="E",-ABS(E12+F12/60),E12+F12/60))-(IF(G11="E",-ABS(E11+F11/60),E11+F11/60))))*COS(((IF(D11="S",-ABS(B11+C11/60),(B11+C11/60)))+(IF(D12="S",-ABS(B12+C12/60),(B12+C12/60))))*PI()/360)/SIN((IF(OR(ISBLANK(B12),ISBLANK(C12),ISBLANK(E12),ISBLANK(F12)),"",IF(H12="GC",K12,M12)))*PI()/180)*60),((IF(D12="S",-ABS(B12+C12/60),(B12+C12/60)))-(IF(D11="S",-ABS(B11+C11/60),(B11+C11/60))))/COS((IF(OR(ISBLANK(B12),ISBLANK(C12),ISBLANK(E12),ISBLANK(F12)),"",IF(H12="GC",K12,M12)))*PI()/180)*60)</f>
        <v>6238.6958894918171</v>
      </c>
    </row>
    <row r="13" spans="1:14">
      <c r="A13" s="2" t="s">
        <v>26</v>
      </c>
      <c r="B13" s="19">
        <v>33</v>
      </c>
      <c r="C13" s="8">
        <v>20</v>
      </c>
      <c r="D13" s="8" t="s">
        <v>12</v>
      </c>
      <c r="E13" s="22">
        <v>33</v>
      </c>
      <c r="F13" s="12">
        <v>20</v>
      </c>
      <c r="G13" s="12" t="s">
        <v>13</v>
      </c>
      <c r="H13" s="3" t="s">
        <v>11</v>
      </c>
      <c r="I13" s="27">
        <f>IF(OR(ISBLANK(B13),ISBLANK(C13),ISBLANK(E13),ISBLANK(F13)),"",IF(H13="GC",K13,M13))</f>
        <v>50.121654744839667</v>
      </c>
      <c r="J13" s="16">
        <f>IF(OR(ISBLANK(B12),ISBLANK(C13),ISBLANK(E13),ISBLANK(F13)),"",IF(ISBLANK(J12),"",IF(H13="GC",L13,N13)))</f>
        <v>5487.605481242389</v>
      </c>
      <c r="K13" s="30">
        <f>IF((IF(ABS((IF(G13="E",-ABS(E13+F13/60),E13+F13/60))-(IF(G12="E",-ABS(E12+F12/60),E12+F12/60)))&gt;180,IF(((IF(G13="E",-ABS(E13+F13/60),E13+F13/60))-(IF(G12="E",-ABS(E12+F12/60),E12+F12/60)))&gt;0,(IF(G13="E",-ABS(E13+F13/60),E13+F13/60))-(IF(G12="E",-ABS(E12+F12/60),E12+F12/60))-360,(IF(G13="E",-ABS(E13+F13/60),E13+F13/60))-(IF(G12="E",-ABS(E12+F12/60),E12+F12/60))+360),(IF(G13="E",-ABS(E13+F13/60),E13+F13/60))-(IF(G12="E",-ABS(E12+F12/60),E12+F12/60))))&gt;0,360-180/PI()*(ACOS((SIN((IF(D13="S",-ABS(B13+C13/60),(B13+C13/60)))*PI()/180)-COS((IF(OR(ISBLANK(B12),ISBLANK(C13),ISBLANK(E13),ISBLANK(F13)),"",IF(ISBLANK((IF(OR(ISBLANK(B11),ISBLANK(C12),ISBLANK(E12),ISBLANK(F12)),"",IF(ISBLANK((IF(OR(ISBLANK(#REF!),ISBLANK(C11),ISBLANK(E11),ISBLANK(F11)),"",IF(ISBLANK(#REF!),"",IF(H11="GC",L11,N11))))),"",IF(H12="GC",L12,N12))))),"",IF(H13="GC",L13,N13))))*PI()/10800)*SIN((IF(D12="S",-ABS(B12+C12/60),(B12+C12/60)))*PI()/180))/(SIN((IF(OR(ISBLANK(B12),ISBLANK(C13),ISBLANK(E13),ISBLANK(F13)),"",IF(ISBLANK((IF(OR(ISBLANK(B11),ISBLANK(C12),ISBLANK(E12),ISBLANK(F12)),"",IF(ISBLANK((IF(OR(ISBLANK(#REF!),ISBLANK(C11),ISBLANK(E11),ISBLANK(F11)),"",IF(ISBLANK(#REF!),"",IF(H11="GC",L11,N11))))),"",IF(H12="GC",L12,N12))))),"",IF(H13="GC",L13,N13))))*PI()/10800)*COS((IF(D12="S",-ABS(B12+C12/60),(B12+C12/60)))*PI()/180)))),180/PI()*ACOS((SIN((IF(D13="S",-ABS(B13+C13/60),(B13+C13/60)))*PI()/180)-SIN((IF(D12="S",-ABS(B12+C12/60),(B12+C12/60)))*PI()/180)*COS((IF(OR(ISBLANK(B12),ISBLANK(C13),ISBLANK(E13),ISBLANK(F13)),"",IF(ISBLANK((IF(OR(ISBLANK(B11),ISBLANK(C12),ISBLANK(E12),ISBLANK(F12)),"",IF(ISBLANK((IF(OR(ISBLANK(#REF!),ISBLANK(C11),ISBLANK(E11),ISBLANK(F11)),"",IF(ISBLANK(#REF!),"",IF(H11="GC",L11,N11))))),"",IF(H12="GC",L12,N12))))),"",IF(H13="GC",L13,N13))))*PI()/10800))/(COS((IF(D12="S",-ABS(B12+C12/60),(B12+C12/60)))*PI()/180)*SIN((IF(OR(ISBLANK(B12),ISBLANK(C13),ISBLANK(E13),ISBLANK(F13)),"",IF(ISBLANK((IF(OR(ISBLANK(B11),ISBLANK(C12),ISBLANK(E12),ISBLANK(F12)),"",IF(ISBLANK((IF(OR(ISBLANK(#REF!),ISBLANK(C11),ISBLANK(E11),ISBLANK(F11)),"",IF(ISBLANK(#REF!),"",IF(H11="GC",L11,N11))))),"",IF(H12="GC",L12,N12))))),"",IF(H13="GC",L13,N13))))*PI()/10800))))</f>
        <v>50.121654744839667</v>
      </c>
      <c r="L13" s="31">
        <f>ACOS(SIN((IF(D13="S",-ABS(B13+C13/60),(B13+C13/60)))*PI()/180)*SIN((IF(D12="S",-ABS(B12+C12/60),(B12+C12/60)))*PI()/180)+COS((IF(D13="S",-ABS(B13+C13/60),(B13+C13/60)))*PI()/180)*COS((IF(D12="S",-ABS(B12+C12/60),(B12+C12/60)))*PI()/180)*COS((IF(ABS((IF(G13="E",-ABS(E13+F13/60),E13+F13/60))-(IF(G12="E",-ABS(E12+F12/60),E12+F12/60)))&gt;180,IF(((IF(G13="E",-ABS(E13+F13/60),E13+F13/60))-(IF(G12="E",-ABS(E12+F12/60),E12+F12/60)))&gt;0,(IF(G13="E",-ABS(E13+F13/60),E13+F13/60))-(IF(G12="E",-ABS(E12+F12/60),E12+F12/60))-360,(IF(G13="E",-ABS(E13+F13/60),E13+F13/60))-(IF(G12="E",-ABS(E12+F12/60),E12+F12/60))+360),(IF(G13="E",-ABS(E13+F13/60),E13+F13/60))-(IF(G12="E",-ABS(E12+F12/60),E12+F12/60))))*PI()/180))*10800/PI()</f>
        <v>5487.605481242389</v>
      </c>
      <c r="M13" s="30">
        <f>IF(((IF(D13="S",-ABS(B13+C13/60),(B13+C13/60)))-(IF(D12="S",-ABS(B12+C12/60),(B12+C12/60))))&gt;0,MOD(ATAN((IF(ABS((IF(G13="E",-ABS(E13+F13/60),E13+F13/60))-(IF(G12="E",-ABS(E12+F12/60),E12+F12/60)))&gt;180,IF(((IF(G13="E",-ABS(E13+F13/60),E13+F13/60))-(IF(G12="E",-ABS(E12+F12/60),E12+F12/60)))&gt;0,(IF(G13="E",-ABS(E13+F13/60),E13+F13/60))-(IF(G12="E",-ABS(E12+F12/60),E12+F12/60))-360,(IF(G13="E",-ABS(E13+F13/60),E13+F13/60))-(IF(G12="E",-ABS(E12+F12/60),E12+F12/60))+360),(IF(G13="E",-ABS(E13+F13/60),E13+F13/60))-(IF(G12="E",-ABS(E12+F12/60),E12+F12/60))))/((180/PI()*LN(TAN(((IF(D12="S",-ABS(B12+C12/60),(B12+C12/60)))/2+45)*PI()/180)))-(180/PI()*LN(TAN(((IF(D13="S",-ABS(B13+C13/60),(B13+C13/60)))/2+45)*PI()/180)))))*180/PI(),360),IF((IF(D12="S",-ABS(B12+C12/60),(B12+C12/60)))=(IF(D13="S",-ABS(B13+C13/60),(B13+C13/60))),IF((IF(G12="E",-ABS(E12+F12/60),E12+F12/60))&gt;(IF(G13="E",-ABS(E13+F13/60),E13+F13/60)),90,270),ATAN((IF(ABS((IF(G13="E",-ABS(E13+F13/60),E13+F13/60))-(IF(G12="E",-ABS(E12+F12/60),E12+F12/60)))&gt;180,IF(((IF(G13="E",-ABS(E13+F13/60),E13+F13/60))-(IF(G12="E",-ABS(E12+F12/60),E12+F12/60)))&gt;0,(IF(G13="E",-ABS(E13+F13/60),E13+F13/60))-(IF(G12="E",-ABS(E12+F12/60),E12+F12/60))-360,(IF(G13="E",-ABS(E13+F13/60),E13+F13/60))-(IF(G12="E",-ABS(E12+F12/60),E12+F12/60))+360),(IF(G13="E",-ABS(E13+F13/60),E13+F13/60))-(IF(G12="E",-ABS(E12+F12/60),E12+F12/60))))/((180/PI()*LN(TAN(((IF(D12="S",-ABS(B12+C12/60),(B12+C12/60)))/2+45)*PI()/180)))-(180/PI()*LN(TAN(((IF(D13="S",-ABS(B13+C13/60),(B13+C13/60)))/2+45)*PI()/180)))))*180/PI()+180))</f>
        <v>43.285575826996691</v>
      </c>
      <c r="N13" s="31">
        <f>IF(OR(AND((IF(OR(ISBLANK(B13),ISBLANK(C13),ISBLANK(E13),ISBLANK(F13)),"",IF(H13="GC",K13,M13)))&gt;89,(IF(OR(ISBLANK(B13),ISBLANK(C13),ISBLANK(E13),ISBLANK(F13)),"",IF(H13="GC",K13,M13)))&lt;91),AND((IF(OR(ISBLANK(B13),ISBLANK(C13),ISBLANK(E13),ISBLANK(F13)),"",IF(H13="GC",K13,M13)))&gt;269,(IF(OR(ISBLANK(B13),ISBLANK(C13),ISBLANK(E13),ISBLANK(F13)),"",IF(H13="GC",K13,M13)))&lt;271)),ABS((IF(ABS((IF(G13="E",-ABS(E13+F13/60),E13+F13/60))-(IF(G12="E",-ABS(E12+F12/60),E12+F12/60)))&gt;180,IF(((IF(G13="E",-ABS(E13+F13/60),E13+F13/60))-(IF(G12="E",-ABS(E12+F12/60),E12+F12/60)))&gt;0,(IF(G13="E",-ABS(E13+F13/60),E13+F13/60))-(IF(G12="E",-ABS(E12+F12/60),E12+F12/60))-360,(IF(G13="E",-ABS(E13+F13/60),E13+F13/60))-(IF(G12="E",-ABS(E12+F12/60),E12+F12/60))+360),(IF(G13="E",-ABS(E13+F13/60),E13+F13/60))-(IF(G12="E",-ABS(E12+F12/60),E12+F12/60))))*COS(((IF(D12="S",-ABS(B12+C12/60),(B12+C12/60)))+(IF(D13="S",-ABS(B13+C13/60),(B13+C13/60))))*PI()/360)/SIN((IF(OR(ISBLANK(B13),ISBLANK(C13),ISBLANK(E13),ISBLANK(F13)),"",IF(H13="GC",K13,M13)))*PI()/180)*60),((IF(D13="S",-ABS(B13+C13/60),(B13+C13/60)))-(IF(D12="S",-ABS(B12+C12/60),(B12+C12/60))))/COS((IF(OR(ISBLANK(B13),ISBLANK(C13),ISBLANK(E13),ISBLANK(F13)),"",IF(H13="GC",K13,M13)))*PI()/180)*60)</f>
        <v>6238.6958894918189</v>
      </c>
    </row>
    <row r="14" spans="1:14">
      <c r="A14" s="32" t="s">
        <v>27</v>
      </c>
      <c r="B14" s="33">
        <v>33</v>
      </c>
      <c r="C14" s="34">
        <v>20</v>
      </c>
      <c r="D14" s="34" t="s">
        <v>9</v>
      </c>
      <c r="E14" s="35">
        <v>33</v>
      </c>
      <c r="F14" s="36">
        <v>20</v>
      </c>
      <c r="G14" s="36" t="s">
        <v>10</v>
      </c>
      <c r="H14" s="4" t="s">
        <v>11</v>
      </c>
      <c r="I14" s="37">
        <f>IF(OR(ISBLANK(B14),ISBLANK(C14),ISBLANK(E14),ISBLANK(F14)),"",IF(H14="GC",K14,M14))</f>
        <v>230.12165474483967</v>
      </c>
      <c r="J14" s="38">
        <f>IF(OR(ISBLANK(B13),ISBLANK(C14),ISBLANK(E14),ISBLANK(F14)),"",IF(ISBLANK(J13),"",IF(H14="GC",L14,N14)))</f>
        <v>5487.605481242389</v>
      </c>
      <c r="K14" s="39">
        <f>IF((IF(ABS((IF(G14="E",-ABS(E14+F14/60),E14+F14/60))-(IF(G13="E",-ABS(E13+F13/60),E13+F13/60)))&gt;180,IF(((IF(G14="E",-ABS(E14+F14/60),E14+F14/60))-(IF(G13="E",-ABS(E13+F13/60),E13+F13/60)))&gt;0,(IF(G14="E",-ABS(E14+F14/60),E14+F14/60))-(IF(G13="E",-ABS(E13+F13/60),E13+F13/60))-360,(IF(G14="E",-ABS(E14+F14/60),E14+F14/60))-(IF(G13="E",-ABS(E13+F13/60),E13+F13/60))+360),(IF(G14="E",-ABS(E14+F14/60),E14+F14/60))-(IF(G13="E",-ABS(E13+F13/60),E13+F13/60))))&gt;0,360-180/PI()*(ACOS((SIN((IF(D14="S",-ABS(B14+C14/60),(B14+C14/60)))*PI()/180)-COS((IF(OR(ISBLANK(B13),ISBLANK(C14),ISBLANK(E14),ISBLANK(F14)),"",IF(ISBLANK((IF(OR(ISBLANK(B12),ISBLANK(C13),ISBLANK(E13),ISBLANK(F13)),"",IF(ISBLANK((IF(OR(ISBLANK(#REF!),ISBLANK(C12),ISBLANK(E12),ISBLANK(F12)),"",IF(ISBLANK(#REF!),"",IF(H12="GC",L12,N12))))),"",IF(H13="GC",L13,N13))))),"",IF(H14="GC",L14,N14))))*PI()/10800)*SIN((IF(D13="S",-ABS(B13+C13/60),(B13+C13/60)))*PI()/180))/(SIN((IF(OR(ISBLANK(B13),ISBLANK(C14),ISBLANK(E14),ISBLANK(F14)),"",IF(ISBLANK((IF(OR(ISBLANK(B12),ISBLANK(C13),ISBLANK(E13),ISBLANK(F13)),"",IF(ISBLANK((IF(OR(ISBLANK(#REF!),ISBLANK(C12),ISBLANK(E12),ISBLANK(F12)),"",IF(ISBLANK(#REF!),"",IF(H12="GC",L12,N12))))),"",IF(H13="GC",L13,N13))))),"",IF(H14="GC",L14,N14))))*PI()/10800)*COS((IF(D13="S",-ABS(B13+C13/60),(B13+C13/60)))*PI()/180)))),180/PI()*ACOS((SIN((IF(D14="S",-ABS(B14+C14/60),(B14+C14/60)))*PI()/180)-SIN((IF(D13="S",-ABS(B13+C13/60),(B13+C13/60)))*PI()/180)*COS((IF(OR(ISBLANK(B13),ISBLANK(C14),ISBLANK(E14),ISBLANK(F14)),"",IF(ISBLANK((IF(OR(ISBLANK(B12),ISBLANK(C13),ISBLANK(E13),ISBLANK(F13)),"",IF(ISBLANK((IF(OR(ISBLANK(#REF!),ISBLANK(C12),ISBLANK(E12),ISBLANK(F12)),"",IF(ISBLANK(#REF!),"",IF(H12="GC",L12,N12))))),"",IF(H13="GC",L13,N13))))),"",IF(H14="GC",L14,N14))))*PI()/10800))/(COS((IF(D13="S",-ABS(B13+C13/60),(B13+C13/60)))*PI()/180)*SIN((IF(OR(ISBLANK(B13),ISBLANK(C14),ISBLANK(E14),ISBLANK(F14)),"",IF(ISBLANK((IF(OR(ISBLANK(B12),ISBLANK(C13),ISBLANK(E13),ISBLANK(F13)),"",IF(ISBLANK((IF(OR(ISBLANK(#REF!),ISBLANK(C12),ISBLANK(E12),ISBLANK(F12)),"",IF(ISBLANK(#REF!),"",IF(H12="GC",L12,N12))))),"",IF(H13="GC",L13,N13))))),"",IF(H14="GC",L14,N14))))*PI()/10800))))</f>
        <v>230.12165474483967</v>
      </c>
      <c r="L14" s="40">
        <f>ACOS(SIN((IF(D14="S",-ABS(B14+C14/60),(B14+C14/60)))*PI()/180)*SIN((IF(D13="S",-ABS(B13+C13/60),(B13+C13/60)))*PI()/180)+COS((IF(D14="S",-ABS(B14+C14/60),(B14+C14/60)))*PI()/180)*COS((IF(D13="S",-ABS(B13+C13/60),(B13+C13/60)))*PI()/180)*COS((IF(ABS((IF(G14="E",-ABS(E14+F14/60),E14+F14/60))-(IF(G13="E",-ABS(E13+F13/60),E13+F13/60)))&gt;180,IF(((IF(G14="E",-ABS(E14+F14/60),E14+F14/60))-(IF(G13="E",-ABS(E13+F13/60),E13+F13/60)))&gt;0,(IF(G14="E",-ABS(E14+F14/60),E14+F14/60))-(IF(G13="E",-ABS(E13+F13/60),E13+F13/60))-360,(IF(G14="E",-ABS(E14+F14/60),E14+F14/60))-(IF(G13="E",-ABS(E13+F13/60),E13+F13/60))+360),(IF(G14="E",-ABS(E14+F14/60),E14+F14/60))-(IF(G13="E",-ABS(E13+F13/60),E13+F13/60))))*PI()/180))*10800/PI()</f>
        <v>5487.605481242389</v>
      </c>
      <c r="M14" s="39">
        <f>IF(((IF(D14="S",-ABS(B14+C14/60),(B14+C14/60)))-(IF(D13="S",-ABS(B13+C13/60),(B13+C13/60))))&gt;0,MOD(ATAN((IF(ABS((IF(G14="E",-ABS(E14+F14/60),E14+F14/60))-(IF(G13="E",-ABS(E13+F13/60),E13+F13/60)))&gt;180,IF(((IF(G14="E",-ABS(E14+F14/60),E14+F14/60))-(IF(G13="E",-ABS(E13+F13/60),E13+F13/60)))&gt;0,(IF(G14="E",-ABS(E14+F14/60),E14+F14/60))-(IF(G13="E",-ABS(E13+F13/60),E13+F13/60))-360,(IF(G14="E",-ABS(E14+F14/60),E14+F14/60))-(IF(G13="E",-ABS(E13+F13/60),E13+F13/60))+360),(IF(G14="E",-ABS(E14+F14/60),E14+F14/60))-(IF(G13="E",-ABS(E13+F13/60),E13+F13/60))))/((180/PI()*LN(TAN(((IF(D13="S",-ABS(B13+C13/60),(B13+C13/60)))/2+45)*PI()/180)))-(180/PI()*LN(TAN(((IF(D14="S",-ABS(B14+C14/60),(B14+C14/60)))/2+45)*PI()/180)))))*180/PI(),360),IF((IF(D13="S",-ABS(B13+C13/60),(B13+C13/60)))=(IF(D14="S",-ABS(B14+C14/60),(B14+C14/60))),IF((IF(G13="E",-ABS(E13+F13/60),E13+F13/60))&gt;(IF(G14="E",-ABS(E14+F14/60),E14+F14/60)),90,270),ATAN((IF(ABS((IF(G14="E",-ABS(E14+F14/60),E14+F14/60))-(IF(G13="E",-ABS(E13+F13/60),E13+F13/60)))&gt;180,IF(((IF(G14="E",-ABS(E14+F14/60),E14+F14/60))-(IF(G13="E",-ABS(E13+F13/60),E13+F13/60)))&gt;0,(IF(G14="E",-ABS(E14+F14/60),E14+F14/60))-(IF(G13="E",-ABS(E13+F13/60),E13+F13/60))-360,(IF(G14="E",-ABS(E14+F14/60),E14+F14/60))-(IF(G13="E",-ABS(E13+F13/60),E13+F13/60))+360),(IF(G14="E",-ABS(E14+F14/60),E14+F14/60))-(IF(G13="E",-ABS(E13+F13/60),E13+F13/60))))/((180/PI()*LN(TAN(((IF(D13="S",-ABS(B13+C13/60),(B13+C13/60)))/2+45)*PI()/180)))-(180/PI()*LN(TAN(((IF(D14="S",-ABS(B14+C14/60),(B14+C14/60)))/2+45)*PI()/180)))))*180/PI()+180))</f>
        <v>223.28557582699671</v>
      </c>
      <c r="N14" s="40">
        <f>IF(OR(AND((IF(OR(ISBLANK(B14),ISBLANK(C14),ISBLANK(E14),ISBLANK(F14)),"",IF(H14="GC",K14,M14)))&gt;89,(IF(OR(ISBLANK(B14),ISBLANK(C14),ISBLANK(E14),ISBLANK(F14)),"",IF(H14="GC",K14,M14)))&lt;91),AND((IF(OR(ISBLANK(B14),ISBLANK(C14),ISBLANK(E14),ISBLANK(F14)),"",IF(H14="GC",K14,M14)))&gt;269,(IF(OR(ISBLANK(B14),ISBLANK(C14),ISBLANK(E14),ISBLANK(F14)),"",IF(H14="GC",K14,M14)))&lt;271)),ABS((IF(ABS((IF(G14="E",-ABS(E14+F14/60),E14+F14/60))-(IF(G13="E",-ABS(E13+F13/60),E13+F13/60)))&gt;180,IF(((IF(G14="E",-ABS(E14+F14/60),E14+F14/60))-(IF(G13="E",-ABS(E13+F13/60),E13+F13/60)))&gt;0,(IF(G14="E",-ABS(E14+F14/60),E14+F14/60))-(IF(G13="E",-ABS(E13+F13/60),E13+F13/60))-360,(IF(G14="E",-ABS(E14+F14/60),E14+F14/60))-(IF(G13="E",-ABS(E13+F13/60),E13+F13/60))+360),(IF(G14="E",-ABS(E14+F14/60),E14+F14/60))-(IF(G13="E",-ABS(E13+F13/60),E13+F13/60))))*COS(((IF(D13="S",-ABS(B13+C13/60),(B13+C13/60)))+(IF(D14="S",-ABS(B14+C14/60),(B14+C14/60))))*PI()/360)/SIN((IF(OR(ISBLANK(B14),ISBLANK(C14),ISBLANK(E14),ISBLANK(F14)),"",IF(H14="GC",K14,M14)))*PI()/180)*60),((IF(D14="S",-ABS(B14+C14/60),(B14+C14/60)))-(IF(D13="S",-ABS(B13+C13/60),(B13+C13/60))))/COS((IF(OR(ISBLANK(B14),ISBLANK(C14),ISBLANK(E14),ISBLANK(F14)),"",IF(H14="GC",K14,M14)))*PI()/180)*60)</f>
        <v>6238.6958894918171</v>
      </c>
    </row>
    <row r="15" spans="1:14">
      <c r="A15" s="2" t="s">
        <v>28</v>
      </c>
      <c r="B15" s="19">
        <v>33</v>
      </c>
      <c r="C15" s="8">
        <v>20</v>
      </c>
      <c r="D15" s="8" t="s">
        <v>12</v>
      </c>
      <c r="E15" s="22">
        <v>33</v>
      </c>
      <c r="F15" s="12">
        <v>20</v>
      </c>
      <c r="G15" s="12" t="s">
        <v>13</v>
      </c>
      <c r="H15" s="3" t="s">
        <v>11</v>
      </c>
      <c r="I15" s="27">
        <f>IF(OR(ISBLANK(B15),ISBLANK(C15),ISBLANK(E15),ISBLANK(F15)),"",IF(H15="GC",K15,M15))</f>
        <v>50.121654744839667</v>
      </c>
      <c r="J15" s="16">
        <f>IF(OR(ISBLANK(B14),ISBLANK(C15),ISBLANK(E15),ISBLANK(F15)),"",IF(ISBLANK(J14),"",IF(H15="GC",L15,N15)))</f>
        <v>5487.605481242389</v>
      </c>
      <c r="K15" s="30">
        <f>IF((IF(ABS((IF(G15="E",-ABS(E15+F15/60),E15+F15/60))-(IF(G14="E",-ABS(E14+F14/60),E14+F14/60)))&gt;180,IF(((IF(G15="E",-ABS(E15+F15/60),E15+F15/60))-(IF(G14="E",-ABS(E14+F14/60),E14+F14/60)))&gt;0,(IF(G15="E",-ABS(E15+F15/60),E15+F15/60))-(IF(G14="E",-ABS(E14+F14/60),E14+F14/60))-360,(IF(G15="E",-ABS(E15+F15/60),E15+F15/60))-(IF(G14="E",-ABS(E14+F14/60),E14+F14/60))+360),(IF(G15="E",-ABS(E15+F15/60),E15+F15/60))-(IF(G14="E",-ABS(E14+F14/60),E14+F14/60))))&gt;0,360-180/PI()*(ACOS((SIN((IF(D15="S",-ABS(B15+C15/60),(B15+C15/60)))*PI()/180)-COS((IF(OR(ISBLANK(B14),ISBLANK(C15),ISBLANK(E15),ISBLANK(F15)),"",IF(ISBLANK((IF(OR(ISBLANK(B13),ISBLANK(C14),ISBLANK(E14),ISBLANK(F14)),"",IF(ISBLANK((IF(OR(ISBLANK(#REF!),ISBLANK(C13),ISBLANK(E13),ISBLANK(F13)),"",IF(ISBLANK(#REF!),"",IF(H13="GC",L13,N13))))),"",IF(H14="GC",L14,N14))))),"",IF(H15="GC",L15,N15))))*PI()/10800)*SIN((IF(D14="S",-ABS(B14+C14/60),(B14+C14/60)))*PI()/180))/(SIN((IF(OR(ISBLANK(B14),ISBLANK(C15),ISBLANK(E15),ISBLANK(F15)),"",IF(ISBLANK((IF(OR(ISBLANK(B13),ISBLANK(C14),ISBLANK(E14),ISBLANK(F14)),"",IF(ISBLANK((IF(OR(ISBLANK(#REF!),ISBLANK(C13),ISBLANK(E13),ISBLANK(F13)),"",IF(ISBLANK(#REF!),"",IF(H13="GC",L13,N13))))),"",IF(H14="GC",L14,N14))))),"",IF(H15="GC",L15,N15))))*PI()/10800)*COS((IF(D14="S",-ABS(B14+C14/60),(B14+C14/60)))*PI()/180)))),180/PI()*ACOS((SIN((IF(D15="S",-ABS(B15+C15/60),(B15+C15/60)))*PI()/180)-SIN((IF(D14="S",-ABS(B14+C14/60),(B14+C14/60)))*PI()/180)*COS((IF(OR(ISBLANK(B14),ISBLANK(C15),ISBLANK(E15),ISBLANK(F15)),"",IF(ISBLANK((IF(OR(ISBLANK(B13),ISBLANK(C14),ISBLANK(E14),ISBLANK(F14)),"",IF(ISBLANK((IF(OR(ISBLANK(#REF!),ISBLANK(C13),ISBLANK(E13),ISBLANK(F13)),"",IF(ISBLANK(#REF!),"",IF(H13="GC",L13,N13))))),"",IF(H14="GC",L14,N14))))),"",IF(H15="GC",L15,N15))))*PI()/10800))/(COS((IF(D14="S",-ABS(B14+C14/60),(B14+C14/60)))*PI()/180)*SIN((IF(OR(ISBLANK(B14),ISBLANK(C15),ISBLANK(E15),ISBLANK(F15)),"",IF(ISBLANK((IF(OR(ISBLANK(B13),ISBLANK(C14),ISBLANK(E14),ISBLANK(F14)),"",IF(ISBLANK((IF(OR(ISBLANK(#REF!),ISBLANK(C13),ISBLANK(E13),ISBLANK(F13)),"",IF(ISBLANK(#REF!),"",IF(H13="GC",L13,N13))))),"",IF(H14="GC",L14,N14))))),"",IF(H15="GC",L15,N15))))*PI()/10800))))</f>
        <v>50.121654744839667</v>
      </c>
      <c r="L15" s="31">
        <f>ACOS(SIN((IF(D15="S",-ABS(B15+C15/60),(B15+C15/60)))*PI()/180)*SIN((IF(D14="S",-ABS(B14+C14/60),(B14+C14/60)))*PI()/180)+COS((IF(D15="S",-ABS(B15+C15/60),(B15+C15/60)))*PI()/180)*COS((IF(D14="S",-ABS(B14+C14/60),(B14+C14/60)))*PI()/180)*COS((IF(ABS((IF(G15="E",-ABS(E15+F15/60),E15+F15/60))-(IF(G14="E",-ABS(E14+F14/60),E14+F14/60)))&gt;180,IF(((IF(G15="E",-ABS(E15+F15/60),E15+F15/60))-(IF(G14="E",-ABS(E14+F14/60),E14+F14/60)))&gt;0,(IF(G15="E",-ABS(E15+F15/60),E15+F15/60))-(IF(G14="E",-ABS(E14+F14/60),E14+F14/60))-360,(IF(G15="E",-ABS(E15+F15/60),E15+F15/60))-(IF(G14="E",-ABS(E14+F14/60),E14+F14/60))+360),(IF(G15="E",-ABS(E15+F15/60),E15+F15/60))-(IF(G14="E",-ABS(E14+F14/60),E14+F14/60))))*PI()/180))*10800/PI()</f>
        <v>5487.605481242389</v>
      </c>
      <c r="M15" s="30">
        <f>IF(((IF(D15="S",-ABS(B15+C15/60),(B15+C15/60)))-(IF(D14="S",-ABS(B14+C14/60),(B14+C14/60))))&gt;0,MOD(ATAN((IF(ABS((IF(G15="E",-ABS(E15+F15/60),E15+F15/60))-(IF(G14="E",-ABS(E14+F14/60),E14+F14/60)))&gt;180,IF(((IF(G15="E",-ABS(E15+F15/60),E15+F15/60))-(IF(G14="E",-ABS(E14+F14/60),E14+F14/60)))&gt;0,(IF(G15="E",-ABS(E15+F15/60),E15+F15/60))-(IF(G14="E",-ABS(E14+F14/60),E14+F14/60))-360,(IF(G15="E",-ABS(E15+F15/60),E15+F15/60))-(IF(G14="E",-ABS(E14+F14/60),E14+F14/60))+360),(IF(G15="E",-ABS(E15+F15/60),E15+F15/60))-(IF(G14="E",-ABS(E14+F14/60),E14+F14/60))))/((180/PI()*LN(TAN(((IF(D14="S",-ABS(B14+C14/60),(B14+C14/60)))/2+45)*PI()/180)))-(180/PI()*LN(TAN(((IF(D15="S",-ABS(B15+C15/60),(B15+C15/60)))/2+45)*PI()/180)))))*180/PI(),360),IF((IF(D14="S",-ABS(B14+C14/60),(B14+C14/60)))=(IF(D15="S",-ABS(B15+C15/60),(B15+C15/60))),IF((IF(G14="E",-ABS(E14+F14/60),E14+F14/60))&gt;(IF(G15="E",-ABS(E15+F15/60),E15+F15/60)),90,270),ATAN((IF(ABS((IF(G15="E",-ABS(E15+F15/60),E15+F15/60))-(IF(G14="E",-ABS(E14+F14/60),E14+F14/60)))&gt;180,IF(((IF(G15="E",-ABS(E15+F15/60),E15+F15/60))-(IF(G14="E",-ABS(E14+F14/60),E14+F14/60)))&gt;0,(IF(G15="E",-ABS(E15+F15/60),E15+F15/60))-(IF(G14="E",-ABS(E14+F14/60),E14+F14/60))-360,(IF(G15="E",-ABS(E15+F15/60),E15+F15/60))-(IF(G14="E",-ABS(E14+F14/60),E14+F14/60))+360),(IF(G15="E",-ABS(E15+F15/60),E15+F15/60))-(IF(G14="E",-ABS(E14+F14/60),E14+F14/60))))/((180/PI()*LN(TAN(((IF(D14="S",-ABS(B14+C14/60),(B14+C14/60)))/2+45)*PI()/180)))-(180/PI()*LN(TAN(((IF(D15="S",-ABS(B15+C15/60),(B15+C15/60)))/2+45)*PI()/180)))))*180/PI()+180))</f>
        <v>43.285575826996691</v>
      </c>
      <c r="N15" s="31">
        <f>IF(OR(AND((IF(OR(ISBLANK(B15),ISBLANK(C15),ISBLANK(E15),ISBLANK(F15)),"",IF(H15="GC",K15,M15)))&gt;89,(IF(OR(ISBLANK(B15),ISBLANK(C15),ISBLANK(E15),ISBLANK(F15)),"",IF(H15="GC",K15,M15)))&lt;91),AND((IF(OR(ISBLANK(B15),ISBLANK(C15),ISBLANK(E15),ISBLANK(F15)),"",IF(H15="GC",K15,M15)))&gt;269,(IF(OR(ISBLANK(B15),ISBLANK(C15),ISBLANK(E15),ISBLANK(F15)),"",IF(H15="GC",K15,M15)))&lt;271)),ABS((IF(ABS((IF(G15="E",-ABS(E15+F15/60),E15+F15/60))-(IF(G14="E",-ABS(E14+F14/60),E14+F14/60)))&gt;180,IF(((IF(G15="E",-ABS(E15+F15/60),E15+F15/60))-(IF(G14="E",-ABS(E14+F14/60),E14+F14/60)))&gt;0,(IF(G15="E",-ABS(E15+F15/60),E15+F15/60))-(IF(G14="E",-ABS(E14+F14/60),E14+F14/60))-360,(IF(G15="E",-ABS(E15+F15/60),E15+F15/60))-(IF(G14="E",-ABS(E14+F14/60),E14+F14/60))+360),(IF(G15="E",-ABS(E15+F15/60),E15+F15/60))-(IF(G14="E",-ABS(E14+F14/60),E14+F14/60))))*COS(((IF(D14="S",-ABS(B14+C14/60),(B14+C14/60)))+(IF(D15="S",-ABS(B15+C15/60),(B15+C15/60))))*PI()/360)/SIN((IF(OR(ISBLANK(B15),ISBLANK(C15),ISBLANK(E15),ISBLANK(F15)),"",IF(H15="GC",K15,M15)))*PI()/180)*60),((IF(D15="S",-ABS(B15+C15/60),(B15+C15/60)))-(IF(D14="S",-ABS(B14+C14/60),(B14+C14/60))))/COS((IF(OR(ISBLANK(B15),ISBLANK(C15),ISBLANK(E15),ISBLANK(F15)),"",IF(H15="GC",K15,M15)))*PI()/180)*60)</f>
        <v>6238.6958894918189</v>
      </c>
    </row>
    <row r="16" spans="1:14">
      <c r="A16" s="32" t="s">
        <v>29</v>
      </c>
      <c r="B16" s="33">
        <v>33</v>
      </c>
      <c r="C16" s="34">
        <v>20</v>
      </c>
      <c r="D16" s="34" t="s">
        <v>9</v>
      </c>
      <c r="E16" s="35">
        <v>33</v>
      </c>
      <c r="F16" s="36">
        <v>20</v>
      </c>
      <c r="G16" s="36" t="s">
        <v>10</v>
      </c>
      <c r="H16" s="4" t="s">
        <v>11</v>
      </c>
      <c r="I16" s="37">
        <f>IF(OR(ISBLANK(B16),ISBLANK(C16),ISBLANK(E16),ISBLANK(F16)),"",IF(H16="GC",K16,M16))</f>
        <v>230.12165474483967</v>
      </c>
      <c r="J16" s="38">
        <f>IF(OR(ISBLANK(B15),ISBLANK(C16),ISBLANK(E16),ISBLANK(F16)),"",IF(ISBLANK(J15),"",IF(H16="GC",L16,N16)))</f>
        <v>5487.605481242389</v>
      </c>
      <c r="K16" s="39">
        <f>IF((IF(ABS((IF(G16="E",-ABS(E16+F16/60),E16+F16/60))-(IF(G15="E",-ABS(E15+F15/60),E15+F15/60)))&gt;180,IF(((IF(G16="E",-ABS(E16+F16/60),E16+F16/60))-(IF(G15="E",-ABS(E15+F15/60),E15+F15/60)))&gt;0,(IF(G16="E",-ABS(E16+F16/60),E16+F16/60))-(IF(G15="E",-ABS(E15+F15/60),E15+F15/60))-360,(IF(G16="E",-ABS(E16+F16/60),E16+F16/60))-(IF(G15="E",-ABS(E15+F15/60),E15+F15/60))+360),(IF(G16="E",-ABS(E16+F16/60),E16+F16/60))-(IF(G15="E",-ABS(E15+F15/60),E15+F15/60))))&gt;0,360-180/PI()*(ACOS((SIN((IF(D16="S",-ABS(B16+C16/60),(B16+C16/60)))*PI()/180)-COS((IF(OR(ISBLANK(B15),ISBLANK(C16),ISBLANK(E16),ISBLANK(F16)),"",IF(ISBLANK((IF(OR(ISBLANK(B14),ISBLANK(C15),ISBLANK(E15),ISBLANK(F15)),"",IF(ISBLANK((IF(OR(ISBLANK(#REF!),ISBLANK(C14),ISBLANK(E14),ISBLANK(F14)),"",IF(ISBLANK(#REF!),"",IF(H14="GC",L14,N14))))),"",IF(H15="GC",L15,N15))))),"",IF(H16="GC",L16,N16))))*PI()/10800)*SIN((IF(D15="S",-ABS(B15+C15/60),(B15+C15/60)))*PI()/180))/(SIN((IF(OR(ISBLANK(B15),ISBLANK(C16),ISBLANK(E16),ISBLANK(F16)),"",IF(ISBLANK((IF(OR(ISBLANK(B14),ISBLANK(C15),ISBLANK(E15),ISBLANK(F15)),"",IF(ISBLANK((IF(OR(ISBLANK(#REF!),ISBLANK(C14),ISBLANK(E14),ISBLANK(F14)),"",IF(ISBLANK(#REF!),"",IF(H14="GC",L14,N14))))),"",IF(H15="GC",L15,N15))))),"",IF(H16="GC",L16,N16))))*PI()/10800)*COS((IF(D15="S",-ABS(B15+C15/60),(B15+C15/60)))*PI()/180)))),180/PI()*ACOS((SIN((IF(D16="S",-ABS(B16+C16/60),(B16+C16/60)))*PI()/180)-SIN((IF(D15="S",-ABS(B15+C15/60),(B15+C15/60)))*PI()/180)*COS((IF(OR(ISBLANK(B15),ISBLANK(C16),ISBLANK(E16),ISBLANK(F16)),"",IF(ISBLANK((IF(OR(ISBLANK(B14),ISBLANK(C15),ISBLANK(E15),ISBLANK(F15)),"",IF(ISBLANK((IF(OR(ISBLANK(#REF!),ISBLANK(C14),ISBLANK(E14),ISBLANK(F14)),"",IF(ISBLANK(#REF!),"",IF(H14="GC",L14,N14))))),"",IF(H15="GC",L15,N15))))),"",IF(H16="GC",L16,N16))))*PI()/10800))/(COS((IF(D15="S",-ABS(B15+C15/60),(B15+C15/60)))*PI()/180)*SIN((IF(OR(ISBLANK(B15),ISBLANK(C16),ISBLANK(E16),ISBLANK(F16)),"",IF(ISBLANK((IF(OR(ISBLANK(B14),ISBLANK(C15),ISBLANK(E15),ISBLANK(F15)),"",IF(ISBLANK((IF(OR(ISBLANK(#REF!),ISBLANK(C14),ISBLANK(E14),ISBLANK(F14)),"",IF(ISBLANK(#REF!),"",IF(H14="GC",L14,N14))))),"",IF(H15="GC",L15,N15))))),"",IF(H16="GC",L16,N16))))*PI()/10800))))</f>
        <v>230.12165474483967</v>
      </c>
      <c r="L16" s="40">
        <f>ACOS(SIN((IF(D16="S",-ABS(B16+C16/60),(B16+C16/60)))*PI()/180)*SIN((IF(D15="S",-ABS(B15+C15/60),(B15+C15/60)))*PI()/180)+COS((IF(D16="S",-ABS(B16+C16/60),(B16+C16/60)))*PI()/180)*COS((IF(D15="S",-ABS(B15+C15/60),(B15+C15/60)))*PI()/180)*COS((IF(ABS((IF(G16="E",-ABS(E16+F16/60),E16+F16/60))-(IF(G15="E",-ABS(E15+F15/60),E15+F15/60)))&gt;180,IF(((IF(G16="E",-ABS(E16+F16/60),E16+F16/60))-(IF(G15="E",-ABS(E15+F15/60),E15+F15/60)))&gt;0,(IF(G16="E",-ABS(E16+F16/60),E16+F16/60))-(IF(G15="E",-ABS(E15+F15/60),E15+F15/60))-360,(IF(G16="E",-ABS(E16+F16/60),E16+F16/60))-(IF(G15="E",-ABS(E15+F15/60),E15+F15/60))+360),(IF(G16="E",-ABS(E16+F16/60),E16+F16/60))-(IF(G15="E",-ABS(E15+F15/60),E15+F15/60))))*PI()/180))*10800/PI()</f>
        <v>5487.605481242389</v>
      </c>
      <c r="M16" s="39">
        <f>IF(((IF(D16="S",-ABS(B16+C16/60),(B16+C16/60)))-(IF(D15="S",-ABS(B15+C15/60),(B15+C15/60))))&gt;0,MOD(ATAN((IF(ABS((IF(G16="E",-ABS(E16+F16/60),E16+F16/60))-(IF(G15="E",-ABS(E15+F15/60),E15+F15/60)))&gt;180,IF(((IF(G16="E",-ABS(E16+F16/60),E16+F16/60))-(IF(G15="E",-ABS(E15+F15/60),E15+F15/60)))&gt;0,(IF(G16="E",-ABS(E16+F16/60),E16+F16/60))-(IF(G15="E",-ABS(E15+F15/60),E15+F15/60))-360,(IF(G16="E",-ABS(E16+F16/60),E16+F16/60))-(IF(G15="E",-ABS(E15+F15/60),E15+F15/60))+360),(IF(G16="E",-ABS(E16+F16/60),E16+F16/60))-(IF(G15="E",-ABS(E15+F15/60),E15+F15/60))))/((180/PI()*LN(TAN(((IF(D15="S",-ABS(B15+C15/60),(B15+C15/60)))/2+45)*PI()/180)))-(180/PI()*LN(TAN(((IF(D16="S",-ABS(B16+C16/60),(B16+C16/60)))/2+45)*PI()/180)))))*180/PI(),360),IF((IF(D15="S",-ABS(B15+C15/60),(B15+C15/60)))=(IF(D16="S",-ABS(B16+C16/60),(B16+C16/60))),IF((IF(G15="E",-ABS(E15+F15/60),E15+F15/60))&gt;(IF(G16="E",-ABS(E16+F16/60),E16+F16/60)),90,270),ATAN((IF(ABS((IF(G16="E",-ABS(E16+F16/60),E16+F16/60))-(IF(G15="E",-ABS(E15+F15/60),E15+F15/60)))&gt;180,IF(((IF(G16="E",-ABS(E16+F16/60),E16+F16/60))-(IF(G15="E",-ABS(E15+F15/60),E15+F15/60)))&gt;0,(IF(G16="E",-ABS(E16+F16/60),E16+F16/60))-(IF(G15="E",-ABS(E15+F15/60),E15+F15/60))-360,(IF(G16="E",-ABS(E16+F16/60),E16+F16/60))-(IF(G15="E",-ABS(E15+F15/60),E15+F15/60))+360),(IF(G16="E",-ABS(E16+F16/60),E16+F16/60))-(IF(G15="E",-ABS(E15+F15/60),E15+F15/60))))/((180/PI()*LN(TAN(((IF(D15="S",-ABS(B15+C15/60),(B15+C15/60)))/2+45)*PI()/180)))-(180/PI()*LN(TAN(((IF(D16="S",-ABS(B16+C16/60),(B16+C16/60)))/2+45)*PI()/180)))))*180/PI()+180))</f>
        <v>223.28557582699671</v>
      </c>
      <c r="N16" s="40">
        <f>IF(OR(AND((IF(OR(ISBLANK(B16),ISBLANK(C16),ISBLANK(E16),ISBLANK(F16)),"",IF(H16="GC",K16,M16)))&gt;89,(IF(OR(ISBLANK(B16),ISBLANK(C16),ISBLANK(E16),ISBLANK(F16)),"",IF(H16="GC",K16,M16)))&lt;91),AND((IF(OR(ISBLANK(B16),ISBLANK(C16),ISBLANK(E16),ISBLANK(F16)),"",IF(H16="GC",K16,M16)))&gt;269,(IF(OR(ISBLANK(B16),ISBLANK(C16),ISBLANK(E16),ISBLANK(F16)),"",IF(H16="GC",K16,M16)))&lt;271)),ABS((IF(ABS((IF(G16="E",-ABS(E16+F16/60),E16+F16/60))-(IF(G15="E",-ABS(E15+F15/60),E15+F15/60)))&gt;180,IF(((IF(G16="E",-ABS(E16+F16/60),E16+F16/60))-(IF(G15="E",-ABS(E15+F15/60),E15+F15/60)))&gt;0,(IF(G16="E",-ABS(E16+F16/60),E16+F16/60))-(IF(G15="E",-ABS(E15+F15/60),E15+F15/60))-360,(IF(G16="E",-ABS(E16+F16/60),E16+F16/60))-(IF(G15="E",-ABS(E15+F15/60),E15+F15/60))+360),(IF(G16="E",-ABS(E16+F16/60),E16+F16/60))-(IF(G15="E",-ABS(E15+F15/60),E15+F15/60))))*COS(((IF(D15="S",-ABS(B15+C15/60),(B15+C15/60)))+(IF(D16="S",-ABS(B16+C16/60),(B16+C16/60))))*PI()/360)/SIN((IF(OR(ISBLANK(B16),ISBLANK(C16),ISBLANK(E16),ISBLANK(F16)),"",IF(H16="GC",K16,M16)))*PI()/180)*60),((IF(D16="S",-ABS(B16+C16/60),(B16+C16/60)))-(IF(D15="S",-ABS(B15+C15/60),(B15+C15/60))))/COS((IF(OR(ISBLANK(B16),ISBLANK(C16),ISBLANK(E16),ISBLANK(F16)),"",IF(H16="GC",K16,M16)))*PI()/180)*60)</f>
        <v>6238.6958894918171</v>
      </c>
    </row>
    <row r="17" spans="1:14">
      <c r="A17" s="2" t="s">
        <v>30</v>
      </c>
      <c r="B17" s="19">
        <v>33</v>
      </c>
      <c r="C17" s="8">
        <v>20</v>
      </c>
      <c r="D17" s="8" t="s">
        <v>12</v>
      </c>
      <c r="E17" s="22">
        <v>33</v>
      </c>
      <c r="F17" s="12">
        <v>20</v>
      </c>
      <c r="G17" s="12" t="s">
        <v>13</v>
      </c>
      <c r="H17" s="3" t="s">
        <v>11</v>
      </c>
      <c r="I17" s="27">
        <f>IF(OR(ISBLANK(B17),ISBLANK(C17),ISBLANK(E17),ISBLANK(F17)),"",IF(H17="GC",K17,M17))</f>
        <v>50.121654744839667</v>
      </c>
      <c r="J17" s="16">
        <f>IF(OR(ISBLANK(B16),ISBLANK(C17),ISBLANK(E17),ISBLANK(F17)),"",IF(ISBLANK(J16),"",IF(H17="GC",L17,N17)))</f>
        <v>5487.605481242389</v>
      </c>
      <c r="K17" s="30">
        <f>IF((IF(ABS((IF(G17="E",-ABS(E17+F17/60),E17+F17/60))-(IF(G16="E",-ABS(E16+F16/60),E16+F16/60)))&gt;180,IF(((IF(G17="E",-ABS(E17+F17/60),E17+F17/60))-(IF(G16="E",-ABS(E16+F16/60),E16+F16/60)))&gt;0,(IF(G17="E",-ABS(E17+F17/60),E17+F17/60))-(IF(G16="E",-ABS(E16+F16/60),E16+F16/60))-360,(IF(G17="E",-ABS(E17+F17/60),E17+F17/60))-(IF(G16="E",-ABS(E16+F16/60),E16+F16/60))+360),(IF(G17="E",-ABS(E17+F17/60),E17+F17/60))-(IF(G16="E",-ABS(E16+F16/60),E16+F16/60))))&gt;0,360-180/PI()*(ACOS((SIN((IF(D17="S",-ABS(B17+C17/60),(B17+C17/60)))*PI()/180)-COS((IF(OR(ISBLANK(B16),ISBLANK(C17),ISBLANK(E17),ISBLANK(F17)),"",IF(ISBLANK((IF(OR(ISBLANK(B15),ISBLANK(C16),ISBLANK(E16),ISBLANK(F16)),"",IF(ISBLANK((IF(OR(ISBLANK(#REF!),ISBLANK(C15),ISBLANK(E15),ISBLANK(F15)),"",IF(ISBLANK(#REF!),"",IF(H15="GC",L15,N15))))),"",IF(H16="GC",L16,N16))))),"",IF(H17="GC",L17,N17))))*PI()/10800)*SIN((IF(D16="S",-ABS(B16+C16/60),(B16+C16/60)))*PI()/180))/(SIN((IF(OR(ISBLANK(B16),ISBLANK(C17),ISBLANK(E17),ISBLANK(F17)),"",IF(ISBLANK((IF(OR(ISBLANK(B15),ISBLANK(C16),ISBLANK(E16),ISBLANK(F16)),"",IF(ISBLANK((IF(OR(ISBLANK(#REF!),ISBLANK(C15),ISBLANK(E15),ISBLANK(F15)),"",IF(ISBLANK(#REF!),"",IF(H15="GC",L15,N15))))),"",IF(H16="GC",L16,N16))))),"",IF(H17="GC",L17,N17))))*PI()/10800)*COS((IF(D16="S",-ABS(B16+C16/60),(B16+C16/60)))*PI()/180)))),180/PI()*ACOS((SIN((IF(D17="S",-ABS(B17+C17/60),(B17+C17/60)))*PI()/180)-SIN((IF(D16="S",-ABS(B16+C16/60),(B16+C16/60)))*PI()/180)*COS((IF(OR(ISBLANK(B16),ISBLANK(C17),ISBLANK(E17),ISBLANK(F17)),"",IF(ISBLANK((IF(OR(ISBLANK(B15),ISBLANK(C16),ISBLANK(E16),ISBLANK(F16)),"",IF(ISBLANK((IF(OR(ISBLANK(#REF!),ISBLANK(C15),ISBLANK(E15),ISBLANK(F15)),"",IF(ISBLANK(#REF!),"",IF(H15="GC",L15,N15))))),"",IF(H16="GC",L16,N16))))),"",IF(H17="GC",L17,N17))))*PI()/10800))/(COS((IF(D16="S",-ABS(B16+C16/60),(B16+C16/60)))*PI()/180)*SIN((IF(OR(ISBLANK(B16),ISBLANK(C17),ISBLANK(E17),ISBLANK(F17)),"",IF(ISBLANK((IF(OR(ISBLANK(B15),ISBLANK(C16),ISBLANK(E16),ISBLANK(F16)),"",IF(ISBLANK((IF(OR(ISBLANK(#REF!),ISBLANK(C15),ISBLANK(E15),ISBLANK(F15)),"",IF(ISBLANK(#REF!),"",IF(H15="GC",L15,N15))))),"",IF(H16="GC",L16,N16))))),"",IF(H17="GC",L17,N17))))*PI()/10800))))</f>
        <v>50.121654744839667</v>
      </c>
      <c r="L17" s="31">
        <f>ACOS(SIN((IF(D17="S",-ABS(B17+C17/60),(B17+C17/60)))*PI()/180)*SIN((IF(D16="S",-ABS(B16+C16/60),(B16+C16/60)))*PI()/180)+COS((IF(D17="S",-ABS(B17+C17/60),(B17+C17/60)))*PI()/180)*COS((IF(D16="S",-ABS(B16+C16/60),(B16+C16/60)))*PI()/180)*COS((IF(ABS((IF(G17="E",-ABS(E17+F17/60),E17+F17/60))-(IF(G16="E",-ABS(E16+F16/60),E16+F16/60)))&gt;180,IF(((IF(G17="E",-ABS(E17+F17/60),E17+F17/60))-(IF(G16="E",-ABS(E16+F16/60),E16+F16/60)))&gt;0,(IF(G17="E",-ABS(E17+F17/60),E17+F17/60))-(IF(G16="E",-ABS(E16+F16/60),E16+F16/60))-360,(IF(G17="E",-ABS(E17+F17/60),E17+F17/60))-(IF(G16="E",-ABS(E16+F16/60),E16+F16/60))+360),(IF(G17="E",-ABS(E17+F17/60),E17+F17/60))-(IF(G16="E",-ABS(E16+F16/60),E16+F16/60))))*PI()/180))*10800/PI()</f>
        <v>5487.605481242389</v>
      </c>
      <c r="M17" s="30">
        <f>IF(((IF(D17="S",-ABS(B17+C17/60),(B17+C17/60)))-(IF(D16="S",-ABS(B16+C16/60),(B16+C16/60))))&gt;0,MOD(ATAN((IF(ABS((IF(G17="E",-ABS(E17+F17/60),E17+F17/60))-(IF(G16="E",-ABS(E16+F16/60),E16+F16/60)))&gt;180,IF(((IF(G17="E",-ABS(E17+F17/60),E17+F17/60))-(IF(G16="E",-ABS(E16+F16/60),E16+F16/60)))&gt;0,(IF(G17="E",-ABS(E17+F17/60),E17+F17/60))-(IF(G16="E",-ABS(E16+F16/60),E16+F16/60))-360,(IF(G17="E",-ABS(E17+F17/60),E17+F17/60))-(IF(G16="E",-ABS(E16+F16/60),E16+F16/60))+360),(IF(G17="E",-ABS(E17+F17/60),E17+F17/60))-(IF(G16="E",-ABS(E16+F16/60),E16+F16/60))))/((180/PI()*LN(TAN(((IF(D16="S",-ABS(B16+C16/60),(B16+C16/60)))/2+45)*PI()/180)))-(180/PI()*LN(TAN(((IF(D17="S",-ABS(B17+C17/60),(B17+C17/60)))/2+45)*PI()/180)))))*180/PI(),360),IF((IF(D16="S",-ABS(B16+C16/60),(B16+C16/60)))=(IF(D17="S",-ABS(B17+C17/60),(B17+C17/60))),IF((IF(G16="E",-ABS(E16+F16/60),E16+F16/60))&gt;(IF(G17="E",-ABS(E17+F17/60),E17+F17/60)),90,270),ATAN((IF(ABS((IF(G17="E",-ABS(E17+F17/60),E17+F17/60))-(IF(G16="E",-ABS(E16+F16/60),E16+F16/60)))&gt;180,IF(((IF(G17="E",-ABS(E17+F17/60),E17+F17/60))-(IF(G16="E",-ABS(E16+F16/60),E16+F16/60)))&gt;0,(IF(G17="E",-ABS(E17+F17/60),E17+F17/60))-(IF(G16="E",-ABS(E16+F16/60),E16+F16/60))-360,(IF(G17="E",-ABS(E17+F17/60),E17+F17/60))-(IF(G16="E",-ABS(E16+F16/60),E16+F16/60))+360),(IF(G17="E",-ABS(E17+F17/60),E17+F17/60))-(IF(G16="E",-ABS(E16+F16/60),E16+F16/60))))/((180/PI()*LN(TAN(((IF(D16="S",-ABS(B16+C16/60),(B16+C16/60)))/2+45)*PI()/180)))-(180/PI()*LN(TAN(((IF(D17="S",-ABS(B17+C17/60),(B17+C17/60)))/2+45)*PI()/180)))))*180/PI()+180))</f>
        <v>43.285575826996691</v>
      </c>
      <c r="N17" s="31">
        <f>IF(OR(AND((IF(OR(ISBLANK(B17),ISBLANK(C17),ISBLANK(E17),ISBLANK(F17)),"",IF(H17="GC",K17,M17)))&gt;89,(IF(OR(ISBLANK(B17),ISBLANK(C17),ISBLANK(E17),ISBLANK(F17)),"",IF(H17="GC",K17,M17)))&lt;91),AND((IF(OR(ISBLANK(B17),ISBLANK(C17),ISBLANK(E17),ISBLANK(F17)),"",IF(H17="GC",K17,M17)))&gt;269,(IF(OR(ISBLANK(B17),ISBLANK(C17),ISBLANK(E17),ISBLANK(F17)),"",IF(H17="GC",K17,M17)))&lt;271)),ABS((IF(ABS((IF(G17="E",-ABS(E17+F17/60),E17+F17/60))-(IF(G16="E",-ABS(E16+F16/60),E16+F16/60)))&gt;180,IF(((IF(G17="E",-ABS(E17+F17/60),E17+F17/60))-(IF(G16="E",-ABS(E16+F16/60),E16+F16/60)))&gt;0,(IF(G17="E",-ABS(E17+F17/60),E17+F17/60))-(IF(G16="E",-ABS(E16+F16/60),E16+F16/60))-360,(IF(G17="E",-ABS(E17+F17/60),E17+F17/60))-(IF(G16="E",-ABS(E16+F16/60),E16+F16/60))+360),(IF(G17="E",-ABS(E17+F17/60),E17+F17/60))-(IF(G16="E",-ABS(E16+F16/60),E16+F16/60))))*COS(((IF(D16="S",-ABS(B16+C16/60),(B16+C16/60)))+(IF(D17="S",-ABS(B17+C17/60),(B17+C17/60))))*PI()/360)/SIN((IF(OR(ISBLANK(B17),ISBLANK(C17),ISBLANK(E17),ISBLANK(F17)),"",IF(H17="GC",K17,M17)))*PI()/180)*60),((IF(D17="S",-ABS(B17+C17/60),(B17+C17/60)))-(IF(D16="S",-ABS(B16+C16/60),(B16+C16/60))))/COS((IF(OR(ISBLANK(B17),ISBLANK(C17),ISBLANK(E17),ISBLANK(F17)),"",IF(H17="GC",K17,M17)))*PI()/180)*60)</f>
        <v>6238.6958894918189</v>
      </c>
    </row>
    <row r="18" spans="1:14">
      <c r="A18" s="32" t="s">
        <v>31</v>
      </c>
      <c r="B18" s="33">
        <v>33</v>
      </c>
      <c r="C18" s="34">
        <v>20</v>
      </c>
      <c r="D18" s="34" t="s">
        <v>9</v>
      </c>
      <c r="E18" s="35">
        <v>33</v>
      </c>
      <c r="F18" s="36">
        <v>20</v>
      </c>
      <c r="G18" s="36" t="s">
        <v>10</v>
      </c>
      <c r="H18" s="4" t="s">
        <v>11</v>
      </c>
      <c r="I18" s="37">
        <f>IF(OR(ISBLANK(B18),ISBLANK(C18),ISBLANK(E18),ISBLANK(F18)),"",IF(H18="GC",K18,M18))</f>
        <v>230.12165474483967</v>
      </c>
      <c r="J18" s="38">
        <f>IF(OR(ISBLANK(B17),ISBLANK(C18),ISBLANK(E18),ISBLANK(F18)),"",IF(ISBLANK(J17),"",IF(H18="GC",L18,N18)))</f>
        <v>5487.605481242389</v>
      </c>
      <c r="K18" s="39">
        <f>IF((IF(ABS((IF(G18="E",-ABS(E18+F18/60),E18+F18/60))-(IF(G17="E",-ABS(E17+F17/60),E17+F17/60)))&gt;180,IF(((IF(G18="E",-ABS(E18+F18/60),E18+F18/60))-(IF(G17="E",-ABS(E17+F17/60),E17+F17/60)))&gt;0,(IF(G18="E",-ABS(E18+F18/60),E18+F18/60))-(IF(G17="E",-ABS(E17+F17/60),E17+F17/60))-360,(IF(G18="E",-ABS(E18+F18/60),E18+F18/60))-(IF(G17="E",-ABS(E17+F17/60),E17+F17/60))+360),(IF(G18="E",-ABS(E18+F18/60),E18+F18/60))-(IF(G17="E",-ABS(E17+F17/60),E17+F17/60))))&gt;0,360-180/PI()*(ACOS((SIN((IF(D18="S",-ABS(B18+C18/60),(B18+C18/60)))*PI()/180)-COS((IF(OR(ISBLANK(B17),ISBLANK(C18),ISBLANK(E18),ISBLANK(F18)),"",IF(ISBLANK((IF(OR(ISBLANK(B16),ISBLANK(C17),ISBLANK(E17),ISBLANK(F17)),"",IF(ISBLANK((IF(OR(ISBLANK(#REF!),ISBLANK(C16),ISBLANK(E16),ISBLANK(F16)),"",IF(ISBLANK(#REF!),"",IF(H16="GC",L16,N16))))),"",IF(H17="GC",L17,N17))))),"",IF(H18="GC",L18,N18))))*PI()/10800)*SIN((IF(D17="S",-ABS(B17+C17/60),(B17+C17/60)))*PI()/180))/(SIN((IF(OR(ISBLANK(B17),ISBLANK(C18),ISBLANK(E18),ISBLANK(F18)),"",IF(ISBLANK((IF(OR(ISBLANK(B16),ISBLANK(C17),ISBLANK(E17),ISBLANK(F17)),"",IF(ISBLANK((IF(OR(ISBLANK(#REF!),ISBLANK(C16),ISBLANK(E16),ISBLANK(F16)),"",IF(ISBLANK(#REF!),"",IF(H16="GC",L16,N16))))),"",IF(H17="GC",L17,N17))))),"",IF(H18="GC",L18,N18))))*PI()/10800)*COS((IF(D17="S",-ABS(B17+C17/60),(B17+C17/60)))*PI()/180)))),180/PI()*ACOS((SIN((IF(D18="S",-ABS(B18+C18/60),(B18+C18/60)))*PI()/180)-SIN((IF(D17="S",-ABS(B17+C17/60),(B17+C17/60)))*PI()/180)*COS((IF(OR(ISBLANK(B17),ISBLANK(C18),ISBLANK(E18),ISBLANK(F18)),"",IF(ISBLANK((IF(OR(ISBLANK(B16),ISBLANK(C17),ISBLANK(E17),ISBLANK(F17)),"",IF(ISBLANK((IF(OR(ISBLANK(#REF!),ISBLANK(C16),ISBLANK(E16),ISBLANK(F16)),"",IF(ISBLANK(#REF!),"",IF(H16="GC",L16,N16))))),"",IF(H17="GC",L17,N17))))),"",IF(H18="GC",L18,N18))))*PI()/10800))/(COS((IF(D17="S",-ABS(B17+C17/60),(B17+C17/60)))*PI()/180)*SIN((IF(OR(ISBLANK(B17),ISBLANK(C18),ISBLANK(E18),ISBLANK(F18)),"",IF(ISBLANK((IF(OR(ISBLANK(B16),ISBLANK(C17),ISBLANK(E17),ISBLANK(F17)),"",IF(ISBLANK((IF(OR(ISBLANK(#REF!),ISBLANK(C16),ISBLANK(E16),ISBLANK(F16)),"",IF(ISBLANK(#REF!),"",IF(H16="GC",L16,N16))))),"",IF(H17="GC",L17,N17))))),"",IF(H18="GC",L18,N18))))*PI()/10800))))</f>
        <v>230.12165474483967</v>
      </c>
      <c r="L18" s="40">
        <f>ACOS(SIN((IF(D18="S",-ABS(B18+C18/60),(B18+C18/60)))*PI()/180)*SIN((IF(D17="S",-ABS(B17+C17/60),(B17+C17/60)))*PI()/180)+COS((IF(D18="S",-ABS(B18+C18/60),(B18+C18/60)))*PI()/180)*COS((IF(D17="S",-ABS(B17+C17/60),(B17+C17/60)))*PI()/180)*COS((IF(ABS((IF(G18="E",-ABS(E18+F18/60),E18+F18/60))-(IF(G17="E",-ABS(E17+F17/60),E17+F17/60)))&gt;180,IF(((IF(G18="E",-ABS(E18+F18/60),E18+F18/60))-(IF(G17="E",-ABS(E17+F17/60),E17+F17/60)))&gt;0,(IF(G18="E",-ABS(E18+F18/60),E18+F18/60))-(IF(G17="E",-ABS(E17+F17/60),E17+F17/60))-360,(IF(G18="E",-ABS(E18+F18/60),E18+F18/60))-(IF(G17="E",-ABS(E17+F17/60),E17+F17/60))+360),(IF(G18="E",-ABS(E18+F18/60),E18+F18/60))-(IF(G17="E",-ABS(E17+F17/60),E17+F17/60))))*PI()/180))*10800/PI()</f>
        <v>5487.605481242389</v>
      </c>
      <c r="M18" s="39">
        <f>IF(((IF(D18="S",-ABS(B18+C18/60),(B18+C18/60)))-(IF(D17="S",-ABS(B17+C17/60),(B17+C17/60))))&gt;0,MOD(ATAN((IF(ABS((IF(G18="E",-ABS(E18+F18/60),E18+F18/60))-(IF(G17="E",-ABS(E17+F17/60),E17+F17/60)))&gt;180,IF(((IF(G18="E",-ABS(E18+F18/60),E18+F18/60))-(IF(G17="E",-ABS(E17+F17/60),E17+F17/60)))&gt;0,(IF(G18="E",-ABS(E18+F18/60),E18+F18/60))-(IF(G17="E",-ABS(E17+F17/60),E17+F17/60))-360,(IF(G18="E",-ABS(E18+F18/60),E18+F18/60))-(IF(G17="E",-ABS(E17+F17/60),E17+F17/60))+360),(IF(G18="E",-ABS(E18+F18/60),E18+F18/60))-(IF(G17="E",-ABS(E17+F17/60),E17+F17/60))))/((180/PI()*LN(TAN(((IF(D17="S",-ABS(B17+C17/60),(B17+C17/60)))/2+45)*PI()/180)))-(180/PI()*LN(TAN(((IF(D18="S",-ABS(B18+C18/60),(B18+C18/60)))/2+45)*PI()/180)))))*180/PI(),360),IF((IF(D17="S",-ABS(B17+C17/60),(B17+C17/60)))=(IF(D18="S",-ABS(B18+C18/60),(B18+C18/60))),IF((IF(G17="E",-ABS(E17+F17/60),E17+F17/60))&gt;(IF(G18="E",-ABS(E18+F18/60),E18+F18/60)),90,270),ATAN((IF(ABS((IF(G18="E",-ABS(E18+F18/60),E18+F18/60))-(IF(G17="E",-ABS(E17+F17/60),E17+F17/60)))&gt;180,IF(((IF(G18="E",-ABS(E18+F18/60),E18+F18/60))-(IF(G17="E",-ABS(E17+F17/60),E17+F17/60)))&gt;0,(IF(G18="E",-ABS(E18+F18/60),E18+F18/60))-(IF(G17="E",-ABS(E17+F17/60),E17+F17/60))-360,(IF(G18="E",-ABS(E18+F18/60),E18+F18/60))-(IF(G17="E",-ABS(E17+F17/60),E17+F17/60))+360),(IF(G18="E",-ABS(E18+F18/60),E18+F18/60))-(IF(G17="E",-ABS(E17+F17/60),E17+F17/60))))/((180/PI()*LN(TAN(((IF(D17="S",-ABS(B17+C17/60),(B17+C17/60)))/2+45)*PI()/180)))-(180/PI()*LN(TAN(((IF(D18="S",-ABS(B18+C18/60),(B18+C18/60)))/2+45)*PI()/180)))))*180/PI()+180))</f>
        <v>223.28557582699671</v>
      </c>
      <c r="N18" s="40">
        <f>IF(OR(AND((IF(OR(ISBLANK(B18),ISBLANK(C18),ISBLANK(E18),ISBLANK(F18)),"",IF(H18="GC",K18,M18)))&gt;89,(IF(OR(ISBLANK(B18),ISBLANK(C18),ISBLANK(E18),ISBLANK(F18)),"",IF(H18="GC",K18,M18)))&lt;91),AND((IF(OR(ISBLANK(B18),ISBLANK(C18),ISBLANK(E18),ISBLANK(F18)),"",IF(H18="GC",K18,M18)))&gt;269,(IF(OR(ISBLANK(B18),ISBLANK(C18),ISBLANK(E18),ISBLANK(F18)),"",IF(H18="GC",K18,M18)))&lt;271)),ABS((IF(ABS((IF(G18="E",-ABS(E18+F18/60),E18+F18/60))-(IF(G17="E",-ABS(E17+F17/60),E17+F17/60)))&gt;180,IF(((IF(G18="E",-ABS(E18+F18/60),E18+F18/60))-(IF(G17="E",-ABS(E17+F17/60),E17+F17/60)))&gt;0,(IF(G18="E",-ABS(E18+F18/60),E18+F18/60))-(IF(G17="E",-ABS(E17+F17/60),E17+F17/60))-360,(IF(G18="E",-ABS(E18+F18/60),E18+F18/60))-(IF(G17="E",-ABS(E17+F17/60),E17+F17/60))+360),(IF(G18="E",-ABS(E18+F18/60),E18+F18/60))-(IF(G17="E",-ABS(E17+F17/60),E17+F17/60))))*COS(((IF(D17="S",-ABS(B17+C17/60),(B17+C17/60)))+(IF(D18="S",-ABS(B18+C18/60),(B18+C18/60))))*PI()/360)/SIN((IF(OR(ISBLANK(B18),ISBLANK(C18),ISBLANK(E18),ISBLANK(F18)),"",IF(H18="GC",K18,M18)))*PI()/180)*60),((IF(D18="S",-ABS(B18+C18/60),(B18+C18/60)))-(IF(D17="S",-ABS(B17+C17/60),(B17+C17/60))))/COS((IF(OR(ISBLANK(B18),ISBLANK(C18),ISBLANK(E18),ISBLANK(F18)),"",IF(H18="GC",K18,M18)))*PI()/180)*60)</f>
        <v>6238.6958894918171</v>
      </c>
    </row>
    <row r="19" spans="1:14">
      <c r="A19" s="2" t="s">
        <v>32</v>
      </c>
      <c r="B19" s="19">
        <v>33</v>
      </c>
      <c r="C19" s="8">
        <v>20</v>
      </c>
      <c r="D19" s="8" t="s">
        <v>12</v>
      </c>
      <c r="E19" s="22">
        <v>33</v>
      </c>
      <c r="F19" s="12">
        <v>20</v>
      </c>
      <c r="G19" s="12" t="s">
        <v>13</v>
      </c>
      <c r="H19" s="3" t="s">
        <v>11</v>
      </c>
      <c r="I19" s="27">
        <f>IF(OR(ISBLANK(B19),ISBLANK(C19),ISBLANK(E19),ISBLANK(F19)),"",IF(H19="GC",K19,M19))</f>
        <v>50.121654744839667</v>
      </c>
      <c r="J19" s="16">
        <f>IF(OR(ISBLANK(B18),ISBLANK(C19),ISBLANK(E19),ISBLANK(F19)),"",IF(ISBLANK(J18),"",IF(H19="GC",L19,N19)))</f>
        <v>5487.605481242389</v>
      </c>
      <c r="K19" s="30">
        <f>IF((IF(ABS((IF(G19="E",-ABS(E19+F19/60),E19+F19/60))-(IF(G18="E",-ABS(E18+F18/60),E18+F18/60)))&gt;180,IF(((IF(G19="E",-ABS(E19+F19/60),E19+F19/60))-(IF(G18="E",-ABS(E18+F18/60),E18+F18/60)))&gt;0,(IF(G19="E",-ABS(E19+F19/60),E19+F19/60))-(IF(G18="E",-ABS(E18+F18/60),E18+F18/60))-360,(IF(G19="E",-ABS(E19+F19/60),E19+F19/60))-(IF(G18="E",-ABS(E18+F18/60),E18+F18/60))+360),(IF(G19="E",-ABS(E19+F19/60),E19+F19/60))-(IF(G18="E",-ABS(E18+F18/60),E18+F18/60))))&gt;0,360-180/PI()*(ACOS((SIN((IF(D19="S",-ABS(B19+C19/60),(B19+C19/60)))*PI()/180)-COS((IF(OR(ISBLANK(B18),ISBLANK(C19),ISBLANK(E19),ISBLANK(F19)),"",IF(ISBLANK((IF(OR(ISBLANK(B17),ISBLANK(C18),ISBLANK(E18),ISBLANK(F18)),"",IF(ISBLANK((IF(OR(ISBLANK(#REF!),ISBLANK(C17),ISBLANK(E17),ISBLANK(F17)),"",IF(ISBLANK(#REF!),"",IF(H17="GC",L17,N17))))),"",IF(H18="GC",L18,N18))))),"",IF(H19="GC",L19,N19))))*PI()/10800)*SIN((IF(D18="S",-ABS(B18+C18/60),(B18+C18/60)))*PI()/180))/(SIN((IF(OR(ISBLANK(B18),ISBLANK(C19),ISBLANK(E19),ISBLANK(F19)),"",IF(ISBLANK((IF(OR(ISBLANK(B17),ISBLANK(C18),ISBLANK(E18),ISBLANK(F18)),"",IF(ISBLANK((IF(OR(ISBLANK(#REF!),ISBLANK(C17),ISBLANK(E17),ISBLANK(F17)),"",IF(ISBLANK(#REF!),"",IF(H17="GC",L17,N17))))),"",IF(H18="GC",L18,N18))))),"",IF(H19="GC",L19,N19))))*PI()/10800)*COS((IF(D18="S",-ABS(B18+C18/60),(B18+C18/60)))*PI()/180)))),180/PI()*ACOS((SIN((IF(D19="S",-ABS(B19+C19/60),(B19+C19/60)))*PI()/180)-SIN((IF(D18="S",-ABS(B18+C18/60),(B18+C18/60)))*PI()/180)*COS((IF(OR(ISBLANK(B18),ISBLANK(C19),ISBLANK(E19),ISBLANK(F19)),"",IF(ISBLANK((IF(OR(ISBLANK(B17),ISBLANK(C18),ISBLANK(E18),ISBLANK(F18)),"",IF(ISBLANK((IF(OR(ISBLANK(#REF!),ISBLANK(C17),ISBLANK(E17),ISBLANK(F17)),"",IF(ISBLANK(#REF!),"",IF(H17="GC",L17,N17))))),"",IF(H18="GC",L18,N18))))),"",IF(H19="GC",L19,N19))))*PI()/10800))/(COS((IF(D18="S",-ABS(B18+C18/60),(B18+C18/60)))*PI()/180)*SIN((IF(OR(ISBLANK(B18),ISBLANK(C19),ISBLANK(E19),ISBLANK(F19)),"",IF(ISBLANK((IF(OR(ISBLANK(B17),ISBLANK(C18),ISBLANK(E18),ISBLANK(F18)),"",IF(ISBLANK((IF(OR(ISBLANK(#REF!),ISBLANK(C17),ISBLANK(E17),ISBLANK(F17)),"",IF(ISBLANK(#REF!),"",IF(H17="GC",L17,N17))))),"",IF(H18="GC",L18,N18))))),"",IF(H19="GC",L19,N19))))*PI()/10800))))</f>
        <v>50.121654744839667</v>
      </c>
      <c r="L19" s="31">
        <f>ACOS(SIN((IF(D19="S",-ABS(B19+C19/60),(B19+C19/60)))*PI()/180)*SIN((IF(D18="S",-ABS(B18+C18/60),(B18+C18/60)))*PI()/180)+COS((IF(D19="S",-ABS(B19+C19/60),(B19+C19/60)))*PI()/180)*COS((IF(D18="S",-ABS(B18+C18/60),(B18+C18/60)))*PI()/180)*COS((IF(ABS((IF(G19="E",-ABS(E19+F19/60),E19+F19/60))-(IF(G18="E",-ABS(E18+F18/60),E18+F18/60)))&gt;180,IF(((IF(G19="E",-ABS(E19+F19/60),E19+F19/60))-(IF(G18="E",-ABS(E18+F18/60),E18+F18/60)))&gt;0,(IF(G19="E",-ABS(E19+F19/60),E19+F19/60))-(IF(G18="E",-ABS(E18+F18/60),E18+F18/60))-360,(IF(G19="E",-ABS(E19+F19/60),E19+F19/60))-(IF(G18="E",-ABS(E18+F18/60),E18+F18/60))+360),(IF(G19="E",-ABS(E19+F19/60),E19+F19/60))-(IF(G18="E",-ABS(E18+F18/60),E18+F18/60))))*PI()/180))*10800/PI()</f>
        <v>5487.605481242389</v>
      </c>
      <c r="M19" s="30">
        <f>IF(((IF(D19="S",-ABS(B19+C19/60),(B19+C19/60)))-(IF(D18="S",-ABS(B18+C18/60),(B18+C18/60))))&gt;0,MOD(ATAN((IF(ABS((IF(G19="E",-ABS(E19+F19/60),E19+F19/60))-(IF(G18="E",-ABS(E18+F18/60),E18+F18/60)))&gt;180,IF(((IF(G19="E",-ABS(E19+F19/60),E19+F19/60))-(IF(G18="E",-ABS(E18+F18/60),E18+F18/60)))&gt;0,(IF(G19="E",-ABS(E19+F19/60),E19+F19/60))-(IF(G18="E",-ABS(E18+F18/60),E18+F18/60))-360,(IF(G19="E",-ABS(E19+F19/60),E19+F19/60))-(IF(G18="E",-ABS(E18+F18/60),E18+F18/60))+360),(IF(G19="E",-ABS(E19+F19/60),E19+F19/60))-(IF(G18="E",-ABS(E18+F18/60),E18+F18/60))))/((180/PI()*LN(TAN(((IF(D18="S",-ABS(B18+C18/60),(B18+C18/60)))/2+45)*PI()/180)))-(180/PI()*LN(TAN(((IF(D19="S",-ABS(B19+C19/60),(B19+C19/60)))/2+45)*PI()/180)))))*180/PI(),360),IF((IF(D18="S",-ABS(B18+C18/60),(B18+C18/60)))=(IF(D19="S",-ABS(B19+C19/60),(B19+C19/60))),IF((IF(G18="E",-ABS(E18+F18/60),E18+F18/60))&gt;(IF(G19="E",-ABS(E19+F19/60),E19+F19/60)),90,270),ATAN((IF(ABS((IF(G19="E",-ABS(E19+F19/60),E19+F19/60))-(IF(G18="E",-ABS(E18+F18/60),E18+F18/60)))&gt;180,IF(((IF(G19="E",-ABS(E19+F19/60),E19+F19/60))-(IF(G18="E",-ABS(E18+F18/60),E18+F18/60)))&gt;0,(IF(G19="E",-ABS(E19+F19/60),E19+F19/60))-(IF(G18="E",-ABS(E18+F18/60),E18+F18/60))-360,(IF(G19="E",-ABS(E19+F19/60),E19+F19/60))-(IF(G18="E",-ABS(E18+F18/60),E18+F18/60))+360),(IF(G19="E",-ABS(E19+F19/60),E19+F19/60))-(IF(G18="E",-ABS(E18+F18/60),E18+F18/60))))/((180/PI()*LN(TAN(((IF(D18="S",-ABS(B18+C18/60),(B18+C18/60)))/2+45)*PI()/180)))-(180/PI()*LN(TAN(((IF(D19="S",-ABS(B19+C19/60),(B19+C19/60)))/2+45)*PI()/180)))))*180/PI()+180))</f>
        <v>43.285575826996691</v>
      </c>
      <c r="N19" s="31">
        <f>IF(OR(AND((IF(OR(ISBLANK(B19),ISBLANK(C19),ISBLANK(E19),ISBLANK(F19)),"",IF(H19="GC",K19,M19)))&gt;89,(IF(OR(ISBLANK(B19),ISBLANK(C19),ISBLANK(E19),ISBLANK(F19)),"",IF(H19="GC",K19,M19)))&lt;91),AND((IF(OR(ISBLANK(B19),ISBLANK(C19),ISBLANK(E19),ISBLANK(F19)),"",IF(H19="GC",K19,M19)))&gt;269,(IF(OR(ISBLANK(B19),ISBLANK(C19),ISBLANK(E19),ISBLANK(F19)),"",IF(H19="GC",K19,M19)))&lt;271)),ABS((IF(ABS((IF(G19="E",-ABS(E19+F19/60),E19+F19/60))-(IF(G18="E",-ABS(E18+F18/60),E18+F18/60)))&gt;180,IF(((IF(G19="E",-ABS(E19+F19/60),E19+F19/60))-(IF(G18="E",-ABS(E18+F18/60),E18+F18/60)))&gt;0,(IF(G19="E",-ABS(E19+F19/60),E19+F19/60))-(IF(G18="E",-ABS(E18+F18/60),E18+F18/60))-360,(IF(G19="E",-ABS(E19+F19/60),E19+F19/60))-(IF(G18="E",-ABS(E18+F18/60),E18+F18/60))+360),(IF(G19="E",-ABS(E19+F19/60),E19+F19/60))-(IF(G18="E",-ABS(E18+F18/60),E18+F18/60))))*COS(((IF(D18="S",-ABS(B18+C18/60),(B18+C18/60)))+(IF(D19="S",-ABS(B19+C19/60),(B19+C19/60))))*PI()/360)/SIN((IF(OR(ISBLANK(B19),ISBLANK(C19),ISBLANK(E19),ISBLANK(F19)),"",IF(H19="GC",K19,M19)))*PI()/180)*60),((IF(D19="S",-ABS(B19+C19/60),(B19+C19/60)))-(IF(D18="S",-ABS(B18+C18/60),(B18+C18/60))))/COS((IF(OR(ISBLANK(B19),ISBLANK(C19),ISBLANK(E19),ISBLANK(F19)),"",IF(H19="GC",K19,M19)))*PI()/180)*60)</f>
        <v>6238.6958894918189</v>
      </c>
    </row>
    <row r="20" spans="1:14">
      <c r="A20" s="32" t="s">
        <v>33</v>
      </c>
      <c r="B20" s="33">
        <v>33</v>
      </c>
      <c r="C20" s="34">
        <v>20</v>
      </c>
      <c r="D20" s="34" t="s">
        <v>9</v>
      </c>
      <c r="E20" s="35">
        <v>33</v>
      </c>
      <c r="F20" s="36">
        <v>20</v>
      </c>
      <c r="G20" s="36" t="s">
        <v>10</v>
      </c>
      <c r="H20" s="4" t="s">
        <v>11</v>
      </c>
      <c r="I20" s="37">
        <f>IF(OR(ISBLANK(B20),ISBLANK(C20),ISBLANK(E20),ISBLANK(F20)),"",IF(H20="GC",K20,M20))</f>
        <v>230.12165474483967</v>
      </c>
      <c r="J20" s="38">
        <f>IF(OR(ISBLANK(B19),ISBLANK(C20),ISBLANK(E20),ISBLANK(F20)),"",IF(ISBLANK(J19),"",IF(H20="GC",L20,N20)))</f>
        <v>5487.605481242389</v>
      </c>
      <c r="K20" s="39">
        <f>IF((IF(ABS((IF(G20="E",-ABS(E20+F20/60),E20+F20/60))-(IF(G19="E",-ABS(E19+F19/60),E19+F19/60)))&gt;180,IF(((IF(G20="E",-ABS(E20+F20/60),E20+F20/60))-(IF(G19="E",-ABS(E19+F19/60),E19+F19/60)))&gt;0,(IF(G20="E",-ABS(E20+F20/60),E20+F20/60))-(IF(G19="E",-ABS(E19+F19/60),E19+F19/60))-360,(IF(G20="E",-ABS(E20+F20/60),E20+F20/60))-(IF(G19="E",-ABS(E19+F19/60),E19+F19/60))+360),(IF(G20="E",-ABS(E20+F20/60),E20+F20/60))-(IF(G19="E",-ABS(E19+F19/60),E19+F19/60))))&gt;0,360-180/PI()*(ACOS((SIN((IF(D20="S",-ABS(B20+C20/60),(B20+C20/60)))*PI()/180)-COS((IF(OR(ISBLANK(B19),ISBLANK(C20),ISBLANK(E20),ISBLANK(F20)),"",IF(ISBLANK((IF(OR(ISBLANK(B18),ISBLANK(C19),ISBLANK(E19),ISBLANK(F19)),"",IF(ISBLANK((IF(OR(ISBLANK(#REF!),ISBLANK(C18),ISBLANK(E18),ISBLANK(F18)),"",IF(ISBLANK(#REF!),"",IF(H18="GC",L18,N18))))),"",IF(H19="GC",L19,N19))))),"",IF(H20="GC",L20,N20))))*PI()/10800)*SIN((IF(D19="S",-ABS(B19+C19/60),(B19+C19/60)))*PI()/180))/(SIN((IF(OR(ISBLANK(B19),ISBLANK(C20),ISBLANK(E20),ISBLANK(F20)),"",IF(ISBLANK((IF(OR(ISBLANK(B18),ISBLANK(C19),ISBLANK(E19),ISBLANK(F19)),"",IF(ISBLANK((IF(OR(ISBLANK(#REF!),ISBLANK(C18),ISBLANK(E18),ISBLANK(F18)),"",IF(ISBLANK(#REF!),"",IF(H18="GC",L18,N18))))),"",IF(H19="GC",L19,N19))))),"",IF(H20="GC",L20,N20))))*PI()/10800)*COS((IF(D19="S",-ABS(B19+C19/60),(B19+C19/60)))*PI()/180)))),180/PI()*ACOS((SIN((IF(D20="S",-ABS(B20+C20/60),(B20+C20/60)))*PI()/180)-SIN((IF(D19="S",-ABS(B19+C19/60),(B19+C19/60)))*PI()/180)*COS((IF(OR(ISBLANK(B19),ISBLANK(C20),ISBLANK(E20),ISBLANK(F20)),"",IF(ISBLANK((IF(OR(ISBLANK(B18),ISBLANK(C19),ISBLANK(E19),ISBLANK(F19)),"",IF(ISBLANK((IF(OR(ISBLANK(#REF!),ISBLANK(C18),ISBLANK(E18),ISBLANK(F18)),"",IF(ISBLANK(#REF!),"",IF(H18="GC",L18,N18))))),"",IF(H19="GC",L19,N19))))),"",IF(H20="GC",L20,N20))))*PI()/10800))/(COS((IF(D19="S",-ABS(B19+C19/60),(B19+C19/60)))*PI()/180)*SIN((IF(OR(ISBLANK(B19),ISBLANK(C20),ISBLANK(E20),ISBLANK(F20)),"",IF(ISBLANK((IF(OR(ISBLANK(B18),ISBLANK(C19),ISBLANK(E19),ISBLANK(F19)),"",IF(ISBLANK((IF(OR(ISBLANK(#REF!),ISBLANK(C18),ISBLANK(E18),ISBLANK(F18)),"",IF(ISBLANK(#REF!),"",IF(H18="GC",L18,N18))))),"",IF(H19="GC",L19,N19))))),"",IF(H20="GC",L20,N20))))*PI()/10800))))</f>
        <v>230.12165474483967</v>
      </c>
      <c r="L20" s="40">
        <f>ACOS(SIN((IF(D20="S",-ABS(B20+C20/60),(B20+C20/60)))*PI()/180)*SIN((IF(D19="S",-ABS(B19+C19/60),(B19+C19/60)))*PI()/180)+COS((IF(D20="S",-ABS(B20+C20/60),(B20+C20/60)))*PI()/180)*COS((IF(D19="S",-ABS(B19+C19/60),(B19+C19/60)))*PI()/180)*COS((IF(ABS((IF(G20="E",-ABS(E20+F20/60),E20+F20/60))-(IF(G19="E",-ABS(E19+F19/60),E19+F19/60)))&gt;180,IF(((IF(G20="E",-ABS(E20+F20/60),E20+F20/60))-(IF(G19="E",-ABS(E19+F19/60),E19+F19/60)))&gt;0,(IF(G20="E",-ABS(E20+F20/60),E20+F20/60))-(IF(G19="E",-ABS(E19+F19/60),E19+F19/60))-360,(IF(G20="E",-ABS(E20+F20/60),E20+F20/60))-(IF(G19="E",-ABS(E19+F19/60),E19+F19/60))+360),(IF(G20="E",-ABS(E20+F20/60),E20+F20/60))-(IF(G19="E",-ABS(E19+F19/60),E19+F19/60))))*PI()/180))*10800/PI()</f>
        <v>5487.605481242389</v>
      </c>
      <c r="M20" s="39">
        <f>IF(((IF(D20="S",-ABS(B20+C20/60),(B20+C20/60)))-(IF(D19="S",-ABS(B19+C19/60),(B19+C19/60))))&gt;0,MOD(ATAN((IF(ABS((IF(G20="E",-ABS(E20+F20/60),E20+F20/60))-(IF(G19="E",-ABS(E19+F19/60),E19+F19/60)))&gt;180,IF(((IF(G20="E",-ABS(E20+F20/60),E20+F20/60))-(IF(G19="E",-ABS(E19+F19/60),E19+F19/60)))&gt;0,(IF(G20="E",-ABS(E20+F20/60),E20+F20/60))-(IF(G19="E",-ABS(E19+F19/60),E19+F19/60))-360,(IF(G20="E",-ABS(E20+F20/60),E20+F20/60))-(IF(G19="E",-ABS(E19+F19/60),E19+F19/60))+360),(IF(G20="E",-ABS(E20+F20/60),E20+F20/60))-(IF(G19="E",-ABS(E19+F19/60),E19+F19/60))))/((180/PI()*LN(TAN(((IF(D19="S",-ABS(B19+C19/60),(B19+C19/60)))/2+45)*PI()/180)))-(180/PI()*LN(TAN(((IF(D20="S",-ABS(B20+C20/60),(B20+C20/60)))/2+45)*PI()/180)))))*180/PI(),360),IF((IF(D19="S",-ABS(B19+C19/60),(B19+C19/60)))=(IF(D20="S",-ABS(B20+C20/60),(B20+C20/60))),IF((IF(G19="E",-ABS(E19+F19/60),E19+F19/60))&gt;(IF(G20="E",-ABS(E20+F20/60),E20+F20/60)),90,270),ATAN((IF(ABS((IF(G20="E",-ABS(E20+F20/60),E20+F20/60))-(IF(G19="E",-ABS(E19+F19/60),E19+F19/60)))&gt;180,IF(((IF(G20="E",-ABS(E20+F20/60),E20+F20/60))-(IF(G19="E",-ABS(E19+F19/60),E19+F19/60)))&gt;0,(IF(G20="E",-ABS(E20+F20/60),E20+F20/60))-(IF(G19="E",-ABS(E19+F19/60),E19+F19/60))-360,(IF(G20="E",-ABS(E20+F20/60),E20+F20/60))-(IF(G19="E",-ABS(E19+F19/60),E19+F19/60))+360),(IF(G20="E",-ABS(E20+F20/60),E20+F20/60))-(IF(G19="E",-ABS(E19+F19/60),E19+F19/60))))/((180/PI()*LN(TAN(((IF(D19="S",-ABS(B19+C19/60),(B19+C19/60)))/2+45)*PI()/180)))-(180/PI()*LN(TAN(((IF(D20="S",-ABS(B20+C20/60),(B20+C20/60)))/2+45)*PI()/180)))))*180/PI()+180))</f>
        <v>223.28557582699671</v>
      </c>
      <c r="N20" s="40">
        <f>IF(OR(AND((IF(OR(ISBLANK(B20),ISBLANK(C20),ISBLANK(E20),ISBLANK(F20)),"",IF(H20="GC",K20,M20)))&gt;89,(IF(OR(ISBLANK(B20),ISBLANK(C20),ISBLANK(E20),ISBLANK(F20)),"",IF(H20="GC",K20,M20)))&lt;91),AND((IF(OR(ISBLANK(B20),ISBLANK(C20),ISBLANK(E20),ISBLANK(F20)),"",IF(H20="GC",K20,M20)))&gt;269,(IF(OR(ISBLANK(B20),ISBLANK(C20),ISBLANK(E20),ISBLANK(F20)),"",IF(H20="GC",K20,M20)))&lt;271)),ABS((IF(ABS((IF(G20="E",-ABS(E20+F20/60),E20+F20/60))-(IF(G19="E",-ABS(E19+F19/60),E19+F19/60)))&gt;180,IF(((IF(G20="E",-ABS(E20+F20/60),E20+F20/60))-(IF(G19="E",-ABS(E19+F19/60),E19+F19/60)))&gt;0,(IF(G20="E",-ABS(E20+F20/60),E20+F20/60))-(IF(G19="E",-ABS(E19+F19/60),E19+F19/60))-360,(IF(G20="E",-ABS(E20+F20/60),E20+F20/60))-(IF(G19="E",-ABS(E19+F19/60),E19+F19/60))+360),(IF(G20="E",-ABS(E20+F20/60),E20+F20/60))-(IF(G19="E",-ABS(E19+F19/60),E19+F19/60))))*COS(((IF(D19="S",-ABS(B19+C19/60),(B19+C19/60)))+(IF(D20="S",-ABS(B20+C20/60),(B20+C20/60))))*PI()/360)/SIN((IF(OR(ISBLANK(B20),ISBLANK(C20),ISBLANK(E20),ISBLANK(F20)),"",IF(H20="GC",K20,M20)))*PI()/180)*60),((IF(D20="S",-ABS(B20+C20/60),(B20+C20/60)))-(IF(D19="S",-ABS(B19+C19/60),(B19+C19/60))))/COS((IF(OR(ISBLANK(B20),ISBLANK(C20),ISBLANK(E20),ISBLANK(F20)),"",IF(H20="GC",K20,M20)))*PI()/180)*60)</f>
        <v>6238.6958894918171</v>
      </c>
    </row>
    <row r="21" spans="1:14">
      <c r="A21" s="2" t="s">
        <v>34</v>
      </c>
      <c r="B21" s="19">
        <v>33</v>
      </c>
      <c r="C21" s="8">
        <v>20</v>
      </c>
      <c r="D21" s="8" t="s">
        <v>12</v>
      </c>
      <c r="E21" s="22">
        <v>33</v>
      </c>
      <c r="F21" s="12">
        <v>20</v>
      </c>
      <c r="G21" s="12" t="s">
        <v>13</v>
      </c>
      <c r="H21" s="3" t="s">
        <v>11</v>
      </c>
      <c r="I21" s="27">
        <f>IF(OR(ISBLANK(B21),ISBLANK(C21),ISBLANK(E21),ISBLANK(F21)),"",IF(H21="GC",K21,M21))</f>
        <v>50.121654744839667</v>
      </c>
      <c r="J21" s="16">
        <f>IF(OR(ISBLANK(B20),ISBLANK(C21),ISBLANK(E21),ISBLANK(F21)),"",IF(ISBLANK(J20),"",IF(H21="GC",L21,N21)))</f>
        <v>5487.605481242389</v>
      </c>
      <c r="K21" s="30">
        <f>IF((IF(ABS((IF(G21="E",-ABS(E21+F21/60),E21+F21/60))-(IF(G20="E",-ABS(E20+F20/60),E20+F20/60)))&gt;180,IF(((IF(G21="E",-ABS(E21+F21/60),E21+F21/60))-(IF(G20="E",-ABS(E20+F20/60),E20+F20/60)))&gt;0,(IF(G21="E",-ABS(E21+F21/60),E21+F21/60))-(IF(G20="E",-ABS(E20+F20/60),E20+F20/60))-360,(IF(G21="E",-ABS(E21+F21/60),E21+F21/60))-(IF(G20="E",-ABS(E20+F20/60),E20+F20/60))+360),(IF(G21="E",-ABS(E21+F21/60),E21+F21/60))-(IF(G20="E",-ABS(E20+F20/60),E20+F20/60))))&gt;0,360-180/PI()*(ACOS((SIN((IF(D21="S",-ABS(B21+C21/60),(B21+C21/60)))*PI()/180)-COS((IF(OR(ISBLANK(B20),ISBLANK(C21),ISBLANK(E21),ISBLANK(F21)),"",IF(ISBLANK((IF(OR(ISBLANK(B19),ISBLANK(C20),ISBLANK(E20),ISBLANK(F20)),"",IF(ISBLANK((IF(OR(ISBLANK(#REF!),ISBLANK(C19),ISBLANK(E19),ISBLANK(F19)),"",IF(ISBLANK(#REF!),"",IF(H19="GC",L19,N19))))),"",IF(H20="GC",L20,N20))))),"",IF(H21="GC",L21,N21))))*PI()/10800)*SIN((IF(D20="S",-ABS(B20+C20/60),(B20+C20/60)))*PI()/180))/(SIN((IF(OR(ISBLANK(B20),ISBLANK(C21),ISBLANK(E21),ISBLANK(F21)),"",IF(ISBLANK((IF(OR(ISBLANK(B19),ISBLANK(C20),ISBLANK(E20),ISBLANK(F20)),"",IF(ISBLANK((IF(OR(ISBLANK(#REF!),ISBLANK(C19),ISBLANK(E19),ISBLANK(F19)),"",IF(ISBLANK(#REF!),"",IF(H19="GC",L19,N19))))),"",IF(H20="GC",L20,N20))))),"",IF(H21="GC",L21,N21))))*PI()/10800)*COS((IF(D20="S",-ABS(B20+C20/60),(B20+C20/60)))*PI()/180)))),180/PI()*ACOS((SIN((IF(D21="S",-ABS(B21+C21/60),(B21+C21/60)))*PI()/180)-SIN((IF(D20="S",-ABS(B20+C20/60),(B20+C20/60)))*PI()/180)*COS((IF(OR(ISBLANK(B20),ISBLANK(C21),ISBLANK(E21),ISBLANK(F21)),"",IF(ISBLANK((IF(OR(ISBLANK(B19),ISBLANK(C20),ISBLANK(E20),ISBLANK(F20)),"",IF(ISBLANK((IF(OR(ISBLANK(#REF!),ISBLANK(C19),ISBLANK(E19),ISBLANK(F19)),"",IF(ISBLANK(#REF!),"",IF(H19="GC",L19,N19))))),"",IF(H20="GC",L20,N20))))),"",IF(H21="GC",L21,N21))))*PI()/10800))/(COS((IF(D20="S",-ABS(B20+C20/60),(B20+C20/60)))*PI()/180)*SIN((IF(OR(ISBLANK(B20),ISBLANK(C21),ISBLANK(E21),ISBLANK(F21)),"",IF(ISBLANK((IF(OR(ISBLANK(B19),ISBLANK(C20),ISBLANK(E20),ISBLANK(F20)),"",IF(ISBLANK((IF(OR(ISBLANK(#REF!),ISBLANK(C19),ISBLANK(E19),ISBLANK(F19)),"",IF(ISBLANK(#REF!),"",IF(H19="GC",L19,N19))))),"",IF(H20="GC",L20,N20))))),"",IF(H21="GC",L21,N21))))*PI()/10800))))</f>
        <v>50.121654744839667</v>
      </c>
      <c r="L21" s="31">
        <f>ACOS(SIN((IF(D21="S",-ABS(B21+C21/60),(B21+C21/60)))*PI()/180)*SIN((IF(D20="S",-ABS(B20+C20/60),(B20+C20/60)))*PI()/180)+COS((IF(D21="S",-ABS(B21+C21/60),(B21+C21/60)))*PI()/180)*COS((IF(D20="S",-ABS(B20+C20/60),(B20+C20/60)))*PI()/180)*COS((IF(ABS((IF(G21="E",-ABS(E21+F21/60),E21+F21/60))-(IF(G20="E",-ABS(E20+F20/60),E20+F20/60)))&gt;180,IF(((IF(G21="E",-ABS(E21+F21/60),E21+F21/60))-(IF(G20="E",-ABS(E20+F20/60),E20+F20/60)))&gt;0,(IF(G21="E",-ABS(E21+F21/60),E21+F21/60))-(IF(G20="E",-ABS(E20+F20/60),E20+F20/60))-360,(IF(G21="E",-ABS(E21+F21/60),E21+F21/60))-(IF(G20="E",-ABS(E20+F20/60),E20+F20/60))+360),(IF(G21="E",-ABS(E21+F21/60),E21+F21/60))-(IF(G20="E",-ABS(E20+F20/60),E20+F20/60))))*PI()/180))*10800/PI()</f>
        <v>5487.605481242389</v>
      </c>
      <c r="M21" s="30">
        <f>IF(((IF(D21="S",-ABS(B21+C21/60),(B21+C21/60)))-(IF(D20="S",-ABS(B20+C20/60),(B20+C20/60))))&gt;0,MOD(ATAN((IF(ABS((IF(G21="E",-ABS(E21+F21/60),E21+F21/60))-(IF(G20="E",-ABS(E20+F20/60),E20+F20/60)))&gt;180,IF(((IF(G21="E",-ABS(E21+F21/60),E21+F21/60))-(IF(G20="E",-ABS(E20+F20/60),E20+F20/60)))&gt;0,(IF(G21="E",-ABS(E21+F21/60),E21+F21/60))-(IF(G20="E",-ABS(E20+F20/60),E20+F20/60))-360,(IF(G21="E",-ABS(E21+F21/60),E21+F21/60))-(IF(G20="E",-ABS(E20+F20/60),E20+F20/60))+360),(IF(G21="E",-ABS(E21+F21/60),E21+F21/60))-(IF(G20="E",-ABS(E20+F20/60),E20+F20/60))))/((180/PI()*LN(TAN(((IF(D20="S",-ABS(B20+C20/60),(B20+C20/60)))/2+45)*PI()/180)))-(180/PI()*LN(TAN(((IF(D21="S",-ABS(B21+C21/60),(B21+C21/60)))/2+45)*PI()/180)))))*180/PI(),360),IF((IF(D20="S",-ABS(B20+C20/60),(B20+C20/60)))=(IF(D21="S",-ABS(B21+C21/60),(B21+C21/60))),IF((IF(G20="E",-ABS(E20+F20/60),E20+F20/60))&gt;(IF(G21="E",-ABS(E21+F21/60),E21+F21/60)),90,270),ATAN((IF(ABS((IF(G21="E",-ABS(E21+F21/60),E21+F21/60))-(IF(G20="E",-ABS(E20+F20/60),E20+F20/60)))&gt;180,IF(((IF(G21="E",-ABS(E21+F21/60),E21+F21/60))-(IF(G20="E",-ABS(E20+F20/60),E20+F20/60)))&gt;0,(IF(G21="E",-ABS(E21+F21/60),E21+F21/60))-(IF(G20="E",-ABS(E20+F20/60),E20+F20/60))-360,(IF(G21="E",-ABS(E21+F21/60),E21+F21/60))-(IF(G20="E",-ABS(E20+F20/60),E20+F20/60))+360),(IF(G21="E",-ABS(E21+F21/60),E21+F21/60))-(IF(G20="E",-ABS(E20+F20/60),E20+F20/60))))/((180/PI()*LN(TAN(((IF(D20="S",-ABS(B20+C20/60),(B20+C20/60)))/2+45)*PI()/180)))-(180/PI()*LN(TAN(((IF(D21="S",-ABS(B21+C21/60),(B21+C21/60)))/2+45)*PI()/180)))))*180/PI()+180))</f>
        <v>43.285575826996691</v>
      </c>
      <c r="N21" s="31">
        <f>IF(OR(AND((IF(OR(ISBLANK(B21),ISBLANK(C21),ISBLANK(E21),ISBLANK(F21)),"",IF(H21="GC",K21,M21)))&gt;89,(IF(OR(ISBLANK(B21),ISBLANK(C21),ISBLANK(E21),ISBLANK(F21)),"",IF(H21="GC",K21,M21)))&lt;91),AND((IF(OR(ISBLANK(B21),ISBLANK(C21),ISBLANK(E21),ISBLANK(F21)),"",IF(H21="GC",K21,M21)))&gt;269,(IF(OR(ISBLANK(B21),ISBLANK(C21),ISBLANK(E21),ISBLANK(F21)),"",IF(H21="GC",K21,M21)))&lt;271)),ABS((IF(ABS((IF(G21="E",-ABS(E21+F21/60),E21+F21/60))-(IF(G20="E",-ABS(E20+F20/60),E20+F20/60)))&gt;180,IF(((IF(G21="E",-ABS(E21+F21/60),E21+F21/60))-(IF(G20="E",-ABS(E20+F20/60),E20+F20/60)))&gt;0,(IF(G21="E",-ABS(E21+F21/60),E21+F21/60))-(IF(G20="E",-ABS(E20+F20/60),E20+F20/60))-360,(IF(G21="E",-ABS(E21+F21/60),E21+F21/60))-(IF(G20="E",-ABS(E20+F20/60),E20+F20/60))+360),(IF(G21="E",-ABS(E21+F21/60),E21+F21/60))-(IF(G20="E",-ABS(E20+F20/60),E20+F20/60))))*COS(((IF(D20="S",-ABS(B20+C20/60),(B20+C20/60)))+(IF(D21="S",-ABS(B21+C21/60),(B21+C21/60))))*PI()/360)/SIN((IF(OR(ISBLANK(B21),ISBLANK(C21),ISBLANK(E21),ISBLANK(F21)),"",IF(H21="GC",K21,M21)))*PI()/180)*60),((IF(D21="S",-ABS(B21+C21/60),(B21+C21/60)))-(IF(D20="S",-ABS(B20+C20/60),(B20+C20/60))))/COS((IF(OR(ISBLANK(B21),ISBLANK(C21),ISBLANK(E21),ISBLANK(F21)),"",IF(H21="GC",K21,M21)))*PI()/180)*60)</f>
        <v>6238.6958894918189</v>
      </c>
    </row>
    <row r="22" spans="1:14">
      <c r="A22" s="32" t="s">
        <v>35</v>
      </c>
      <c r="B22" s="33">
        <v>33</v>
      </c>
      <c r="C22" s="34">
        <v>20</v>
      </c>
      <c r="D22" s="34" t="s">
        <v>9</v>
      </c>
      <c r="E22" s="35">
        <v>33</v>
      </c>
      <c r="F22" s="36">
        <v>20</v>
      </c>
      <c r="G22" s="36" t="s">
        <v>10</v>
      </c>
      <c r="H22" s="4" t="s">
        <v>11</v>
      </c>
      <c r="I22" s="37">
        <f>IF(OR(ISBLANK(B22),ISBLANK(C22),ISBLANK(E22),ISBLANK(F22)),"",IF(H22="GC",K22,M22))</f>
        <v>230.12165474483967</v>
      </c>
      <c r="J22" s="38">
        <f>IF(OR(ISBLANK(B21),ISBLANK(C22),ISBLANK(E22),ISBLANK(F22)),"",IF(ISBLANK(J21),"",IF(H22="GC",L22,N22)))</f>
        <v>5487.605481242389</v>
      </c>
      <c r="K22" s="39">
        <f>IF((IF(ABS((IF(G22="E",-ABS(E22+F22/60),E22+F22/60))-(IF(G21="E",-ABS(E21+F21/60),E21+F21/60)))&gt;180,IF(((IF(G22="E",-ABS(E22+F22/60),E22+F22/60))-(IF(G21="E",-ABS(E21+F21/60),E21+F21/60)))&gt;0,(IF(G22="E",-ABS(E22+F22/60),E22+F22/60))-(IF(G21="E",-ABS(E21+F21/60),E21+F21/60))-360,(IF(G22="E",-ABS(E22+F22/60),E22+F22/60))-(IF(G21="E",-ABS(E21+F21/60),E21+F21/60))+360),(IF(G22="E",-ABS(E22+F22/60),E22+F22/60))-(IF(G21="E",-ABS(E21+F21/60),E21+F21/60))))&gt;0,360-180/PI()*(ACOS((SIN((IF(D22="S",-ABS(B22+C22/60),(B22+C22/60)))*PI()/180)-COS((IF(OR(ISBLANK(B21),ISBLANK(C22),ISBLANK(E22),ISBLANK(F22)),"",IF(ISBLANK((IF(OR(ISBLANK(B20),ISBLANK(C21),ISBLANK(E21),ISBLANK(F21)),"",IF(ISBLANK((IF(OR(ISBLANK(#REF!),ISBLANK(C20),ISBLANK(E20),ISBLANK(F20)),"",IF(ISBLANK(#REF!),"",IF(H20="GC",L20,N20))))),"",IF(H21="GC",L21,N21))))),"",IF(H22="GC",L22,N22))))*PI()/10800)*SIN((IF(D21="S",-ABS(B21+C21/60),(B21+C21/60)))*PI()/180))/(SIN((IF(OR(ISBLANK(B21),ISBLANK(C22),ISBLANK(E22),ISBLANK(F22)),"",IF(ISBLANK((IF(OR(ISBLANK(B20),ISBLANK(C21),ISBLANK(E21),ISBLANK(F21)),"",IF(ISBLANK((IF(OR(ISBLANK(#REF!),ISBLANK(C20),ISBLANK(E20),ISBLANK(F20)),"",IF(ISBLANK(#REF!),"",IF(H20="GC",L20,N20))))),"",IF(H21="GC",L21,N21))))),"",IF(H22="GC",L22,N22))))*PI()/10800)*COS((IF(D21="S",-ABS(B21+C21/60),(B21+C21/60)))*PI()/180)))),180/PI()*ACOS((SIN((IF(D22="S",-ABS(B22+C22/60),(B22+C22/60)))*PI()/180)-SIN((IF(D21="S",-ABS(B21+C21/60),(B21+C21/60)))*PI()/180)*COS((IF(OR(ISBLANK(B21),ISBLANK(C22),ISBLANK(E22),ISBLANK(F22)),"",IF(ISBLANK((IF(OR(ISBLANK(B20),ISBLANK(C21),ISBLANK(E21),ISBLANK(F21)),"",IF(ISBLANK((IF(OR(ISBLANK(#REF!),ISBLANK(C20),ISBLANK(E20),ISBLANK(F20)),"",IF(ISBLANK(#REF!),"",IF(H20="GC",L20,N20))))),"",IF(H21="GC",L21,N21))))),"",IF(H22="GC",L22,N22))))*PI()/10800))/(COS((IF(D21="S",-ABS(B21+C21/60),(B21+C21/60)))*PI()/180)*SIN((IF(OR(ISBLANK(B21),ISBLANK(C22),ISBLANK(E22),ISBLANK(F22)),"",IF(ISBLANK((IF(OR(ISBLANK(B20),ISBLANK(C21),ISBLANK(E21),ISBLANK(F21)),"",IF(ISBLANK((IF(OR(ISBLANK(#REF!),ISBLANK(C20),ISBLANK(E20),ISBLANK(F20)),"",IF(ISBLANK(#REF!),"",IF(H20="GC",L20,N20))))),"",IF(H21="GC",L21,N21))))),"",IF(H22="GC",L22,N22))))*PI()/10800))))</f>
        <v>230.12165474483967</v>
      </c>
      <c r="L22" s="40">
        <f>ACOS(SIN((IF(D22="S",-ABS(B22+C22/60),(B22+C22/60)))*PI()/180)*SIN((IF(D21="S",-ABS(B21+C21/60),(B21+C21/60)))*PI()/180)+COS((IF(D22="S",-ABS(B22+C22/60),(B22+C22/60)))*PI()/180)*COS((IF(D21="S",-ABS(B21+C21/60),(B21+C21/60)))*PI()/180)*COS((IF(ABS((IF(G22="E",-ABS(E22+F22/60),E22+F22/60))-(IF(G21="E",-ABS(E21+F21/60),E21+F21/60)))&gt;180,IF(((IF(G22="E",-ABS(E22+F22/60),E22+F22/60))-(IF(G21="E",-ABS(E21+F21/60),E21+F21/60)))&gt;0,(IF(G22="E",-ABS(E22+F22/60),E22+F22/60))-(IF(G21="E",-ABS(E21+F21/60),E21+F21/60))-360,(IF(G22="E",-ABS(E22+F22/60),E22+F22/60))-(IF(G21="E",-ABS(E21+F21/60),E21+F21/60))+360),(IF(G22="E",-ABS(E22+F22/60),E22+F22/60))-(IF(G21="E",-ABS(E21+F21/60),E21+F21/60))))*PI()/180))*10800/PI()</f>
        <v>5487.605481242389</v>
      </c>
      <c r="M22" s="39">
        <f>IF(((IF(D22="S",-ABS(B22+C22/60),(B22+C22/60)))-(IF(D21="S",-ABS(B21+C21/60),(B21+C21/60))))&gt;0,MOD(ATAN((IF(ABS((IF(G22="E",-ABS(E22+F22/60),E22+F22/60))-(IF(G21="E",-ABS(E21+F21/60),E21+F21/60)))&gt;180,IF(((IF(G22="E",-ABS(E22+F22/60),E22+F22/60))-(IF(G21="E",-ABS(E21+F21/60),E21+F21/60)))&gt;0,(IF(G22="E",-ABS(E22+F22/60),E22+F22/60))-(IF(G21="E",-ABS(E21+F21/60),E21+F21/60))-360,(IF(G22="E",-ABS(E22+F22/60),E22+F22/60))-(IF(G21="E",-ABS(E21+F21/60),E21+F21/60))+360),(IF(G22="E",-ABS(E22+F22/60),E22+F22/60))-(IF(G21="E",-ABS(E21+F21/60),E21+F21/60))))/((180/PI()*LN(TAN(((IF(D21="S",-ABS(B21+C21/60),(B21+C21/60)))/2+45)*PI()/180)))-(180/PI()*LN(TAN(((IF(D22="S",-ABS(B22+C22/60),(B22+C22/60)))/2+45)*PI()/180)))))*180/PI(),360),IF((IF(D21="S",-ABS(B21+C21/60),(B21+C21/60)))=(IF(D22="S",-ABS(B22+C22/60),(B22+C22/60))),IF((IF(G21="E",-ABS(E21+F21/60),E21+F21/60))&gt;(IF(G22="E",-ABS(E22+F22/60),E22+F22/60)),90,270),ATAN((IF(ABS((IF(G22="E",-ABS(E22+F22/60),E22+F22/60))-(IF(G21="E",-ABS(E21+F21/60),E21+F21/60)))&gt;180,IF(((IF(G22="E",-ABS(E22+F22/60),E22+F22/60))-(IF(G21="E",-ABS(E21+F21/60),E21+F21/60)))&gt;0,(IF(G22="E",-ABS(E22+F22/60),E22+F22/60))-(IF(G21="E",-ABS(E21+F21/60),E21+F21/60))-360,(IF(G22="E",-ABS(E22+F22/60),E22+F22/60))-(IF(G21="E",-ABS(E21+F21/60),E21+F21/60))+360),(IF(G22="E",-ABS(E22+F22/60),E22+F22/60))-(IF(G21="E",-ABS(E21+F21/60),E21+F21/60))))/((180/PI()*LN(TAN(((IF(D21="S",-ABS(B21+C21/60),(B21+C21/60)))/2+45)*PI()/180)))-(180/PI()*LN(TAN(((IF(D22="S",-ABS(B22+C22/60),(B22+C22/60)))/2+45)*PI()/180)))))*180/PI()+180))</f>
        <v>223.28557582699671</v>
      </c>
      <c r="N22" s="40">
        <f>IF(OR(AND((IF(OR(ISBLANK(B22),ISBLANK(C22),ISBLANK(E22),ISBLANK(F22)),"",IF(H22="GC",K22,M22)))&gt;89,(IF(OR(ISBLANK(B22),ISBLANK(C22),ISBLANK(E22),ISBLANK(F22)),"",IF(H22="GC",K22,M22)))&lt;91),AND((IF(OR(ISBLANK(B22),ISBLANK(C22),ISBLANK(E22),ISBLANK(F22)),"",IF(H22="GC",K22,M22)))&gt;269,(IF(OR(ISBLANK(B22),ISBLANK(C22),ISBLANK(E22),ISBLANK(F22)),"",IF(H22="GC",K22,M22)))&lt;271)),ABS((IF(ABS((IF(G22="E",-ABS(E22+F22/60),E22+F22/60))-(IF(G21="E",-ABS(E21+F21/60),E21+F21/60)))&gt;180,IF(((IF(G22="E",-ABS(E22+F22/60),E22+F22/60))-(IF(G21="E",-ABS(E21+F21/60),E21+F21/60)))&gt;0,(IF(G22="E",-ABS(E22+F22/60),E22+F22/60))-(IF(G21="E",-ABS(E21+F21/60),E21+F21/60))-360,(IF(G22="E",-ABS(E22+F22/60),E22+F22/60))-(IF(G21="E",-ABS(E21+F21/60),E21+F21/60))+360),(IF(G22="E",-ABS(E22+F22/60),E22+F22/60))-(IF(G21="E",-ABS(E21+F21/60),E21+F21/60))))*COS(((IF(D21="S",-ABS(B21+C21/60),(B21+C21/60)))+(IF(D22="S",-ABS(B22+C22/60),(B22+C22/60))))*PI()/360)/SIN((IF(OR(ISBLANK(B22),ISBLANK(C22),ISBLANK(E22),ISBLANK(F22)),"",IF(H22="GC",K22,M22)))*PI()/180)*60),((IF(D22="S",-ABS(B22+C22/60),(B22+C22/60)))-(IF(D21="S",-ABS(B21+C21/60),(B21+C21/60))))/COS((IF(OR(ISBLANK(B22),ISBLANK(C22),ISBLANK(E22),ISBLANK(F22)),"",IF(H22="GC",K22,M22)))*PI()/180)*60)</f>
        <v>6238.6958894918171</v>
      </c>
    </row>
    <row r="23" spans="1:14">
      <c r="A23" s="2" t="s">
        <v>36</v>
      </c>
      <c r="B23" s="19">
        <v>33</v>
      </c>
      <c r="C23" s="8">
        <v>20</v>
      </c>
      <c r="D23" s="8" t="s">
        <v>12</v>
      </c>
      <c r="E23" s="22">
        <v>33</v>
      </c>
      <c r="F23" s="12">
        <v>20</v>
      </c>
      <c r="G23" s="12" t="s">
        <v>13</v>
      </c>
      <c r="H23" s="3" t="s">
        <v>11</v>
      </c>
      <c r="I23" s="27">
        <f>IF(OR(ISBLANK(B23),ISBLANK(C23),ISBLANK(E23),ISBLANK(F23)),"",IF(H23="GC",K23,M23))</f>
        <v>50.121654744839667</v>
      </c>
      <c r="J23" s="16">
        <f>IF(OR(ISBLANK(B22),ISBLANK(C23),ISBLANK(E23),ISBLANK(F23)),"",IF(ISBLANK(J22),"",IF(H23="GC",L23,N23)))</f>
        <v>5487.605481242389</v>
      </c>
      <c r="K23" s="30">
        <f>IF((IF(ABS((IF(G23="E",-ABS(E23+F23/60),E23+F23/60))-(IF(G22="E",-ABS(E22+F22/60),E22+F22/60)))&gt;180,IF(((IF(G23="E",-ABS(E23+F23/60),E23+F23/60))-(IF(G22="E",-ABS(E22+F22/60),E22+F22/60)))&gt;0,(IF(G23="E",-ABS(E23+F23/60),E23+F23/60))-(IF(G22="E",-ABS(E22+F22/60),E22+F22/60))-360,(IF(G23="E",-ABS(E23+F23/60),E23+F23/60))-(IF(G22="E",-ABS(E22+F22/60),E22+F22/60))+360),(IF(G23="E",-ABS(E23+F23/60),E23+F23/60))-(IF(G22="E",-ABS(E22+F22/60),E22+F22/60))))&gt;0,360-180/PI()*(ACOS((SIN((IF(D23="S",-ABS(B23+C23/60),(B23+C23/60)))*PI()/180)-COS((IF(OR(ISBLANK(B22),ISBLANK(C23),ISBLANK(E23),ISBLANK(F23)),"",IF(ISBLANK((IF(OR(ISBLANK(B21),ISBLANK(C22),ISBLANK(E22),ISBLANK(F22)),"",IF(ISBLANK((IF(OR(ISBLANK(#REF!),ISBLANK(C21),ISBLANK(E21),ISBLANK(F21)),"",IF(ISBLANK(#REF!),"",IF(H21="GC",L21,N21))))),"",IF(H22="GC",L22,N22))))),"",IF(H23="GC",L23,N23))))*PI()/10800)*SIN((IF(D22="S",-ABS(B22+C22/60),(B22+C22/60)))*PI()/180))/(SIN((IF(OR(ISBLANK(B22),ISBLANK(C23),ISBLANK(E23),ISBLANK(F23)),"",IF(ISBLANK((IF(OR(ISBLANK(B21),ISBLANK(C22),ISBLANK(E22),ISBLANK(F22)),"",IF(ISBLANK((IF(OR(ISBLANK(#REF!),ISBLANK(C21),ISBLANK(E21),ISBLANK(F21)),"",IF(ISBLANK(#REF!),"",IF(H21="GC",L21,N21))))),"",IF(H22="GC",L22,N22))))),"",IF(H23="GC",L23,N23))))*PI()/10800)*COS((IF(D22="S",-ABS(B22+C22/60),(B22+C22/60)))*PI()/180)))),180/PI()*ACOS((SIN((IF(D23="S",-ABS(B23+C23/60),(B23+C23/60)))*PI()/180)-SIN((IF(D22="S",-ABS(B22+C22/60),(B22+C22/60)))*PI()/180)*COS((IF(OR(ISBLANK(B22),ISBLANK(C23),ISBLANK(E23),ISBLANK(F23)),"",IF(ISBLANK((IF(OR(ISBLANK(B21),ISBLANK(C22),ISBLANK(E22),ISBLANK(F22)),"",IF(ISBLANK((IF(OR(ISBLANK(#REF!),ISBLANK(C21),ISBLANK(E21),ISBLANK(F21)),"",IF(ISBLANK(#REF!),"",IF(H21="GC",L21,N21))))),"",IF(H22="GC",L22,N22))))),"",IF(H23="GC",L23,N23))))*PI()/10800))/(COS((IF(D22="S",-ABS(B22+C22/60),(B22+C22/60)))*PI()/180)*SIN((IF(OR(ISBLANK(B22),ISBLANK(C23),ISBLANK(E23),ISBLANK(F23)),"",IF(ISBLANK((IF(OR(ISBLANK(B21),ISBLANK(C22),ISBLANK(E22),ISBLANK(F22)),"",IF(ISBLANK((IF(OR(ISBLANK(#REF!),ISBLANK(C21),ISBLANK(E21),ISBLANK(F21)),"",IF(ISBLANK(#REF!),"",IF(H21="GC",L21,N21))))),"",IF(H22="GC",L22,N22))))),"",IF(H23="GC",L23,N23))))*PI()/10800))))</f>
        <v>50.121654744839667</v>
      </c>
      <c r="L23" s="31">
        <f>ACOS(SIN((IF(D23="S",-ABS(B23+C23/60),(B23+C23/60)))*PI()/180)*SIN((IF(D22="S",-ABS(B22+C22/60),(B22+C22/60)))*PI()/180)+COS((IF(D23="S",-ABS(B23+C23/60),(B23+C23/60)))*PI()/180)*COS((IF(D22="S",-ABS(B22+C22/60),(B22+C22/60)))*PI()/180)*COS((IF(ABS((IF(G23="E",-ABS(E23+F23/60),E23+F23/60))-(IF(G22="E",-ABS(E22+F22/60),E22+F22/60)))&gt;180,IF(((IF(G23="E",-ABS(E23+F23/60),E23+F23/60))-(IF(G22="E",-ABS(E22+F22/60),E22+F22/60)))&gt;0,(IF(G23="E",-ABS(E23+F23/60),E23+F23/60))-(IF(G22="E",-ABS(E22+F22/60),E22+F22/60))-360,(IF(G23="E",-ABS(E23+F23/60),E23+F23/60))-(IF(G22="E",-ABS(E22+F22/60),E22+F22/60))+360),(IF(G23="E",-ABS(E23+F23/60),E23+F23/60))-(IF(G22="E",-ABS(E22+F22/60),E22+F22/60))))*PI()/180))*10800/PI()</f>
        <v>5487.605481242389</v>
      </c>
      <c r="M23" s="30">
        <f>IF(((IF(D23="S",-ABS(B23+C23/60),(B23+C23/60)))-(IF(D22="S",-ABS(B22+C22/60),(B22+C22/60))))&gt;0,MOD(ATAN((IF(ABS((IF(G23="E",-ABS(E23+F23/60),E23+F23/60))-(IF(G22="E",-ABS(E22+F22/60),E22+F22/60)))&gt;180,IF(((IF(G23="E",-ABS(E23+F23/60),E23+F23/60))-(IF(G22="E",-ABS(E22+F22/60),E22+F22/60)))&gt;0,(IF(G23="E",-ABS(E23+F23/60),E23+F23/60))-(IF(G22="E",-ABS(E22+F22/60),E22+F22/60))-360,(IF(G23="E",-ABS(E23+F23/60),E23+F23/60))-(IF(G22="E",-ABS(E22+F22/60),E22+F22/60))+360),(IF(G23="E",-ABS(E23+F23/60),E23+F23/60))-(IF(G22="E",-ABS(E22+F22/60),E22+F22/60))))/((180/PI()*LN(TAN(((IF(D22="S",-ABS(B22+C22/60),(B22+C22/60)))/2+45)*PI()/180)))-(180/PI()*LN(TAN(((IF(D23="S",-ABS(B23+C23/60),(B23+C23/60)))/2+45)*PI()/180)))))*180/PI(),360),IF((IF(D22="S",-ABS(B22+C22/60),(B22+C22/60)))=(IF(D23="S",-ABS(B23+C23/60),(B23+C23/60))),IF((IF(G22="E",-ABS(E22+F22/60),E22+F22/60))&gt;(IF(G23="E",-ABS(E23+F23/60),E23+F23/60)),90,270),ATAN((IF(ABS((IF(G23="E",-ABS(E23+F23/60),E23+F23/60))-(IF(G22="E",-ABS(E22+F22/60),E22+F22/60)))&gt;180,IF(((IF(G23="E",-ABS(E23+F23/60),E23+F23/60))-(IF(G22="E",-ABS(E22+F22/60),E22+F22/60)))&gt;0,(IF(G23="E",-ABS(E23+F23/60),E23+F23/60))-(IF(G22="E",-ABS(E22+F22/60),E22+F22/60))-360,(IF(G23="E",-ABS(E23+F23/60),E23+F23/60))-(IF(G22="E",-ABS(E22+F22/60),E22+F22/60))+360),(IF(G23="E",-ABS(E23+F23/60),E23+F23/60))-(IF(G22="E",-ABS(E22+F22/60),E22+F22/60))))/((180/PI()*LN(TAN(((IF(D22="S",-ABS(B22+C22/60),(B22+C22/60)))/2+45)*PI()/180)))-(180/PI()*LN(TAN(((IF(D23="S",-ABS(B23+C23/60),(B23+C23/60)))/2+45)*PI()/180)))))*180/PI()+180))</f>
        <v>43.285575826996691</v>
      </c>
      <c r="N23" s="31">
        <f>IF(OR(AND((IF(OR(ISBLANK(B23),ISBLANK(C23),ISBLANK(E23),ISBLANK(F23)),"",IF(H23="GC",K23,M23)))&gt;89,(IF(OR(ISBLANK(B23),ISBLANK(C23),ISBLANK(E23),ISBLANK(F23)),"",IF(H23="GC",K23,M23)))&lt;91),AND((IF(OR(ISBLANK(B23),ISBLANK(C23),ISBLANK(E23),ISBLANK(F23)),"",IF(H23="GC",K23,M23)))&gt;269,(IF(OR(ISBLANK(B23),ISBLANK(C23),ISBLANK(E23),ISBLANK(F23)),"",IF(H23="GC",K23,M23)))&lt;271)),ABS((IF(ABS((IF(G23="E",-ABS(E23+F23/60),E23+F23/60))-(IF(G22="E",-ABS(E22+F22/60),E22+F22/60)))&gt;180,IF(((IF(G23="E",-ABS(E23+F23/60),E23+F23/60))-(IF(G22="E",-ABS(E22+F22/60),E22+F22/60)))&gt;0,(IF(G23="E",-ABS(E23+F23/60),E23+F23/60))-(IF(G22="E",-ABS(E22+F22/60),E22+F22/60))-360,(IF(G23="E",-ABS(E23+F23/60),E23+F23/60))-(IF(G22="E",-ABS(E22+F22/60),E22+F22/60))+360),(IF(G23="E",-ABS(E23+F23/60),E23+F23/60))-(IF(G22="E",-ABS(E22+F22/60),E22+F22/60))))*COS(((IF(D22="S",-ABS(B22+C22/60),(B22+C22/60)))+(IF(D23="S",-ABS(B23+C23/60),(B23+C23/60))))*PI()/360)/SIN((IF(OR(ISBLANK(B23),ISBLANK(C23),ISBLANK(E23),ISBLANK(F23)),"",IF(H23="GC",K23,M23)))*PI()/180)*60),((IF(D23="S",-ABS(B23+C23/60),(B23+C23/60)))-(IF(D22="S",-ABS(B22+C22/60),(B22+C22/60))))/COS((IF(OR(ISBLANK(B23),ISBLANK(C23),ISBLANK(E23),ISBLANK(F23)),"",IF(H23="GC",K23,M23)))*PI()/180)*60)</f>
        <v>6238.6958894918189</v>
      </c>
    </row>
    <row r="24" spans="1:14">
      <c r="A24" s="32" t="s">
        <v>37</v>
      </c>
      <c r="B24" s="33">
        <v>33</v>
      </c>
      <c r="C24" s="34">
        <v>20</v>
      </c>
      <c r="D24" s="34" t="s">
        <v>9</v>
      </c>
      <c r="E24" s="35">
        <v>33</v>
      </c>
      <c r="F24" s="36">
        <v>20</v>
      </c>
      <c r="G24" s="36" t="s">
        <v>10</v>
      </c>
      <c r="H24" s="4" t="s">
        <v>11</v>
      </c>
      <c r="I24" s="37">
        <f>IF(OR(ISBLANK(B24),ISBLANK(C24),ISBLANK(E24),ISBLANK(F24)),"",IF(H24="GC",K24,M24))</f>
        <v>230.12165474483967</v>
      </c>
      <c r="J24" s="38">
        <f>IF(OR(ISBLANK(B23),ISBLANK(C24),ISBLANK(E24),ISBLANK(F24)),"",IF(ISBLANK(J23),"",IF(H24="GC",L24,N24)))</f>
        <v>5487.605481242389</v>
      </c>
      <c r="K24" s="39">
        <f>IF((IF(ABS((IF(G24="E",-ABS(E24+F24/60),E24+F24/60))-(IF(G23="E",-ABS(E23+F23/60),E23+F23/60)))&gt;180,IF(((IF(G24="E",-ABS(E24+F24/60),E24+F24/60))-(IF(G23="E",-ABS(E23+F23/60),E23+F23/60)))&gt;0,(IF(G24="E",-ABS(E24+F24/60),E24+F24/60))-(IF(G23="E",-ABS(E23+F23/60),E23+F23/60))-360,(IF(G24="E",-ABS(E24+F24/60),E24+F24/60))-(IF(G23="E",-ABS(E23+F23/60),E23+F23/60))+360),(IF(G24="E",-ABS(E24+F24/60),E24+F24/60))-(IF(G23="E",-ABS(E23+F23/60),E23+F23/60))))&gt;0,360-180/PI()*(ACOS((SIN((IF(D24="S",-ABS(B24+C24/60),(B24+C24/60)))*PI()/180)-COS((IF(OR(ISBLANK(B23),ISBLANK(C24),ISBLANK(E24),ISBLANK(F24)),"",IF(ISBLANK((IF(OR(ISBLANK(B22),ISBLANK(C23),ISBLANK(E23),ISBLANK(F23)),"",IF(ISBLANK((IF(OR(ISBLANK(#REF!),ISBLANK(C22),ISBLANK(E22),ISBLANK(F22)),"",IF(ISBLANK(#REF!),"",IF(H22="GC",L22,N22))))),"",IF(H23="GC",L23,N23))))),"",IF(H24="GC",L24,N24))))*PI()/10800)*SIN((IF(D23="S",-ABS(B23+C23/60),(B23+C23/60)))*PI()/180))/(SIN((IF(OR(ISBLANK(B23),ISBLANK(C24),ISBLANK(E24),ISBLANK(F24)),"",IF(ISBLANK((IF(OR(ISBLANK(B22),ISBLANK(C23),ISBLANK(E23),ISBLANK(F23)),"",IF(ISBLANK((IF(OR(ISBLANK(#REF!),ISBLANK(C22),ISBLANK(E22),ISBLANK(F22)),"",IF(ISBLANK(#REF!),"",IF(H22="GC",L22,N22))))),"",IF(H23="GC",L23,N23))))),"",IF(H24="GC",L24,N24))))*PI()/10800)*COS((IF(D23="S",-ABS(B23+C23/60),(B23+C23/60)))*PI()/180)))),180/PI()*ACOS((SIN((IF(D24="S",-ABS(B24+C24/60),(B24+C24/60)))*PI()/180)-SIN((IF(D23="S",-ABS(B23+C23/60),(B23+C23/60)))*PI()/180)*COS((IF(OR(ISBLANK(B23),ISBLANK(C24),ISBLANK(E24),ISBLANK(F24)),"",IF(ISBLANK((IF(OR(ISBLANK(B22),ISBLANK(C23),ISBLANK(E23),ISBLANK(F23)),"",IF(ISBLANK((IF(OR(ISBLANK(#REF!),ISBLANK(C22),ISBLANK(E22),ISBLANK(F22)),"",IF(ISBLANK(#REF!),"",IF(H22="GC",L22,N22))))),"",IF(H23="GC",L23,N23))))),"",IF(H24="GC",L24,N24))))*PI()/10800))/(COS((IF(D23="S",-ABS(B23+C23/60),(B23+C23/60)))*PI()/180)*SIN((IF(OR(ISBLANK(B23),ISBLANK(C24),ISBLANK(E24),ISBLANK(F24)),"",IF(ISBLANK((IF(OR(ISBLANK(B22),ISBLANK(C23),ISBLANK(E23),ISBLANK(F23)),"",IF(ISBLANK((IF(OR(ISBLANK(#REF!),ISBLANK(C22),ISBLANK(E22),ISBLANK(F22)),"",IF(ISBLANK(#REF!),"",IF(H22="GC",L22,N22))))),"",IF(H23="GC",L23,N23))))),"",IF(H24="GC",L24,N24))))*PI()/10800))))</f>
        <v>230.12165474483967</v>
      </c>
      <c r="L24" s="40">
        <f>ACOS(SIN((IF(D24="S",-ABS(B24+C24/60),(B24+C24/60)))*PI()/180)*SIN((IF(D23="S",-ABS(B23+C23/60),(B23+C23/60)))*PI()/180)+COS((IF(D24="S",-ABS(B24+C24/60),(B24+C24/60)))*PI()/180)*COS((IF(D23="S",-ABS(B23+C23/60),(B23+C23/60)))*PI()/180)*COS((IF(ABS((IF(G24="E",-ABS(E24+F24/60),E24+F24/60))-(IF(G23="E",-ABS(E23+F23/60),E23+F23/60)))&gt;180,IF(((IF(G24="E",-ABS(E24+F24/60),E24+F24/60))-(IF(G23="E",-ABS(E23+F23/60),E23+F23/60)))&gt;0,(IF(G24="E",-ABS(E24+F24/60),E24+F24/60))-(IF(G23="E",-ABS(E23+F23/60),E23+F23/60))-360,(IF(G24="E",-ABS(E24+F24/60),E24+F24/60))-(IF(G23="E",-ABS(E23+F23/60),E23+F23/60))+360),(IF(G24="E",-ABS(E24+F24/60),E24+F24/60))-(IF(G23="E",-ABS(E23+F23/60),E23+F23/60))))*PI()/180))*10800/PI()</f>
        <v>5487.605481242389</v>
      </c>
      <c r="M24" s="39">
        <f>IF(((IF(D24="S",-ABS(B24+C24/60),(B24+C24/60)))-(IF(D23="S",-ABS(B23+C23/60),(B23+C23/60))))&gt;0,MOD(ATAN((IF(ABS((IF(G24="E",-ABS(E24+F24/60),E24+F24/60))-(IF(G23="E",-ABS(E23+F23/60),E23+F23/60)))&gt;180,IF(((IF(G24="E",-ABS(E24+F24/60),E24+F24/60))-(IF(G23="E",-ABS(E23+F23/60),E23+F23/60)))&gt;0,(IF(G24="E",-ABS(E24+F24/60),E24+F24/60))-(IF(G23="E",-ABS(E23+F23/60),E23+F23/60))-360,(IF(G24="E",-ABS(E24+F24/60),E24+F24/60))-(IF(G23="E",-ABS(E23+F23/60),E23+F23/60))+360),(IF(G24="E",-ABS(E24+F24/60),E24+F24/60))-(IF(G23="E",-ABS(E23+F23/60),E23+F23/60))))/((180/PI()*LN(TAN(((IF(D23="S",-ABS(B23+C23/60),(B23+C23/60)))/2+45)*PI()/180)))-(180/PI()*LN(TAN(((IF(D24="S",-ABS(B24+C24/60),(B24+C24/60)))/2+45)*PI()/180)))))*180/PI(),360),IF((IF(D23="S",-ABS(B23+C23/60),(B23+C23/60)))=(IF(D24="S",-ABS(B24+C24/60),(B24+C24/60))),IF((IF(G23="E",-ABS(E23+F23/60),E23+F23/60))&gt;(IF(G24="E",-ABS(E24+F24/60),E24+F24/60)),90,270),ATAN((IF(ABS((IF(G24="E",-ABS(E24+F24/60),E24+F24/60))-(IF(G23="E",-ABS(E23+F23/60),E23+F23/60)))&gt;180,IF(((IF(G24="E",-ABS(E24+F24/60),E24+F24/60))-(IF(G23="E",-ABS(E23+F23/60),E23+F23/60)))&gt;0,(IF(G24="E",-ABS(E24+F24/60),E24+F24/60))-(IF(G23="E",-ABS(E23+F23/60),E23+F23/60))-360,(IF(G24="E",-ABS(E24+F24/60),E24+F24/60))-(IF(G23="E",-ABS(E23+F23/60),E23+F23/60))+360),(IF(G24="E",-ABS(E24+F24/60),E24+F24/60))-(IF(G23="E",-ABS(E23+F23/60),E23+F23/60))))/((180/PI()*LN(TAN(((IF(D23="S",-ABS(B23+C23/60),(B23+C23/60)))/2+45)*PI()/180)))-(180/PI()*LN(TAN(((IF(D24="S",-ABS(B24+C24/60),(B24+C24/60)))/2+45)*PI()/180)))))*180/PI()+180))</f>
        <v>223.28557582699671</v>
      </c>
      <c r="N24" s="40">
        <f>IF(OR(AND((IF(OR(ISBLANK(B24),ISBLANK(C24),ISBLANK(E24),ISBLANK(F24)),"",IF(H24="GC",K24,M24)))&gt;89,(IF(OR(ISBLANK(B24),ISBLANK(C24),ISBLANK(E24),ISBLANK(F24)),"",IF(H24="GC",K24,M24)))&lt;91),AND((IF(OR(ISBLANK(B24),ISBLANK(C24),ISBLANK(E24),ISBLANK(F24)),"",IF(H24="GC",K24,M24)))&gt;269,(IF(OR(ISBLANK(B24),ISBLANK(C24),ISBLANK(E24),ISBLANK(F24)),"",IF(H24="GC",K24,M24)))&lt;271)),ABS((IF(ABS((IF(G24="E",-ABS(E24+F24/60),E24+F24/60))-(IF(G23="E",-ABS(E23+F23/60),E23+F23/60)))&gt;180,IF(((IF(G24="E",-ABS(E24+F24/60),E24+F24/60))-(IF(G23="E",-ABS(E23+F23/60),E23+F23/60)))&gt;0,(IF(G24="E",-ABS(E24+F24/60),E24+F24/60))-(IF(G23="E",-ABS(E23+F23/60),E23+F23/60))-360,(IF(G24="E",-ABS(E24+F24/60),E24+F24/60))-(IF(G23="E",-ABS(E23+F23/60),E23+F23/60))+360),(IF(G24="E",-ABS(E24+F24/60),E24+F24/60))-(IF(G23="E",-ABS(E23+F23/60),E23+F23/60))))*COS(((IF(D23="S",-ABS(B23+C23/60),(B23+C23/60)))+(IF(D24="S",-ABS(B24+C24/60),(B24+C24/60))))*PI()/360)/SIN((IF(OR(ISBLANK(B24),ISBLANK(C24),ISBLANK(E24),ISBLANK(F24)),"",IF(H24="GC",K24,M24)))*PI()/180)*60),((IF(D24="S",-ABS(B24+C24/60),(B24+C24/60)))-(IF(D23="S",-ABS(B23+C23/60),(B23+C23/60))))/COS((IF(OR(ISBLANK(B24),ISBLANK(C24),ISBLANK(E24),ISBLANK(F24)),"",IF(H24="GC",K24,M24)))*PI()/180)*60)</f>
        <v>6238.6958894918171</v>
      </c>
    </row>
    <row r="25" spans="1:14">
      <c r="A25" s="2" t="s">
        <v>38</v>
      </c>
      <c r="B25" s="19">
        <v>33</v>
      </c>
      <c r="C25" s="8">
        <v>20</v>
      </c>
      <c r="D25" s="8" t="s">
        <v>12</v>
      </c>
      <c r="E25" s="22">
        <v>33</v>
      </c>
      <c r="F25" s="12">
        <v>20</v>
      </c>
      <c r="G25" s="12" t="s">
        <v>13</v>
      </c>
      <c r="H25" s="3" t="s">
        <v>11</v>
      </c>
      <c r="I25" s="27">
        <f>IF(OR(ISBLANK(B25),ISBLANK(C25),ISBLANK(E25),ISBLANK(F25)),"",IF(H25="GC",K25,M25))</f>
        <v>50.121654744839667</v>
      </c>
      <c r="J25" s="16">
        <f>IF(OR(ISBLANK(B24),ISBLANK(C25),ISBLANK(E25),ISBLANK(F25)),"",IF(ISBLANK(J24),"",IF(H25="GC",L25,N25)))</f>
        <v>5487.605481242389</v>
      </c>
      <c r="K25" s="30">
        <f>IF((IF(ABS((IF(G25="E",-ABS(E25+F25/60),E25+F25/60))-(IF(G24="E",-ABS(E24+F24/60),E24+F24/60)))&gt;180,IF(((IF(G25="E",-ABS(E25+F25/60),E25+F25/60))-(IF(G24="E",-ABS(E24+F24/60),E24+F24/60)))&gt;0,(IF(G25="E",-ABS(E25+F25/60),E25+F25/60))-(IF(G24="E",-ABS(E24+F24/60),E24+F24/60))-360,(IF(G25="E",-ABS(E25+F25/60),E25+F25/60))-(IF(G24="E",-ABS(E24+F24/60),E24+F24/60))+360),(IF(G25="E",-ABS(E25+F25/60),E25+F25/60))-(IF(G24="E",-ABS(E24+F24/60),E24+F24/60))))&gt;0,360-180/PI()*(ACOS((SIN((IF(D25="S",-ABS(B25+C25/60),(B25+C25/60)))*PI()/180)-COS((IF(OR(ISBLANK(B24),ISBLANK(C25),ISBLANK(E25),ISBLANK(F25)),"",IF(ISBLANK((IF(OR(ISBLANK(B23),ISBLANK(C24),ISBLANK(E24),ISBLANK(F24)),"",IF(ISBLANK((IF(OR(ISBLANK(#REF!),ISBLANK(C23),ISBLANK(E23),ISBLANK(F23)),"",IF(ISBLANK(#REF!),"",IF(H23="GC",L23,N23))))),"",IF(H24="GC",L24,N24))))),"",IF(H25="GC",L25,N25))))*PI()/10800)*SIN((IF(D24="S",-ABS(B24+C24/60),(B24+C24/60)))*PI()/180))/(SIN((IF(OR(ISBLANK(B24),ISBLANK(C25),ISBLANK(E25),ISBLANK(F25)),"",IF(ISBLANK((IF(OR(ISBLANK(B23),ISBLANK(C24),ISBLANK(E24),ISBLANK(F24)),"",IF(ISBLANK((IF(OR(ISBLANK(#REF!),ISBLANK(C23),ISBLANK(E23),ISBLANK(F23)),"",IF(ISBLANK(#REF!),"",IF(H23="GC",L23,N23))))),"",IF(H24="GC",L24,N24))))),"",IF(H25="GC",L25,N25))))*PI()/10800)*COS((IF(D24="S",-ABS(B24+C24/60),(B24+C24/60)))*PI()/180)))),180/PI()*ACOS((SIN((IF(D25="S",-ABS(B25+C25/60),(B25+C25/60)))*PI()/180)-SIN((IF(D24="S",-ABS(B24+C24/60),(B24+C24/60)))*PI()/180)*COS((IF(OR(ISBLANK(B24),ISBLANK(C25),ISBLANK(E25),ISBLANK(F25)),"",IF(ISBLANK((IF(OR(ISBLANK(B23),ISBLANK(C24),ISBLANK(E24),ISBLANK(F24)),"",IF(ISBLANK((IF(OR(ISBLANK(#REF!),ISBLANK(C23),ISBLANK(E23),ISBLANK(F23)),"",IF(ISBLANK(#REF!),"",IF(H23="GC",L23,N23))))),"",IF(H24="GC",L24,N24))))),"",IF(H25="GC",L25,N25))))*PI()/10800))/(COS((IF(D24="S",-ABS(B24+C24/60),(B24+C24/60)))*PI()/180)*SIN((IF(OR(ISBLANK(B24),ISBLANK(C25),ISBLANK(E25),ISBLANK(F25)),"",IF(ISBLANK((IF(OR(ISBLANK(B23),ISBLANK(C24),ISBLANK(E24),ISBLANK(F24)),"",IF(ISBLANK((IF(OR(ISBLANK(#REF!),ISBLANK(C23),ISBLANK(E23),ISBLANK(F23)),"",IF(ISBLANK(#REF!),"",IF(H23="GC",L23,N23))))),"",IF(H24="GC",L24,N24))))),"",IF(H25="GC",L25,N25))))*PI()/10800))))</f>
        <v>50.121654744839667</v>
      </c>
      <c r="L25" s="31">
        <f>ACOS(SIN((IF(D25="S",-ABS(B25+C25/60),(B25+C25/60)))*PI()/180)*SIN((IF(D24="S",-ABS(B24+C24/60),(B24+C24/60)))*PI()/180)+COS((IF(D25="S",-ABS(B25+C25/60),(B25+C25/60)))*PI()/180)*COS((IF(D24="S",-ABS(B24+C24/60),(B24+C24/60)))*PI()/180)*COS((IF(ABS((IF(G25="E",-ABS(E25+F25/60),E25+F25/60))-(IF(G24="E",-ABS(E24+F24/60),E24+F24/60)))&gt;180,IF(((IF(G25="E",-ABS(E25+F25/60),E25+F25/60))-(IF(G24="E",-ABS(E24+F24/60),E24+F24/60)))&gt;0,(IF(G25="E",-ABS(E25+F25/60),E25+F25/60))-(IF(G24="E",-ABS(E24+F24/60),E24+F24/60))-360,(IF(G25="E",-ABS(E25+F25/60),E25+F25/60))-(IF(G24="E",-ABS(E24+F24/60),E24+F24/60))+360),(IF(G25="E",-ABS(E25+F25/60),E25+F25/60))-(IF(G24="E",-ABS(E24+F24/60),E24+F24/60))))*PI()/180))*10800/PI()</f>
        <v>5487.605481242389</v>
      </c>
      <c r="M25" s="30">
        <f>IF(((IF(D25="S",-ABS(B25+C25/60),(B25+C25/60)))-(IF(D24="S",-ABS(B24+C24/60),(B24+C24/60))))&gt;0,MOD(ATAN((IF(ABS((IF(G25="E",-ABS(E25+F25/60),E25+F25/60))-(IF(G24="E",-ABS(E24+F24/60),E24+F24/60)))&gt;180,IF(((IF(G25="E",-ABS(E25+F25/60),E25+F25/60))-(IF(G24="E",-ABS(E24+F24/60),E24+F24/60)))&gt;0,(IF(G25="E",-ABS(E25+F25/60),E25+F25/60))-(IF(G24="E",-ABS(E24+F24/60),E24+F24/60))-360,(IF(G25="E",-ABS(E25+F25/60),E25+F25/60))-(IF(G24="E",-ABS(E24+F24/60),E24+F24/60))+360),(IF(G25="E",-ABS(E25+F25/60),E25+F25/60))-(IF(G24="E",-ABS(E24+F24/60),E24+F24/60))))/((180/PI()*LN(TAN(((IF(D24="S",-ABS(B24+C24/60),(B24+C24/60)))/2+45)*PI()/180)))-(180/PI()*LN(TAN(((IF(D25="S",-ABS(B25+C25/60),(B25+C25/60)))/2+45)*PI()/180)))))*180/PI(),360),IF((IF(D24="S",-ABS(B24+C24/60),(B24+C24/60)))=(IF(D25="S",-ABS(B25+C25/60),(B25+C25/60))),IF((IF(G24="E",-ABS(E24+F24/60),E24+F24/60))&gt;(IF(G25="E",-ABS(E25+F25/60),E25+F25/60)),90,270),ATAN((IF(ABS((IF(G25="E",-ABS(E25+F25/60),E25+F25/60))-(IF(G24="E",-ABS(E24+F24/60),E24+F24/60)))&gt;180,IF(((IF(G25="E",-ABS(E25+F25/60),E25+F25/60))-(IF(G24="E",-ABS(E24+F24/60),E24+F24/60)))&gt;0,(IF(G25="E",-ABS(E25+F25/60),E25+F25/60))-(IF(G24="E",-ABS(E24+F24/60),E24+F24/60))-360,(IF(G25="E",-ABS(E25+F25/60),E25+F25/60))-(IF(G24="E",-ABS(E24+F24/60),E24+F24/60))+360),(IF(G25="E",-ABS(E25+F25/60),E25+F25/60))-(IF(G24="E",-ABS(E24+F24/60),E24+F24/60))))/((180/PI()*LN(TAN(((IF(D24="S",-ABS(B24+C24/60),(B24+C24/60)))/2+45)*PI()/180)))-(180/PI()*LN(TAN(((IF(D25="S",-ABS(B25+C25/60),(B25+C25/60)))/2+45)*PI()/180)))))*180/PI()+180))</f>
        <v>43.285575826996691</v>
      </c>
      <c r="N25" s="31">
        <f>IF(OR(AND((IF(OR(ISBLANK(B25),ISBLANK(C25),ISBLANK(E25),ISBLANK(F25)),"",IF(H25="GC",K25,M25)))&gt;89,(IF(OR(ISBLANK(B25),ISBLANK(C25),ISBLANK(E25),ISBLANK(F25)),"",IF(H25="GC",K25,M25)))&lt;91),AND((IF(OR(ISBLANK(B25),ISBLANK(C25),ISBLANK(E25),ISBLANK(F25)),"",IF(H25="GC",K25,M25)))&gt;269,(IF(OR(ISBLANK(B25),ISBLANK(C25),ISBLANK(E25),ISBLANK(F25)),"",IF(H25="GC",K25,M25)))&lt;271)),ABS((IF(ABS((IF(G25="E",-ABS(E25+F25/60),E25+F25/60))-(IF(G24="E",-ABS(E24+F24/60),E24+F24/60)))&gt;180,IF(((IF(G25="E",-ABS(E25+F25/60),E25+F25/60))-(IF(G24="E",-ABS(E24+F24/60),E24+F24/60)))&gt;0,(IF(G25="E",-ABS(E25+F25/60),E25+F25/60))-(IF(G24="E",-ABS(E24+F24/60),E24+F24/60))-360,(IF(G25="E",-ABS(E25+F25/60),E25+F25/60))-(IF(G24="E",-ABS(E24+F24/60),E24+F24/60))+360),(IF(G25="E",-ABS(E25+F25/60),E25+F25/60))-(IF(G24="E",-ABS(E24+F24/60),E24+F24/60))))*COS(((IF(D24="S",-ABS(B24+C24/60),(B24+C24/60)))+(IF(D25="S",-ABS(B25+C25/60),(B25+C25/60))))*PI()/360)/SIN((IF(OR(ISBLANK(B25),ISBLANK(C25),ISBLANK(E25),ISBLANK(F25)),"",IF(H25="GC",K25,M25)))*PI()/180)*60),((IF(D25="S",-ABS(B25+C25/60),(B25+C25/60)))-(IF(D24="S",-ABS(B24+C24/60),(B24+C24/60))))/COS((IF(OR(ISBLANK(B25),ISBLANK(C25),ISBLANK(E25),ISBLANK(F25)),"",IF(H25="GC",K25,M25)))*PI()/180)*60)</f>
        <v>6238.6958894918189</v>
      </c>
    </row>
    <row r="26" spans="1:14">
      <c r="A26" s="32" t="s">
        <v>39</v>
      </c>
      <c r="B26" s="33">
        <v>33</v>
      </c>
      <c r="C26" s="34">
        <v>20</v>
      </c>
      <c r="D26" s="34" t="s">
        <v>9</v>
      </c>
      <c r="E26" s="35">
        <v>33</v>
      </c>
      <c r="F26" s="36">
        <v>20</v>
      </c>
      <c r="G26" s="36" t="s">
        <v>10</v>
      </c>
      <c r="H26" s="4" t="s">
        <v>11</v>
      </c>
      <c r="I26" s="37">
        <f>IF(OR(ISBLANK(B26),ISBLANK(C26),ISBLANK(E26),ISBLANK(F26)),"",IF(H26="GC",K26,M26))</f>
        <v>230.12165474483967</v>
      </c>
      <c r="J26" s="38">
        <f>IF(OR(ISBLANK(B25),ISBLANK(C26),ISBLANK(E26),ISBLANK(F26)),"",IF(ISBLANK(J25),"",IF(H26="GC",L26,N26)))</f>
        <v>5487.605481242389</v>
      </c>
      <c r="K26" s="39">
        <f>IF((IF(ABS((IF(G26="E",-ABS(E26+F26/60),E26+F26/60))-(IF(G25="E",-ABS(E25+F25/60),E25+F25/60)))&gt;180,IF(((IF(G26="E",-ABS(E26+F26/60),E26+F26/60))-(IF(G25="E",-ABS(E25+F25/60),E25+F25/60)))&gt;0,(IF(G26="E",-ABS(E26+F26/60),E26+F26/60))-(IF(G25="E",-ABS(E25+F25/60),E25+F25/60))-360,(IF(G26="E",-ABS(E26+F26/60),E26+F26/60))-(IF(G25="E",-ABS(E25+F25/60),E25+F25/60))+360),(IF(G26="E",-ABS(E26+F26/60),E26+F26/60))-(IF(G25="E",-ABS(E25+F25/60),E25+F25/60))))&gt;0,360-180/PI()*(ACOS((SIN((IF(D26="S",-ABS(B26+C26/60),(B26+C26/60)))*PI()/180)-COS((IF(OR(ISBLANK(B25),ISBLANK(C26),ISBLANK(E26),ISBLANK(F26)),"",IF(ISBLANK((IF(OR(ISBLANK(B24),ISBLANK(C25),ISBLANK(E25),ISBLANK(F25)),"",IF(ISBLANK((IF(OR(ISBLANK(#REF!),ISBLANK(C24),ISBLANK(E24),ISBLANK(F24)),"",IF(ISBLANK(#REF!),"",IF(H24="GC",L24,N24))))),"",IF(H25="GC",L25,N25))))),"",IF(H26="GC",L26,N26))))*PI()/10800)*SIN((IF(D25="S",-ABS(B25+C25/60),(B25+C25/60)))*PI()/180))/(SIN((IF(OR(ISBLANK(B25),ISBLANK(C26),ISBLANK(E26),ISBLANK(F26)),"",IF(ISBLANK((IF(OR(ISBLANK(B24),ISBLANK(C25),ISBLANK(E25),ISBLANK(F25)),"",IF(ISBLANK((IF(OR(ISBLANK(#REF!),ISBLANK(C24),ISBLANK(E24),ISBLANK(F24)),"",IF(ISBLANK(#REF!),"",IF(H24="GC",L24,N24))))),"",IF(H25="GC",L25,N25))))),"",IF(H26="GC",L26,N26))))*PI()/10800)*COS((IF(D25="S",-ABS(B25+C25/60),(B25+C25/60)))*PI()/180)))),180/PI()*ACOS((SIN((IF(D26="S",-ABS(B26+C26/60),(B26+C26/60)))*PI()/180)-SIN((IF(D25="S",-ABS(B25+C25/60),(B25+C25/60)))*PI()/180)*COS((IF(OR(ISBLANK(B25),ISBLANK(C26),ISBLANK(E26),ISBLANK(F26)),"",IF(ISBLANK((IF(OR(ISBLANK(B24),ISBLANK(C25),ISBLANK(E25),ISBLANK(F25)),"",IF(ISBLANK((IF(OR(ISBLANK(#REF!),ISBLANK(C24),ISBLANK(E24),ISBLANK(F24)),"",IF(ISBLANK(#REF!),"",IF(H24="GC",L24,N24))))),"",IF(H25="GC",L25,N25))))),"",IF(H26="GC",L26,N26))))*PI()/10800))/(COS((IF(D25="S",-ABS(B25+C25/60),(B25+C25/60)))*PI()/180)*SIN((IF(OR(ISBLANK(B25),ISBLANK(C26),ISBLANK(E26),ISBLANK(F26)),"",IF(ISBLANK((IF(OR(ISBLANK(B24),ISBLANK(C25),ISBLANK(E25),ISBLANK(F25)),"",IF(ISBLANK((IF(OR(ISBLANK(#REF!),ISBLANK(C24),ISBLANK(E24),ISBLANK(F24)),"",IF(ISBLANK(#REF!),"",IF(H24="GC",L24,N24))))),"",IF(H25="GC",L25,N25))))),"",IF(H26="GC",L26,N26))))*PI()/10800))))</f>
        <v>230.12165474483967</v>
      </c>
      <c r="L26" s="40">
        <f>ACOS(SIN((IF(D26="S",-ABS(B26+C26/60),(B26+C26/60)))*PI()/180)*SIN((IF(D25="S",-ABS(B25+C25/60),(B25+C25/60)))*PI()/180)+COS((IF(D26="S",-ABS(B26+C26/60),(B26+C26/60)))*PI()/180)*COS((IF(D25="S",-ABS(B25+C25/60),(B25+C25/60)))*PI()/180)*COS((IF(ABS((IF(G26="E",-ABS(E26+F26/60),E26+F26/60))-(IF(G25="E",-ABS(E25+F25/60),E25+F25/60)))&gt;180,IF(((IF(G26="E",-ABS(E26+F26/60),E26+F26/60))-(IF(G25="E",-ABS(E25+F25/60),E25+F25/60)))&gt;0,(IF(G26="E",-ABS(E26+F26/60),E26+F26/60))-(IF(G25="E",-ABS(E25+F25/60),E25+F25/60))-360,(IF(G26="E",-ABS(E26+F26/60),E26+F26/60))-(IF(G25="E",-ABS(E25+F25/60),E25+F25/60))+360),(IF(G26="E",-ABS(E26+F26/60),E26+F26/60))-(IF(G25="E",-ABS(E25+F25/60),E25+F25/60))))*PI()/180))*10800/PI()</f>
        <v>5487.605481242389</v>
      </c>
      <c r="M26" s="39">
        <f>IF(((IF(D26="S",-ABS(B26+C26/60),(B26+C26/60)))-(IF(D25="S",-ABS(B25+C25/60),(B25+C25/60))))&gt;0,MOD(ATAN((IF(ABS((IF(G26="E",-ABS(E26+F26/60),E26+F26/60))-(IF(G25="E",-ABS(E25+F25/60),E25+F25/60)))&gt;180,IF(((IF(G26="E",-ABS(E26+F26/60),E26+F26/60))-(IF(G25="E",-ABS(E25+F25/60),E25+F25/60)))&gt;0,(IF(G26="E",-ABS(E26+F26/60),E26+F26/60))-(IF(G25="E",-ABS(E25+F25/60),E25+F25/60))-360,(IF(G26="E",-ABS(E26+F26/60),E26+F26/60))-(IF(G25="E",-ABS(E25+F25/60),E25+F25/60))+360),(IF(G26="E",-ABS(E26+F26/60),E26+F26/60))-(IF(G25="E",-ABS(E25+F25/60),E25+F25/60))))/((180/PI()*LN(TAN(((IF(D25="S",-ABS(B25+C25/60),(B25+C25/60)))/2+45)*PI()/180)))-(180/PI()*LN(TAN(((IF(D26="S",-ABS(B26+C26/60),(B26+C26/60)))/2+45)*PI()/180)))))*180/PI(),360),IF((IF(D25="S",-ABS(B25+C25/60),(B25+C25/60)))=(IF(D26="S",-ABS(B26+C26/60),(B26+C26/60))),IF((IF(G25="E",-ABS(E25+F25/60),E25+F25/60))&gt;(IF(G26="E",-ABS(E26+F26/60),E26+F26/60)),90,270),ATAN((IF(ABS((IF(G26="E",-ABS(E26+F26/60),E26+F26/60))-(IF(G25="E",-ABS(E25+F25/60),E25+F25/60)))&gt;180,IF(((IF(G26="E",-ABS(E26+F26/60),E26+F26/60))-(IF(G25="E",-ABS(E25+F25/60),E25+F25/60)))&gt;0,(IF(G26="E",-ABS(E26+F26/60),E26+F26/60))-(IF(G25="E",-ABS(E25+F25/60),E25+F25/60))-360,(IF(G26="E",-ABS(E26+F26/60),E26+F26/60))-(IF(G25="E",-ABS(E25+F25/60),E25+F25/60))+360),(IF(G26="E",-ABS(E26+F26/60),E26+F26/60))-(IF(G25="E",-ABS(E25+F25/60),E25+F25/60))))/((180/PI()*LN(TAN(((IF(D25="S",-ABS(B25+C25/60),(B25+C25/60)))/2+45)*PI()/180)))-(180/PI()*LN(TAN(((IF(D26="S",-ABS(B26+C26/60),(B26+C26/60)))/2+45)*PI()/180)))))*180/PI()+180))</f>
        <v>223.28557582699671</v>
      </c>
      <c r="N26" s="40">
        <f>IF(OR(AND((IF(OR(ISBLANK(B26),ISBLANK(C26),ISBLANK(E26),ISBLANK(F26)),"",IF(H26="GC",K26,M26)))&gt;89,(IF(OR(ISBLANK(B26),ISBLANK(C26),ISBLANK(E26),ISBLANK(F26)),"",IF(H26="GC",K26,M26)))&lt;91),AND((IF(OR(ISBLANK(B26),ISBLANK(C26),ISBLANK(E26),ISBLANK(F26)),"",IF(H26="GC",K26,M26)))&gt;269,(IF(OR(ISBLANK(B26),ISBLANK(C26),ISBLANK(E26),ISBLANK(F26)),"",IF(H26="GC",K26,M26)))&lt;271)),ABS((IF(ABS((IF(G26="E",-ABS(E26+F26/60),E26+F26/60))-(IF(G25="E",-ABS(E25+F25/60),E25+F25/60)))&gt;180,IF(((IF(G26="E",-ABS(E26+F26/60),E26+F26/60))-(IF(G25="E",-ABS(E25+F25/60),E25+F25/60)))&gt;0,(IF(G26="E",-ABS(E26+F26/60),E26+F26/60))-(IF(G25="E",-ABS(E25+F25/60),E25+F25/60))-360,(IF(G26="E",-ABS(E26+F26/60),E26+F26/60))-(IF(G25="E",-ABS(E25+F25/60),E25+F25/60))+360),(IF(G26="E",-ABS(E26+F26/60),E26+F26/60))-(IF(G25="E",-ABS(E25+F25/60),E25+F25/60))))*COS(((IF(D25="S",-ABS(B25+C25/60),(B25+C25/60)))+(IF(D26="S",-ABS(B26+C26/60),(B26+C26/60))))*PI()/360)/SIN((IF(OR(ISBLANK(B26),ISBLANK(C26),ISBLANK(E26),ISBLANK(F26)),"",IF(H26="GC",K26,M26)))*PI()/180)*60),((IF(D26="S",-ABS(B26+C26/60),(B26+C26/60)))-(IF(D25="S",-ABS(B25+C25/60),(B25+C25/60))))/COS((IF(OR(ISBLANK(B26),ISBLANK(C26),ISBLANK(E26),ISBLANK(F26)),"",IF(H26="GC",K26,M26)))*PI()/180)*60)</f>
        <v>6238.6958894918171</v>
      </c>
    </row>
    <row r="27" spans="1:14">
      <c r="A27" s="2" t="s">
        <v>40</v>
      </c>
      <c r="B27" s="19">
        <v>33</v>
      </c>
      <c r="C27" s="8">
        <v>20</v>
      </c>
      <c r="D27" s="8" t="s">
        <v>12</v>
      </c>
      <c r="E27" s="22">
        <v>33</v>
      </c>
      <c r="F27" s="12">
        <v>20</v>
      </c>
      <c r="G27" s="12" t="s">
        <v>13</v>
      </c>
      <c r="H27" s="3" t="s">
        <v>14</v>
      </c>
      <c r="I27" s="27">
        <f>IF(OR(ISBLANK(B27),ISBLANK(C27),ISBLANK(E27),ISBLANK(F27)),"",IF(H27="GC",K27,M27))</f>
        <v>43.285575826996691</v>
      </c>
      <c r="J27" s="16">
        <f>IF(OR(ISBLANK(B26),ISBLANK(C27),ISBLANK(E27),ISBLANK(F27)),"",IF(ISBLANK(J26),"",IF(H27="GC",L27,N27)))</f>
        <v>5494.9176971848301</v>
      </c>
      <c r="K27" s="30">
        <f>IF((IF(ABS((IF(G27="E",-ABS(E27+F27/60),E27+F27/60))-(IF(G26="E",-ABS(E26+F26/60),E26+F26/60)))&gt;180,IF(((IF(G27="E",-ABS(E27+F27/60),E27+F27/60))-(IF(G26="E",-ABS(E26+F26/60),E26+F26/60)))&gt;0,(IF(G27="E",-ABS(E27+F27/60),E27+F27/60))-(IF(G26="E",-ABS(E26+F26/60),E26+F26/60))-360,(IF(G27="E",-ABS(E27+F27/60),E27+F27/60))-(IF(G26="E",-ABS(E26+F26/60),E26+F26/60))+360),(IF(G27="E",-ABS(E27+F27/60),E27+F27/60))-(IF(G26="E",-ABS(E26+F26/60),E26+F26/60))))&gt;0,360-180/PI()*(ACOS((SIN((IF(D27="S",-ABS(B27+C27/60),(B27+C27/60)))*PI()/180)-COS((IF(OR(ISBLANK(B26),ISBLANK(C27),ISBLANK(E27),ISBLANK(F27)),"",IF(ISBLANK((IF(OR(ISBLANK(B25),ISBLANK(C26),ISBLANK(E26),ISBLANK(F26)),"",IF(ISBLANK((IF(OR(ISBLANK(#REF!),ISBLANK(C25),ISBLANK(E25),ISBLANK(F25)),"",IF(ISBLANK(#REF!),"",IF(H25="GC",L25,N25))))),"",IF(H26="GC",L26,N26))))),"",IF(H27="GC",L27,N27))))*PI()/10800)*SIN((IF(D26="S",-ABS(B26+C26/60),(B26+C26/60)))*PI()/180))/(SIN((IF(OR(ISBLANK(B26),ISBLANK(C27),ISBLANK(E27),ISBLANK(F27)),"",IF(ISBLANK((IF(OR(ISBLANK(B25),ISBLANK(C26),ISBLANK(E26),ISBLANK(F26)),"",IF(ISBLANK((IF(OR(ISBLANK(#REF!),ISBLANK(C25),ISBLANK(E25),ISBLANK(F25)),"",IF(ISBLANK(#REF!),"",IF(H25="GC",L25,N25))))),"",IF(H26="GC",L26,N26))))),"",IF(H27="GC",L27,N27))))*PI()/10800)*COS((IF(D26="S",-ABS(B26+C26/60),(B26+C26/60)))*PI()/180)))),180/PI()*ACOS((SIN((IF(D27="S",-ABS(B27+C27/60),(B27+C27/60)))*PI()/180)-SIN((IF(D26="S",-ABS(B26+C26/60),(B26+C26/60)))*PI()/180)*COS((IF(OR(ISBLANK(B26),ISBLANK(C27),ISBLANK(E27),ISBLANK(F27)),"",IF(ISBLANK((IF(OR(ISBLANK(B25),ISBLANK(C26),ISBLANK(E26),ISBLANK(F26)),"",IF(ISBLANK((IF(OR(ISBLANK(#REF!),ISBLANK(C25),ISBLANK(E25),ISBLANK(F25)),"",IF(ISBLANK(#REF!),"",IF(H25="GC",L25,N25))))),"",IF(H26="GC",L26,N26))))),"",IF(H27="GC",L27,N27))))*PI()/10800))/(COS((IF(D26="S",-ABS(B26+C26/60),(B26+C26/60)))*PI()/180)*SIN((IF(OR(ISBLANK(B26),ISBLANK(C27),ISBLANK(E27),ISBLANK(F27)),"",IF(ISBLANK((IF(OR(ISBLANK(B25),ISBLANK(C26),ISBLANK(E26),ISBLANK(F26)),"",IF(ISBLANK((IF(OR(ISBLANK(#REF!),ISBLANK(C25),ISBLANK(E25),ISBLANK(F25)),"",IF(ISBLANK(#REF!),"",IF(H25="GC",L25,N25))))),"",IF(H26="GC",L26,N26))))),"",IF(H27="GC",L27,N27))))*PI()/10800))))</f>
        <v>50.223328169302654</v>
      </c>
      <c r="L27" s="31">
        <f>ACOS(SIN((IF(D27="S",-ABS(B27+C27/60),(B27+C27/60)))*PI()/180)*SIN((IF(D26="S",-ABS(B26+C26/60),(B26+C26/60)))*PI()/180)+COS((IF(D27="S",-ABS(B27+C27/60),(B27+C27/60)))*PI()/180)*COS((IF(D26="S",-ABS(B26+C26/60),(B26+C26/60)))*PI()/180)*COS((IF(ABS((IF(G27="E",-ABS(E27+F27/60),E27+F27/60))-(IF(G26="E",-ABS(E26+F26/60),E26+F26/60)))&gt;180,IF(((IF(G27="E",-ABS(E27+F27/60),E27+F27/60))-(IF(G26="E",-ABS(E26+F26/60),E26+F26/60)))&gt;0,(IF(G27="E",-ABS(E27+F27/60),E27+F27/60))-(IF(G26="E",-ABS(E26+F26/60),E26+F26/60))-360,(IF(G27="E",-ABS(E27+F27/60),E27+F27/60))-(IF(G26="E",-ABS(E26+F26/60),E26+F26/60))+360),(IF(G27="E",-ABS(E27+F27/60),E27+F27/60))-(IF(G26="E",-ABS(E26+F26/60),E26+F26/60))))*PI()/180))*10800/PI()</f>
        <v>5487.605481242389</v>
      </c>
      <c r="M27" s="30">
        <f>IF(((IF(D27="S",-ABS(B27+C27/60),(B27+C27/60)))-(IF(D26="S",-ABS(B26+C26/60),(B26+C26/60))))&gt;0,MOD(ATAN((IF(ABS((IF(G27="E",-ABS(E27+F27/60),E27+F27/60))-(IF(G26="E",-ABS(E26+F26/60),E26+F26/60)))&gt;180,IF(((IF(G27="E",-ABS(E27+F27/60),E27+F27/60))-(IF(G26="E",-ABS(E26+F26/60),E26+F26/60)))&gt;0,(IF(G27="E",-ABS(E27+F27/60),E27+F27/60))-(IF(G26="E",-ABS(E26+F26/60),E26+F26/60))-360,(IF(G27="E",-ABS(E27+F27/60),E27+F27/60))-(IF(G26="E",-ABS(E26+F26/60),E26+F26/60))+360),(IF(G27="E",-ABS(E27+F27/60),E27+F27/60))-(IF(G26="E",-ABS(E26+F26/60),E26+F26/60))))/((180/PI()*LN(TAN(((IF(D26="S",-ABS(B26+C26/60),(B26+C26/60)))/2+45)*PI()/180)))-(180/PI()*LN(TAN(((IF(D27="S",-ABS(B27+C27/60),(B27+C27/60)))/2+45)*PI()/180)))))*180/PI(),360),IF((IF(D26="S",-ABS(B26+C26/60),(B26+C26/60)))=(IF(D27="S",-ABS(B27+C27/60),(B27+C27/60))),IF((IF(G26="E",-ABS(E26+F26/60),E26+F26/60))&gt;(IF(G27="E",-ABS(E27+F27/60),E27+F27/60)),90,270),ATAN((IF(ABS((IF(G27="E",-ABS(E27+F27/60),E27+F27/60))-(IF(G26="E",-ABS(E26+F26/60),E26+F26/60)))&gt;180,IF(((IF(G27="E",-ABS(E27+F27/60),E27+F27/60))-(IF(G26="E",-ABS(E26+F26/60),E26+F26/60)))&gt;0,(IF(G27="E",-ABS(E27+F27/60),E27+F27/60))-(IF(G26="E",-ABS(E26+F26/60),E26+F26/60))-360,(IF(G27="E",-ABS(E27+F27/60),E27+F27/60))-(IF(G26="E",-ABS(E26+F26/60),E26+F26/60))+360),(IF(G27="E",-ABS(E27+F27/60),E27+F27/60))-(IF(G26="E",-ABS(E26+F26/60),E26+F26/60))))/((180/PI()*LN(TAN(((IF(D26="S",-ABS(B26+C26/60),(B26+C26/60)))/2+45)*PI()/180)))-(180/PI()*LN(TAN(((IF(D27="S",-ABS(B27+C27/60),(B27+C27/60)))/2+45)*PI()/180)))))*180/PI()+180))</f>
        <v>43.285575826996691</v>
      </c>
      <c r="N27" s="31">
        <f>IF(OR(AND((IF(OR(ISBLANK(B27),ISBLANK(C27),ISBLANK(E27),ISBLANK(F27)),"",IF(H27="GC",K27,M27)))&gt;89,(IF(OR(ISBLANK(B27),ISBLANK(C27),ISBLANK(E27),ISBLANK(F27)),"",IF(H27="GC",K27,M27)))&lt;91),AND((IF(OR(ISBLANK(B27),ISBLANK(C27),ISBLANK(E27),ISBLANK(F27)),"",IF(H27="GC",K27,M27)))&gt;269,(IF(OR(ISBLANK(B27),ISBLANK(C27),ISBLANK(E27),ISBLANK(F27)),"",IF(H27="GC",K27,M27)))&lt;271)),ABS((IF(ABS((IF(G27="E",-ABS(E27+F27/60),E27+F27/60))-(IF(G26="E",-ABS(E26+F26/60),E26+F26/60)))&gt;180,IF(((IF(G27="E",-ABS(E27+F27/60),E27+F27/60))-(IF(G26="E",-ABS(E26+F26/60),E26+F26/60)))&gt;0,(IF(G27="E",-ABS(E27+F27/60),E27+F27/60))-(IF(G26="E",-ABS(E26+F26/60),E26+F26/60))-360,(IF(G27="E",-ABS(E27+F27/60),E27+F27/60))-(IF(G26="E",-ABS(E26+F26/60),E26+F26/60))+360),(IF(G27="E",-ABS(E27+F27/60),E27+F27/60))-(IF(G26="E",-ABS(E26+F26/60),E26+F26/60))))*COS(((IF(D26="S",-ABS(B26+C26/60),(B26+C26/60)))+(IF(D27="S",-ABS(B27+C27/60),(B27+C27/60))))*PI()/360)/SIN((IF(OR(ISBLANK(B27),ISBLANK(C27),ISBLANK(E27),ISBLANK(F27)),"",IF(H27="GC",K27,M27)))*PI()/180)*60),((IF(D27="S",-ABS(B27+C27/60),(B27+C27/60)))-(IF(D26="S",-ABS(B26+C26/60),(B26+C26/60))))/COS((IF(OR(ISBLANK(B27),ISBLANK(C27),ISBLANK(E27),ISBLANK(F27)),"",IF(H27="GC",K27,M27)))*PI()/180)*60)</f>
        <v>5494.9176971848301</v>
      </c>
    </row>
    <row r="28" spans="1:14">
      <c r="A28" s="32" t="s">
        <v>41</v>
      </c>
      <c r="B28" s="33">
        <v>33</v>
      </c>
      <c r="C28" s="34">
        <v>20</v>
      </c>
      <c r="D28" s="34" t="s">
        <v>9</v>
      </c>
      <c r="E28" s="35">
        <v>33</v>
      </c>
      <c r="F28" s="36">
        <v>20</v>
      </c>
      <c r="G28" s="36" t="s">
        <v>10</v>
      </c>
      <c r="H28" s="4" t="s">
        <v>14</v>
      </c>
      <c r="I28" s="37">
        <f>IF(OR(ISBLANK(B28),ISBLANK(C28),ISBLANK(E28),ISBLANK(F28)),"",IF(H28="GC",K28,M28))</f>
        <v>223.28557582699671</v>
      </c>
      <c r="J28" s="38">
        <f>IF(OR(ISBLANK(B27),ISBLANK(C28),ISBLANK(E28),ISBLANK(F28)),"",IF(ISBLANK(J27),"",IF(H28="GC",L28,N28)))</f>
        <v>5494.9176971848301</v>
      </c>
      <c r="K28" s="39">
        <f>IF((IF(ABS((IF(G28="E",-ABS(E28+F28/60),E28+F28/60))-(IF(G27="E",-ABS(E27+F27/60),E27+F27/60)))&gt;180,IF(((IF(G28="E",-ABS(E28+F28/60),E28+F28/60))-(IF(G27="E",-ABS(E27+F27/60),E27+F27/60)))&gt;0,(IF(G28="E",-ABS(E28+F28/60),E28+F28/60))-(IF(G27="E",-ABS(E27+F27/60),E27+F27/60))-360,(IF(G28="E",-ABS(E28+F28/60),E28+F28/60))-(IF(G27="E",-ABS(E27+F27/60),E27+F27/60))+360),(IF(G28="E",-ABS(E28+F28/60),E28+F28/60))-(IF(G27="E",-ABS(E27+F27/60),E27+F27/60))))&gt;0,360-180/PI()*(ACOS((SIN((IF(D28="S",-ABS(B28+C28/60),(B28+C28/60)))*PI()/180)-COS((IF(OR(ISBLANK(B27),ISBLANK(C28),ISBLANK(E28),ISBLANK(F28)),"",IF(ISBLANK((IF(OR(ISBLANK(B26),ISBLANK(C27),ISBLANK(E27),ISBLANK(F27)),"",IF(ISBLANK((IF(OR(ISBLANK(#REF!),ISBLANK(C26),ISBLANK(E26),ISBLANK(F26)),"",IF(ISBLANK(#REF!),"",IF(H26="GC",L26,N26))))),"",IF(H27="GC",L27,N27))))),"",IF(H28="GC",L28,N28))))*PI()/10800)*SIN((IF(D27="S",-ABS(B27+C27/60),(B27+C27/60)))*PI()/180))/(SIN((IF(OR(ISBLANK(B27),ISBLANK(C28),ISBLANK(E28),ISBLANK(F28)),"",IF(ISBLANK((IF(OR(ISBLANK(B26),ISBLANK(C27),ISBLANK(E27),ISBLANK(F27)),"",IF(ISBLANK((IF(OR(ISBLANK(#REF!),ISBLANK(C26),ISBLANK(E26),ISBLANK(F26)),"",IF(ISBLANK(#REF!),"",IF(H26="GC",L26,N26))))),"",IF(H27="GC",L27,N27))))),"",IF(H28="GC",L28,N28))))*PI()/10800)*COS((IF(D27="S",-ABS(B27+C27/60),(B27+C27/60)))*PI()/180)))),180/PI()*ACOS((SIN((IF(D28="S",-ABS(B28+C28/60),(B28+C28/60)))*PI()/180)-SIN((IF(D27="S",-ABS(B27+C27/60),(B27+C27/60)))*PI()/180)*COS((IF(OR(ISBLANK(B27),ISBLANK(C28),ISBLANK(E28),ISBLANK(F28)),"",IF(ISBLANK((IF(OR(ISBLANK(B26),ISBLANK(C27),ISBLANK(E27),ISBLANK(F27)),"",IF(ISBLANK((IF(OR(ISBLANK(#REF!),ISBLANK(C26),ISBLANK(E26),ISBLANK(F26)),"",IF(ISBLANK(#REF!),"",IF(H26="GC",L26,N26))))),"",IF(H27="GC",L27,N27))))),"",IF(H28="GC",L28,N28))))*PI()/10800))/(COS((IF(D27="S",-ABS(B27+C27/60),(B27+C27/60)))*PI()/180)*SIN((IF(OR(ISBLANK(B27),ISBLANK(C28),ISBLANK(E28),ISBLANK(F28)),"",IF(ISBLANK((IF(OR(ISBLANK(B26),ISBLANK(C27),ISBLANK(E27),ISBLANK(F27)),"",IF(ISBLANK((IF(OR(ISBLANK(#REF!),ISBLANK(C26),ISBLANK(E26),ISBLANK(F26)),"",IF(ISBLANK(#REF!),"",IF(H26="GC",L26,N26))))),"",IF(H27="GC",L27,N27))))),"",IF(H28="GC",L28,N28))))*PI()/10800))))</f>
        <v>230.22332816930265</v>
      </c>
      <c r="L28" s="40">
        <f>ACOS(SIN((IF(D28="S",-ABS(B28+C28/60),(B28+C28/60)))*PI()/180)*SIN((IF(D27="S",-ABS(B27+C27/60),(B27+C27/60)))*PI()/180)+COS((IF(D28="S",-ABS(B28+C28/60),(B28+C28/60)))*PI()/180)*COS((IF(D27="S",-ABS(B27+C27/60),(B27+C27/60)))*PI()/180)*COS((IF(ABS((IF(G28="E",-ABS(E28+F28/60),E28+F28/60))-(IF(G27="E",-ABS(E27+F27/60),E27+F27/60)))&gt;180,IF(((IF(G28="E",-ABS(E28+F28/60),E28+F28/60))-(IF(G27="E",-ABS(E27+F27/60),E27+F27/60)))&gt;0,(IF(G28="E",-ABS(E28+F28/60),E28+F28/60))-(IF(G27="E",-ABS(E27+F27/60),E27+F27/60))-360,(IF(G28="E",-ABS(E28+F28/60),E28+F28/60))-(IF(G27="E",-ABS(E27+F27/60),E27+F27/60))+360),(IF(G28="E",-ABS(E28+F28/60),E28+F28/60))-(IF(G27="E",-ABS(E27+F27/60),E27+F27/60))))*PI()/180))*10800/PI()</f>
        <v>5487.605481242389</v>
      </c>
      <c r="M28" s="39">
        <f>IF(((IF(D28="S",-ABS(B28+C28/60),(B28+C28/60)))-(IF(D27="S",-ABS(B27+C27/60),(B27+C27/60))))&gt;0,MOD(ATAN((IF(ABS((IF(G28="E",-ABS(E28+F28/60),E28+F28/60))-(IF(G27="E",-ABS(E27+F27/60),E27+F27/60)))&gt;180,IF(((IF(G28="E",-ABS(E28+F28/60),E28+F28/60))-(IF(G27="E",-ABS(E27+F27/60),E27+F27/60)))&gt;0,(IF(G28="E",-ABS(E28+F28/60),E28+F28/60))-(IF(G27="E",-ABS(E27+F27/60),E27+F27/60))-360,(IF(G28="E",-ABS(E28+F28/60),E28+F28/60))-(IF(G27="E",-ABS(E27+F27/60),E27+F27/60))+360),(IF(G28="E",-ABS(E28+F28/60),E28+F28/60))-(IF(G27="E",-ABS(E27+F27/60),E27+F27/60))))/((180/PI()*LN(TAN(((IF(D27="S",-ABS(B27+C27/60),(B27+C27/60)))/2+45)*PI()/180)))-(180/PI()*LN(TAN(((IF(D28="S",-ABS(B28+C28/60),(B28+C28/60)))/2+45)*PI()/180)))))*180/PI(),360),IF((IF(D27="S",-ABS(B27+C27/60),(B27+C27/60)))=(IF(D28="S",-ABS(B28+C28/60),(B28+C28/60))),IF((IF(G27="E",-ABS(E27+F27/60),E27+F27/60))&gt;(IF(G28="E",-ABS(E28+F28/60),E28+F28/60)),90,270),ATAN((IF(ABS((IF(G28="E",-ABS(E28+F28/60),E28+F28/60))-(IF(G27="E",-ABS(E27+F27/60),E27+F27/60)))&gt;180,IF(((IF(G28="E",-ABS(E28+F28/60),E28+F28/60))-(IF(G27="E",-ABS(E27+F27/60),E27+F27/60)))&gt;0,(IF(G28="E",-ABS(E28+F28/60),E28+F28/60))-(IF(G27="E",-ABS(E27+F27/60),E27+F27/60))-360,(IF(G28="E",-ABS(E28+F28/60),E28+F28/60))-(IF(G27="E",-ABS(E27+F27/60),E27+F27/60))+360),(IF(G28="E",-ABS(E28+F28/60),E28+F28/60))-(IF(G27="E",-ABS(E27+F27/60),E27+F27/60))))/((180/PI()*LN(TAN(((IF(D27="S",-ABS(B27+C27/60),(B27+C27/60)))/2+45)*PI()/180)))-(180/PI()*LN(TAN(((IF(D28="S",-ABS(B28+C28/60),(B28+C28/60)))/2+45)*PI()/180)))))*180/PI()+180))</f>
        <v>223.28557582699671</v>
      </c>
      <c r="N28" s="40">
        <f>IF(OR(AND((IF(OR(ISBLANK(B28),ISBLANK(C28),ISBLANK(E28),ISBLANK(F28)),"",IF(H28="GC",K28,M28)))&gt;89,(IF(OR(ISBLANK(B28),ISBLANK(C28),ISBLANK(E28),ISBLANK(F28)),"",IF(H28="GC",K28,M28)))&lt;91),AND((IF(OR(ISBLANK(B28),ISBLANK(C28),ISBLANK(E28),ISBLANK(F28)),"",IF(H28="GC",K28,M28)))&gt;269,(IF(OR(ISBLANK(B28),ISBLANK(C28),ISBLANK(E28),ISBLANK(F28)),"",IF(H28="GC",K28,M28)))&lt;271)),ABS((IF(ABS((IF(G28="E",-ABS(E28+F28/60),E28+F28/60))-(IF(G27="E",-ABS(E27+F27/60),E27+F27/60)))&gt;180,IF(((IF(G28="E",-ABS(E28+F28/60),E28+F28/60))-(IF(G27="E",-ABS(E27+F27/60),E27+F27/60)))&gt;0,(IF(G28="E",-ABS(E28+F28/60),E28+F28/60))-(IF(G27="E",-ABS(E27+F27/60),E27+F27/60))-360,(IF(G28="E",-ABS(E28+F28/60),E28+F28/60))-(IF(G27="E",-ABS(E27+F27/60),E27+F27/60))+360),(IF(G28="E",-ABS(E28+F28/60),E28+F28/60))-(IF(G27="E",-ABS(E27+F27/60),E27+F27/60))))*COS(((IF(D27="S",-ABS(B27+C27/60),(B27+C27/60)))+(IF(D28="S",-ABS(B28+C28/60),(B28+C28/60))))*PI()/360)/SIN((IF(OR(ISBLANK(B28),ISBLANK(C28),ISBLANK(E28),ISBLANK(F28)),"",IF(H28="GC",K28,M28)))*PI()/180)*60),((IF(D28="S",-ABS(B28+C28/60),(B28+C28/60)))-(IF(D27="S",-ABS(B27+C27/60),(B27+C27/60))))/COS((IF(OR(ISBLANK(B28),ISBLANK(C28),ISBLANK(E28),ISBLANK(F28)),"",IF(H28="GC",K28,M28)))*PI()/180)*60)</f>
        <v>5494.9176971848301</v>
      </c>
    </row>
    <row r="29" spans="1:14">
      <c r="A29" s="2" t="s">
        <v>42</v>
      </c>
      <c r="B29" s="19">
        <v>33</v>
      </c>
      <c r="C29" s="8">
        <v>20</v>
      </c>
      <c r="D29" s="8" t="s">
        <v>12</v>
      </c>
      <c r="E29" s="22">
        <v>33</v>
      </c>
      <c r="F29" s="12">
        <v>20</v>
      </c>
      <c r="G29" s="12" t="s">
        <v>13</v>
      </c>
      <c r="H29" s="3" t="s">
        <v>14</v>
      </c>
      <c r="I29" s="27">
        <f>IF(OR(ISBLANK(B29),ISBLANK(C29),ISBLANK(E29),ISBLANK(F29)),"",IF(H29="GC",K29,M29))</f>
        <v>43.285575826996691</v>
      </c>
      <c r="J29" s="16">
        <f>IF(OR(ISBLANK(B28),ISBLANK(C29),ISBLANK(E29),ISBLANK(F29)),"",IF(ISBLANK(J28),"",IF(H29="GC",L29,N29)))</f>
        <v>5494.9176971848301</v>
      </c>
      <c r="K29" s="30">
        <f>IF((IF(ABS((IF(G29="E",-ABS(E29+F29/60),E29+F29/60))-(IF(G28="E",-ABS(E28+F28/60),E28+F28/60)))&gt;180,IF(((IF(G29="E",-ABS(E29+F29/60),E29+F29/60))-(IF(G28="E",-ABS(E28+F28/60),E28+F28/60)))&gt;0,(IF(G29="E",-ABS(E29+F29/60),E29+F29/60))-(IF(G28="E",-ABS(E28+F28/60),E28+F28/60))-360,(IF(G29="E",-ABS(E29+F29/60),E29+F29/60))-(IF(G28="E",-ABS(E28+F28/60),E28+F28/60))+360),(IF(G29="E",-ABS(E29+F29/60),E29+F29/60))-(IF(G28="E",-ABS(E28+F28/60),E28+F28/60))))&gt;0,360-180/PI()*(ACOS((SIN((IF(D29="S",-ABS(B29+C29/60),(B29+C29/60)))*PI()/180)-COS((IF(OR(ISBLANK(B28),ISBLANK(C29),ISBLANK(E29),ISBLANK(F29)),"",IF(ISBLANK((IF(OR(ISBLANK(B27),ISBLANK(C28),ISBLANK(E28),ISBLANK(F28)),"",IF(ISBLANK((IF(OR(ISBLANK(#REF!),ISBLANK(C27),ISBLANK(E27),ISBLANK(F27)),"",IF(ISBLANK(#REF!),"",IF(H27="GC",L27,N27))))),"",IF(H28="GC",L28,N28))))),"",IF(H29="GC",L29,N29))))*PI()/10800)*SIN((IF(D28="S",-ABS(B28+C28/60),(B28+C28/60)))*PI()/180))/(SIN((IF(OR(ISBLANK(B28),ISBLANK(C29),ISBLANK(E29),ISBLANK(F29)),"",IF(ISBLANK((IF(OR(ISBLANK(B27),ISBLANK(C28),ISBLANK(E28),ISBLANK(F28)),"",IF(ISBLANK((IF(OR(ISBLANK(#REF!),ISBLANK(C27),ISBLANK(E27),ISBLANK(F27)),"",IF(ISBLANK(#REF!),"",IF(H27="GC",L27,N27))))),"",IF(H28="GC",L28,N28))))),"",IF(H29="GC",L29,N29))))*PI()/10800)*COS((IF(D28="S",-ABS(B28+C28/60),(B28+C28/60)))*PI()/180)))),180/PI()*ACOS((SIN((IF(D29="S",-ABS(B29+C29/60),(B29+C29/60)))*PI()/180)-SIN((IF(D28="S",-ABS(B28+C28/60),(B28+C28/60)))*PI()/180)*COS((IF(OR(ISBLANK(B28),ISBLANK(C29),ISBLANK(E29),ISBLANK(F29)),"",IF(ISBLANK((IF(OR(ISBLANK(B27),ISBLANK(C28),ISBLANK(E28),ISBLANK(F28)),"",IF(ISBLANK((IF(OR(ISBLANK(#REF!),ISBLANK(C27),ISBLANK(E27),ISBLANK(F27)),"",IF(ISBLANK(#REF!),"",IF(H27="GC",L27,N27))))),"",IF(H28="GC",L28,N28))))),"",IF(H29="GC",L29,N29))))*PI()/10800))/(COS((IF(D28="S",-ABS(B28+C28/60),(B28+C28/60)))*PI()/180)*SIN((IF(OR(ISBLANK(B28),ISBLANK(C29),ISBLANK(E29),ISBLANK(F29)),"",IF(ISBLANK((IF(OR(ISBLANK(B27),ISBLANK(C28),ISBLANK(E28),ISBLANK(F28)),"",IF(ISBLANK((IF(OR(ISBLANK(#REF!),ISBLANK(C27),ISBLANK(E27),ISBLANK(F27)),"",IF(ISBLANK(#REF!),"",IF(H27="GC",L27,N27))))),"",IF(H28="GC",L28,N28))))),"",IF(H29="GC",L29,N29))))*PI()/10800))))</f>
        <v>50.223328169302654</v>
      </c>
      <c r="L29" s="31">
        <f>ACOS(SIN((IF(D29="S",-ABS(B29+C29/60),(B29+C29/60)))*PI()/180)*SIN((IF(D28="S",-ABS(B28+C28/60),(B28+C28/60)))*PI()/180)+COS((IF(D29="S",-ABS(B29+C29/60),(B29+C29/60)))*PI()/180)*COS((IF(D28="S",-ABS(B28+C28/60),(B28+C28/60)))*PI()/180)*COS((IF(ABS((IF(G29="E",-ABS(E29+F29/60),E29+F29/60))-(IF(G28="E",-ABS(E28+F28/60),E28+F28/60)))&gt;180,IF(((IF(G29="E",-ABS(E29+F29/60),E29+F29/60))-(IF(G28="E",-ABS(E28+F28/60),E28+F28/60)))&gt;0,(IF(G29="E",-ABS(E29+F29/60),E29+F29/60))-(IF(G28="E",-ABS(E28+F28/60),E28+F28/60))-360,(IF(G29="E",-ABS(E29+F29/60),E29+F29/60))-(IF(G28="E",-ABS(E28+F28/60),E28+F28/60))+360),(IF(G29="E",-ABS(E29+F29/60),E29+F29/60))-(IF(G28="E",-ABS(E28+F28/60),E28+F28/60))))*PI()/180))*10800/PI()</f>
        <v>5487.605481242389</v>
      </c>
      <c r="M29" s="30">
        <f>IF(((IF(D29="S",-ABS(B29+C29/60),(B29+C29/60)))-(IF(D28="S",-ABS(B28+C28/60),(B28+C28/60))))&gt;0,MOD(ATAN((IF(ABS((IF(G29="E",-ABS(E29+F29/60),E29+F29/60))-(IF(G28="E",-ABS(E28+F28/60),E28+F28/60)))&gt;180,IF(((IF(G29="E",-ABS(E29+F29/60),E29+F29/60))-(IF(G28="E",-ABS(E28+F28/60),E28+F28/60)))&gt;0,(IF(G29="E",-ABS(E29+F29/60),E29+F29/60))-(IF(G28="E",-ABS(E28+F28/60),E28+F28/60))-360,(IF(G29="E",-ABS(E29+F29/60),E29+F29/60))-(IF(G28="E",-ABS(E28+F28/60),E28+F28/60))+360),(IF(G29="E",-ABS(E29+F29/60),E29+F29/60))-(IF(G28="E",-ABS(E28+F28/60),E28+F28/60))))/((180/PI()*LN(TAN(((IF(D28="S",-ABS(B28+C28/60),(B28+C28/60)))/2+45)*PI()/180)))-(180/PI()*LN(TAN(((IF(D29="S",-ABS(B29+C29/60),(B29+C29/60)))/2+45)*PI()/180)))))*180/PI(),360),IF((IF(D28="S",-ABS(B28+C28/60),(B28+C28/60)))=(IF(D29="S",-ABS(B29+C29/60),(B29+C29/60))),IF((IF(G28="E",-ABS(E28+F28/60),E28+F28/60))&gt;(IF(G29="E",-ABS(E29+F29/60),E29+F29/60)),90,270),ATAN((IF(ABS((IF(G29="E",-ABS(E29+F29/60),E29+F29/60))-(IF(G28="E",-ABS(E28+F28/60),E28+F28/60)))&gt;180,IF(((IF(G29="E",-ABS(E29+F29/60),E29+F29/60))-(IF(G28="E",-ABS(E28+F28/60),E28+F28/60)))&gt;0,(IF(G29="E",-ABS(E29+F29/60),E29+F29/60))-(IF(G28="E",-ABS(E28+F28/60),E28+F28/60))-360,(IF(G29="E",-ABS(E29+F29/60),E29+F29/60))-(IF(G28="E",-ABS(E28+F28/60),E28+F28/60))+360),(IF(G29="E",-ABS(E29+F29/60),E29+F29/60))-(IF(G28="E",-ABS(E28+F28/60),E28+F28/60))))/((180/PI()*LN(TAN(((IF(D28="S",-ABS(B28+C28/60),(B28+C28/60)))/2+45)*PI()/180)))-(180/PI()*LN(TAN(((IF(D29="S",-ABS(B29+C29/60),(B29+C29/60)))/2+45)*PI()/180)))))*180/PI()+180))</f>
        <v>43.285575826996691</v>
      </c>
      <c r="N29" s="31">
        <f>IF(OR(AND((IF(OR(ISBLANK(B29),ISBLANK(C29),ISBLANK(E29),ISBLANK(F29)),"",IF(H29="GC",K29,M29)))&gt;89,(IF(OR(ISBLANK(B29),ISBLANK(C29),ISBLANK(E29),ISBLANK(F29)),"",IF(H29="GC",K29,M29)))&lt;91),AND((IF(OR(ISBLANK(B29),ISBLANK(C29),ISBLANK(E29),ISBLANK(F29)),"",IF(H29="GC",K29,M29)))&gt;269,(IF(OR(ISBLANK(B29),ISBLANK(C29),ISBLANK(E29),ISBLANK(F29)),"",IF(H29="GC",K29,M29)))&lt;271)),ABS((IF(ABS((IF(G29="E",-ABS(E29+F29/60),E29+F29/60))-(IF(G28="E",-ABS(E28+F28/60),E28+F28/60)))&gt;180,IF(((IF(G29="E",-ABS(E29+F29/60),E29+F29/60))-(IF(G28="E",-ABS(E28+F28/60),E28+F28/60)))&gt;0,(IF(G29="E",-ABS(E29+F29/60),E29+F29/60))-(IF(G28="E",-ABS(E28+F28/60),E28+F28/60))-360,(IF(G29="E",-ABS(E29+F29/60),E29+F29/60))-(IF(G28="E",-ABS(E28+F28/60),E28+F28/60))+360),(IF(G29="E",-ABS(E29+F29/60),E29+F29/60))-(IF(G28="E",-ABS(E28+F28/60),E28+F28/60))))*COS(((IF(D28="S",-ABS(B28+C28/60),(B28+C28/60)))+(IF(D29="S",-ABS(B29+C29/60),(B29+C29/60))))*PI()/360)/SIN((IF(OR(ISBLANK(B29),ISBLANK(C29),ISBLANK(E29),ISBLANK(F29)),"",IF(H29="GC",K29,M29)))*PI()/180)*60),((IF(D29="S",-ABS(B29+C29/60),(B29+C29/60)))-(IF(D28="S",-ABS(B28+C28/60),(B28+C28/60))))/COS((IF(OR(ISBLANK(B29),ISBLANK(C29),ISBLANK(E29),ISBLANK(F29)),"",IF(H29="GC",K29,M29)))*PI()/180)*60)</f>
        <v>5494.9176971848301</v>
      </c>
    </row>
    <row r="30" spans="1:14">
      <c r="A30" s="32" t="s">
        <v>43</v>
      </c>
      <c r="B30" s="33">
        <v>33</v>
      </c>
      <c r="C30" s="34">
        <v>20</v>
      </c>
      <c r="D30" s="34" t="s">
        <v>9</v>
      </c>
      <c r="E30" s="35">
        <v>33</v>
      </c>
      <c r="F30" s="36">
        <v>20</v>
      </c>
      <c r="G30" s="36" t="s">
        <v>10</v>
      </c>
      <c r="H30" s="4" t="s">
        <v>14</v>
      </c>
      <c r="I30" s="37">
        <f>IF(OR(ISBLANK(B30),ISBLANK(C30),ISBLANK(E30),ISBLANK(F30)),"",IF(H30="GC",K30,M30))</f>
        <v>223.28557582699671</v>
      </c>
      <c r="J30" s="38">
        <f>IF(OR(ISBLANK(B29),ISBLANK(C30),ISBLANK(E30),ISBLANK(F30)),"",IF(ISBLANK(J29),"",IF(H30="GC",L30,N30)))</f>
        <v>5494.9176971848301</v>
      </c>
      <c r="K30" s="39">
        <f>IF((IF(ABS((IF(G30="E",-ABS(E30+F30/60),E30+F30/60))-(IF(G29="E",-ABS(E29+F29/60),E29+F29/60)))&gt;180,IF(((IF(G30="E",-ABS(E30+F30/60),E30+F30/60))-(IF(G29="E",-ABS(E29+F29/60),E29+F29/60)))&gt;0,(IF(G30="E",-ABS(E30+F30/60),E30+F30/60))-(IF(G29="E",-ABS(E29+F29/60),E29+F29/60))-360,(IF(G30="E",-ABS(E30+F30/60),E30+F30/60))-(IF(G29="E",-ABS(E29+F29/60),E29+F29/60))+360),(IF(G30="E",-ABS(E30+F30/60),E30+F30/60))-(IF(G29="E",-ABS(E29+F29/60),E29+F29/60))))&gt;0,360-180/PI()*(ACOS((SIN((IF(D30="S",-ABS(B30+C30/60),(B30+C30/60)))*PI()/180)-COS((IF(OR(ISBLANK(B29),ISBLANK(C30),ISBLANK(E30),ISBLANK(F30)),"",IF(ISBLANK((IF(OR(ISBLANK(B28),ISBLANK(C29),ISBLANK(E29),ISBLANK(F29)),"",IF(ISBLANK((IF(OR(ISBLANK(#REF!),ISBLANK(C28),ISBLANK(E28),ISBLANK(F28)),"",IF(ISBLANK(#REF!),"",IF(H28="GC",L28,N28))))),"",IF(H29="GC",L29,N29))))),"",IF(H30="GC",L30,N30))))*PI()/10800)*SIN((IF(D29="S",-ABS(B29+C29/60),(B29+C29/60)))*PI()/180))/(SIN((IF(OR(ISBLANK(B29),ISBLANK(C30),ISBLANK(E30),ISBLANK(F30)),"",IF(ISBLANK((IF(OR(ISBLANK(B28),ISBLANK(C29),ISBLANK(E29),ISBLANK(F29)),"",IF(ISBLANK((IF(OR(ISBLANK(#REF!),ISBLANK(C28),ISBLANK(E28),ISBLANK(F28)),"",IF(ISBLANK(#REF!),"",IF(H28="GC",L28,N28))))),"",IF(H29="GC",L29,N29))))),"",IF(H30="GC",L30,N30))))*PI()/10800)*COS((IF(D29="S",-ABS(B29+C29/60),(B29+C29/60)))*PI()/180)))),180/PI()*ACOS((SIN((IF(D30="S",-ABS(B30+C30/60),(B30+C30/60)))*PI()/180)-SIN((IF(D29="S",-ABS(B29+C29/60),(B29+C29/60)))*PI()/180)*COS((IF(OR(ISBLANK(B29),ISBLANK(C30),ISBLANK(E30),ISBLANK(F30)),"",IF(ISBLANK((IF(OR(ISBLANK(B28),ISBLANK(C29),ISBLANK(E29),ISBLANK(F29)),"",IF(ISBLANK((IF(OR(ISBLANK(#REF!),ISBLANK(C28),ISBLANK(E28),ISBLANK(F28)),"",IF(ISBLANK(#REF!),"",IF(H28="GC",L28,N28))))),"",IF(H29="GC",L29,N29))))),"",IF(H30="GC",L30,N30))))*PI()/10800))/(COS((IF(D29="S",-ABS(B29+C29/60),(B29+C29/60)))*PI()/180)*SIN((IF(OR(ISBLANK(B29),ISBLANK(C30),ISBLANK(E30),ISBLANK(F30)),"",IF(ISBLANK((IF(OR(ISBLANK(B28),ISBLANK(C29),ISBLANK(E29),ISBLANK(F29)),"",IF(ISBLANK((IF(OR(ISBLANK(#REF!),ISBLANK(C28),ISBLANK(E28),ISBLANK(F28)),"",IF(ISBLANK(#REF!),"",IF(H28="GC",L28,N28))))),"",IF(H29="GC",L29,N29))))),"",IF(H30="GC",L30,N30))))*PI()/10800))))</f>
        <v>230.22332816930265</v>
      </c>
      <c r="L30" s="40">
        <f>ACOS(SIN((IF(D30="S",-ABS(B30+C30/60),(B30+C30/60)))*PI()/180)*SIN((IF(D29="S",-ABS(B29+C29/60),(B29+C29/60)))*PI()/180)+COS((IF(D30="S",-ABS(B30+C30/60),(B30+C30/60)))*PI()/180)*COS((IF(D29="S",-ABS(B29+C29/60),(B29+C29/60)))*PI()/180)*COS((IF(ABS((IF(G30="E",-ABS(E30+F30/60),E30+F30/60))-(IF(G29="E",-ABS(E29+F29/60),E29+F29/60)))&gt;180,IF(((IF(G30="E",-ABS(E30+F30/60),E30+F30/60))-(IF(G29="E",-ABS(E29+F29/60),E29+F29/60)))&gt;0,(IF(G30="E",-ABS(E30+F30/60),E30+F30/60))-(IF(G29="E",-ABS(E29+F29/60),E29+F29/60))-360,(IF(G30="E",-ABS(E30+F30/60),E30+F30/60))-(IF(G29="E",-ABS(E29+F29/60),E29+F29/60))+360),(IF(G30="E",-ABS(E30+F30/60),E30+F30/60))-(IF(G29="E",-ABS(E29+F29/60),E29+F29/60))))*PI()/180))*10800/PI()</f>
        <v>5487.605481242389</v>
      </c>
      <c r="M30" s="39">
        <f>IF(((IF(D30="S",-ABS(B30+C30/60),(B30+C30/60)))-(IF(D29="S",-ABS(B29+C29/60),(B29+C29/60))))&gt;0,MOD(ATAN((IF(ABS((IF(G30="E",-ABS(E30+F30/60),E30+F30/60))-(IF(G29="E",-ABS(E29+F29/60),E29+F29/60)))&gt;180,IF(((IF(G30="E",-ABS(E30+F30/60),E30+F30/60))-(IF(G29="E",-ABS(E29+F29/60),E29+F29/60)))&gt;0,(IF(G30="E",-ABS(E30+F30/60),E30+F30/60))-(IF(G29="E",-ABS(E29+F29/60),E29+F29/60))-360,(IF(G30="E",-ABS(E30+F30/60),E30+F30/60))-(IF(G29="E",-ABS(E29+F29/60),E29+F29/60))+360),(IF(G30="E",-ABS(E30+F30/60),E30+F30/60))-(IF(G29="E",-ABS(E29+F29/60),E29+F29/60))))/((180/PI()*LN(TAN(((IF(D29="S",-ABS(B29+C29/60),(B29+C29/60)))/2+45)*PI()/180)))-(180/PI()*LN(TAN(((IF(D30="S",-ABS(B30+C30/60),(B30+C30/60)))/2+45)*PI()/180)))))*180/PI(),360),IF((IF(D29="S",-ABS(B29+C29/60),(B29+C29/60)))=(IF(D30="S",-ABS(B30+C30/60),(B30+C30/60))),IF((IF(G29="E",-ABS(E29+F29/60),E29+F29/60))&gt;(IF(G30="E",-ABS(E30+F30/60),E30+F30/60)),90,270),ATAN((IF(ABS((IF(G30="E",-ABS(E30+F30/60),E30+F30/60))-(IF(G29="E",-ABS(E29+F29/60),E29+F29/60)))&gt;180,IF(((IF(G30="E",-ABS(E30+F30/60),E30+F30/60))-(IF(G29="E",-ABS(E29+F29/60),E29+F29/60)))&gt;0,(IF(G30="E",-ABS(E30+F30/60),E30+F30/60))-(IF(G29="E",-ABS(E29+F29/60),E29+F29/60))-360,(IF(G30="E",-ABS(E30+F30/60),E30+F30/60))-(IF(G29="E",-ABS(E29+F29/60),E29+F29/60))+360),(IF(G30="E",-ABS(E30+F30/60),E30+F30/60))-(IF(G29="E",-ABS(E29+F29/60),E29+F29/60))))/((180/PI()*LN(TAN(((IF(D29="S",-ABS(B29+C29/60),(B29+C29/60)))/2+45)*PI()/180)))-(180/PI()*LN(TAN(((IF(D30="S",-ABS(B30+C30/60),(B30+C30/60)))/2+45)*PI()/180)))))*180/PI()+180))</f>
        <v>223.28557582699671</v>
      </c>
      <c r="N30" s="40">
        <f>IF(OR(AND((IF(OR(ISBLANK(B30),ISBLANK(C30),ISBLANK(E30),ISBLANK(F30)),"",IF(H30="GC",K30,M30)))&gt;89,(IF(OR(ISBLANK(B30),ISBLANK(C30),ISBLANK(E30),ISBLANK(F30)),"",IF(H30="GC",K30,M30)))&lt;91),AND((IF(OR(ISBLANK(B30),ISBLANK(C30),ISBLANK(E30),ISBLANK(F30)),"",IF(H30="GC",K30,M30)))&gt;269,(IF(OR(ISBLANK(B30),ISBLANK(C30),ISBLANK(E30),ISBLANK(F30)),"",IF(H30="GC",K30,M30)))&lt;271)),ABS((IF(ABS((IF(G30="E",-ABS(E30+F30/60),E30+F30/60))-(IF(G29="E",-ABS(E29+F29/60),E29+F29/60)))&gt;180,IF(((IF(G30="E",-ABS(E30+F30/60),E30+F30/60))-(IF(G29="E",-ABS(E29+F29/60),E29+F29/60)))&gt;0,(IF(G30="E",-ABS(E30+F30/60),E30+F30/60))-(IF(G29="E",-ABS(E29+F29/60),E29+F29/60))-360,(IF(G30="E",-ABS(E30+F30/60),E30+F30/60))-(IF(G29="E",-ABS(E29+F29/60),E29+F29/60))+360),(IF(G30="E",-ABS(E30+F30/60),E30+F30/60))-(IF(G29="E",-ABS(E29+F29/60),E29+F29/60))))*COS(((IF(D29="S",-ABS(B29+C29/60),(B29+C29/60)))+(IF(D30="S",-ABS(B30+C30/60),(B30+C30/60))))*PI()/360)/SIN((IF(OR(ISBLANK(B30),ISBLANK(C30),ISBLANK(E30),ISBLANK(F30)),"",IF(H30="GC",K30,M30)))*PI()/180)*60),((IF(D30="S",-ABS(B30+C30/60),(B30+C30/60)))-(IF(D29="S",-ABS(B29+C29/60),(B29+C29/60))))/COS((IF(OR(ISBLANK(B30),ISBLANK(C30),ISBLANK(E30),ISBLANK(F30)),"",IF(H30="GC",K30,M30)))*PI()/180)*60)</f>
        <v>5494.9176971848301</v>
      </c>
    </row>
    <row r="31" spans="1:14">
      <c r="A31" s="2" t="s">
        <v>44</v>
      </c>
      <c r="B31" s="19">
        <v>33</v>
      </c>
      <c r="C31" s="8">
        <v>20</v>
      </c>
      <c r="D31" s="8" t="s">
        <v>12</v>
      </c>
      <c r="E31" s="22">
        <v>33</v>
      </c>
      <c r="F31" s="12">
        <v>20</v>
      </c>
      <c r="G31" s="12" t="s">
        <v>13</v>
      </c>
      <c r="H31" s="3" t="s">
        <v>14</v>
      </c>
      <c r="I31" s="27">
        <f>IF(OR(ISBLANK(B31),ISBLANK(C31),ISBLANK(E31),ISBLANK(F31)),"",IF(H31="GC",K31,M31))</f>
        <v>43.285575826996691</v>
      </c>
      <c r="J31" s="16">
        <f>IF(OR(ISBLANK(B30),ISBLANK(C31),ISBLANK(E31),ISBLANK(F31)),"",IF(ISBLANK(J30),"",IF(H31="GC",L31,N31)))</f>
        <v>5494.9176971848301</v>
      </c>
      <c r="K31" s="30">
        <f>IF((IF(ABS((IF(G31="E",-ABS(E31+F31/60),E31+F31/60))-(IF(G30="E",-ABS(E30+F30/60),E30+F30/60)))&gt;180,IF(((IF(G31="E",-ABS(E31+F31/60),E31+F31/60))-(IF(G30="E",-ABS(E30+F30/60),E30+F30/60)))&gt;0,(IF(G31="E",-ABS(E31+F31/60),E31+F31/60))-(IF(G30="E",-ABS(E30+F30/60),E30+F30/60))-360,(IF(G31="E",-ABS(E31+F31/60),E31+F31/60))-(IF(G30="E",-ABS(E30+F30/60),E30+F30/60))+360),(IF(G31="E",-ABS(E31+F31/60),E31+F31/60))-(IF(G30="E",-ABS(E30+F30/60),E30+F30/60))))&gt;0,360-180/PI()*(ACOS((SIN((IF(D31="S",-ABS(B31+C31/60),(B31+C31/60)))*PI()/180)-COS((IF(OR(ISBLANK(B30),ISBLANK(C31),ISBLANK(E31),ISBLANK(F31)),"",IF(ISBLANK((IF(OR(ISBLANK(B29),ISBLANK(C30),ISBLANK(E30),ISBLANK(F30)),"",IF(ISBLANK((IF(OR(ISBLANK(#REF!),ISBLANK(C29),ISBLANK(E29),ISBLANK(F29)),"",IF(ISBLANK(#REF!),"",IF(H29="GC",L29,N29))))),"",IF(H30="GC",L30,N30))))),"",IF(H31="GC",L31,N31))))*PI()/10800)*SIN((IF(D30="S",-ABS(B30+C30/60),(B30+C30/60)))*PI()/180))/(SIN((IF(OR(ISBLANK(B30),ISBLANK(C31),ISBLANK(E31),ISBLANK(F31)),"",IF(ISBLANK((IF(OR(ISBLANK(B29),ISBLANK(C30),ISBLANK(E30),ISBLANK(F30)),"",IF(ISBLANK((IF(OR(ISBLANK(#REF!),ISBLANK(C29),ISBLANK(E29),ISBLANK(F29)),"",IF(ISBLANK(#REF!),"",IF(H29="GC",L29,N29))))),"",IF(H30="GC",L30,N30))))),"",IF(H31="GC",L31,N31))))*PI()/10800)*COS((IF(D30="S",-ABS(B30+C30/60),(B30+C30/60)))*PI()/180)))),180/PI()*ACOS((SIN((IF(D31="S",-ABS(B31+C31/60),(B31+C31/60)))*PI()/180)-SIN((IF(D30="S",-ABS(B30+C30/60),(B30+C30/60)))*PI()/180)*COS((IF(OR(ISBLANK(B30),ISBLANK(C31),ISBLANK(E31),ISBLANK(F31)),"",IF(ISBLANK((IF(OR(ISBLANK(B29),ISBLANK(C30),ISBLANK(E30),ISBLANK(F30)),"",IF(ISBLANK((IF(OR(ISBLANK(#REF!),ISBLANK(C29),ISBLANK(E29),ISBLANK(F29)),"",IF(ISBLANK(#REF!),"",IF(H29="GC",L29,N29))))),"",IF(H30="GC",L30,N30))))),"",IF(H31="GC",L31,N31))))*PI()/10800))/(COS((IF(D30="S",-ABS(B30+C30/60),(B30+C30/60)))*PI()/180)*SIN((IF(OR(ISBLANK(B30),ISBLANK(C31),ISBLANK(E31),ISBLANK(F31)),"",IF(ISBLANK((IF(OR(ISBLANK(B29),ISBLANK(C30),ISBLANK(E30),ISBLANK(F30)),"",IF(ISBLANK((IF(OR(ISBLANK(#REF!),ISBLANK(C29),ISBLANK(E29),ISBLANK(F29)),"",IF(ISBLANK(#REF!),"",IF(H29="GC",L29,N29))))),"",IF(H30="GC",L30,N30))))),"",IF(H31="GC",L31,N31))))*PI()/10800))))</f>
        <v>50.223328169302654</v>
      </c>
      <c r="L31" s="31">
        <f>ACOS(SIN((IF(D31="S",-ABS(B31+C31/60),(B31+C31/60)))*PI()/180)*SIN((IF(D30="S",-ABS(B30+C30/60),(B30+C30/60)))*PI()/180)+COS((IF(D31="S",-ABS(B31+C31/60),(B31+C31/60)))*PI()/180)*COS((IF(D30="S",-ABS(B30+C30/60),(B30+C30/60)))*PI()/180)*COS((IF(ABS((IF(G31="E",-ABS(E31+F31/60),E31+F31/60))-(IF(G30="E",-ABS(E30+F30/60),E30+F30/60)))&gt;180,IF(((IF(G31="E",-ABS(E31+F31/60),E31+F31/60))-(IF(G30="E",-ABS(E30+F30/60),E30+F30/60)))&gt;0,(IF(G31="E",-ABS(E31+F31/60),E31+F31/60))-(IF(G30="E",-ABS(E30+F30/60),E30+F30/60))-360,(IF(G31="E",-ABS(E31+F31/60),E31+F31/60))-(IF(G30="E",-ABS(E30+F30/60),E30+F30/60))+360),(IF(G31="E",-ABS(E31+F31/60),E31+F31/60))-(IF(G30="E",-ABS(E30+F30/60),E30+F30/60))))*PI()/180))*10800/PI()</f>
        <v>5487.605481242389</v>
      </c>
      <c r="M31" s="30">
        <f>IF(((IF(D31="S",-ABS(B31+C31/60),(B31+C31/60)))-(IF(D30="S",-ABS(B30+C30/60),(B30+C30/60))))&gt;0,MOD(ATAN((IF(ABS((IF(G31="E",-ABS(E31+F31/60),E31+F31/60))-(IF(G30="E",-ABS(E30+F30/60),E30+F30/60)))&gt;180,IF(((IF(G31="E",-ABS(E31+F31/60),E31+F31/60))-(IF(G30="E",-ABS(E30+F30/60),E30+F30/60)))&gt;0,(IF(G31="E",-ABS(E31+F31/60),E31+F31/60))-(IF(G30="E",-ABS(E30+F30/60),E30+F30/60))-360,(IF(G31="E",-ABS(E31+F31/60),E31+F31/60))-(IF(G30="E",-ABS(E30+F30/60),E30+F30/60))+360),(IF(G31="E",-ABS(E31+F31/60),E31+F31/60))-(IF(G30="E",-ABS(E30+F30/60),E30+F30/60))))/((180/PI()*LN(TAN(((IF(D30="S",-ABS(B30+C30/60),(B30+C30/60)))/2+45)*PI()/180)))-(180/PI()*LN(TAN(((IF(D31="S",-ABS(B31+C31/60),(B31+C31/60)))/2+45)*PI()/180)))))*180/PI(),360),IF((IF(D30="S",-ABS(B30+C30/60),(B30+C30/60)))=(IF(D31="S",-ABS(B31+C31/60),(B31+C31/60))),IF((IF(G30="E",-ABS(E30+F30/60),E30+F30/60))&gt;(IF(G31="E",-ABS(E31+F31/60),E31+F31/60)),90,270),ATAN((IF(ABS((IF(G31="E",-ABS(E31+F31/60),E31+F31/60))-(IF(G30="E",-ABS(E30+F30/60),E30+F30/60)))&gt;180,IF(((IF(G31="E",-ABS(E31+F31/60),E31+F31/60))-(IF(G30="E",-ABS(E30+F30/60),E30+F30/60)))&gt;0,(IF(G31="E",-ABS(E31+F31/60),E31+F31/60))-(IF(G30="E",-ABS(E30+F30/60),E30+F30/60))-360,(IF(G31="E",-ABS(E31+F31/60),E31+F31/60))-(IF(G30="E",-ABS(E30+F30/60),E30+F30/60))+360),(IF(G31="E",-ABS(E31+F31/60),E31+F31/60))-(IF(G30="E",-ABS(E30+F30/60),E30+F30/60))))/((180/PI()*LN(TAN(((IF(D30="S",-ABS(B30+C30/60),(B30+C30/60)))/2+45)*PI()/180)))-(180/PI()*LN(TAN(((IF(D31="S",-ABS(B31+C31/60),(B31+C31/60)))/2+45)*PI()/180)))))*180/PI()+180))</f>
        <v>43.285575826996691</v>
      </c>
      <c r="N31" s="31">
        <f>IF(OR(AND((IF(OR(ISBLANK(B31),ISBLANK(C31),ISBLANK(E31),ISBLANK(F31)),"",IF(H31="GC",K31,M31)))&gt;89,(IF(OR(ISBLANK(B31),ISBLANK(C31),ISBLANK(E31),ISBLANK(F31)),"",IF(H31="GC",K31,M31)))&lt;91),AND((IF(OR(ISBLANK(B31),ISBLANK(C31),ISBLANK(E31),ISBLANK(F31)),"",IF(H31="GC",K31,M31)))&gt;269,(IF(OR(ISBLANK(B31),ISBLANK(C31),ISBLANK(E31),ISBLANK(F31)),"",IF(H31="GC",K31,M31)))&lt;271)),ABS((IF(ABS((IF(G31="E",-ABS(E31+F31/60),E31+F31/60))-(IF(G30="E",-ABS(E30+F30/60),E30+F30/60)))&gt;180,IF(((IF(G31="E",-ABS(E31+F31/60),E31+F31/60))-(IF(G30="E",-ABS(E30+F30/60),E30+F30/60)))&gt;0,(IF(G31="E",-ABS(E31+F31/60),E31+F31/60))-(IF(G30="E",-ABS(E30+F30/60),E30+F30/60))-360,(IF(G31="E",-ABS(E31+F31/60),E31+F31/60))-(IF(G30="E",-ABS(E30+F30/60),E30+F30/60))+360),(IF(G31="E",-ABS(E31+F31/60),E31+F31/60))-(IF(G30="E",-ABS(E30+F30/60),E30+F30/60))))*COS(((IF(D30="S",-ABS(B30+C30/60),(B30+C30/60)))+(IF(D31="S",-ABS(B31+C31/60),(B31+C31/60))))*PI()/360)/SIN((IF(OR(ISBLANK(B31),ISBLANK(C31),ISBLANK(E31),ISBLANK(F31)),"",IF(H31="GC",K31,M31)))*PI()/180)*60),((IF(D31="S",-ABS(B31+C31/60),(B31+C31/60)))-(IF(D30="S",-ABS(B30+C30/60),(B30+C30/60))))/COS((IF(OR(ISBLANK(B31),ISBLANK(C31),ISBLANK(E31),ISBLANK(F31)),"",IF(H31="GC",K31,M31)))*PI()/180)*60)</f>
        <v>5494.9176971848301</v>
      </c>
    </row>
    <row r="32" spans="1:14">
      <c r="A32" s="32" t="s">
        <v>45</v>
      </c>
      <c r="B32" s="33">
        <v>33</v>
      </c>
      <c r="C32" s="34">
        <v>20</v>
      </c>
      <c r="D32" s="34" t="s">
        <v>9</v>
      </c>
      <c r="E32" s="35">
        <v>33</v>
      </c>
      <c r="F32" s="36">
        <v>20</v>
      </c>
      <c r="G32" s="36" t="s">
        <v>10</v>
      </c>
      <c r="H32" s="4" t="s">
        <v>14</v>
      </c>
      <c r="I32" s="37">
        <f>IF(OR(ISBLANK(B32),ISBLANK(C32),ISBLANK(E32),ISBLANK(F32)),"",IF(H32="GC",K32,M32))</f>
        <v>223.28557582699671</v>
      </c>
      <c r="J32" s="38">
        <f>IF(OR(ISBLANK(B31),ISBLANK(C32),ISBLANK(E32),ISBLANK(F32)),"",IF(ISBLANK(J31),"",IF(H32="GC",L32,N32)))</f>
        <v>5494.9176971848301</v>
      </c>
      <c r="K32" s="39">
        <f>IF((IF(ABS((IF(G32="E",-ABS(E32+F32/60),E32+F32/60))-(IF(G31="E",-ABS(E31+F31/60),E31+F31/60)))&gt;180,IF(((IF(G32="E",-ABS(E32+F32/60),E32+F32/60))-(IF(G31="E",-ABS(E31+F31/60),E31+F31/60)))&gt;0,(IF(G32="E",-ABS(E32+F32/60),E32+F32/60))-(IF(G31="E",-ABS(E31+F31/60),E31+F31/60))-360,(IF(G32="E",-ABS(E32+F32/60),E32+F32/60))-(IF(G31="E",-ABS(E31+F31/60),E31+F31/60))+360),(IF(G32="E",-ABS(E32+F32/60),E32+F32/60))-(IF(G31="E",-ABS(E31+F31/60),E31+F31/60))))&gt;0,360-180/PI()*(ACOS((SIN((IF(D32="S",-ABS(B32+C32/60),(B32+C32/60)))*PI()/180)-COS((IF(OR(ISBLANK(B31),ISBLANK(C32),ISBLANK(E32),ISBLANK(F32)),"",IF(ISBLANK((IF(OR(ISBLANK(B30),ISBLANK(C31),ISBLANK(E31),ISBLANK(F31)),"",IF(ISBLANK((IF(OR(ISBLANK(#REF!),ISBLANK(C30),ISBLANK(E30),ISBLANK(F30)),"",IF(ISBLANK(#REF!),"",IF(H30="GC",L30,N30))))),"",IF(H31="GC",L31,N31))))),"",IF(H32="GC",L32,N32))))*PI()/10800)*SIN((IF(D31="S",-ABS(B31+C31/60),(B31+C31/60)))*PI()/180))/(SIN((IF(OR(ISBLANK(B31),ISBLANK(C32),ISBLANK(E32),ISBLANK(F32)),"",IF(ISBLANK((IF(OR(ISBLANK(B30),ISBLANK(C31),ISBLANK(E31),ISBLANK(F31)),"",IF(ISBLANK((IF(OR(ISBLANK(#REF!),ISBLANK(C30),ISBLANK(E30),ISBLANK(F30)),"",IF(ISBLANK(#REF!),"",IF(H30="GC",L30,N30))))),"",IF(H31="GC",L31,N31))))),"",IF(H32="GC",L32,N32))))*PI()/10800)*COS((IF(D31="S",-ABS(B31+C31/60),(B31+C31/60)))*PI()/180)))),180/PI()*ACOS((SIN((IF(D32="S",-ABS(B32+C32/60),(B32+C32/60)))*PI()/180)-SIN((IF(D31="S",-ABS(B31+C31/60),(B31+C31/60)))*PI()/180)*COS((IF(OR(ISBLANK(B31),ISBLANK(C32),ISBLANK(E32),ISBLANK(F32)),"",IF(ISBLANK((IF(OR(ISBLANK(B30),ISBLANK(C31),ISBLANK(E31),ISBLANK(F31)),"",IF(ISBLANK((IF(OR(ISBLANK(#REF!),ISBLANK(C30),ISBLANK(E30),ISBLANK(F30)),"",IF(ISBLANK(#REF!),"",IF(H30="GC",L30,N30))))),"",IF(H31="GC",L31,N31))))),"",IF(H32="GC",L32,N32))))*PI()/10800))/(COS((IF(D31="S",-ABS(B31+C31/60),(B31+C31/60)))*PI()/180)*SIN((IF(OR(ISBLANK(B31),ISBLANK(C32),ISBLANK(E32),ISBLANK(F32)),"",IF(ISBLANK((IF(OR(ISBLANK(B30),ISBLANK(C31),ISBLANK(E31),ISBLANK(F31)),"",IF(ISBLANK((IF(OR(ISBLANK(#REF!),ISBLANK(C30),ISBLANK(E30),ISBLANK(F30)),"",IF(ISBLANK(#REF!),"",IF(H30="GC",L30,N30))))),"",IF(H31="GC",L31,N31))))),"",IF(H32="GC",L32,N32))))*PI()/10800))))</f>
        <v>230.22332816930265</v>
      </c>
      <c r="L32" s="40">
        <f>ACOS(SIN((IF(D32="S",-ABS(B32+C32/60),(B32+C32/60)))*PI()/180)*SIN((IF(D31="S",-ABS(B31+C31/60),(B31+C31/60)))*PI()/180)+COS((IF(D32="S",-ABS(B32+C32/60),(B32+C32/60)))*PI()/180)*COS((IF(D31="S",-ABS(B31+C31/60),(B31+C31/60)))*PI()/180)*COS((IF(ABS((IF(G32="E",-ABS(E32+F32/60),E32+F32/60))-(IF(G31="E",-ABS(E31+F31/60),E31+F31/60)))&gt;180,IF(((IF(G32="E",-ABS(E32+F32/60),E32+F32/60))-(IF(G31="E",-ABS(E31+F31/60),E31+F31/60)))&gt;0,(IF(G32="E",-ABS(E32+F32/60),E32+F32/60))-(IF(G31="E",-ABS(E31+F31/60),E31+F31/60))-360,(IF(G32="E",-ABS(E32+F32/60),E32+F32/60))-(IF(G31="E",-ABS(E31+F31/60),E31+F31/60))+360),(IF(G32="E",-ABS(E32+F32/60),E32+F32/60))-(IF(G31="E",-ABS(E31+F31/60),E31+F31/60))))*PI()/180))*10800/PI()</f>
        <v>5487.605481242389</v>
      </c>
      <c r="M32" s="39">
        <f>IF(((IF(D32="S",-ABS(B32+C32/60),(B32+C32/60)))-(IF(D31="S",-ABS(B31+C31/60),(B31+C31/60))))&gt;0,MOD(ATAN((IF(ABS((IF(G32="E",-ABS(E32+F32/60),E32+F32/60))-(IF(G31="E",-ABS(E31+F31/60),E31+F31/60)))&gt;180,IF(((IF(G32="E",-ABS(E32+F32/60),E32+F32/60))-(IF(G31="E",-ABS(E31+F31/60),E31+F31/60)))&gt;0,(IF(G32="E",-ABS(E32+F32/60),E32+F32/60))-(IF(G31="E",-ABS(E31+F31/60),E31+F31/60))-360,(IF(G32="E",-ABS(E32+F32/60),E32+F32/60))-(IF(G31="E",-ABS(E31+F31/60),E31+F31/60))+360),(IF(G32="E",-ABS(E32+F32/60),E32+F32/60))-(IF(G31="E",-ABS(E31+F31/60),E31+F31/60))))/((180/PI()*LN(TAN(((IF(D31="S",-ABS(B31+C31/60),(B31+C31/60)))/2+45)*PI()/180)))-(180/PI()*LN(TAN(((IF(D32="S",-ABS(B32+C32/60),(B32+C32/60)))/2+45)*PI()/180)))))*180/PI(),360),IF((IF(D31="S",-ABS(B31+C31/60),(B31+C31/60)))=(IF(D32="S",-ABS(B32+C32/60),(B32+C32/60))),IF((IF(G31="E",-ABS(E31+F31/60),E31+F31/60))&gt;(IF(G32="E",-ABS(E32+F32/60),E32+F32/60)),90,270),ATAN((IF(ABS((IF(G32="E",-ABS(E32+F32/60),E32+F32/60))-(IF(G31="E",-ABS(E31+F31/60),E31+F31/60)))&gt;180,IF(((IF(G32="E",-ABS(E32+F32/60),E32+F32/60))-(IF(G31="E",-ABS(E31+F31/60),E31+F31/60)))&gt;0,(IF(G32="E",-ABS(E32+F32/60),E32+F32/60))-(IF(G31="E",-ABS(E31+F31/60),E31+F31/60))-360,(IF(G32="E",-ABS(E32+F32/60),E32+F32/60))-(IF(G31="E",-ABS(E31+F31/60),E31+F31/60))+360),(IF(G32="E",-ABS(E32+F32/60),E32+F32/60))-(IF(G31="E",-ABS(E31+F31/60),E31+F31/60))))/((180/PI()*LN(TAN(((IF(D31="S",-ABS(B31+C31/60),(B31+C31/60)))/2+45)*PI()/180)))-(180/PI()*LN(TAN(((IF(D32="S",-ABS(B32+C32/60),(B32+C32/60)))/2+45)*PI()/180)))))*180/PI()+180))</f>
        <v>223.28557582699671</v>
      </c>
      <c r="N32" s="40">
        <f>IF(OR(AND((IF(OR(ISBLANK(B32),ISBLANK(C32),ISBLANK(E32),ISBLANK(F32)),"",IF(H32="GC",K32,M32)))&gt;89,(IF(OR(ISBLANK(B32),ISBLANK(C32),ISBLANK(E32),ISBLANK(F32)),"",IF(H32="GC",K32,M32)))&lt;91),AND((IF(OR(ISBLANK(B32),ISBLANK(C32),ISBLANK(E32),ISBLANK(F32)),"",IF(H32="GC",K32,M32)))&gt;269,(IF(OR(ISBLANK(B32),ISBLANK(C32),ISBLANK(E32),ISBLANK(F32)),"",IF(H32="GC",K32,M32)))&lt;271)),ABS((IF(ABS((IF(G32="E",-ABS(E32+F32/60),E32+F32/60))-(IF(G31="E",-ABS(E31+F31/60),E31+F31/60)))&gt;180,IF(((IF(G32="E",-ABS(E32+F32/60),E32+F32/60))-(IF(G31="E",-ABS(E31+F31/60),E31+F31/60)))&gt;0,(IF(G32="E",-ABS(E32+F32/60),E32+F32/60))-(IF(G31="E",-ABS(E31+F31/60),E31+F31/60))-360,(IF(G32="E",-ABS(E32+F32/60),E32+F32/60))-(IF(G31="E",-ABS(E31+F31/60),E31+F31/60))+360),(IF(G32="E",-ABS(E32+F32/60),E32+F32/60))-(IF(G31="E",-ABS(E31+F31/60),E31+F31/60))))*COS(((IF(D31="S",-ABS(B31+C31/60),(B31+C31/60)))+(IF(D32="S",-ABS(B32+C32/60),(B32+C32/60))))*PI()/360)/SIN((IF(OR(ISBLANK(B32),ISBLANK(C32),ISBLANK(E32),ISBLANK(F32)),"",IF(H32="GC",K32,M32)))*PI()/180)*60),((IF(D32="S",-ABS(B32+C32/60),(B32+C32/60)))-(IF(D31="S",-ABS(B31+C31/60),(B31+C31/60))))/COS((IF(OR(ISBLANK(B32),ISBLANK(C32),ISBLANK(E32),ISBLANK(F32)),"",IF(H32="GC",K32,M32)))*PI()/180)*60)</f>
        <v>5494.9176971848301</v>
      </c>
    </row>
    <row r="33" spans="1:14">
      <c r="A33" s="2" t="s">
        <v>46</v>
      </c>
      <c r="B33" s="19">
        <v>33</v>
      </c>
      <c r="C33" s="8">
        <v>20</v>
      </c>
      <c r="D33" s="8" t="s">
        <v>12</v>
      </c>
      <c r="E33" s="22">
        <v>33</v>
      </c>
      <c r="F33" s="12">
        <v>20</v>
      </c>
      <c r="G33" s="12" t="s">
        <v>13</v>
      </c>
      <c r="H33" s="3" t="s">
        <v>14</v>
      </c>
      <c r="I33" s="27">
        <f>IF(OR(ISBLANK(B33),ISBLANK(C33),ISBLANK(E33),ISBLANK(F33)),"",IF(H33="GC",K33,M33))</f>
        <v>43.285575826996691</v>
      </c>
      <c r="J33" s="16">
        <f>IF(OR(ISBLANK(B32),ISBLANK(C33),ISBLANK(E33),ISBLANK(F33)),"",IF(ISBLANK(J32),"",IF(H33="GC",L33,N33)))</f>
        <v>5494.9176971848301</v>
      </c>
      <c r="K33" s="30">
        <f>IF((IF(ABS((IF(G33="E",-ABS(E33+F33/60),E33+F33/60))-(IF(G32="E",-ABS(E32+F32/60),E32+F32/60)))&gt;180,IF(((IF(G33="E",-ABS(E33+F33/60),E33+F33/60))-(IF(G32="E",-ABS(E32+F32/60),E32+F32/60)))&gt;0,(IF(G33="E",-ABS(E33+F33/60),E33+F33/60))-(IF(G32="E",-ABS(E32+F32/60),E32+F32/60))-360,(IF(G33="E",-ABS(E33+F33/60),E33+F33/60))-(IF(G32="E",-ABS(E32+F32/60),E32+F32/60))+360),(IF(G33="E",-ABS(E33+F33/60),E33+F33/60))-(IF(G32="E",-ABS(E32+F32/60),E32+F32/60))))&gt;0,360-180/PI()*(ACOS((SIN((IF(D33="S",-ABS(B33+C33/60),(B33+C33/60)))*PI()/180)-COS((IF(OR(ISBLANK(B32),ISBLANK(C33),ISBLANK(E33),ISBLANK(F33)),"",IF(ISBLANK((IF(OR(ISBLANK(B31),ISBLANK(C32),ISBLANK(E32),ISBLANK(F32)),"",IF(ISBLANK((IF(OR(ISBLANK(#REF!),ISBLANK(C31),ISBLANK(E31),ISBLANK(F31)),"",IF(ISBLANK(#REF!),"",IF(H31="GC",L31,N31))))),"",IF(H32="GC",L32,N32))))),"",IF(H33="GC",L33,N33))))*PI()/10800)*SIN((IF(D32="S",-ABS(B32+C32/60),(B32+C32/60)))*PI()/180))/(SIN((IF(OR(ISBLANK(B32),ISBLANK(C33),ISBLANK(E33),ISBLANK(F33)),"",IF(ISBLANK((IF(OR(ISBLANK(B31),ISBLANK(C32),ISBLANK(E32),ISBLANK(F32)),"",IF(ISBLANK((IF(OR(ISBLANK(#REF!),ISBLANK(C31),ISBLANK(E31),ISBLANK(F31)),"",IF(ISBLANK(#REF!),"",IF(H31="GC",L31,N31))))),"",IF(H32="GC",L32,N32))))),"",IF(H33="GC",L33,N33))))*PI()/10800)*COS((IF(D32="S",-ABS(B32+C32/60),(B32+C32/60)))*PI()/180)))),180/PI()*ACOS((SIN((IF(D33="S",-ABS(B33+C33/60),(B33+C33/60)))*PI()/180)-SIN((IF(D32="S",-ABS(B32+C32/60),(B32+C32/60)))*PI()/180)*COS((IF(OR(ISBLANK(B32),ISBLANK(C33),ISBLANK(E33),ISBLANK(F33)),"",IF(ISBLANK((IF(OR(ISBLANK(B31),ISBLANK(C32),ISBLANK(E32),ISBLANK(F32)),"",IF(ISBLANK((IF(OR(ISBLANK(#REF!),ISBLANK(C31),ISBLANK(E31),ISBLANK(F31)),"",IF(ISBLANK(#REF!),"",IF(H31="GC",L31,N31))))),"",IF(H32="GC",L32,N32))))),"",IF(H33="GC",L33,N33))))*PI()/10800))/(COS((IF(D32="S",-ABS(B32+C32/60),(B32+C32/60)))*PI()/180)*SIN((IF(OR(ISBLANK(B32),ISBLANK(C33),ISBLANK(E33),ISBLANK(F33)),"",IF(ISBLANK((IF(OR(ISBLANK(B31),ISBLANK(C32),ISBLANK(E32),ISBLANK(F32)),"",IF(ISBLANK((IF(OR(ISBLANK(#REF!),ISBLANK(C31),ISBLANK(E31),ISBLANK(F31)),"",IF(ISBLANK(#REF!),"",IF(H31="GC",L31,N31))))),"",IF(H32="GC",L32,N32))))),"",IF(H33="GC",L33,N33))))*PI()/10800))))</f>
        <v>50.223328169302654</v>
      </c>
      <c r="L33" s="31">
        <f>ACOS(SIN((IF(D33="S",-ABS(B33+C33/60),(B33+C33/60)))*PI()/180)*SIN((IF(D32="S",-ABS(B32+C32/60),(B32+C32/60)))*PI()/180)+COS((IF(D33="S",-ABS(B33+C33/60),(B33+C33/60)))*PI()/180)*COS((IF(D32="S",-ABS(B32+C32/60),(B32+C32/60)))*PI()/180)*COS((IF(ABS((IF(G33="E",-ABS(E33+F33/60),E33+F33/60))-(IF(G32="E",-ABS(E32+F32/60),E32+F32/60)))&gt;180,IF(((IF(G33="E",-ABS(E33+F33/60),E33+F33/60))-(IF(G32="E",-ABS(E32+F32/60),E32+F32/60)))&gt;0,(IF(G33="E",-ABS(E33+F33/60),E33+F33/60))-(IF(G32="E",-ABS(E32+F32/60),E32+F32/60))-360,(IF(G33="E",-ABS(E33+F33/60),E33+F33/60))-(IF(G32="E",-ABS(E32+F32/60),E32+F32/60))+360),(IF(G33="E",-ABS(E33+F33/60),E33+F33/60))-(IF(G32="E",-ABS(E32+F32/60),E32+F32/60))))*PI()/180))*10800/PI()</f>
        <v>5487.605481242389</v>
      </c>
      <c r="M33" s="30">
        <f>IF(((IF(D33="S",-ABS(B33+C33/60),(B33+C33/60)))-(IF(D32="S",-ABS(B32+C32/60),(B32+C32/60))))&gt;0,MOD(ATAN((IF(ABS((IF(G33="E",-ABS(E33+F33/60),E33+F33/60))-(IF(G32="E",-ABS(E32+F32/60),E32+F32/60)))&gt;180,IF(((IF(G33="E",-ABS(E33+F33/60),E33+F33/60))-(IF(G32="E",-ABS(E32+F32/60),E32+F32/60)))&gt;0,(IF(G33="E",-ABS(E33+F33/60),E33+F33/60))-(IF(G32="E",-ABS(E32+F32/60),E32+F32/60))-360,(IF(G33="E",-ABS(E33+F33/60),E33+F33/60))-(IF(G32="E",-ABS(E32+F32/60),E32+F32/60))+360),(IF(G33="E",-ABS(E33+F33/60),E33+F33/60))-(IF(G32="E",-ABS(E32+F32/60),E32+F32/60))))/((180/PI()*LN(TAN(((IF(D32="S",-ABS(B32+C32/60),(B32+C32/60)))/2+45)*PI()/180)))-(180/PI()*LN(TAN(((IF(D33="S",-ABS(B33+C33/60),(B33+C33/60)))/2+45)*PI()/180)))))*180/PI(),360),IF((IF(D32="S",-ABS(B32+C32/60),(B32+C32/60)))=(IF(D33="S",-ABS(B33+C33/60),(B33+C33/60))),IF((IF(G32="E",-ABS(E32+F32/60),E32+F32/60))&gt;(IF(G33="E",-ABS(E33+F33/60),E33+F33/60)),90,270),ATAN((IF(ABS((IF(G33="E",-ABS(E33+F33/60),E33+F33/60))-(IF(G32="E",-ABS(E32+F32/60),E32+F32/60)))&gt;180,IF(((IF(G33="E",-ABS(E33+F33/60),E33+F33/60))-(IF(G32="E",-ABS(E32+F32/60),E32+F32/60)))&gt;0,(IF(G33="E",-ABS(E33+F33/60),E33+F33/60))-(IF(G32="E",-ABS(E32+F32/60),E32+F32/60))-360,(IF(G33="E",-ABS(E33+F33/60),E33+F33/60))-(IF(G32="E",-ABS(E32+F32/60),E32+F32/60))+360),(IF(G33="E",-ABS(E33+F33/60),E33+F33/60))-(IF(G32="E",-ABS(E32+F32/60),E32+F32/60))))/((180/PI()*LN(TAN(((IF(D32="S",-ABS(B32+C32/60),(B32+C32/60)))/2+45)*PI()/180)))-(180/PI()*LN(TAN(((IF(D33="S",-ABS(B33+C33/60),(B33+C33/60)))/2+45)*PI()/180)))))*180/PI()+180))</f>
        <v>43.285575826996691</v>
      </c>
      <c r="N33" s="31">
        <f>IF(OR(AND((IF(OR(ISBLANK(B33),ISBLANK(C33),ISBLANK(E33),ISBLANK(F33)),"",IF(H33="GC",K33,M33)))&gt;89,(IF(OR(ISBLANK(B33),ISBLANK(C33),ISBLANK(E33),ISBLANK(F33)),"",IF(H33="GC",K33,M33)))&lt;91),AND((IF(OR(ISBLANK(B33),ISBLANK(C33),ISBLANK(E33),ISBLANK(F33)),"",IF(H33="GC",K33,M33)))&gt;269,(IF(OR(ISBLANK(B33),ISBLANK(C33),ISBLANK(E33),ISBLANK(F33)),"",IF(H33="GC",K33,M33)))&lt;271)),ABS((IF(ABS((IF(G33="E",-ABS(E33+F33/60),E33+F33/60))-(IF(G32="E",-ABS(E32+F32/60),E32+F32/60)))&gt;180,IF(((IF(G33="E",-ABS(E33+F33/60),E33+F33/60))-(IF(G32="E",-ABS(E32+F32/60),E32+F32/60)))&gt;0,(IF(G33="E",-ABS(E33+F33/60),E33+F33/60))-(IF(G32="E",-ABS(E32+F32/60),E32+F32/60))-360,(IF(G33="E",-ABS(E33+F33/60),E33+F33/60))-(IF(G32="E",-ABS(E32+F32/60),E32+F32/60))+360),(IF(G33="E",-ABS(E33+F33/60),E33+F33/60))-(IF(G32="E",-ABS(E32+F32/60),E32+F32/60))))*COS(((IF(D32="S",-ABS(B32+C32/60),(B32+C32/60)))+(IF(D33="S",-ABS(B33+C33/60),(B33+C33/60))))*PI()/360)/SIN((IF(OR(ISBLANK(B33),ISBLANK(C33),ISBLANK(E33),ISBLANK(F33)),"",IF(H33="GC",K33,M33)))*PI()/180)*60),((IF(D33="S",-ABS(B33+C33/60),(B33+C33/60)))-(IF(D32="S",-ABS(B32+C32/60),(B32+C32/60))))/COS((IF(OR(ISBLANK(B33),ISBLANK(C33),ISBLANK(E33),ISBLANK(F33)),"",IF(H33="GC",K33,M33)))*PI()/180)*60)</f>
        <v>5494.9176971848301</v>
      </c>
    </row>
    <row r="34" spans="1:14">
      <c r="A34" s="32" t="s">
        <v>47</v>
      </c>
      <c r="B34" s="33">
        <v>33</v>
      </c>
      <c r="C34" s="34">
        <v>20</v>
      </c>
      <c r="D34" s="34" t="s">
        <v>9</v>
      </c>
      <c r="E34" s="35">
        <v>33</v>
      </c>
      <c r="F34" s="36">
        <v>20</v>
      </c>
      <c r="G34" s="36" t="s">
        <v>10</v>
      </c>
      <c r="H34" s="4" t="s">
        <v>14</v>
      </c>
      <c r="I34" s="37">
        <f>IF(OR(ISBLANK(B34),ISBLANK(C34),ISBLANK(E34),ISBLANK(F34)),"",IF(H34="GC",K34,M34))</f>
        <v>223.28557582699671</v>
      </c>
      <c r="J34" s="38">
        <f>IF(OR(ISBLANK(B33),ISBLANK(C34),ISBLANK(E34),ISBLANK(F34)),"",IF(ISBLANK(J33),"",IF(H34="GC",L34,N34)))</f>
        <v>5494.9176971848301</v>
      </c>
      <c r="K34" s="39">
        <f>IF((IF(ABS((IF(G34="E",-ABS(E34+F34/60),E34+F34/60))-(IF(G33="E",-ABS(E33+F33/60),E33+F33/60)))&gt;180,IF(((IF(G34="E",-ABS(E34+F34/60),E34+F34/60))-(IF(G33="E",-ABS(E33+F33/60),E33+F33/60)))&gt;0,(IF(G34="E",-ABS(E34+F34/60),E34+F34/60))-(IF(G33="E",-ABS(E33+F33/60),E33+F33/60))-360,(IF(G34="E",-ABS(E34+F34/60),E34+F34/60))-(IF(G33="E",-ABS(E33+F33/60),E33+F33/60))+360),(IF(G34="E",-ABS(E34+F34/60),E34+F34/60))-(IF(G33="E",-ABS(E33+F33/60),E33+F33/60))))&gt;0,360-180/PI()*(ACOS((SIN((IF(D34="S",-ABS(B34+C34/60),(B34+C34/60)))*PI()/180)-COS((IF(OR(ISBLANK(B33),ISBLANK(C34),ISBLANK(E34),ISBLANK(F34)),"",IF(ISBLANK((IF(OR(ISBLANK(B32),ISBLANK(C33),ISBLANK(E33),ISBLANK(F33)),"",IF(ISBLANK((IF(OR(ISBLANK(#REF!),ISBLANK(C32),ISBLANK(E32),ISBLANK(F32)),"",IF(ISBLANK(#REF!),"",IF(H32="GC",L32,N32))))),"",IF(H33="GC",L33,N33))))),"",IF(H34="GC",L34,N34))))*PI()/10800)*SIN((IF(D33="S",-ABS(B33+C33/60),(B33+C33/60)))*PI()/180))/(SIN((IF(OR(ISBLANK(B33),ISBLANK(C34),ISBLANK(E34),ISBLANK(F34)),"",IF(ISBLANK((IF(OR(ISBLANK(B32),ISBLANK(C33),ISBLANK(E33),ISBLANK(F33)),"",IF(ISBLANK((IF(OR(ISBLANK(#REF!),ISBLANK(C32),ISBLANK(E32),ISBLANK(F32)),"",IF(ISBLANK(#REF!),"",IF(H32="GC",L32,N32))))),"",IF(H33="GC",L33,N33))))),"",IF(H34="GC",L34,N34))))*PI()/10800)*COS((IF(D33="S",-ABS(B33+C33/60),(B33+C33/60)))*PI()/180)))),180/PI()*ACOS((SIN((IF(D34="S",-ABS(B34+C34/60),(B34+C34/60)))*PI()/180)-SIN((IF(D33="S",-ABS(B33+C33/60),(B33+C33/60)))*PI()/180)*COS((IF(OR(ISBLANK(B33),ISBLANK(C34),ISBLANK(E34),ISBLANK(F34)),"",IF(ISBLANK((IF(OR(ISBLANK(B32),ISBLANK(C33),ISBLANK(E33),ISBLANK(F33)),"",IF(ISBLANK((IF(OR(ISBLANK(#REF!),ISBLANK(C32),ISBLANK(E32),ISBLANK(F32)),"",IF(ISBLANK(#REF!),"",IF(H32="GC",L32,N32))))),"",IF(H33="GC",L33,N33))))),"",IF(H34="GC",L34,N34))))*PI()/10800))/(COS((IF(D33="S",-ABS(B33+C33/60),(B33+C33/60)))*PI()/180)*SIN((IF(OR(ISBLANK(B33),ISBLANK(C34),ISBLANK(E34),ISBLANK(F34)),"",IF(ISBLANK((IF(OR(ISBLANK(B32),ISBLANK(C33),ISBLANK(E33),ISBLANK(F33)),"",IF(ISBLANK((IF(OR(ISBLANK(#REF!),ISBLANK(C32),ISBLANK(E32),ISBLANK(F32)),"",IF(ISBLANK(#REF!),"",IF(H32="GC",L32,N32))))),"",IF(H33="GC",L33,N33))))),"",IF(H34="GC",L34,N34))))*PI()/10800))))</f>
        <v>230.22332816930265</v>
      </c>
      <c r="L34" s="40">
        <f>ACOS(SIN((IF(D34="S",-ABS(B34+C34/60),(B34+C34/60)))*PI()/180)*SIN((IF(D33="S",-ABS(B33+C33/60),(B33+C33/60)))*PI()/180)+COS((IF(D34="S",-ABS(B34+C34/60),(B34+C34/60)))*PI()/180)*COS((IF(D33="S",-ABS(B33+C33/60),(B33+C33/60)))*PI()/180)*COS((IF(ABS((IF(G34="E",-ABS(E34+F34/60),E34+F34/60))-(IF(G33="E",-ABS(E33+F33/60),E33+F33/60)))&gt;180,IF(((IF(G34="E",-ABS(E34+F34/60),E34+F34/60))-(IF(G33="E",-ABS(E33+F33/60),E33+F33/60)))&gt;0,(IF(G34="E",-ABS(E34+F34/60),E34+F34/60))-(IF(G33="E",-ABS(E33+F33/60),E33+F33/60))-360,(IF(G34="E",-ABS(E34+F34/60),E34+F34/60))-(IF(G33="E",-ABS(E33+F33/60),E33+F33/60))+360),(IF(G34="E",-ABS(E34+F34/60),E34+F34/60))-(IF(G33="E",-ABS(E33+F33/60),E33+F33/60))))*PI()/180))*10800/PI()</f>
        <v>5487.605481242389</v>
      </c>
      <c r="M34" s="39">
        <f>IF(((IF(D34="S",-ABS(B34+C34/60),(B34+C34/60)))-(IF(D33="S",-ABS(B33+C33/60),(B33+C33/60))))&gt;0,MOD(ATAN((IF(ABS((IF(G34="E",-ABS(E34+F34/60),E34+F34/60))-(IF(G33="E",-ABS(E33+F33/60),E33+F33/60)))&gt;180,IF(((IF(G34="E",-ABS(E34+F34/60),E34+F34/60))-(IF(G33="E",-ABS(E33+F33/60),E33+F33/60)))&gt;0,(IF(G34="E",-ABS(E34+F34/60),E34+F34/60))-(IF(G33="E",-ABS(E33+F33/60),E33+F33/60))-360,(IF(G34="E",-ABS(E34+F34/60),E34+F34/60))-(IF(G33="E",-ABS(E33+F33/60),E33+F33/60))+360),(IF(G34="E",-ABS(E34+F34/60),E34+F34/60))-(IF(G33="E",-ABS(E33+F33/60),E33+F33/60))))/((180/PI()*LN(TAN(((IF(D33="S",-ABS(B33+C33/60),(B33+C33/60)))/2+45)*PI()/180)))-(180/PI()*LN(TAN(((IF(D34="S",-ABS(B34+C34/60),(B34+C34/60)))/2+45)*PI()/180)))))*180/PI(),360),IF((IF(D33="S",-ABS(B33+C33/60),(B33+C33/60)))=(IF(D34="S",-ABS(B34+C34/60),(B34+C34/60))),IF((IF(G33="E",-ABS(E33+F33/60),E33+F33/60))&gt;(IF(G34="E",-ABS(E34+F34/60),E34+F34/60)),90,270),ATAN((IF(ABS((IF(G34="E",-ABS(E34+F34/60),E34+F34/60))-(IF(G33="E",-ABS(E33+F33/60),E33+F33/60)))&gt;180,IF(((IF(G34="E",-ABS(E34+F34/60),E34+F34/60))-(IF(G33="E",-ABS(E33+F33/60),E33+F33/60)))&gt;0,(IF(G34="E",-ABS(E34+F34/60),E34+F34/60))-(IF(G33="E",-ABS(E33+F33/60),E33+F33/60))-360,(IF(G34="E",-ABS(E34+F34/60),E34+F34/60))-(IF(G33="E",-ABS(E33+F33/60),E33+F33/60))+360),(IF(G34="E",-ABS(E34+F34/60),E34+F34/60))-(IF(G33="E",-ABS(E33+F33/60),E33+F33/60))))/((180/PI()*LN(TAN(((IF(D33="S",-ABS(B33+C33/60),(B33+C33/60)))/2+45)*PI()/180)))-(180/PI()*LN(TAN(((IF(D34="S",-ABS(B34+C34/60),(B34+C34/60)))/2+45)*PI()/180)))))*180/PI()+180))</f>
        <v>223.28557582699671</v>
      </c>
      <c r="N34" s="40">
        <f>IF(OR(AND((IF(OR(ISBLANK(B34),ISBLANK(C34),ISBLANK(E34),ISBLANK(F34)),"",IF(H34="GC",K34,M34)))&gt;89,(IF(OR(ISBLANK(B34),ISBLANK(C34),ISBLANK(E34),ISBLANK(F34)),"",IF(H34="GC",K34,M34)))&lt;91),AND((IF(OR(ISBLANK(B34),ISBLANK(C34),ISBLANK(E34),ISBLANK(F34)),"",IF(H34="GC",K34,M34)))&gt;269,(IF(OR(ISBLANK(B34),ISBLANK(C34),ISBLANK(E34),ISBLANK(F34)),"",IF(H34="GC",K34,M34)))&lt;271)),ABS((IF(ABS((IF(G34="E",-ABS(E34+F34/60),E34+F34/60))-(IF(G33="E",-ABS(E33+F33/60),E33+F33/60)))&gt;180,IF(((IF(G34="E",-ABS(E34+F34/60),E34+F34/60))-(IF(G33="E",-ABS(E33+F33/60),E33+F33/60)))&gt;0,(IF(G34="E",-ABS(E34+F34/60),E34+F34/60))-(IF(G33="E",-ABS(E33+F33/60),E33+F33/60))-360,(IF(G34="E",-ABS(E34+F34/60),E34+F34/60))-(IF(G33="E",-ABS(E33+F33/60),E33+F33/60))+360),(IF(G34="E",-ABS(E34+F34/60),E34+F34/60))-(IF(G33="E",-ABS(E33+F33/60),E33+F33/60))))*COS(((IF(D33="S",-ABS(B33+C33/60),(B33+C33/60)))+(IF(D34="S",-ABS(B34+C34/60),(B34+C34/60))))*PI()/360)/SIN((IF(OR(ISBLANK(B34),ISBLANK(C34),ISBLANK(E34),ISBLANK(F34)),"",IF(H34="GC",K34,M34)))*PI()/180)*60),((IF(D34="S",-ABS(B34+C34/60),(B34+C34/60)))-(IF(D33="S",-ABS(B33+C33/60),(B33+C33/60))))/COS((IF(OR(ISBLANK(B34),ISBLANK(C34),ISBLANK(E34),ISBLANK(F34)),"",IF(H34="GC",K34,M34)))*PI()/180)*60)</f>
        <v>5494.9176971848301</v>
      </c>
    </row>
    <row r="35" spans="1:14">
      <c r="A35" s="2" t="s">
        <v>48</v>
      </c>
      <c r="B35" s="19">
        <v>33</v>
      </c>
      <c r="C35" s="8">
        <v>20</v>
      </c>
      <c r="D35" s="8" t="s">
        <v>12</v>
      </c>
      <c r="E35" s="22">
        <v>33</v>
      </c>
      <c r="F35" s="12">
        <v>20</v>
      </c>
      <c r="G35" s="12" t="s">
        <v>13</v>
      </c>
      <c r="H35" s="3" t="s">
        <v>14</v>
      </c>
      <c r="I35" s="27">
        <f>IF(OR(ISBLANK(B35),ISBLANK(C35),ISBLANK(E35),ISBLANK(F35)),"",IF(H35="GC",K35,M35))</f>
        <v>43.285575826996691</v>
      </c>
      <c r="J35" s="16">
        <f>IF(OR(ISBLANK(B34),ISBLANK(C35),ISBLANK(E35),ISBLANK(F35)),"",IF(ISBLANK(J34),"",IF(H35="GC",L35,N35)))</f>
        <v>5494.9176971848301</v>
      </c>
      <c r="K35" s="30">
        <f>IF((IF(ABS((IF(G35="E",-ABS(E35+F35/60),E35+F35/60))-(IF(G34="E",-ABS(E34+F34/60),E34+F34/60)))&gt;180,IF(((IF(G35="E",-ABS(E35+F35/60),E35+F35/60))-(IF(G34="E",-ABS(E34+F34/60),E34+F34/60)))&gt;0,(IF(G35="E",-ABS(E35+F35/60),E35+F35/60))-(IF(G34="E",-ABS(E34+F34/60),E34+F34/60))-360,(IF(G35="E",-ABS(E35+F35/60),E35+F35/60))-(IF(G34="E",-ABS(E34+F34/60),E34+F34/60))+360),(IF(G35="E",-ABS(E35+F35/60),E35+F35/60))-(IF(G34="E",-ABS(E34+F34/60),E34+F34/60))))&gt;0,360-180/PI()*(ACOS((SIN((IF(D35="S",-ABS(B35+C35/60),(B35+C35/60)))*PI()/180)-COS((IF(OR(ISBLANK(B34),ISBLANK(C35),ISBLANK(E35),ISBLANK(F35)),"",IF(ISBLANK((IF(OR(ISBLANK(B33),ISBLANK(C34),ISBLANK(E34),ISBLANK(F34)),"",IF(ISBLANK((IF(OR(ISBLANK(#REF!),ISBLANK(C33),ISBLANK(E33),ISBLANK(F33)),"",IF(ISBLANK(#REF!),"",IF(H33="GC",L33,N33))))),"",IF(H34="GC",L34,N34))))),"",IF(H35="GC",L35,N35))))*PI()/10800)*SIN((IF(D34="S",-ABS(B34+C34/60),(B34+C34/60)))*PI()/180))/(SIN((IF(OR(ISBLANK(B34),ISBLANK(C35),ISBLANK(E35),ISBLANK(F35)),"",IF(ISBLANK((IF(OR(ISBLANK(B33),ISBLANK(C34),ISBLANK(E34),ISBLANK(F34)),"",IF(ISBLANK((IF(OR(ISBLANK(#REF!),ISBLANK(C33),ISBLANK(E33),ISBLANK(F33)),"",IF(ISBLANK(#REF!),"",IF(H33="GC",L33,N33))))),"",IF(H34="GC",L34,N34))))),"",IF(H35="GC",L35,N35))))*PI()/10800)*COS((IF(D34="S",-ABS(B34+C34/60),(B34+C34/60)))*PI()/180)))),180/PI()*ACOS((SIN((IF(D35="S",-ABS(B35+C35/60),(B35+C35/60)))*PI()/180)-SIN((IF(D34="S",-ABS(B34+C34/60),(B34+C34/60)))*PI()/180)*COS((IF(OR(ISBLANK(B34),ISBLANK(C35),ISBLANK(E35),ISBLANK(F35)),"",IF(ISBLANK((IF(OR(ISBLANK(B33),ISBLANK(C34),ISBLANK(E34),ISBLANK(F34)),"",IF(ISBLANK((IF(OR(ISBLANK(#REF!),ISBLANK(C33),ISBLANK(E33),ISBLANK(F33)),"",IF(ISBLANK(#REF!),"",IF(H33="GC",L33,N33))))),"",IF(H34="GC",L34,N34))))),"",IF(H35="GC",L35,N35))))*PI()/10800))/(COS((IF(D34="S",-ABS(B34+C34/60),(B34+C34/60)))*PI()/180)*SIN((IF(OR(ISBLANK(B34),ISBLANK(C35),ISBLANK(E35),ISBLANK(F35)),"",IF(ISBLANK((IF(OR(ISBLANK(B33),ISBLANK(C34),ISBLANK(E34),ISBLANK(F34)),"",IF(ISBLANK((IF(OR(ISBLANK(#REF!),ISBLANK(C33),ISBLANK(E33),ISBLANK(F33)),"",IF(ISBLANK(#REF!),"",IF(H33="GC",L33,N33))))),"",IF(H34="GC",L34,N34))))),"",IF(H35="GC",L35,N35))))*PI()/10800))))</f>
        <v>50.223328169302654</v>
      </c>
      <c r="L35" s="31">
        <f>ACOS(SIN((IF(D35="S",-ABS(B35+C35/60),(B35+C35/60)))*PI()/180)*SIN((IF(D34="S",-ABS(B34+C34/60),(B34+C34/60)))*PI()/180)+COS((IF(D35="S",-ABS(B35+C35/60),(B35+C35/60)))*PI()/180)*COS((IF(D34="S",-ABS(B34+C34/60),(B34+C34/60)))*PI()/180)*COS((IF(ABS((IF(G35="E",-ABS(E35+F35/60),E35+F35/60))-(IF(G34="E",-ABS(E34+F34/60),E34+F34/60)))&gt;180,IF(((IF(G35="E",-ABS(E35+F35/60),E35+F35/60))-(IF(G34="E",-ABS(E34+F34/60),E34+F34/60)))&gt;0,(IF(G35="E",-ABS(E35+F35/60),E35+F35/60))-(IF(G34="E",-ABS(E34+F34/60),E34+F34/60))-360,(IF(G35="E",-ABS(E35+F35/60),E35+F35/60))-(IF(G34="E",-ABS(E34+F34/60),E34+F34/60))+360),(IF(G35="E",-ABS(E35+F35/60),E35+F35/60))-(IF(G34="E",-ABS(E34+F34/60),E34+F34/60))))*PI()/180))*10800/PI()</f>
        <v>5487.605481242389</v>
      </c>
      <c r="M35" s="30">
        <f>IF(((IF(D35="S",-ABS(B35+C35/60),(B35+C35/60)))-(IF(D34="S",-ABS(B34+C34/60),(B34+C34/60))))&gt;0,MOD(ATAN((IF(ABS((IF(G35="E",-ABS(E35+F35/60),E35+F35/60))-(IF(G34="E",-ABS(E34+F34/60),E34+F34/60)))&gt;180,IF(((IF(G35="E",-ABS(E35+F35/60),E35+F35/60))-(IF(G34="E",-ABS(E34+F34/60),E34+F34/60)))&gt;0,(IF(G35="E",-ABS(E35+F35/60),E35+F35/60))-(IF(G34="E",-ABS(E34+F34/60),E34+F34/60))-360,(IF(G35="E",-ABS(E35+F35/60),E35+F35/60))-(IF(G34="E",-ABS(E34+F34/60),E34+F34/60))+360),(IF(G35="E",-ABS(E35+F35/60),E35+F35/60))-(IF(G34="E",-ABS(E34+F34/60),E34+F34/60))))/((180/PI()*LN(TAN(((IF(D34="S",-ABS(B34+C34/60),(B34+C34/60)))/2+45)*PI()/180)))-(180/PI()*LN(TAN(((IF(D35="S",-ABS(B35+C35/60),(B35+C35/60)))/2+45)*PI()/180)))))*180/PI(),360),IF((IF(D34="S",-ABS(B34+C34/60),(B34+C34/60)))=(IF(D35="S",-ABS(B35+C35/60),(B35+C35/60))),IF((IF(G34="E",-ABS(E34+F34/60),E34+F34/60))&gt;(IF(G35="E",-ABS(E35+F35/60),E35+F35/60)),90,270),ATAN((IF(ABS((IF(G35="E",-ABS(E35+F35/60),E35+F35/60))-(IF(G34="E",-ABS(E34+F34/60),E34+F34/60)))&gt;180,IF(((IF(G35="E",-ABS(E35+F35/60),E35+F35/60))-(IF(G34="E",-ABS(E34+F34/60),E34+F34/60)))&gt;0,(IF(G35="E",-ABS(E35+F35/60),E35+F35/60))-(IF(G34="E",-ABS(E34+F34/60),E34+F34/60))-360,(IF(G35="E",-ABS(E35+F35/60),E35+F35/60))-(IF(G34="E",-ABS(E34+F34/60),E34+F34/60))+360),(IF(G35="E",-ABS(E35+F35/60),E35+F35/60))-(IF(G34="E",-ABS(E34+F34/60),E34+F34/60))))/((180/PI()*LN(TAN(((IF(D34="S",-ABS(B34+C34/60),(B34+C34/60)))/2+45)*PI()/180)))-(180/PI()*LN(TAN(((IF(D35="S",-ABS(B35+C35/60),(B35+C35/60)))/2+45)*PI()/180)))))*180/PI()+180))</f>
        <v>43.285575826996691</v>
      </c>
      <c r="N35" s="31">
        <f>IF(OR(AND((IF(OR(ISBLANK(B35),ISBLANK(C35),ISBLANK(E35),ISBLANK(F35)),"",IF(H35="GC",K35,M35)))&gt;89,(IF(OR(ISBLANK(B35),ISBLANK(C35),ISBLANK(E35),ISBLANK(F35)),"",IF(H35="GC",K35,M35)))&lt;91),AND((IF(OR(ISBLANK(B35),ISBLANK(C35),ISBLANK(E35),ISBLANK(F35)),"",IF(H35="GC",K35,M35)))&gt;269,(IF(OR(ISBLANK(B35),ISBLANK(C35),ISBLANK(E35),ISBLANK(F35)),"",IF(H35="GC",K35,M35)))&lt;271)),ABS((IF(ABS((IF(G35="E",-ABS(E35+F35/60),E35+F35/60))-(IF(G34="E",-ABS(E34+F34/60),E34+F34/60)))&gt;180,IF(((IF(G35="E",-ABS(E35+F35/60),E35+F35/60))-(IF(G34="E",-ABS(E34+F34/60),E34+F34/60)))&gt;0,(IF(G35="E",-ABS(E35+F35/60),E35+F35/60))-(IF(G34="E",-ABS(E34+F34/60),E34+F34/60))-360,(IF(G35="E",-ABS(E35+F35/60),E35+F35/60))-(IF(G34="E",-ABS(E34+F34/60),E34+F34/60))+360),(IF(G35="E",-ABS(E35+F35/60),E35+F35/60))-(IF(G34="E",-ABS(E34+F34/60),E34+F34/60))))*COS(((IF(D34="S",-ABS(B34+C34/60),(B34+C34/60)))+(IF(D35="S",-ABS(B35+C35/60),(B35+C35/60))))*PI()/360)/SIN((IF(OR(ISBLANK(B35),ISBLANK(C35),ISBLANK(E35),ISBLANK(F35)),"",IF(H35="GC",K35,M35)))*PI()/180)*60),((IF(D35="S",-ABS(B35+C35/60),(B35+C35/60)))-(IF(D34="S",-ABS(B34+C34/60),(B34+C34/60))))/COS((IF(OR(ISBLANK(B35),ISBLANK(C35),ISBLANK(E35),ISBLANK(F35)),"",IF(H35="GC",K35,M35)))*PI()/180)*60)</f>
        <v>5494.9176971848301</v>
      </c>
    </row>
    <row r="36" spans="1:14">
      <c r="A36" s="32" t="s">
        <v>49</v>
      </c>
      <c r="B36" s="33">
        <v>33</v>
      </c>
      <c r="C36" s="34">
        <v>20</v>
      </c>
      <c r="D36" s="34" t="s">
        <v>9</v>
      </c>
      <c r="E36" s="35">
        <v>33</v>
      </c>
      <c r="F36" s="36">
        <v>20</v>
      </c>
      <c r="G36" s="36" t="s">
        <v>10</v>
      </c>
      <c r="H36" s="4" t="s">
        <v>14</v>
      </c>
      <c r="I36" s="37">
        <f>IF(OR(ISBLANK(B36),ISBLANK(C36),ISBLANK(E36),ISBLANK(F36)),"",IF(H36="GC",K36,M36))</f>
        <v>223.28557582699671</v>
      </c>
      <c r="J36" s="38">
        <f>IF(OR(ISBLANK(B35),ISBLANK(C36),ISBLANK(E36),ISBLANK(F36)),"",IF(ISBLANK(J35),"",IF(H36="GC",L36,N36)))</f>
        <v>5494.9176971848301</v>
      </c>
      <c r="K36" s="39">
        <f>IF((IF(ABS((IF(G36="E",-ABS(E36+F36/60),E36+F36/60))-(IF(G35="E",-ABS(E35+F35/60),E35+F35/60)))&gt;180,IF(((IF(G36="E",-ABS(E36+F36/60),E36+F36/60))-(IF(G35="E",-ABS(E35+F35/60),E35+F35/60)))&gt;0,(IF(G36="E",-ABS(E36+F36/60),E36+F36/60))-(IF(G35="E",-ABS(E35+F35/60),E35+F35/60))-360,(IF(G36="E",-ABS(E36+F36/60),E36+F36/60))-(IF(G35="E",-ABS(E35+F35/60),E35+F35/60))+360),(IF(G36="E",-ABS(E36+F36/60),E36+F36/60))-(IF(G35="E",-ABS(E35+F35/60),E35+F35/60))))&gt;0,360-180/PI()*(ACOS((SIN((IF(D36="S",-ABS(B36+C36/60),(B36+C36/60)))*PI()/180)-COS((IF(OR(ISBLANK(B35),ISBLANK(C36),ISBLANK(E36),ISBLANK(F36)),"",IF(ISBLANK((IF(OR(ISBLANK(B34),ISBLANK(C35),ISBLANK(E35),ISBLANK(F35)),"",IF(ISBLANK((IF(OR(ISBLANK(#REF!),ISBLANK(C34),ISBLANK(E34),ISBLANK(F34)),"",IF(ISBLANK(#REF!),"",IF(H34="GC",L34,N34))))),"",IF(H35="GC",L35,N35))))),"",IF(H36="GC",L36,N36))))*PI()/10800)*SIN((IF(D35="S",-ABS(B35+C35/60),(B35+C35/60)))*PI()/180))/(SIN((IF(OR(ISBLANK(B35),ISBLANK(C36),ISBLANK(E36),ISBLANK(F36)),"",IF(ISBLANK((IF(OR(ISBLANK(B34),ISBLANK(C35),ISBLANK(E35),ISBLANK(F35)),"",IF(ISBLANK((IF(OR(ISBLANK(#REF!),ISBLANK(C34),ISBLANK(E34),ISBLANK(F34)),"",IF(ISBLANK(#REF!),"",IF(H34="GC",L34,N34))))),"",IF(H35="GC",L35,N35))))),"",IF(H36="GC",L36,N36))))*PI()/10800)*COS((IF(D35="S",-ABS(B35+C35/60),(B35+C35/60)))*PI()/180)))),180/PI()*ACOS((SIN((IF(D36="S",-ABS(B36+C36/60),(B36+C36/60)))*PI()/180)-SIN((IF(D35="S",-ABS(B35+C35/60),(B35+C35/60)))*PI()/180)*COS((IF(OR(ISBLANK(B35),ISBLANK(C36),ISBLANK(E36),ISBLANK(F36)),"",IF(ISBLANK((IF(OR(ISBLANK(B34),ISBLANK(C35),ISBLANK(E35),ISBLANK(F35)),"",IF(ISBLANK((IF(OR(ISBLANK(#REF!),ISBLANK(C34),ISBLANK(E34),ISBLANK(F34)),"",IF(ISBLANK(#REF!),"",IF(H34="GC",L34,N34))))),"",IF(H35="GC",L35,N35))))),"",IF(H36="GC",L36,N36))))*PI()/10800))/(COS((IF(D35="S",-ABS(B35+C35/60),(B35+C35/60)))*PI()/180)*SIN((IF(OR(ISBLANK(B35),ISBLANK(C36),ISBLANK(E36),ISBLANK(F36)),"",IF(ISBLANK((IF(OR(ISBLANK(B34),ISBLANK(C35),ISBLANK(E35),ISBLANK(F35)),"",IF(ISBLANK((IF(OR(ISBLANK(#REF!),ISBLANK(C34),ISBLANK(E34),ISBLANK(F34)),"",IF(ISBLANK(#REF!),"",IF(H34="GC",L34,N34))))),"",IF(H35="GC",L35,N35))))),"",IF(H36="GC",L36,N36))))*PI()/10800))))</f>
        <v>230.22332816930265</v>
      </c>
      <c r="L36" s="40">
        <f>ACOS(SIN((IF(D36="S",-ABS(B36+C36/60),(B36+C36/60)))*PI()/180)*SIN((IF(D35="S",-ABS(B35+C35/60),(B35+C35/60)))*PI()/180)+COS((IF(D36="S",-ABS(B36+C36/60),(B36+C36/60)))*PI()/180)*COS((IF(D35="S",-ABS(B35+C35/60),(B35+C35/60)))*PI()/180)*COS((IF(ABS((IF(G36="E",-ABS(E36+F36/60),E36+F36/60))-(IF(G35="E",-ABS(E35+F35/60),E35+F35/60)))&gt;180,IF(((IF(G36="E",-ABS(E36+F36/60),E36+F36/60))-(IF(G35="E",-ABS(E35+F35/60),E35+F35/60)))&gt;0,(IF(G36="E",-ABS(E36+F36/60),E36+F36/60))-(IF(G35="E",-ABS(E35+F35/60),E35+F35/60))-360,(IF(G36="E",-ABS(E36+F36/60),E36+F36/60))-(IF(G35="E",-ABS(E35+F35/60),E35+F35/60))+360),(IF(G36="E",-ABS(E36+F36/60),E36+F36/60))-(IF(G35="E",-ABS(E35+F35/60),E35+F35/60))))*PI()/180))*10800/PI()</f>
        <v>5487.605481242389</v>
      </c>
      <c r="M36" s="39">
        <f>IF(((IF(D36="S",-ABS(B36+C36/60),(B36+C36/60)))-(IF(D35="S",-ABS(B35+C35/60),(B35+C35/60))))&gt;0,MOD(ATAN((IF(ABS((IF(G36="E",-ABS(E36+F36/60),E36+F36/60))-(IF(G35="E",-ABS(E35+F35/60),E35+F35/60)))&gt;180,IF(((IF(G36="E",-ABS(E36+F36/60),E36+F36/60))-(IF(G35="E",-ABS(E35+F35/60),E35+F35/60)))&gt;0,(IF(G36="E",-ABS(E36+F36/60),E36+F36/60))-(IF(G35="E",-ABS(E35+F35/60),E35+F35/60))-360,(IF(G36="E",-ABS(E36+F36/60),E36+F36/60))-(IF(G35="E",-ABS(E35+F35/60),E35+F35/60))+360),(IF(G36="E",-ABS(E36+F36/60),E36+F36/60))-(IF(G35="E",-ABS(E35+F35/60),E35+F35/60))))/((180/PI()*LN(TAN(((IF(D35="S",-ABS(B35+C35/60),(B35+C35/60)))/2+45)*PI()/180)))-(180/PI()*LN(TAN(((IF(D36="S",-ABS(B36+C36/60),(B36+C36/60)))/2+45)*PI()/180)))))*180/PI(),360),IF((IF(D35="S",-ABS(B35+C35/60),(B35+C35/60)))=(IF(D36="S",-ABS(B36+C36/60),(B36+C36/60))),IF((IF(G35="E",-ABS(E35+F35/60),E35+F35/60))&gt;(IF(G36="E",-ABS(E36+F36/60),E36+F36/60)),90,270),ATAN((IF(ABS((IF(G36="E",-ABS(E36+F36/60),E36+F36/60))-(IF(G35="E",-ABS(E35+F35/60),E35+F35/60)))&gt;180,IF(((IF(G36="E",-ABS(E36+F36/60),E36+F36/60))-(IF(G35="E",-ABS(E35+F35/60),E35+F35/60)))&gt;0,(IF(G36="E",-ABS(E36+F36/60),E36+F36/60))-(IF(G35="E",-ABS(E35+F35/60),E35+F35/60))-360,(IF(G36="E",-ABS(E36+F36/60),E36+F36/60))-(IF(G35="E",-ABS(E35+F35/60),E35+F35/60))+360),(IF(G36="E",-ABS(E36+F36/60),E36+F36/60))-(IF(G35="E",-ABS(E35+F35/60),E35+F35/60))))/((180/PI()*LN(TAN(((IF(D35="S",-ABS(B35+C35/60),(B35+C35/60)))/2+45)*PI()/180)))-(180/PI()*LN(TAN(((IF(D36="S",-ABS(B36+C36/60),(B36+C36/60)))/2+45)*PI()/180)))))*180/PI()+180))</f>
        <v>223.28557582699671</v>
      </c>
      <c r="N36" s="40">
        <f>IF(OR(AND((IF(OR(ISBLANK(B36),ISBLANK(C36),ISBLANK(E36),ISBLANK(F36)),"",IF(H36="GC",K36,M36)))&gt;89,(IF(OR(ISBLANK(B36),ISBLANK(C36),ISBLANK(E36),ISBLANK(F36)),"",IF(H36="GC",K36,M36)))&lt;91),AND((IF(OR(ISBLANK(B36),ISBLANK(C36),ISBLANK(E36),ISBLANK(F36)),"",IF(H36="GC",K36,M36)))&gt;269,(IF(OR(ISBLANK(B36),ISBLANK(C36),ISBLANK(E36),ISBLANK(F36)),"",IF(H36="GC",K36,M36)))&lt;271)),ABS((IF(ABS((IF(G36="E",-ABS(E36+F36/60),E36+F36/60))-(IF(G35="E",-ABS(E35+F35/60),E35+F35/60)))&gt;180,IF(((IF(G36="E",-ABS(E36+F36/60),E36+F36/60))-(IF(G35="E",-ABS(E35+F35/60),E35+F35/60)))&gt;0,(IF(G36="E",-ABS(E36+F36/60),E36+F36/60))-(IF(G35="E",-ABS(E35+F35/60),E35+F35/60))-360,(IF(G36="E",-ABS(E36+F36/60),E36+F36/60))-(IF(G35="E",-ABS(E35+F35/60),E35+F35/60))+360),(IF(G36="E",-ABS(E36+F36/60),E36+F36/60))-(IF(G35="E",-ABS(E35+F35/60),E35+F35/60))))*COS(((IF(D35="S",-ABS(B35+C35/60),(B35+C35/60)))+(IF(D36="S",-ABS(B36+C36/60),(B36+C36/60))))*PI()/360)/SIN((IF(OR(ISBLANK(B36),ISBLANK(C36),ISBLANK(E36),ISBLANK(F36)),"",IF(H36="GC",K36,M36)))*PI()/180)*60),((IF(D36="S",-ABS(B36+C36/60),(B36+C36/60)))-(IF(D35="S",-ABS(B35+C35/60),(B35+C35/60))))/COS((IF(OR(ISBLANK(B36),ISBLANK(C36),ISBLANK(E36),ISBLANK(F36)),"",IF(H36="GC",K36,M36)))*PI()/180)*60)</f>
        <v>5494.9176971848301</v>
      </c>
    </row>
    <row r="37" spans="1:14">
      <c r="A37" s="2" t="s">
        <v>50</v>
      </c>
      <c r="B37" s="19">
        <v>33</v>
      </c>
      <c r="C37" s="8">
        <v>20</v>
      </c>
      <c r="D37" s="8" t="s">
        <v>12</v>
      </c>
      <c r="E37" s="22">
        <v>33</v>
      </c>
      <c r="F37" s="12">
        <v>20</v>
      </c>
      <c r="G37" s="12" t="s">
        <v>13</v>
      </c>
      <c r="H37" s="3" t="s">
        <v>14</v>
      </c>
      <c r="I37" s="27">
        <f>IF(OR(ISBLANK(B37),ISBLANK(C37),ISBLANK(E37),ISBLANK(F37)),"",IF(H37="GC",K37,M37))</f>
        <v>43.285575826996691</v>
      </c>
      <c r="J37" s="16">
        <f>IF(OR(ISBLANK(B36),ISBLANK(C37),ISBLANK(E37),ISBLANK(F37)),"",IF(ISBLANK(J36),"",IF(H37="GC",L37,N37)))</f>
        <v>5494.9176971848301</v>
      </c>
      <c r="K37" s="30">
        <f>IF((IF(ABS((IF(G37="E",-ABS(E37+F37/60),E37+F37/60))-(IF(G36="E",-ABS(E36+F36/60),E36+F36/60)))&gt;180,IF(((IF(G37="E",-ABS(E37+F37/60),E37+F37/60))-(IF(G36="E",-ABS(E36+F36/60),E36+F36/60)))&gt;0,(IF(G37="E",-ABS(E37+F37/60),E37+F37/60))-(IF(G36="E",-ABS(E36+F36/60),E36+F36/60))-360,(IF(G37="E",-ABS(E37+F37/60),E37+F37/60))-(IF(G36="E",-ABS(E36+F36/60),E36+F36/60))+360),(IF(G37="E",-ABS(E37+F37/60),E37+F37/60))-(IF(G36="E",-ABS(E36+F36/60),E36+F36/60))))&gt;0,360-180/PI()*(ACOS((SIN((IF(D37="S",-ABS(B37+C37/60),(B37+C37/60)))*PI()/180)-COS((IF(OR(ISBLANK(B36),ISBLANK(C37),ISBLANK(E37),ISBLANK(F37)),"",IF(ISBLANK((IF(OR(ISBLANK(B35),ISBLANK(C36),ISBLANK(E36),ISBLANK(F36)),"",IF(ISBLANK((IF(OR(ISBLANK(#REF!),ISBLANK(C35),ISBLANK(E35),ISBLANK(F35)),"",IF(ISBLANK(#REF!),"",IF(H35="GC",L35,N35))))),"",IF(H36="GC",L36,N36))))),"",IF(H37="GC",L37,N37))))*PI()/10800)*SIN((IF(D36="S",-ABS(B36+C36/60),(B36+C36/60)))*PI()/180))/(SIN((IF(OR(ISBLANK(B36),ISBLANK(C37),ISBLANK(E37),ISBLANK(F37)),"",IF(ISBLANK((IF(OR(ISBLANK(B35),ISBLANK(C36),ISBLANK(E36),ISBLANK(F36)),"",IF(ISBLANK((IF(OR(ISBLANK(#REF!),ISBLANK(C35),ISBLANK(E35),ISBLANK(F35)),"",IF(ISBLANK(#REF!),"",IF(H35="GC",L35,N35))))),"",IF(H36="GC",L36,N36))))),"",IF(H37="GC",L37,N37))))*PI()/10800)*COS((IF(D36="S",-ABS(B36+C36/60),(B36+C36/60)))*PI()/180)))),180/PI()*ACOS((SIN((IF(D37="S",-ABS(B37+C37/60),(B37+C37/60)))*PI()/180)-SIN((IF(D36="S",-ABS(B36+C36/60),(B36+C36/60)))*PI()/180)*COS((IF(OR(ISBLANK(B36),ISBLANK(C37),ISBLANK(E37),ISBLANK(F37)),"",IF(ISBLANK((IF(OR(ISBLANK(B35),ISBLANK(C36),ISBLANK(E36),ISBLANK(F36)),"",IF(ISBLANK((IF(OR(ISBLANK(#REF!),ISBLANK(C35),ISBLANK(E35),ISBLANK(F35)),"",IF(ISBLANK(#REF!),"",IF(H35="GC",L35,N35))))),"",IF(H36="GC",L36,N36))))),"",IF(H37="GC",L37,N37))))*PI()/10800))/(COS((IF(D36="S",-ABS(B36+C36/60),(B36+C36/60)))*PI()/180)*SIN((IF(OR(ISBLANK(B36),ISBLANK(C37),ISBLANK(E37),ISBLANK(F37)),"",IF(ISBLANK((IF(OR(ISBLANK(B35),ISBLANK(C36),ISBLANK(E36),ISBLANK(F36)),"",IF(ISBLANK((IF(OR(ISBLANK(#REF!),ISBLANK(C35),ISBLANK(E35),ISBLANK(F35)),"",IF(ISBLANK(#REF!),"",IF(H35="GC",L35,N35))))),"",IF(H36="GC",L36,N36))))),"",IF(H37="GC",L37,N37))))*PI()/10800))))</f>
        <v>50.223328169302654</v>
      </c>
      <c r="L37" s="31">
        <f>ACOS(SIN((IF(D37="S",-ABS(B37+C37/60),(B37+C37/60)))*PI()/180)*SIN((IF(D36="S",-ABS(B36+C36/60),(B36+C36/60)))*PI()/180)+COS((IF(D37="S",-ABS(B37+C37/60),(B37+C37/60)))*PI()/180)*COS((IF(D36="S",-ABS(B36+C36/60),(B36+C36/60)))*PI()/180)*COS((IF(ABS((IF(G37="E",-ABS(E37+F37/60),E37+F37/60))-(IF(G36="E",-ABS(E36+F36/60),E36+F36/60)))&gt;180,IF(((IF(G37="E",-ABS(E37+F37/60),E37+F37/60))-(IF(G36="E",-ABS(E36+F36/60),E36+F36/60)))&gt;0,(IF(G37="E",-ABS(E37+F37/60),E37+F37/60))-(IF(G36="E",-ABS(E36+F36/60),E36+F36/60))-360,(IF(G37="E",-ABS(E37+F37/60),E37+F37/60))-(IF(G36="E",-ABS(E36+F36/60),E36+F36/60))+360),(IF(G37="E",-ABS(E37+F37/60),E37+F37/60))-(IF(G36="E",-ABS(E36+F36/60),E36+F36/60))))*PI()/180))*10800/PI()</f>
        <v>5487.605481242389</v>
      </c>
      <c r="M37" s="30">
        <f>IF(((IF(D37="S",-ABS(B37+C37/60),(B37+C37/60)))-(IF(D36="S",-ABS(B36+C36/60),(B36+C36/60))))&gt;0,MOD(ATAN((IF(ABS((IF(G37="E",-ABS(E37+F37/60),E37+F37/60))-(IF(G36="E",-ABS(E36+F36/60),E36+F36/60)))&gt;180,IF(((IF(G37="E",-ABS(E37+F37/60),E37+F37/60))-(IF(G36="E",-ABS(E36+F36/60),E36+F36/60)))&gt;0,(IF(G37="E",-ABS(E37+F37/60),E37+F37/60))-(IF(G36="E",-ABS(E36+F36/60),E36+F36/60))-360,(IF(G37="E",-ABS(E37+F37/60),E37+F37/60))-(IF(G36="E",-ABS(E36+F36/60),E36+F36/60))+360),(IF(G37="E",-ABS(E37+F37/60),E37+F37/60))-(IF(G36="E",-ABS(E36+F36/60),E36+F36/60))))/((180/PI()*LN(TAN(((IF(D36="S",-ABS(B36+C36/60),(B36+C36/60)))/2+45)*PI()/180)))-(180/PI()*LN(TAN(((IF(D37="S",-ABS(B37+C37/60),(B37+C37/60)))/2+45)*PI()/180)))))*180/PI(),360),IF((IF(D36="S",-ABS(B36+C36/60),(B36+C36/60)))=(IF(D37="S",-ABS(B37+C37/60),(B37+C37/60))),IF((IF(G36="E",-ABS(E36+F36/60),E36+F36/60))&gt;(IF(G37="E",-ABS(E37+F37/60),E37+F37/60)),90,270),ATAN((IF(ABS((IF(G37="E",-ABS(E37+F37/60),E37+F37/60))-(IF(G36="E",-ABS(E36+F36/60),E36+F36/60)))&gt;180,IF(((IF(G37="E",-ABS(E37+F37/60),E37+F37/60))-(IF(G36="E",-ABS(E36+F36/60),E36+F36/60)))&gt;0,(IF(G37="E",-ABS(E37+F37/60),E37+F37/60))-(IF(G36="E",-ABS(E36+F36/60),E36+F36/60))-360,(IF(G37="E",-ABS(E37+F37/60),E37+F37/60))-(IF(G36="E",-ABS(E36+F36/60),E36+F36/60))+360),(IF(G37="E",-ABS(E37+F37/60),E37+F37/60))-(IF(G36="E",-ABS(E36+F36/60),E36+F36/60))))/((180/PI()*LN(TAN(((IF(D36="S",-ABS(B36+C36/60),(B36+C36/60)))/2+45)*PI()/180)))-(180/PI()*LN(TAN(((IF(D37="S",-ABS(B37+C37/60),(B37+C37/60)))/2+45)*PI()/180)))))*180/PI()+180))</f>
        <v>43.285575826996691</v>
      </c>
      <c r="N37" s="31">
        <f>IF(OR(AND((IF(OR(ISBLANK(B37),ISBLANK(C37),ISBLANK(E37),ISBLANK(F37)),"",IF(H37="GC",K37,M37)))&gt;89,(IF(OR(ISBLANK(B37),ISBLANK(C37),ISBLANK(E37),ISBLANK(F37)),"",IF(H37="GC",K37,M37)))&lt;91),AND((IF(OR(ISBLANK(B37),ISBLANK(C37),ISBLANK(E37),ISBLANK(F37)),"",IF(H37="GC",K37,M37)))&gt;269,(IF(OR(ISBLANK(B37),ISBLANK(C37),ISBLANK(E37),ISBLANK(F37)),"",IF(H37="GC",K37,M37)))&lt;271)),ABS((IF(ABS((IF(G37="E",-ABS(E37+F37/60),E37+F37/60))-(IF(G36="E",-ABS(E36+F36/60),E36+F36/60)))&gt;180,IF(((IF(G37="E",-ABS(E37+F37/60),E37+F37/60))-(IF(G36="E",-ABS(E36+F36/60),E36+F36/60)))&gt;0,(IF(G37="E",-ABS(E37+F37/60),E37+F37/60))-(IF(G36="E",-ABS(E36+F36/60),E36+F36/60))-360,(IF(G37="E",-ABS(E37+F37/60),E37+F37/60))-(IF(G36="E",-ABS(E36+F36/60),E36+F36/60))+360),(IF(G37="E",-ABS(E37+F37/60),E37+F37/60))-(IF(G36="E",-ABS(E36+F36/60),E36+F36/60))))*COS(((IF(D36="S",-ABS(B36+C36/60),(B36+C36/60)))+(IF(D37="S",-ABS(B37+C37/60),(B37+C37/60))))*PI()/360)/SIN((IF(OR(ISBLANK(B37),ISBLANK(C37),ISBLANK(E37),ISBLANK(F37)),"",IF(H37="GC",K37,M37)))*PI()/180)*60),((IF(D37="S",-ABS(B37+C37/60),(B37+C37/60)))-(IF(D36="S",-ABS(B36+C36/60),(B36+C36/60))))/COS((IF(OR(ISBLANK(B37),ISBLANK(C37),ISBLANK(E37),ISBLANK(F37)),"",IF(H37="GC",K37,M37)))*PI()/180)*60)</f>
        <v>5494.9176971848301</v>
      </c>
    </row>
    <row r="38" spans="1:14">
      <c r="A38" s="32" t="s">
        <v>51</v>
      </c>
      <c r="B38" s="33">
        <v>33</v>
      </c>
      <c r="C38" s="34">
        <v>20</v>
      </c>
      <c r="D38" s="34" t="s">
        <v>9</v>
      </c>
      <c r="E38" s="35">
        <v>33</v>
      </c>
      <c r="F38" s="36">
        <v>20</v>
      </c>
      <c r="G38" s="36" t="s">
        <v>10</v>
      </c>
      <c r="H38" s="4" t="s">
        <v>14</v>
      </c>
      <c r="I38" s="37">
        <f>IF(OR(ISBLANK(B38),ISBLANK(C38),ISBLANK(E38),ISBLANK(F38)),"",IF(H38="GC",K38,M38))</f>
        <v>223.28557582699671</v>
      </c>
      <c r="J38" s="38">
        <f>IF(OR(ISBLANK(B37),ISBLANK(C38),ISBLANK(E38),ISBLANK(F38)),"",IF(ISBLANK(J37),"",IF(H38="GC",L38,N38)))</f>
        <v>5494.9176971848301</v>
      </c>
      <c r="K38" s="39">
        <f>IF((IF(ABS((IF(G38="E",-ABS(E38+F38/60),E38+F38/60))-(IF(G37="E",-ABS(E37+F37/60),E37+F37/60)))&gt;180,IF(((IF(G38="E",-ABS(E38+F38/60),E38+F38/60))-(IF(G37="E",-ABS(E37+F37/60),E37+F37/60)))&gt;0,(IF(G38="E",-ABS(E38+F38/60),E38+F38/60))-(IF(G37="E",-ABS(E37+F37/60),E37+F37/60))-360,(IF(G38="E",-ABS(E38+F38/60),E38+F38/60))-(IF(G37="E",-ABS(E37+F37/60),E37+F37/60))+360),(IF(G38="E",-ABS(E38+F38/60),E38+F38/60))-(IF(G37="E",-ABS(E37+F37/60),E37+F37/60))))&gt;0,360-180/PI()*(ACOS((SIN((IF(D38="S",-ABS(B38+C38/60),(B38+C38/60)))*PI()/180)-COS((IF(OR(ISBLANK(B37),ISBLANK(C38),ISBLANK(E38),ISBLANK(F38)),"",IF(ISBLANK((IF(OR(ISBLANK(B36),ISBLANK(C37),ISBLANK(E37),ISBLANK(F37)),"",IF(ISBLANK((IF(OR(ISBLANK(#REF!),ISBLANK(C36),ISBLANK(E36),ISBLANK(F36)),"",IF(ISBLANK(#REF!),"",IF(H36="GC",L36,N36))))),"",IF(H37="GC",L37,N37))))),"",IF(H38="GC",L38,N38))))*PI()/10800)*SIN((IF(D37="S",-ABS(B37+C37/60),(B37+C37/60)))*PI()/180))/(SIN((IF(OR(ISBLANK(B37),ISBLANK(C38),ISBLANK(E38),ISBLANK(F38)),"",IF(ISBLANK((IF(OR(ISBLANK(B36),ISBLANK(C37),ISBLANK(E37),ISBLANK(F37)),"",IF(ISBLANK((IF(OR(ISBLANK(#REF!),ISBLANK(C36),ISBLANK(E36),ISBLANK(F36)),"",IF(ISBLANK(#REF!),"",IF(H36="GC",L36,N36))))),"",IF(H37="GC",L37,N37))))),"",IF(H38="GC",L38,N38))))*PI()/10800)*COS((IF(D37="S",-ABS(B37+C37/60),(B37+C37/60)))*PI()/180)))),180/PI()*ACOS((SIN((IF(D38="S",-ABS(B38+C38/60),(B38+C38/60)))*PI()/180)-SIN((IF(D37="S",-ABS(B37+C37/60),(B37+C37/60)))*PI()/180)*COS((IF(OR(ISBLANK(B37),ISBLANK(C38),ISBLANK(E38),ISBLANK(F38)),"",IF(ISBLANK((IF(OR(ISBLANK(B36),ISBLANK(C37),ISBLANK(E37),ISBLANK(F37)),"",IF(ISBLANK((IF(OR(ISBLANK(#REF!),ISBLANK(C36),ISBLANK(E36),ISBLANK(F36)),"",IF(ISBLANK(#REF!),"",IF(H36="GC",L36,N36))))),"",IF(H37="GC",L37,N37))))),"",IF(H38="GC",L38,N38))))*PI()/10800))/(COS((IF(D37="S",-ABS(B37+C37/60),(B37+C37/60)))*PI()/180)*SIN((IF(OR(ISBLANK(B37),ISBLANK(C38),ISBLANK(E38),ISBLANK(F38)),"",IF(ISBLANK((IF(OR(ISBLANK(B36),ISBLANK(C37),ISBLANK(E37),ISBLANK(F37)),"",IF(ISBLANK((IF(OR(ISBLANK(#REF!),ISBLANK(C36),ISBLANK(E36),ISBLANK(F36)),"",IF(ISBLANK(#REF!),"",IF(H36="GC",L36,N36))))),"",IF(H37="GC",L37,N37))))),"",IF(H38="GC",L38,N38))))*PI()/10800))))</f>
        <v>230.22332816930265</v>
      </c>
      <c r="L38" s="40">
        <f>ACOS(SIN((IF(D38="S",-ABS(B38+C38/60),(B38+C38/60)))*PI()/180)*SIN((IF(D37="S",-ABS(B37+C37/60),(B37+C37/60)))*PI()/180)+COS((IF(D38="S",-ABS(B38+C38/60),(B38+C38/60)))*PI()/180)*COS((IF(D37="S",-ABS(B37+C37/60),(B37+C37/60)))*PI()/180)*COS((IF(ABS((IF(G38="E",-ABS(E38+F38/60),E38+F38/60))-(IF(G37="E",-ABS(E37+F37/60),E37+F37/60)))&gt;180,IF(((IF(G38="E",-ABS(E38+F38/60),E38+F38/60))-(IF(G37="E",-ABS(E37+F37/60),E37+F37/60)))&gt;0,(IF(G38="E",-ABS(E38+F38/60),E38+F38/60))-(IF(G37="E",-ABS(E37+F37/60),E37+F37/60))-360,(IF(G38="E",-ABS(E38+F38/60),E38+F38/60))-(IF(G37="E",-ABS(E37+F37/60),E37+F37/60))+360),(IF(G38="E",-ABS(E38+F38/60),E38+F38/60))-(IF(G37="E",-ABS(E37+F37/60),E37+F37/60))))*PI()/180))*10800/PI()</f>
        <v>5487.605481242389</v>
      </c>
      <c r="M38" s="39">
        <f>IF(((IF(D38="S",-ABS(B38+C38/60),(B38+C38/60)))-(IF(D37="S",-ABS(B37+C37/60),(B37+C37/60))))&gt;0,MOD(ATAN((IF(ABS((IF(G38="E",-ABS(E38+F38/60),E38+F38/60))-(IF(G37="E",-ABS(E37+F37/60),E37+F37/60)))&gt;180,IF(((IF(G38="E",-ABS(E38+F38/60),E38+F38/60))-(IF(G37="E",-ABS(E37+F37/60),E37+F37/60)))&gt;0,(IF(G38="E",-ABS(E38+F38/60),E38+F38/60))-(IF(G37="E",-ABS(E37+F37/60),E37+F37/60))-360,(IF(G38="E",-ABS(E38+F38/60),E38+F38/60))-(IF(G37="E",-ABS(E37+F37/60),E37+F37/60))+360),(IF(G38="E",-ABS(E38+F38/60),E38+F38/60))-(IF(G37="E",-ABS(E37+F37/60),E37+F37/60))))/((180/PI()*LN(TAN(((IF(D37="S",-ABS(B37+C37/60),(B37+C37/60)))/2+45)*PI()/180)))-(180/PI()*LN(TAN(((IF(D38="S",-ABS(B38+C38/60),(B38+C38/60)))/2+45)*PI()/180)))))*180/PI(),360),IF((IF(D37="S",-ABS(B37+C37/60),(B37+C37/60)))=(IF(D38="S",-ABS(B38+C38/60),(B38+C38/60))),IF((IF(G37="E",-ABS(E37+F37/60),E37+F37/60))&gt;(IF(G38="E",-ABS(E38+F38/60),E38+F38/60)),90,270),ATAN((IF(ABS((IF(G38="E",-ABS(E38+F38/60),E38+F38/60))-(IF(G37="E",-ABS(E37+F37/60),E37+F37/60)))&gt;180,IF(((IF(G38="E",-ABS(E38+F38/60),E38+F38/60))-(IF(G37="E",-ABS(E37+F37/60),E37+F37/60)))&gt;0,(IF(G38="E",-ABS(E38+F38/60),E38+F38/60))-(IF(G37="E",-ABS(E37+F37/60),E37+F37/60))-360,(IF(G38="E",-ABS(E38+F38/60),E38+F38/60))-(IF(G37="E",-ABS(E37+F37/60),E37+F37/60))+360),(IF(G38="E",-ABS(E38+F38/60),E38+F38/60))-(IF(G37="E",-ABS(E37+F37/60),E37+F37/60))))/((180/PI()*LN(TAN(((IF(D37="S",-ABS(B37+C37/60),(B37+C37/60)))/2+45)*PI()/180)))-(180/PI()*LN(TAN(((IF(D38="S",-ABS(B38+C38/60),(B38+C38/60)))/2+45)*PI()/180)))))*180/PI()+180))</f>
        <v>223.28557582699671</v>
      </c>
      <c r="N38" s="40">
        <f>IF(OR(AND((IF(OR(ISBLANK(B38),ISBLANK(C38),ISBLANK(E38),ISBLANK(F38)),"",IF(H38="GC",K38,M38)))&gt;89,(IF(OR(ISBLANK(B38),ISBLANK(C38),ISBLANK(E38),ISBLANK(F38)),"",IF(H38="GC",K38,M38)))&lt;91),AND((IF(OR(ISBLANK(B38),ISBLANK(C38),ISBLANK(E38),ISBLANK(F38)),"",IF(H38="GC",K38,M38)))&gt;269,(IF(OR(ISBLANK(B38),ISBLANK(C38),ISBLANK(E38),ISBLANK(F38)),"",IF(H38="GC",K38,M38)))&lt;271)),ABS((IF(ABS((IF(G38="E",-ABS(E38+F38/60),E38+F38/60))-(IF(G37="E",-ABS(E37+F37/60),E37+F37/60)))&gt;180,IF(((IF(G38="E",-ABS(E38+F38/60),E38+F38/60))-(IF(G37="E",-ABS(E37+F37/60),E37+F37/60)))&gt;0,(IF(G38="E",-ABS(E38+F38/60),E38+F38/60))-(IF(G37="E",-ABS(E37+F37/60),E37+F37/60))-360,(IF(G38="E",-ABS(E38+F38/60),E38+F38/60))-(IF(G37="E",-ABS(E37+F37/60),E37+F37/60))+360),(IF(G38="E",-ABS(E38+F38/60),E38+F38/60))-(IF(G37="E",-ABS(E37+F37/60),E37+F37/60))))*COS(((IF(D37="S",-ABS(B37+C37/60),(B37+C37/60)))+(IF(D38="S",-ABS(B38+C38/60),(B38+C38/60))))*PI()/360)/SIN((IF(OR(ISBLANK(B38),ISBLANK(C38),ISBLANK(E38),ISBLANK(F38)),"",IF(H38="GC",K38,M38)))*PI()/180)*60),((IF(D38="S",-ABS(B38+C38/60),(B38+C38/60)))-(IF(D37="S",-ABS(B37+C37/60),(B37+C37/60))))/COS((IF(OR(ISBLANK(B38),ISBLANK(C38),ISBLANK(E38),ISBLANK(F38)),"",IF(H38="GC",K38,M38)))*PI()/180)*60)</f>
        <v>5494.9176971848301</v>
      </c>
    </row>
    <row r="39" spans="1:14">
      <c r="A39" s="2" t="s">
        <v>52</v>
      </c>
      <c r="B39" s="19">
        <v>33</v>
      </c>
      <c r="C39" s="8">
        <v>20</v>
      </c>
      <c r="D39" s="8" t="s">
        <v>12</v>
      </c>
      <c r="E39" s="22">
        <v>33</v>
      </c>
      <c r="F39" s="12">
        <v>20</v>
      </c>
      <c r="G39" s="12" t="s">
        <v>13</v>
      </c>
      <c r="H39" s="3" t="s">
        <v>14</v>
      </c>
      <c r="I39" s="27">
        <f>IF(OR(ISBLANK(B39),ISBLANK(C39),ISBLANK(E39),ISBLANK(F39)),"",IF(H39="GC",K39,M39))</f>
        <v>43.285575826996691</v>
      </c>
      <c r="J39" s="16">
        <f>IF(OR(ISBLANK(B38),ISBLANK(C39),ISBLANK(E39),ISBLANK(F39)),"",IF(ISBLANK(J38),"",IF(H39="GC",L39,N39)))</f>
        <v>5494.9176971848301</v>
      </c>
      <c r="K39" s="30">
        <f>IF((IF(ABS((IF(G39="E",-ABS(E39+F39/60),E39+F39/60))-(IF(G38="E",-ABS(E38+F38/60),E38+F38/60)))&gt;180,IF(((IF(G39="E",-ABS(E39+F39/60),E39+F39/60))-(IF(G38="E",-ABS(E38+F38/60),E38+F38/60)))&gt;0,(IF(G39="E",-ABS(E39+F39/60),E39+F39/60))-(IF(G38="E",-ABS(E38+F38/60),E38+F38/60))-360,(IF(G39="E",-ABS(E39+F39/60),E39+F39/60))-(IF(G38="E",-ABS(E38+F38/60),E38+F38/60))+360),(IF(G39="E",-ABS(E39+F39/60),E39+F39/60))-(IF(G38="E",-ABS(E38+F38/60),E38+F38/60))))&gt;0,360-180/PI()*(ACOS((SIN((IF(D39="S",-ABS(B39+C39/60),(B39+C39/60)))*PI()/180)-COS((IF(OR(ISBLANK(B38),ISBLANK(C39),ISBLANK(E39),ISBLANK(F39)),"",IF(ISBLANK((IF(OR(ISBLANK(B37),ISBLANK(C38),ISBLANK(E38),ISBLANK(F38)),"",IF(ISBLANK((IF(OR(ISBLANK(#REF!),ISBLANK(C37),ISBLANK(E37),ISBLANK(F37)),"",IF(ISBLANK(#REF!),"",IF(H37="GC",L37,N37))))),"",IF(H38="GC",L38,N38))))),"",IF(H39="GC",L39,N39))))*PI()/10800)*SIN((IF(D38="S",-ABS(B38+C38/60),(B38+C38/60)))*PI()/180))/(SIN((IF(OR(ISBLANK(B38),ISBLANK(C39),ISBLANK(E39),ISBLANK(F39)),"",IF(ISBLANK((IF(OR(ISBLANK(B37),ISBLANK(C38),ISBLANK(E38),ISBLANK(F38)),"",IF(ISBLANK((IF(OR(ISBLANK(#REF!),ISBLANK(C37),ISBLANK(E37),ISBLANK(F37)),"",IF(ISBLANK(#REF!),"",IF(H37="GC",L37,N37))))),"",IF(H38="GC",L38,N38))))),"",IF(H39="GC",L39,N39))))*PI()/10800)*COS((IF(D38="S",-ABS(B38+C38/60),(B38+C38/60)))*PI()/180)))),180/PI()*ACOS((SIN((IF(D39="S",-ABS(B39+C39/60),(B39+C39/60)))*PI()/180)-SIN((IF(D38="S",-ABS(B38+C38/60),(B38+C38/60)))*PI()/180)*COS((IF(OR(ISBLANK(B38),ISBLANK(C39),ISBLANK(E39),ISBLANK(F39)),"",IF(ISBLANK((IF(OR(ISBLANK(B37),ISBLANK(C38),ISBLANK(E38),ISBLANK(F38)),"",IF(ISBLANK((IF(OR(ISBLANK(#REF!),ISBLANK(C37),ISBLANK(E37),ISBLANK(F37)),"",IF(ISBLANK(#REF!),"",IF(H37="GC",L37,N37))))),"",IF(H38="GC",L38,N38))))),"",IF(H39="GC",L39,N39))))*PI()/10800))/(COS((IF(D38="S",-ABS(B38+C38/60),(B38+C38/60)))*PI()/180)*SIN((IF(OR(ISBLANK(B38),ISBLANK(C39),ISBLANK(E39),ISBLANK(F39)),"",IF(ISBLANK((IF(OR(ISBLANK(B37),ISBLANK(C38),ISBLANK(E38),ISBLANK(F38)),"",IF(ISBLANK((IF(OR(ISBLANK(#REF!),ISBLANK(C37),ISBLANK(E37),ISBLANK(F37)),"",IF(ISBLANK(#REF!),"",IF(H37="GC",L37,N37))))),"",IF(H38="GC",L38,N38))))),"",IF(H39="GC",L39,N39))))*PI()/10800))))</f>
        <v>50.223328169302654</v>
      </c>
      <c r="L39" s="31">
        <f>ACOS(SIN((IF(D39="S",-ABS(B39+C39/60),(B39+C39/60)))*PI()/180)*SIN((IF(D38="S",-ABS(B38+C38/60),(B38+C38/60)))*PI()/180)+COS((IF(D39="S",-ABS(B39+C39/60),(B39+C39/60)))*PI()/180)*COS((IF(D38="S",-ABS(B38+C38/60),(B38+C38/60)))*PI()/180)*COS((IF(ABS((IF(G39="E",-ABS(E39+F39/60),E39+F39/60))-(IF(G38="E",-ABS(E38+F38/60),E38+F38/60)))&gt;180,IF(((IF(G39="E",-ABS(E39+F39/60),E39+F39/60))-(IF(G38="E",-ABS(E38+F38/60),E38+F38/60)))&gt;0,(IF(G39="E",-ABS(E39+F39/60),E39+F39/60))-(IF(G38="E",-ABS(E38+F38/60),E38+F38/60))-360,(IF(G39="E",-ABS(E39+F39/60),E39+F39/60))-(IF(G38="E",-ABS(E38+F38/60),E38+F38/60))+360),(IF(G39="E",-ABS(E39+F39/60),E39+F39/60))-(IF(G38="E",-ABS(E38+F38/60),E38+F38/60))))*PI()/180))*10800/PI()</f>
        <v>5487.605481242389</v>
      </c>
      <c r="M39" s="30">
        <f>IF(((IF(D39="S",-ABS(B39+C39/60),(B39+C39/60)))-(IF(D38="S",-ABS(B38+C38/60),(B38+C38/60))))&gt;0,MOD(ATAN((IF(ABS((IF(G39="E",-ABS(E39+F39/60),E39+F39/60))-(IF(G38="E",-ABS(E38+F38/60),E38+F38/60)))&gt;180,IF(((IF(G39="E",-ABS(E39+F39/60),E39+F39/60))-(IF(G38="E",-ABS(E38+F38/60),E38+F38/60)))&gt;0,(IF(G39="E",-ABS(E39+F39/60),E39+F39/60))-(IF(G38="E",-ABS(E38+F38/60),E38+F38/60))-360,(IF(G39="E",-ABS(E39+F39/60),E39+F39/60))-(IF(G38="E",-ABS(E38+F38/60),E38+F38/60))+360),(IF(G39="E",-ABS(E39+F39/60),E39+F39/60))-(IF(G38="E",-ABS(E38+F38/60),E38+F38/60))))/((180/PI()*LN(TAN(((IF(D38="S",-ABS(B38+C38/60),(B38+C38/60)))/2+45)*PI()/180)))-(180/PI()*LN(TAN(((IF(D39="S",-ABS(B39+C39/60),(B39+C39/60)))/2+45)*PI()/180)))))*180/PI(),360),IF((IF(D38="S",-ABS(B38+C38/60),(B38+C38/60)))=(IF(D39="S",-ABS(B39+C39/60),(B39+C39/60))),IF((IF(G38="E",-ABS(E38+F38/60),E38+F38/60))&gt;(IF(G39="E",-ABS(E39+F39/60),E39+F39/60)),90,270),ATAN((IF(ABS((IF(G39="E",-ABS(E39+F39/60),E39+F39/60))-(IF(G38="E",-ABS(E38+F38/60),E38+F38/60)))&gt;180,IF(((IF(G39="E",-ABS(E39+F39/60),E39+F39/60))-(IF(G38="E",-ABS(E38+F38/60),E38+F38/60)))&gt;0,(IF(G39="E",-ABS(E39+F39/60),E39+F39/60))-(IF(G38="E",-ABS(E38+F38/60),E38+F38/60))-360,(IF(G39="E",-ABS(E39+F39/60),E39+F39/60))-(IF(G38="E",-ABS(E38+F38/60),E38+F38/60))+360),(IF(G39="E",-ABS(E39+F39/60),E39+F39/60))-(IF(G38="E",-ABS(E38+F38/60),E38+F38/60))))/((180/PI()*LN(TAN(((IF(D38="S",-ABS(B38+C38/60),(B38+C38/60)))/2+45)*PI()/180)))-(180/PI()*LN(TAN(((IF(D39="S",-ABS(B39+C39/60),(B39+C39/60)))/2+45)*PI()/180)))))*180/PI()+180))</f>
        <v>43.285575826996691</v>
      </c>
      <c r="N39" s="31">
        <f>IF(OR(AND((IF(OR(ISBLANK(B39),ISBLANK(C39),ISBLANK(E39),ISBLANK(F39)),"",IF(H39="GC",K39,M39)))&gt;89,(IF(OR(ISBLANK(B39),ISBLANK(C39),ISBLANK(E39),ISBLANK(F39)),"",IF(H39="GC",K39,M39)))&lt;91),AND((IF(OR(ISBLANK(B39),ISBLANK(C39),ISBLANK(E39),ISBLANK(F39)),"",IF(H39="GC",K39,M39)))&gt;269,(IF(OR(ISBLANK(B39),ISBLANK(C39),ISBLANK(E39),ISBLANK(F39)),"",IF(H39="GC",K39,M39)))&lt;271)),ABS((IF(ABS((IF(G39="E",-ABS(E39+F39/60),E39+F39/60))-(IF(G38="E",-ABS(E38+F38/60),E38+F38/60)))&gt;180,IF(((IF(G39="E",-ABS(E39+F39/60),E39+F39/60))-(IF(G38="E",-ABS(E38+F38/60),E38+F38/60)))&gt;0,(IF(G39="E",-ABS(E39+F39/60),E39+F39/60))-(IF(G38="E",-ABS(E38+F38/60),E38+F38/60))-360,(IF(G39="E",-ABS(E39+F39/60),E39+F39/60))-(IF(G38="E",-ABS(E38+F38/60),E38+F38/60))+360),(IF(G39="E",-ABS(E39+F39/60),E39+F39/60))-(IF(G38="E",-ABS(E38+F38/60),E38+F38/60))))*COS(((IF(D38="S",-ABS(B38+C38/60),(B38+C38/60)))+(IF(D39="S",-ABS(B39+C39/60),(B39+C39/60))))*PI()/360)/SIN((IF(OR(ISBLANK(B39),ISBLANK(C39),ISBLANK(E39),ISBLANK(F39)),"",IF(H39="GC",K39,M39)))*PI()/180)*60),((IF(D39="S",-ABS(B39+C39/60),(B39+C39/60)))-(IF(D38="S",-ABS(B38+C38/60),(B38+C38/60))))/COS((IF(OR(ISBLANK(B39),ISBLANK(C39),ISBLANK(E39),ISBLANK(F39)),"",IF(H39="GC",K39,M39)))*PI()/180)*60)</f>
        <v>5494.9176971848301</v>
      </c>
    </row>
    <row r="40" spans="1:14">
      <c r="A40" s="32" t="s">
        <v>53</v>
      </c>
      <c r="B40" s="33">
        <v>33</v>
      </c>
      <c r="C40" s="34">
        <v>20</v>
      </c>
      <c r="D40" s="34" t="s">
        <v>9</v>
      </c>
      <c r="E40" s="35">
        <v>33</v>
      </c>
      <c r="F40" s="36">
        <v>20</v>
      </c>
      <c r="G40" s="36" t="s">
        <v>10</v>
      </c>
      <c r="H40" s="4" t="s">
        <v>14</v>
      </c>
      <c r="I40" s="37">
        <f>IF(OR(ISBLANK(B40),ISBLANK(C40),ISBLANK(E40),ISBLANK(F40)),"",IF(H40="GC",K40,M40))</f>
        <v>223.28557582699671</v>
      </c>
      <c r="J40" s="38">
        <f>IF(OR(ISBLANK(B39),ISBLANK(C40),ISBLANK(E40),ISBLANK(F40)),"",IF(ISBLANK(J39),"",IF(H40="GC",L40,N40)))</f>
        <v>5494.9176971848301</v>
      </c>
      <c r="K40" s="39">
        <f>IF((IF(ABS((IF(G40="E",-ABS(E40+F40/60),E40+F40/60))-(IF(G39="E",-ABS(E39+F39/60),E39+F39/60)))&gt;180,IF(((IF(G40="E",-ABS(E40+F40/60),E40+F40/60))-(IF(G39="E",-ABS(E39+F39/60),E39+F39/60)))&gt;0,(IF(G40="E",-ABS(E40+F40/60),E40+F40/60))-(IF(G39="E",-ABS(E39+F39/60),E39+F39/60))-360,(IF(G40="E",-ABS(E40+F40/60),E40+F40/60))-(IF(G39="E",-ABS(E39+F39/60),E39+F39/60))+360),(IF(G40="E",-ABS(E40+F40/60),E40+F40/60))-(IF(G39="E",-ABS(E39+F39/60),E39+F39/60))))&gt;0,360-180/PI()*(ACOS((SIN((IF(D40="S",-ABS(B40+C40/60),(B40+C40/60)))*PI()/180)-COS((IF(OR(ISBLANK(B39),ISBLANK(C40),ISBLANK(E40),ISBLANK(F40)),"",IF(ISBLANK((IF(OR(ISBLANK(B38),ISBLANK(C39),ISBLANK(E39),ISBLANK(F39)),"",IF(ISBLANK((IF(OR(ISBLANK(#REF!),ISBLANK(C38),ISBLANK(E38),ISBLANK(F38)),"",IF(ISBLANK(#REF!),"",IF(H38="GC",L38,N38))))),"",IF(H39="GC",L39,N39))))),"",IF(H40="GC",L40,N40))))*PI()/10800)*SIN((IF(D39="S",-ABS(B39+C39/60),(B39+C39/60)))*PI()/180))/(SIN((IF(OR(ISBLANK(B39),ISBLANK(C40),ISBLANK(E40),ISBLANK(F40)),"",IF(ISBLANK((IF(OR(ISBLANK(B38),ISBLANK(C39),ISBLANK(E39),ISBLANK(F39)),"",IF(ISBLANK((IF(OR(ISBLANK(#REF!),ISBLANK(C38),ISBLANK(E38),ISBLANK(F38)),"",IF(ISBLANK(#REF!),"",IF(H38="GC",L38,N38))))),"",IF(H39="GC",L39,N39))))),"",IF(H40="GC",L40,N40))))*PI()/10800)*COS((IF(D39="S",-ABS(B39+C39/60),(B39+C39/60)))*PI()/180)))),180/PI()*ACOS((SIN((IF(D40="S",-ABS(B40+C40/60),(B40+C40/60)))*PI()/180)-SIN((IF(D39="S",-ABS(B39+C39/60),(B39+C39/60)))*PI()/180)*COS((IF(OR(ISBLANK(B39),ISBLANK(C40),ISBLANK(E40),ISBLANK(F40)),"",IF(ISBLANK((IF(OR(ISBLANK(B38),ISBLANK(C39),ISBLANK(E39),ISBLANK(F39)),"",IF(ISBLANK((IF(OR(ISBLANK(#REF!),ISBLANK(C38),ISBLANK(E38),ISBLANK(F38)),"",IF(ISBLANK(#REF!),"",IF(H38="GC",L38,N38))))),"",IF(H39="GC",L39,N39))))),"",IF(H40="GC",L40,N40))))*PI()/10800))/(COS((IF(D39="S",-ABS(B39+C39/60),(B39+C39/60)))*PI()/180)*SIN((IF(OR(ISBLANK(B39),ISBLANK(C40),ISBLANK(E40),ISBLANK(F40)),"",IF(ISBLANK((IF(OR(ISBLANK(B38),ISBLANK(C39),ISBLANK(E39),ISBLANK(F39)),"",IF(ISBLANK((IF(OR(ISBLANK(#REF!),ISBLANK(C38),ISBLANK(E38),ISBLANK(F38)),"",IF(ISBLANK(#REF!),"",IF(H38="GC",L38,N38))))),"",IF(H39="GC",L39,N39))))),"",IF(H40="GC",L40,N40))))*PI()/10800))))</f>
        <v>230.22332816930265</v>
      </c>
      <c r="L40" s="40">
        <f>ACOS(SIN((IF(D40="S",-ABS(B40+C40/60),(B40+C40/60)))*PI()/180)*SIN((IF(D39="S",-ABS(B39+C39/60),(B39+C39/60)))*PI()/180)+COS((IF(D40="S",-ABS(B40+C40/60),(B40+C40/60)))*PI()/180)*COS((IF(D39="S",-ABS(B39+C39/60),(B39+C39/60)))*PI()/180)*COS((IF(ABS((IF(G40="E",-ABS(E40+F40/60),E40+F40/60))-(IF(G39="E",-ABS(E39+F39/60),E39+F39/60)))&gt;180,IF(((IF(G40="E",-ABS(E40+F40/60),E40+F40/60))-(IF(G39="E",-ABS(E39+F39/60),E39+F39/60)))&gt;0,(IF(G40="E",-ABS(E40+F40/60),E40+F40/60))-(IF(G39="E",-ABS(E39+F39/60),E39+F39/60))-360,(IF(G40="E",-ABS(E40+F40/60),E40+F40/60))-(IF(G39="E",-ABS(E39+F39/60),E39+F39/60))+360),(IF(G40="E",-ABS(E40+F40/60),E40+F40/60))-(IF(G39="E",-ABS(E39+F39/60),E39+F39/60))))*PI()/180))*10800/PI()</f>
        <v>5487.605481242389</v>
      </c>
      <c r="M40" s="39">
        <f>IF(((IF(D40="S",-ABS(B40+C40/60),(B40+C40/60)))-(IF(D39="S",-ABS(B39+C39/60),(B39+C39/60))))&gt;0,MOD(ATAN((IF(ABS((IF(G40="E",-ABS(E40+F40/60),E40+F40/60))-(IF(G39="E",-ABS(E39+F39/60),E39+F39/60)))&gt;180,IF(((IF(G40="E",-ABS(E40+F40/60),E40+F40/60))-(IF(G39="E",-ABS(E39+F39/60),E39+F39/60)))&gt;0,(IF(G40="E",-ABS(E40+F40/60),E40+F40/60))-(IF(G39="E",-ABS(E39+F39/60),E39+F39/60))-360,(IF(G40="E",-ABS(E40+F40/60),E40+F40/60))-(IF(G39="E",-ABS(E39+F39/60),E39+F39/60))+360),(IF(G40="E",-ABS(E40+F40/60),E40+F40/60))-(IF(G39="E",-ABS(E39+F39/60),E39+F39/60))))/((180/PI()*LN(TAN(((IF(D39="S",-ABS(B39+C39/60),(B39+C39/60)))/2+45)*PI()/180)))-(180/PI()*LN(TAN(((IF(D40="S",-ABS(B40+C40/60),(B40+C40/60)))/2+45)*PI()/180)))))*180/PI(),360),IF((IF(D39="S",-ABS(B39+C39/60),(B39+C39/60)))=(IF(D40="S",-ABS(B40+C40/60),(B40+C40/60))),IF((IF(G39="E",-ABS(E39+F39/60),E39+F39/60))&gt;(IF(G40="E",-ABS(E40+F40/60),E40+F40/60)),90,270),ATAN((IF(ABS((IF(G40="E",-ABS(E40+F40/60),E40+F40/60))-(IF(G39="E",-ABS(E39+F39/60),E39+F39/60)))&gt;180,IF(((IF(G40="E",-ABS(E40+F40/60),E40+F40/60))-(IF(G39="E",-ABS(E39+F39/60),E39+F39/60)))&gt;0,(IF(G40="E",-ABS(E40+F40/60),E40+F40/60))-(IF(G39="E",-ABS(E39+F39/60),E39+F39/60))-360,(IF(G40="E",-ABS(E40+F40/60),E40+F40/60))-(IF(G39="E",-ABS(E39+F39/60),E39+F39/60))+360),(IF(G40="E",-ABS(E40+F40/60),E40+F40/60))-(IF(G39="E",-ABS(E39+F39/60),E39+F39/60))))/((180/PI()*LN(TAN(((IF(D39="S",-ABS(B39+C39/60),(B39+C39/60)))/2+45)*PI()/180)))-(180/PI()*LN(TAN(((IF(D40="S",-ABS(B40+C40/60),(B40+C40/60)))/2+45)*PI()/180)))))*180/PI()+180))</f>
        <v>223.28557582699671</v>
      </c>
      <c r="N40" s="40">
        <f>IF(OR(AND((IF(OR(ISBLANK(B40),ISBLANK(C40),ISBLANK(E40),ISBLANK(F40)),"",IF(H40="GC",K40,M40)))&gt;89,(IF(OR(ISBLANK(B40),ISBLANK(C40),ISBLANK(E40),ISBLANK(F40)),"",IF(H40="GC",K40,M40)))&lt;91),AND((IF(OR(ISBLANK(B40),ISBLANK(C40),ISBLANK(E40),ISBLANK(F40)),"",IF(H40="GC",K40,M40)))&gt;269,(IF(OR(ISBLANK(B40),ISBLANK(C40),ISBLANK(E40),ISBLANK(F40)),"",IF(H40="GC",K40,M40)))&lt;271)),ABS((IF(ABS((IF(G40="E",-ABS(E40+F40/60),E40+F40/60))-(IF(G39="E",-ABS(E39+F39/60),E39+F39/60)))&gt;180,IF(((IF(G40="E",-ABS(E40+F40/60),E40+F40/60))-(IF(G39="E",-ABS(E39+F39/60),E39+F39/60)))&gt;0,(IF(G40="E",-ABS(E40+F40/60),E40+F40/60))-(IF(G39="E",-ABS(E39+F39/60),E39+F39/60))-360,(IF(G40="E",-ABS(E40+F40/60),E40+F40/60))-(IF(G39="E",-ABS(E39+F39/60),E39+F39/60))+360),(IF(G40="E",-ABS(E40+F40/60),E40+F40/60))-(IF(G39="E",-ABS(E39+F39/60),E39+F39/60))))*COS(((IF(D39="S",-ABS(B39+C39/60),(B39+C39/60)))+(IF(D40="S",-ABS(B40+C40/60),(B40+C40/60))))*PI()/360)/SIN((IF(OR(ISBLANK(B40),ISBLANK(C40),ISBLANK(E40),ISBLANK(F40)),"",IF(H40="GC",K40,M40)))*PI()/180)*60),((IF(D40="S",-ABS(B40+C40/60),(B40+C40/60)))-(IF(D39="S",-ABS(B39+C39/60),(B39+C39/60))))/COS((IF(OR(ISBLANK(B40),ISBLANK(C40),ISBLANK(E40),ISBLANK(F40)),"",IF(H40="GC",K40,M40)))*PI()/180)*60)</f>
        <v>5494.9176971848301</v>
      </c>
    </row>
    <row r="41" spans="1:14">
      <c r="A41" s="2" t="s">
        <v>54</v>
      </c>
      <c r="B41" s="19">
        <v>33</v>
      </c>
      <c r="C41" s="8">
        <v>20</v>
      </c>
      <c r="D41" s="8" t="s">
        <v>12</v>
      </c>
      <c r="E41" s="22">
        <v>33</v>
      </c>
      <c r="F41" s="12">
        <v>20</v>
      </c>
      <c r="G41" s="12" t="s">
        <v>13</v>
      </c>
      <c r="H41" s="3" t="s">
        <v>14</v>
      </c>
      <c r="I41" s="27">
        <f>IF(OR(ISBLANK(B41),ISBLANK(C41),ISBLANK(E41),ISBLANK(F41)),"",IF(H41="GC",K41,M41))</f>
        <v>43.285575826996691</v>
      </c>
      <c r="J41" s="16">
        <f>IF(OR(ISBLANK(B40),ISBLANK(C41),ISBLANK(E41),ISBLANK(F41)),"",IF(ISBLANK(J40),"",IF(H41="GC",L41,N41)))</f>
        <v>5494.9176971848301</v>
      </c>
      <c r="K41" s="30">
        <f>IF((IF(ABS((IF(G41="E",-ABS(E41+F41/60),E41+F41/60))-(IF(G40="E",-ABS(E40+F40/60),E40+F40/60)))&gt;180,IF(((IF(G41="E",-ABS(E41+F41/60),E41+F41/60))-(IF(G40="E",-ABS(E40+F40/60),E40+F40/60)))&gt;0,(IF(G41="E",-ABS(E41+F41/60),E41+F41/60))-(IF(G40="E",-ABS(E40+F40/60),E40+F40/60))-360,(IF(G41="E",-ABS(E41+F41/60),E41+F41/60))-(IF(G40="E",-ABS(E40+F40/60),E40+F40/60))+360),(IF(G41="E",-ABS(E41+F41/60),E41+F41/60))-(IF(G40="E",-ABS(E40+F40/60),E40+F40/60))))&gt;0,360-180/PI()*(ACOS((SIN((IF(D41="S",-ABS(B41+C41/60),(B41+C41/60)))*PI()/180)-COS((IF(OR(ISBLANK(B40),ISBLANK(C41),ISBLANK(E41),ISBLANK(F41)),"",IF(ISBLANK((IF(OR(ISBLANK(B39),ISBLANK(C40),ISBLANK(E40),ISBLANK(F40)),"",IF(ISBLANK((IF(OR(ISBLANK(#REF!),ISBLANK(C39),ISBLANK(E39),ISBLANK(F39)),"",IF(ISBLANK(#REF!),"",IF(H39="GC",L39,N39))))),"",IF(H40="GC",L40,N40))))),"",IF(H41="GC",L41,N41))))*PI()/10800)*SIN((IF(D40="S",-ABS(B40+C40/60),(B40+C40/60)))*PI()/180))/(SIN((IF(OR(ISBLANK(B40),ISBLANK(C41),ISBLANK(E41),ISBLANK(F41)),"",IF(ISBLANK((IF(OR(ISBLANK(B39),ISBLANK(C40),ISBLANK(E40),ISBLANK(F40)),"",IF(ISBLANK((IF(OR(ISBLANK(#REF!),ISBLANK(C39),ISBLANK(E39),ISBLANK(F39)),"",IF(ISBLANK(#REF!),"",IF(H39="GC",L39,N39))))),"",IF(H40="GC",L40,N40))))),"",IF(H41="GC",L41,N41))))*PI()/10800)*COS((IF(D40="S",-ABS(B40+C40/60),(B40+C40/60)))*PI()/180)))),180/PI()*ACOS((SIN((IF(D41="S",-ABS(B41+C41/60),(B41+C41/60)))*PI()/180)-SIN((IF(D40="S",-ABS(B40+C40/60),(B40+C40/60)))*PI()/180)*COS((IF(OR(ISBLANK(B40),ISBLANK(C41),ISBLANK(E41),ISBLANK(F41)),"",IF(ISBLANK((IF(OR(ISBLANK(B39),ISBLANK(C40),ISBLANK(E40),ISBLANK(F40)),"",IF(ISBLANK((IF(OR(ISBLANK(#REF!),ISBLANK(C39),ISBLANK(E39),ISBLANK(F39)),"",IF(ISBLANK(#REF!),"",IF(H39="GC",L39,N39))))),"",IF(H40="GC",L40,N40))))),"",IF(H41="GC",L41,N41))))*PI()/10800))/(COS((IF(D40="S",-ABS(B40+C40/60),(B40+C40/60)))*PI()/180)*SIN((IF(OR(ISBLANK(B40),ISBLANK(C41),ISBLANK(E41),ISBLANK(F41)),"",IF(ISBLANK((IF(OR(ISBLANK(B39),ISBLANK(C40),ISBLANK(E40),ISBLANK(F40)),"",IF(ISBLANK((IF(OR(ISBLANK(#REF!),ISBLANK(C39),ISBLANK(E39),ISBLANK(F39)),"",IF(ISBLANK(#REF!),"",IF(H39="GC",L39,N39))))),"",IF(H40="GC",L40,N40))))),"",IF(H41="GC",L41,N41))))*PI()/10800))))</f>
        <v>50.223328169302654</v>
      </c>
      <c r="L41" s="31">
        <f>ACOS(SIN((IF(D41="S",-ABS(B41+C41/60),(B41+C41/60)))*PI()/180)*SIN((IF(D40="S",-ABS(B40+C40/60),(B40+C40/60)))*PI()/180)+COS((IF(D41="S",-ABS(B41+C41/60),(B41+C41/60)))*PI()/180)*COS((IF(D40="S",-ABS(B40+C40/60),(B40+C40/60)))*PI()/180)*COS((IF(ABS((IF(G41="E",-ABS(E41+F41/60),E41+F41/60))-(IF(G40="E",-ABS(E40+F40/60),E40+F40/60)))&gt;180,IF(((IF(G41="E",-ABS(E41+F41/60),E41+F41/60))-(IF(G40="E",-ABS(E40+F40/60),E40+F40/60)))&gt;0,(IF(G41="E",-ABS(E41+F41/60),E41+F41/60))-(IF(G40="E",-ABS(E40+F40/60),E40+F40/60))-360,(IF(G41="E",-ABS(E41+F41/60),E41+F41/60))-(IF(G40="E",-ABS(E40+F40/60),E40+F40/60))+360),(IF(G41="E",-ABS(E41+F41/60),E41+F41/60))-(IF(G40="E",-ABS(E40+F40/60),E40+F40/60))))*PI()/180))*10800/PI()</f>
        <v>5487.605481242389</v>
      </c>
      <c r="M41" s="30">
        <f>IF(((IF(D41="S",-ABS(B41+C41/60),(B41+C41/60)))-(IF(D40="S",-ABS(B40+C40/60),(B40+C40/60))))&gt;0,MOD(ATAN((IF(ABS((IF(G41="E",-ABS(E41+F41/60),E41+F41/60))-(IF(G40="E",-ABS(E40+F40/60),E40+F40/60)))&gt;180,IF(((IF(G41="E",-ABS(E41+F41/60),E41+F41/60))-(IF(G40="E",-ABS(E40+F40/60),E40+F40/60)))&gt;0,(IF(G41="E",-ABS(E41+F41/60),E41+F41/60))-(IF(G40="E",-ABS(E40+F40/60),E40+F40/60))-360,(IF(G41="E",-ABS(E41+F41/60),E41+F41/60))-(IF(G40="E",-ABS(E40+F40/60),E40+F40/60))+360),(IF(G41="E",-ABS(E41+F41/60),E41+F41/60))-(IF(G40="E",-ABS(E40+F40/60),E40+F40/60))))/((180/PI()*LN(TAN(((IF(D40="S",-ABS(B40+C40/60),(B40+C40/60)))/2+45)*PI()/180)))-(180/PI()*LN(TAN(((IF(D41="S",-ABS(B41+C41/60),(B41+C41/60)))/2+45)*PI()/180)))))*180/PI(),360),IF((IF(D40="S",-ABS(B40+C40/60),(B40+C40/60)))=(IF(D41="S",-ABS(B41+C41/60),(B41+C41/60))),IF((IF(G40="E",-ABS(E40+F40/60),E40+F40/60))&gt;(IF(G41="E",-ABS(E41+F41/60),E41+F41/60)),90,270),ATAN((IF(ABS((IF(G41="E",-ABS(E41+F41/60),E41+F41/60))-(IF(G40="E",-ABS(E40+F40/60),E40+F40/60)))&gt;180,IF(((IF(G41="E",-ABS(E41+F41/60),E41+F41/60))-(IF(G40="E",-ABS(E40+F40/60),E40+F40/60)))&gt;0,(IF(G41="E",-ABS(E41+F41/60),E41+F41/60))-(IF(G40="E",-ABS(E40+F40/60),E40+F40/60))-360,(IF(G41="E",-ABS(E41+F41/60),E41+F41/60))-(IF(G40="E",-ABS(E40+F40/60),E40+F40/60))+360),(IF(G41="E",-ABS(E41+F41/60),E41+F41/60))-(IF(G40="E",-ABS(E40+F40/60),E40+F40/60))))/((180/PI()*LN(TAN(((IF(D40="S",-ABS(B40+C40/60),(B40+C40/60)))/2+45)*PI()/180)))-(180/PI()*LN(TAN(((IF(D41="S",-ABS(B41+C41/60),(B41+C41/60)))/2+45)*PI()/180)))))*180/PI()+180))</f>
        <v>43.285575826996691</v>
      </c>
      <c r="N41" s="31">
        <f>IF(OR(AND((IF(OR(ISBLANK(B41),ISBLANK(C41),ISBLANK(E41),ISBLANK(F41)),"",IF(H41="GC",K41,M41)))&gt;89,(IF(OR(ISBLANK(B41),ISBLANK(C41),ISBLANK(E41),ISBLANK(F41)),"",IF(H41="GC",K41,M41)))&lt;91),AND((IF(OR(ISBLANK(B41),ISBLANK(C41),ISBLANK(E41),ISBLANK(F41)),"",IF(H41="GC",K41,M41)))&gt;269,(IF(OR(ISBLANK(B41),ISBLANK(C41),ISBLANK(E41),ISBLANK(F41)),"",IF(H41="GC",K41,M41)))&lt;271)),ABS((IF(ABS((IF(G41="E",-ABS(E41+F41/60),E41+F41/60))-(IF(G40="E",-ABS(E40+F40/60),E40+F40/60)))&gt;180,IF(((IF(G41="E",-ABS(E41+F41/60),E41+F41/60))-(IF(G40="E",-ABS(E40+F40/60),E40+F40/60)))&gt;0,(IF(G41="E",-ABS(E41+F41/60),E41+F41/60))-(IF(G40="E",-ABS(E40+F40/60),E40+F40/60))-360,(IF(G41="E",-ABS(E41+F41/60),E41+F41/60))-(IF(G40="E",-ABS(E40+F40/60),E40+F40/60))+360),(IF(G41="E",-ABS(E41+F41/60),E41+F41/60))-(IF(G40="E",-ABS(E40+F40/60),E40+F40/60))))*COS(((IF(D40="S",-ABS(B40+C40/60),(B40+C40/60)))+(IF(D41="S",-ABS(B41+C41/60),(B41+C41/60))))*PI()/360)/SIN((IF(OR(ISBLANK(B41),ISBLANK(C41),ISBLANK(E41),ISBLANK(F41)),"",IF(H41="GC",K41,M41)))*PI()/180)*60),((IF(D41="S",-ABS(B41+C41/60),(B41+C41/60)))-(IF(D40="S",-ABS(B40+C40/60),(B40+C40/60))))/COS((IF(OR(ISBLANK(B41),ISBLANK(C41),ISBLANK(E41),ISBLANK(F41)),"",IF(H41="GC",K41,M41)))*PI()/180)*60)</f>
        <v>5494.9176971848301</v>
      </c>
    </row>
    <row r="42" spans="1:14">
      <c r="A42" s="32" t="s">
        <v>55</v>
      </c>
      <c r="B42" s="33">
        <v>33</v>
      </c>
      <c r="C42" s="34">
        <v>20</v>
      </c>
      <c r="D42" s="34" t="s">
        <v>9</v>
      </c>
      <c r="E42" s="35">
        <v>33</v>
      </c>
      <c r="F42" s="36">
        <v>20</v>
      </c>
      <c r="G42" s="36" t="s">
        <v>10</v>
      </c>
      <c r="H42" s="4" t="s">
        <v>14</v>
      </c>
      <c r="I42" s="37">
        <f>IF(OR(ISBLANK(B42),ISBLANK(C42),ISBLANK(E42),ISBLANK(F42)),"",IF(H42="GC",K42,M42))</f>
        <v>223.28557582699671</v>
      </c>
      <c r="J42" s="38">
        <f>IF(OR(ISBLANK(B41),ISBLANK(C42),ISBLANK(E42),ISBLANK(F42)),"",IF(ISBLANK(J41),"",IF(H42="GC",L42,N42)))</f>
        <v>5494.9176971848301</v>
      </c>
      <c r="K42" s="39">
        <f>IF((IF(ABS((IF(G42="E",-ABS(E42+F42/60),E42+F42/60))-(IF(G41="E",-ABS(E41+F41/60),E41+F41/60)))&gt;180,IF(((IF(G42="E",-ABS(E42+F42/60),E42+F42/60))-(IF(G41="E",-ABS(E41+F41/60),E41+F41/60)))&gt;0,(IF(G42="E",-ABS(E42+F42/60),E42+F42/60))-(IF(G41="E",-ABS(E41+F41/60),E41+F41/60))-360,(IF(G42="E",-ABS(E42+F42/60),E42+F42/60))-(IF(G41="E",-ABS(E41+F41/60),E41+F41/60))+360),(IF(G42="E",-ABS(E42+F42/60),E42+F42/60))-(IF(G41="E",-ABS(E41+F41/60),E41+F41/60))))&gt;0,360-180/PI()*(ACOS((SIN((IF(D42="S",-ABS(B42+C42/60),(B42+C42/60)))*PI()/180)-COS((IF(OR(ISBLANK(B41),ISBLANK(C42),ISBLANK(E42),ISBLANK(F42)),"",IF(ISBLANK((IF(OR(ISBLANK(B40),ISBLANK(C41),ISBLANK(E41),ISBLANK(F41)),"",IF(ISBLANK((IF(OR(ISBLANK(#REF!),ISBLANK(C40),ISBLANK(E40),ISBLANK(F40)),"",IF(ISBLANK(#REF!),"",IF(H40="GC",L40,N40))))),"",IF(H41="GC",L41,N41))))),"",IF(H42="GC",L42,N42))))*PI()/10800)*SIN((IF(D41="S",-ABS(B41+C41/60),(B41+C41/60)))*PI()/180))/(SIN((IF(OR(ISBLANK(B41),ISBLANK(C42),ISBLANK(E42),ISBLANK(F42)),"",IF(ISBLANK((IF(OR(ISBLANK(B40),ISBLANK(C41),ISBLANK(E41),ISBLANK(F41)),"",IF(ISBLANK((IF(OR(ISBLANK(#REF!),ISBLANK(C40),ISBLANK(E40),ISBLANK(F40)),"",IF(ISBLANK(#REF!),"",IF(H40="GC",L40,N40))))),"",IF(H41="GC",L41,N41))))),"",IF(H42="GC",L42,N42))))*PI()/10800)*COS((IF(D41="S",-ABS(B41+C41/60),(B41+C41/60)))*PI()/180)))),180/PI()*ACOS((SIN((IF(D42="S",-ABS(B42+C42/60),(B42+C42/60)))*PI()/180)-SIN((IF(D41="S",-ABS(B41+C41/60),(B41+C41/60)))*PI()/180)*COS((IF(OR(ISBLANK(B41),ISBLANK(C42),ISBLANK(E42),ISBLANK(F42)),"",IF(ISBLANK((IF(OR(ISBLANK(B40),ISBLANK(C41),ISBLANK(E41),ISBLANK(F41)),"",IF(ISBLANK((IF(OR(ISBLANK(#REF!),ISBLANK(C40),ISBLANK(E40),ISBLANK(F40)),"",IF(ISBLANK(#REF!),"",IF(H40="GC",L40,N40))))),"",IF(H41="GC",L41,N41))))),"",IF(H42="GC",L42,N42))))*PI()/10800))/(COS((IF(D41="S",-ABS(B41+C41/60),(B41+C41/60)))*PI()/180)*SIN((IF(OR(ISBLANK(B41),ISBLANK(C42),ISBLANK(E42),ISBLANK(F42)),"",IF(ISBLANK((IF(OR(ISBLANK(B40),ISBLANK(C41),ISBLANK(E41),ISBLANK(F41)),"",IF(ISBLANK((IF(OR(ISBLANK(#REF!),ISBLANK(C40),ISBLANK(E40),ISBLANK(F40)),"",IF(ISBLANK(#REF!),"",IF(H40="GC",L40,N40))))),"",IF(H41="GC",L41,N41))))),"",IF(H42="GC",L42,N42))))*PI()/10800))))</f>
        <v>230.22332816930265</v>
      </c>
      <c r="L42" s="40">
        <f>ACOS(SIN((IF(D42="S",-ABS(B42+C42/60),(B42+C42/60)))*PI()/180)*SIN((IF(D41="S",-ABS(B41+C41/60),(B41+C41/60)))*PI()/180)+COS((IF(D42="S",-ABS(B42+C42/60),(B42+C42/60)))*PI()/180)*COS((IF(D41="S",-ABS(B41+C41/60),(B41+C41/60)))*PI()/180)*COS((IF(ABS((IF(G42="E",-ABS(E42+F42/60),E42+F42/60))-(IF(G41="E",-ABS(E41+F41/60),E41+F41/60)))&gt;180,IF(((IF(G42="E",-ABS(E42+F42/60),E42+F42/60))-(IF(G41="E",-ABS(E41+F41/60),E41+F41/60)))&gt;0,(IF(G42="E",-ABS(E42+F42/60),E42+F42/60))-(IF(G41="E",-ABS(E41+F41/60),E41+F41/60))-360,(IF(G42="E",-ABS(E42+F42/60),E42+F42/60))-(IF(G41="E",-ABS(E41+F41/60),E41+F41/60))+360),(IF(G42="E",-ABS(E42+F42/60),E42+F42/60))-(IF(G41="E",-ABS(E41+F41/60),E41+F41/60))))*PI()/180))*10800/PI()</f>
        <v>5487.605481242389</v>
      </c>
      <c r="M42" s="39">
        <f>IF(((IF(D42="S",-ABS(B42+C42/60),(B42+C42/60)))-(IF(D41="S",-ABS(B41+C41/60),(B41+C41/60))))&gt;0,MOD(ATAN((IF(ABS((IF(G42="E",-ABS(E42+F42/60),E42+F42/60))-(IF(G41="E",-ABS(E41+F41/60),E41+F41/60)))&gt;180,IF(((IF(G42="E",-ABS(E42+F42/60),E42+F42/60))-(IF(G41="E",-ABS(E41+F41/60),E41+F41/60)))&gt;0,(IF(G42="E",-ABS(E42+F42/60),E42+F42/60))-(IF(G41="E",-ABS(E41+F41/60),E41+F41/60))-360,(IF(G42="E",-ABS(E42+F42/60),E42+F42/60))-(IF(G41="E",-ABS(E41+F41/60),E41+F41/60))+360),(IF(G42="E",-ABS(E42+F42/60),E42+F42/60))-(IF(G41="E",-ABS(E41+F41/60),E41+F41/60))))/((180/PI()*LN(TAN(((IF(D41="S",-ABS(B41+C41/60),(B41+C41/60)))/2+45)*PI()/180)))-(180/PI()*LN(TAN(((IF(D42="S",-ABS(B42+C42/60),(B42+C42/60)))/2+45)*PI()/180)))))*180/PI(),360),IF((IF(D41="S",-ABS(B41+C41/60),(B41+C41/60)))=(IF(D42="S",-ABS(B42+C42/60),(B42+C42/60))),IF((IF(G41="E",-ABS(E41+F41/60),E41+F41/60))&gt;(IF(G42="E",-ABS(E42+F42/60),E42+F42/60)),90,270),ATAN((IF(ABS((IF(G42="E",-ABS(E42+F42/60),E42+F42/60))-(IF(G41="E",-ABS(E41+F41/60),E41+F41/60)))&gt;180,IF(((IF(G42="E",-ABS(E42+F42/60),E42+F42/60))-(IF(G41="E",-ABS(E41+F41/60),E41+F41/60)))&gt;0,(IF(G42="E",-ABS(E42+F42/60),E42+F42/60))-(IF(G41="E",-ABS(E41+F41/60),E41+F41/60))-360,(IF(G42="E",-ABS(E42+F42/60),E42+F42/60))-(IF(G41="E",-ABS(E41+F41/60),E41+F41/60))+360),(IF(G42="E",-ABS(E42+F42/60),E42+F42/60))-(IF(G41="E",-ABS(E41+F41/60),E41+F41/60))))/((180/PI()*LN(TAN(((IF(D41="S",-ABS(B41+C41/60),(B41+C41/60)))/2+45)*PI()/180)))-(180/PI()*LN(TAN(((IF(D42="S",-ABS(B42+C42/60),(B42+C42/60)))/2+45)*PI()/180)))))*180/PI()+180))</f>
        <v>223.28557582699671</v>
      </c>
      <c r="N42" s="40">
        <f>IF(OR(AND((IF(OR(ISBLANK(B42),ISBLANK(C42),ISBLANK(E42),ISBLANK(F42)),"",IF(H42="GC",K42,M42)))&gt;89,(IF(OR(ISBLANK(B42),ISBLANK(C42),ISBLANK(E42),ISBLANK(F42)),"",IF(H42="GC",K42,M42)))&lt;91),AND((IF(OR(ISBLANK(B42),ISBLANK(C42),ISBLANK(E42),ISBLANK(F42)),"",IF(H42="GC",K42,M42)))&gt;269,(IF(OR(ISBLANK(B42),ISBLANK(C42),ISBLANK(E42),ISBLANK(F42)),"",IF(H42="GC",K42,M42)))&lt;271)),ABS((IF(ABS((IF(G42="E",-ABS(E42+F42/60),E42+F42/60))-(IF(G41="E",-ABS(E41+F41/60),E41+F41/60)))&gt;180,IF(((IF(G42="E",-ABS(E42+F42/60),E42+F42/60))-(IF(G41="E",-ABS(E41+F41/60),E41+F41/60)))&gt;0,(IF(G42="E",-ABS(E42+F42/60),E42+F42/60))-(IF(G41="E",-ABS(E41+F41/60),E41+F41/60))-360,(IF(G42="E",-ABS(E42+F42/60),E42+F42/60))-(IF(G41="E",-ABS(E41+F41/60),E41+F41/60))+360),(IF(G42="E",-ABS(E42+F42/60),E42+F42/60))-(IF(G41="E",-ABS(E41+F41/60),E41+F41/60))))*COS(((IF(D41="S",-ABS(B41+C41/60),(B41+C41/60)))+(IF(D42="S",-ABS(B42+C42/60),(B42+C42/60))))*PI()/360)/SIN((IF(OR(ISBLANK(B42),ISBLANK(C42),ISBLANK(E42),ISBLANK(F42)),"",IF(H42="GC",K42,M42)))*PI()/180)*60),((IF(D42="S",-ABS(B42+C42/60),(B42+C42/60)))-(IF(D41="S",-ABS(B41+C41/60),(B41+C41/60))))/COS((IF(OR(ISBLANK(B42),ISBLANK(C42),ISBLANK(E42),ISBLANK(F42)),"",IF(H42="GC",K42,M42)))*PI()/180)*60)</f>
        <v>5494.9176971848301</v>
      </c>
    </row>
    <row r="43" spans="1:14">
      <c r="A43" s="2" t="s">
        <v>56</v>
      </c>
      <c r="B43" s="19">
        <v>33</v>
      </c>
      <c r="C43" s="8">
        <v>20</v>
      </c>
      <c r="D43" s="8" t="s">
        <v>12</v>
      </c>
      <c r="E43" s="22">
        <v>33</v>
      </c>
      <c r="F43" s="12">
        <v>20</v>
      </c>
      <c r="G43" s="12" t="s">
        <v>13</v>
      </c>
      <c r="H43" s="3" t="s">
        <v>14</v>
      </c>
      <c r="I43" s="27">
        <f>IF(OR(ISBLANK(B43),ISBLANK(C43),ISBLANK(E43),ISBLANK(F43)),"",IF(H43="GC",K43,M43))</f>
        <v>43.285575826996691</v>
      </c>
      <c r="J43" s="16">
        <f>IF(OR(ISBLANK(B42),ISBLANK(C43),ISBLANK(E43),ISBLANK(F43)),"",IF(ISBLANK(J42),"",IF(H43="GC",L43,N43)))</f>
        <v>5494.9176971848301</v>
      </c>
      <c r="K43" s="30">
        <f>IF((IF(ABS((IF(G43="E",-ABS(E43+F43/60),E43+F43/60))-(IF(G42="E",-ABS(E42+F42/60),E42+F42/60)))&gt;180,IF(((IF(G43="E",-ABS(E43+F43/60),E43+F43/60))-(IF(G42="E",-ABS(E42+F42/60),E42+F42/60)))&gt;0,(IF(G43="E",-ABS(E43+F43/60),E43+F43/60))-(IF(G42="E",-ABS(E42+F42/60),E42+F42/60))-360,(IF(G43="E",-ABS(E43+F43/60),E43+F43/60))-(IF(G42="E",-ABS(E42+F42/60),E42+F42/60))+360),(IF(G43="E",-ABS(E43+F43/60),E43+F43/60))-(IF(G42="E",-ABS(E42+F42/60),E42+F42/60))))&gt;0,360-180/PI()*(ACOS((SIN((IF(D43="S",-ABS(B43+C43/60),(B43+C43/60)))*PI()/180)-COS((IF(OR(ISBLANK(B42),ISBLANK(C43),ISBLANK(E43),ISBLANK(F43)),"",IF(ISBLANK((IF(OR(ISBLANK(B41),ISBLANK(C42),ISBLANK(E42),ISBLANK(F42)),"",IF(ISBLANK((IF(OR(ISBLANK(#REF!),ISBLANK(C41),ISBLANK(E41),ISBLANK(F41)),"",IF(ISBLANK(#REF!),"",IF(H41="GC",L41,N41))))),"",IF(H42="GC",L42,N42))))),"",IF(H43="GC",L43,N43))))*PI()/10800)*SIN((IF(D42="S",-ABS(B42+C42/60),(B42+C42/60)))*PI()/180))/(SIN((IF(OR(ISBLANK(B42),ISBLANK(C43),ISBLANK(E43),ISBLANK(F43)),"",IF(ISBLANK((IF(OR(ISBLANK(B41),ISBLANK(C42),ISBLANK(E42),ISBLANK(F42)),"",IF(ISBLANK((IF(OR(ISBLANK(#REF!),ISBLANK(C41),ISBLANK(E41),ISBLANK(F41)),"",IF(ISBLANK(#REF!),"",IF(H41="GC",L41,N41))))),"",IF(H42="GC",L42,N42))))),"",IF(H43="GC",L43,N43))))*PI()/10800)*COS((IF(D42="S",-ABS(B42+C42/60),(B42+C42/60)))*PI()/180)))),180/PI()*ACOS((SIN((IF(D43="S",-ABS(B43+C43/60),(B43+C43/60)))*PI()/180)-SIN((IF(D42="S",-ABS(B42+C42/60),(B42+C42/60)))*PI()/180)*COS((IF(OR(ISBLANK(B42),ISBLANK(C43),ISBLANK(E43),ISBLANK(F43)),"",IF(ISBLANK((IF(OR(ISBLANK(B41),ISBLANK(C42),ISBLANK(E42),ISBLANK(F42)),"",IF(ISBLANK((IF(OR(ISBLANK(#REF!),ISBLANK(C41),ISBLANK(E41),ISBLANK(F41)),"",IF(ISBLANK(#REF!),"",IF(H41="GC",L41,N41))))),"",IF(H42="GC",L42,N42))))),"",IF(H43="GC",L43,N43))))*PI()/10800))/(COS((IF(D42="S",-ABS(B42+C42/60),(B42+C42/60)))*PI()/180)*SIN((IF(OR(ISBLANK(B42),ISBLANK(C43),ISBLANK(E43),ISBLANK(F43)),"",IF(ISBLANK((IF(OR(ISBLANK(B41),ISBLANK(C42),ISBLANK(E42),ISBLANK(F42)),"",IF(ISBLANK((IF(OR(ISBLANK(#REF!),ISBLANK(C41),ISBLANK(E41),ISBLANK(F41)),"",IF(ISBLANK(#REF!),"",IF(H41="GC",L41,N41))))),"",IF(H42="GC",L42,N42))))),"",IF(H43="GC",L43,N43))))*PI()/10800))))</f>
        <v>50.223328169302654</v>
      </c>
      <c r="L43" s="31">
        <f>ACOS(SIN((IF(D43="S",-ABS(B43+C43/60),(B43+C43/60)))*PI()/180)*SIN((IF(D42="S",-ABS(B42+C42/60),(B42+C42/60)))*PI()/180)+COS((IF(D43="S",-ABS(B43+C43/60),(B43+C43/60)))*PI()/180)*COS((IF(D42="S",-ABS(B42+C42/60),(B42+C42/60)))*PI()/180)*COS((IF(ABS((IF(G43="E",-ABS(E43+F43/60),E43+F43/60))-(IF(G42="E",-ABS(E42+F42/60),E42+F42/60)))&gt;180,IF(((IF(G43="E",-ABS(E43+F43/60),E43+F43/60))-(IF(G42="E",-ABS(E42+F42/60),E42+F42/60)))&gt;0,(IF(G43="E",-ABS(E43+F43/60),E43+F43/60))-(IF(G42="E",-ABS(E42+F42/60),E42+F42/60))-360,(IF(G43="E",-ABS(E43+F43/60),E43+F43/60))-(IF(G42="E",-ABS(E42+F42/60),E42+F42/60))+360),(IF(G43="E",-ABS(E43+F43/60),E43+F43/60))-(IF(G42="E",-ABS(E42+F42/60),E42+F42/60))))*PI()/180))*10800/PI()</f>
        <v>5487.605481242389</v>
      </c>
      <c r="M43" s="30">
        <f>IF(((IF(D43="S",-ABS(B43+C43/60),(B43+C43/60)))-(IF(D42="S",-ABS(B42+C42/60),(B42+C42/60))))&gt;0,MOD(ATAN((IF(ABS((IF(G43="E",-ABS(E43+F43/60),E43+F43/60))-(IF(G42="E",-ABS(E42+F42/60),E42+F42/60)))&gt;180,IF(((IF(G43="E",-ABS(E43+F43/60),E43+F43/60))-(IF(G42="E",-ABS(E42+F42/60),E42+F42/60)))&gt;0,(IF(G43="E",-ABS(E43+F43/60),E43+F43/60))-(IF(G42="E",-ABS(E42+F42/60),E42+F42/60))-360,(IF(G43="E",-ABS(E43+F43/60),E43+F43/60))-(IF(G42="E",-ABS(E42+F42/60),E42+F42/60))+360),(IF(G43="E",-ABS(E43+F43/60),E43+F43/60))-(IF(G42="E",-ABS(E42+F42/60),E42+F42/60))))/((180/PI()*LN(TAN(((IF(D42="S",-ABS(B42+C42/60),(B42+C42/60)))/2+45)*PI()/180)))-(180/PI()*LN(TAN(((IF(D43="S",-ABS(B43+C43/60),(B43+C43/60)))/2+45)*PI()/180)))))*180/PI(),360),IF((IF(D42="S",-ABS(B42+C42/60),(B42+C42/60)))=(IF(D43="S",-ABS(B43+C43/60),(B43+C43/60))),IF((IF(G42="E",-ABS(E42+F42/60),E42+F42/60))&gt;(IF(G43="E",-ABS(E43+F43/60),E43+F43/60)),90,270),ATAN((IF(ABS((IF(G43="E",-ABS(E43+F43/60),E43+F43/60))-(IF(G42="E",-ABS(E42+F42/60),E42+F42/60)))&gt;180,IF(((IF(G43="E",-ABS(E43+F43/60),E43+F43/60))-(IF(G42="E",-ABS(E42+F42/60),E42+F42/60)))&gt;0,(IF(G43="E",-ABS(E43+F43/60),E43+F43/60))-(IF(G42="E",-ABS(E42+F42/60),E42+F42/60))-360,(IF(G43="E",-ABS(E43+F43/60),E43+F43/60))-(IF(G42="E",-ABS(E42+F42/60),E42+F42/60))+360),(IF(G43="E",-ABS(E43+F43/60),E43+F43/60))-(IF(G42="E",-ABS(E42+F42/60),E42+F42/60))))/((180/PI()*LN(TAN(((IF(D42="S",-ABS(B42+C42/60),(B42+C42/60)))/2+45)*PI()/180)))-(180/PI()*LN(TAN(((IF(D43="S",-ABS(B43+C43/60),(B43+C43/60)))/2+45)*PI()/180)))))*180/PI()+180))</f>
        <v>43.285575826996691</v>
      </c>
      <c r="N43" s="31">
        <f>IF(OR(AND((IF(OR(ISBLANK(B43),ISBLANK(C43),ISBLANK(E43),ISBLANK(F43)),"",IF(H43="GC",K43,M43)))&gt;89,(IF(OR(ISBLANK(B43),ISBLANK(C43),ISBLANK(E43),ISBLANK(F43)),"",IF(H43="GC",K43,M43)))&lt;91),AND((IF(OR(ISBLANK(B43),ISBLANK(C43),ISBLANK(E43),ISBLANK(F43)),"",IF(H43="GC",K43,M43)))&gt;269,(IF(OR(ISBLANK(B43),ISBLANK(C43),ISBLANK(E43),ISBLANK(F43)),"",IF(H43="GC",K43,M43)))&lt;271)),ABS((IF(ABS((IF(G43="E",-ABS(E43+F43/60),E43+F43/60))-(IF(G42="E",-ABS(E42+F42/60),E42+F42/60)))&gt;180,IF(((IF(G43="E",-ABS(E43+F43/60),E43+F43/60))-(IF(G42="E",-ABS(E42+F42/60),E42+F42/60)))&gt;0,(IF(G43="E",-ABS(E43+F43/60),E43+F43/60))-(IF(G42="E",-ABS(E42+F42/60),E42+F42/60))-360,(IF(G43="E",-ABS(E43+F43/60),E43+F43/60))-(IF(G42="E",-ABS(E42+F42/60),E42+F42/60))+360),(IF(G43="E",-ABS(E43+F43/60),E43+F43/60))-(IF(G42="E",-ABS(E42+F42/60),E42+F42/60))))*COS(((IF(D42="S",-ABS(B42+C42/60),(B42+C42/60)))+(IF(D43="S",-ABS(B43+C43/60),(B43+C43/60))))*PI()/360)/SIN((IF(OR(ISBLANK(B43),ISBLANK(C43),ISBLANK(E43),ISBLANK(F43)),"",IF(H43="GC",K43,M43)))*PI()/180)*60),((IF(D43="S",-ABS(B43+C43/60),(B43+C43/60)))-(IF(D42="S",-ABS(B42+C42/60),(B42+C42/60))))/COS((IF(OR(ISBLANK(B43),ISBLANK(C43),ISBLANK(E43),ISBLANK(F43)),"",IF(H43="GC",K43,M43)))*PI()/180)*60)</f>
        <v>5494.9176971848301</v>
      </c>
    </row>
    <row r="44" spans="1:14">
      <c r="A44" s="32" t="s">
        <v>57</v>
      </c>
      <c r="B44" s="33">
        <v>33</v>
      </c>
      <c r="C44" s="34">
        <v>20</v>
      </c>
      <c r="D44" s="34" t="s">
        <v>9</v>
      </c>
      <c r="E44" s="35">
        <v>33</v>
      </c>
      <c r="F44" s="36">
        <v>20</v>
      </c>
      <c r="G44" s="36" t="s">
        <v>10</v>
      </c>
      <c r="H44" s="4" t="s">
        <v>14</v>
      </c>
      <c r="I44" s="37">
        <f>IF(OR(ISBLANK(B44),ISBLANK(C44),ISBLANK(E44),ISBLANK(F44)),"",IF(H44="GC",K44,M44))</f>
        <v>223.28557582699671</v>
      </c>
      <c r="J44" s="38">
        <f>IF(OR(ISBLANK(B43),ISBLANK(C44),ISBLANK(E44),ISBLANK(F44)),"",IF(ISBLANK(J43),"",IF(H44="GC",L44,N44)))</f>
        <v>5494.9176971848301</v>
      </c>
      <c r="K44" s="39">
        <f>IF((IF(ABS((IF(G44="E",-ABS(E44+F44/60),E44+F44/60))-(IF(G43="E",-ABS(E43+F43/60),E43+F43/60)))&gt;180,IF(((IF(G44="E",-ABS(E44+F44/60),E44+F44/60))-(IF(G43="E",-ABS(E43+F43/60),E43+F43/60)))&gt;0,(IF(G44="E",-ABS(E44+F44/60),E44+F44/60))-(IF(G43="E",-ABS(E43+F43/60),E43+F43/60))-360,(IF(G44="E",-ABS(E44+F44/60),E44+F44/60))-(IF(G43="E",-ABS(E43+F43/60),E43+F43/60))+360),(IF(G44="E",-ABS(E44+F44/60),E44+F44/60))-(IF(G43="E",-ABS(E43+F43/60),E43+F43/60))))&gt;0,360-180/PI()*(ACOS((SIN((IF(D44="S",-ABS(B44+C44/60),(B44+C44/60)))*PI()/180)-COS((IF(OR(ISBLANK(B43),ISBLANK(C44),ISBLANK(E44),ISBLANK(F44)),"",IF(ISBLANK((IF(OR(ISBLANK(B42),ISBLANK(C43),ISBLANK(E43),ISBLANK(F43)),"",IF(ISBLANK((IF(OR(ISBLANK(#REF!),ISBLANK(C42),ISBLANK(E42),ISBLANK(F42)),"",IF(ISBLANK(#REF!),"",IF(H42="GC",L42,N42))))),"",IF(H43="GC",L43,N43))))),"",IF(H44="GC",L44,N44))))*PI()/10800)*SIN((IF(D43="S",-ABS(B43+C43/60),(B43+C43/60)))*PI()/180))/(SIN((IF(OR(ISBLANK(B43),ISBLANK(C44),ISBLANK(E44),ISBLANK(F44)),"",IF(ISBLANK((IF(OR(ISBLANK(B42),ISBLANK(C43),ISBLANK(E43),ISBLANK(F43)),"",IF(ISBLANK((IF(OR(ISBLANK(#REF!),ISBLANK(C42),ISBLANK(E42),ISBLANK(F42)),"",IF(ISBLANK(#REF!),"",IF(H42="GC",L42,N42))))),"",IF(H43="GC",L43,N43))))),"",IF(H44="GC",L44,N44))))*PI()/10800)*COS((IF(D43="S",-ABS(B43+C43/60),(B43+C43/60)))*PI()/180)))),180/PI()*ACOS((SIN((IF(D44="S",-ABS(B44+C44/60),(B44+C44/60)))*PI()/180)-SIN((IF(D43="S",-ABS(B43+C43/60),(B43+C43/60)))*PI()/180)*COS((IF(OR(ISBLANK(B43),ISBLANK(C44),ISBLANK(E44),ISBLANK(F44)),"",IF(ISBLANK((IF(OR(ISBLANK(B42),ISBLANK(C43),ISBLANK(E43),ISBLANK(F43)),"",IF(ISBLANK((IF(OR(ISBLANK(#REF!),ISBLANK(C42),ISBLANK(E42),ISBLANK(F42)),"",IF(ISBLANK(#REF!),"",IF(H42="GC",L42,N42))))),"",IF(H43="GC",L43,N43))))),"",IF(H44="GC",L44,N44))))*PI()/10800))/(COS((IF(D43="S",-ABS(B43+C43/60),(B43+C43/60)))*PI()/180)*SIN((IF(OR(ISBLANK(B43),ISBLANK(C44),ISBLANK(E44),ISBLANK(F44)),"",IF(ISBLANK((IF(OR(ISBLANK(B42),ISBLANK(C43),ISBLANK(E43),ISBLANK(F43)),"",IF(ISBLANK((IF(OR(ISBLANK(#REF!),ISBLANK(C42),ISBLANK(E42),ISBLANK(F42)),"",IF(ISBLANK(#REF!),"",IF(H42="GC",L42,N42))))),"",IF(H43="GC",L43,N43))))),"",IF(H44="GC",L44,N44))))*PI()/10800))))</f>
        <v>230.22332816930265</v>
      </c>
      <c r="L44" s="40">
        <f>ACOS(SIN((IF(D44="S",-ABS(B44+C44/60),(B44+C44/60)))*PI()/180)*SIN((IF(D43="S",-ABS(B43+C43/60),(B43+C43/60)))*PI()/180)+COS((IF(D44="S",-ABS(B44+C44/60),(B44+C44/60)))*PI()/180)*COS((IF(D43="S",-ABS(B43+C43/60),(B43+C43/60)))*PI()/180)*COS((IF(ABS((IF(G44="E",-ABS(E44+F44/60),E44+F44/60))-(IF(G43="E",-ABS(E43+F43/60),E43+F43/60)))&gt;180,IF(((IF(G44="E",-ABS(E44+F44/60),E44+F44/60))-(IF(G43="E",-ABS(E43+F43/60),E43+F43/60)))&gt;0,(IF(G44="E",-ABS(E44+F44/60),E44+F44/60))-(IF(G43="E",-ABS(E43+F43/60),E43+F43/60))-360,(IF(G44="E",-ABS(E44+F44/60),E44+F44/60))-(IF(G43="E",-ABS(E43+F43/60),E43+F43/60))+360),(IF(G44="E",-ABS(E44+F44/60),E44+F44/60))-(IF(G43="E",-ABS(E43+F43/60),E43+F43/60))))*PI()/180))*10800/PI()</f>
        <v>5487.605481242389</v>
      </c>
      <c r="M44" s="39">
        <f>IF(((IF(D44="S",-ABS(B44+C44/60),(B44+C44/60)))-(IF(D43="S",-ABS(B43+C43/60),(B43+C43/60))))&gt;0,MOD(ATAN((IF(ABS((IF(G44="E",-ABS(E44+F44/60),E44+F44/60))-(IF(G43="E",-ABS(E43+F43/60),E43+F43/60)))&gt;180,IF(((IF(G44="E",-ABS(E44+F44/60),E44+F44/60))-(IF(G43="E",-ABS(E43+F43/60),E43+F43/60)))&gt;0,(IF(G44="E",-ABS(E44+F44/60),E44+F44/60))-(IF(G43="E",-ABS(E43+F43/60),E43+F43/60))-360,(IF(G44="E",-ABS(E44+F44/60),E44+F44/60))-(IF(G43="E",-ABS(E43+F43/60),E43+F43/60))+360),(IF(G44="E",-ABS(E44+F44/60),E44+F44/60))-(IF(G43="E",-ABS(E43+F43/60),E43+F43/60))))/((180/PI()*LN(TAN(((IF(D43="S",-ABS(B43+C43/60),(B43+C43/60)))/2+45)*PI()/180)))-(180/PI()*LN(TAN(((IF(D44="S",-ABS(B44+C44/60),(B44+C44/60)))/2+45)*PI()/180)))))*180/PI(),360),IF((IF(D43="S",-ABS(B43+C43/60),(B43+C43/60)))=(IF(D44="S",-ABS(B44+C44/60),(B44+C44/60))),IF((IF(G43="E",-ABS(E43+F43/60),E43+F43/60))&gt;(IF(G44="E",-ABS(E44+F44/60),E44+F44/60)),90,270),ATAN((IF(ABS((IF(G44="E",-ABS(E44+F44/60),E44+F44/60))-(IF(G43="E",-ABS(E43+F43/60),E43+F43/60)))&gt;180,IF(((IF(G44="E",-ABS(E44+F44/60),E44+F44/60))-(IF(G43="E",-ABS(E43+F43/60),E43+F43/60)))&gt;0,(IF(G44="E",-ABS(E44+F44/60),E44+F44/60))-(IF(G43="E",-ABS(E43+F43/60),E43+F43/60))-360,(IF(G44="E",-ABS(E44+F44/60),E44+F44/60))-(IF(G43="E",-ABS(E43+F43/60),E43+F43/60))+360),(IF(G44="E",-ABS(E44+F44/60),E44+F44/60))-(IF(G43="E",-ABS(E43+F43/60),E43+F43/60))))/((180/PI()*LN(TAN(((IF(D43="S",-ABS(B43+C43/60),(B43+C43/60)))/2+45)*PI()/180)))-(180/PI()*LN(TAN(((IF(D44="S",-ABS(B44+C44/60),(B44+C44/60)))/2+45)*PI()/180)))))*180/PI()+180))</f>
        <v>223.28557582699671</v>
      </c>
      <c r="N44" s="40">
        <f>IF(OR(AND((IF(OR(ISBLANK(B44),ISBLANK(C44),ISBLANK(E44),ISBLANK(F44)),"",IF(H44="GC",K44,M44)))&gt;89,(IF(OR(ISBLANK(B44),ISBLANK(C44),ISBLANK(E44),ISBLANK(F44)),"",IF(H44="GC",K44,M44)))&lt;91),AND((IF(OR(ISBLANK(B44),ISBLANK(C44),ISBLANK(E44),ISBLANK(F44)),"",IF(H44="GC",K44,M44)))&gt;269,(IF(OR(ISBLANK(B44),ISBLANK(C44),ISBLANK(E44),ISBLANK(F44)),"",IF(H44="GC",K44,M44)))&lt;271)),ABS((IF(ABS((IF(G44="E",-ABS(E44+F44/60),E44+F44/60))-(IF(G43="E",-ABS(E43+F43/60),E43+F43/60)))&gt;180,IF(((IF(G44="E",-ABS(E44+F44/60),E44+F44/60))-(IF(G43="E",-ABS(E43+F43/60),E43+F43/60)))&gt;0,(IF(G44="E",-ABS(E44+F44/60),E44+F44/60))-(IF(G43="E",-ABS(E43+F43/60),E43+F43/60))-360,(IF(G44="E",-ABS(E44+F44/60),E44+F44/60))-(IF(G43="E",-ABS(E43+F43/60),E43+F43/60))+360),(IF(G44="E",-ABS(E44+F44/60),E44+F44/60))-(IF(G43="E",-ABS(E43+F43/60),E43+F43/60))))*COS(((IF(D43="S",-ABS(B43+C43/60),(B43+C43/60)))+(IF(D44="S",-ABS(B44+C44/60),(B44+C44/60))))*PI()/360)/SIN((IF(OR(ISBLANK(B44),ISBLANK(C44),ISBLANK(E44),ISBLANK(F44)),"",IF(H44="GC",K44,M44)))*PI()/180)*60),((IF(D44="S",-ABS(B44+C44/60),(B44+C44/60)))-(IF(D43="S",-ABS(B43+C43/60),(B43+C43/60))))/COS((IF(OR(ISBLANK(B44),ISBLANK(C44),ISBLANK(E44),ISBLANK(F44)),"",IF(H44="GC",K44,M44)))*PI()/180)*60)</f>
        <v>5494.9176971848301</v>
      </c>
    </row>
    <row r="45" spans="1:14">
      <c r="A45" s="2" t="s">
        <v>58</v>
      </c>
      <c r="B45" s="19">
        <v>33</v>
      </c>
      <c r="C45" s="8">
        <v>20</v>
      </c>
      <c r="D45" s="8" t="s">
        <v>12</v>
      </c>
      <c r="E45" s="22">
        <v>33</v>
      </c>
      <c r="F45" s="12">
        <v>20</v>
      </c>
      <c r="G45" s="12" t="s">
        <v>13</v>
      </c>
      <c r="H45" s="3" t="s">
        <v>14</v>
      </c>
      <c r="I45" s="27">
        <f>IF(OR(ISBLANK(B45),ISBLANK(C45),ISBLANK(E45),ISBLANK(F45)),"",IF(H45="GC",K45,M45))</f>
        <v>43.285575826996691</v>
      </c>
      <c r="J45" s="16">
        <f>IF(OR(ISBLANK(B44),ISBLANK(C45),ISBLANK(E45),ISBLANK(F45)),"",IF(ISBLANK(J44),"",IF(H45="GC",L45,N45)))</f>
        <v>5494.9176971848301</v>
      </c>
      <c r="K45" s="30">
        <f>IF((IF(ABS((IF(G45="E",-ABS(E45+F45/60),E45+F45/60))-(IF(G44="E",-ABS(E44+F44/60),E44+F44/60)))&gt;180,IF(((IF(G45="E",-ABS(E45+F45/60),E45+F45/60))-(IF(G44="E",-ABS(E44+F44/60),E44+F44/60)))&gt;0,(IF(G45="E",-ABS(E45+F45/60),E45+F45/60))-(IF(G44="E",-ABS(E44+F44/60),E44+F44/60))-360,(IF(G45="E",-ABS(E45+F45/60),E45+F45/60))-(IF(G44="E",-ABS(E44+F44/60),E44+F44/60))+360),(IF(G45="E",-ABS(E45+F45/60),E45+F45/60))-(IF(G44="E",-ABS(E44+F44/60),E44+F44/60))))&gt;0,360-180/PI()*(ACOS((SIN((IF(D45="S",-ABS(B45+C45/60),(B45+C45/60)))*PI()/180)-COS((IF(OR(ISBLANK(B44),ISBLANK(C45),ISBLANK(E45),ISBLANK(F45)),"",IF(ISBLANK((IF(OR(ISBLANK(B43),ISBLANK(C44),ISBLANK(E44),ISBLANK(F44)),"",IF(ISBLANK((IF(OR(ISBLANK(#REF!),ISBLANK(C43),ISBLANK(E43),ISBLANK(F43)),"",IF(ISBLANK(#REF!),"",IF(H43="GC",L43,N43))))),"",IF(H44="GC",L44,N44))))),"",IF(H45="GC",L45,N45))))*PI()/10800)*SIN((IF(D44="S",-ABS(B44+C44/60),(B44+C44/60)))*PI()/180))/(SIN((IF(OR(ISBLANK(B44),ISBLANK(C45),ISBLANK(E45),ISBLANK(F45)),"",IF(ISBLANK((IF(OR(ISBLANK(B43),ISBLANK(C44),ISBLANK(E44),ISBLANK(F44)),"",IF(ISBLANK((IF(OR(ISBLANK(#REF!),ISBLANK(C43),ISBLANK(E43),ISBLANK(F43)),"",IF(ISBLANK(#REF!),"",IF(H43="GC",L43,N43))))),"",IF(H44="GC",L44,N44))))),"",IF(H45="GC",L45,N45))))*PI()/10800)*COS((IF(D44="S",-ABS(B44+C44/60),(B44+C44/60)))*PI()/180)))),180/PI()*ACOS((SIN((IF(D45="S",-ABS(B45+C45/60),(B45+C45/60)))*PI()/180)-SIN((IF(D44="S",-ABS(B44+C44/60),(B44+C44/60)))*PI()/180)*COS((IF(OR(ISBLANK(B44),ISBLANK(C45),ISBLANK(E45),ISBLANK(F45)),"",IF(ISBLANK((IF(OR(ISBLANK(B43),ISBLANK(C44),ISBLANK(E44),ISBLANK(F44)),"",IF(ISBLANK((IF(OR(ISBLANK(#REF!),ISBLANK(C43),ISBLANK(E43),ISBLANK(F43)),"",IF(ISBLANK(#REF!),"",IF(H43="GC",L43,N43))))),"",IF(H44="GC",L44,N44))))),"",IF(H45="GC",L45,N45))))*PI()/10800))/(COS((IF(D44="S",-ABS(B44+C44/60),(B44+C44/60)))*PI()/180)*SIN((IF(OR(ISBLANK(B44),ISBLANK(C45),ISBLANK(E45),ISBLANK(F45)),"",IF(ISBLANK((IF(OR(ISBLANK(B43),ISBLANK(C44),ISBLANK(E44),ISBLANK(F44)),"",IF(ISBLANK((IF(OR(ISBLANK(#REF!),ISBLANK(C43),ISBLANK(E43),ISBLANK(F43)),"",IF(ISBLANK(#REF!),"",IF(H43="GC",L43,N43))))),"",IF(H44="GC",L44,N44))))),"",IF(H45="GC",L45,N45))))*PI()/10800))))</f>
        <v>50.223328169302654</v>
      </c>
      <c r="L45" s="31">
        <f>ACOS(SIN((IF(D45="S",-ABS(B45+C45/60),(B45+C45/60)))*PI()/180)*SIN((IF(D44="S",-ABS(B44+C44/60),(B44+C44/60)))*PI()/180)+COS((IF(D45="S",-ABS(B45+C45/60),(B45+C45/60)))*PI()/180)*COS((IF(D44="S",-ABS(B44+C44/60),(B44+C44/60)))*PI()/180)*COS((IF(ABS((IF(G45="E",-ABS(E45+F45/60),E45+F45/60))-(IF(G44="E",-ABS(E44+F44/60),E44+F44/60)))&gt;180,IF(((IF(G45="E",-ABS(E45+F45/60),E45+F45/60))-(IF(G44="E",-ABS(E44+F44/60),E44+F44/60)))&gt;0,(IF(G45="E",-ABS(E45+F45/60),E45+F45/60))-(IF(G44="E",-ABS(E44+F44/60),E44+F44/60))-360,(IF(G45="E",-ABS(E45+F45/60),E45+F45/60))-(IF(G44="E",-ABS(E44+F44/60),E44+F44/60))+360),(IF(G45="E",-ABS(E45+F45/60),E45+F45/60))-(IF(G44="E",-ABS(E44+F44/60),E44+F44/60))))*PI()/180))*10800/PI()</f>
        <v>5487.605481242389</v>
      </c>
      <c r="M45" s="30">
        <f>IF(((IF(D45="S",-ABS(B45+C45/60),(B45+C45/60)))-(IF(D44="S",-ABS(B44+C44/60),(B44+C44/60))))&gt;0,MOD(ATAN((IF(ABS((IF(G45="E",-ABS(E45+F45/60),E45+F45/60))-(IF(G44="E",-ABS(E44+F44/60),E44+F44/60)))&gt;180,IF(((IF(G45="E",-ABS(E45+F45/60),E45+F45/60))-(IF(G44="E",-ABS(E44+F44/60),E44+F44/60)))&gt;0,(IF(G45="E",-ABS(E45+F45/60),E45+F45/60))-(IF(G44="E",-ABS(E44+F44/60),E44+F44/60))-360,(IF(G45="E",-ABS(E45+F45/60),E45+F45/60))-(IF(G44="E",-ABS(E44+F44/60),E44+F44/60))+360),(IF(G45="E",-ABS(E45+F45/60),E45+F45/60))-(IF(G44="E",-ABS(E44+F44/60),E44+F44/60))))/((180/PI()*LN(TAN(((IF(D44="S",-ABS(B44+C44/60),(B44+C44/60)))/2+45)*PI()/180)))-(180/PI()*LN(TAN(((IF(D45="S",-ABS(B45+C45/60),(B45+C45/60)))/2+45)*PI()/180)))))*180/PI(),360),IF((IF(D44="S",-ABS(B44+C44/60),(B44+C44/60)))=(IF(D45="S",-ABS(B45+C45/60),(B45+C45/60))),IF((IF(G44="E",-ABS(E44+F44/60),E44+F44/60))&gt;(IF(G45="E",-ABS(E45+F45/60),E45+F45/60)),90,270),ATAN((IF(ABS((IF(G45="E",-ABS(E45+F45/60),E45+F45/60))-(IF(G44="E",-ABS(E44+F44/60),E44+F44/60)))&gt;180,IF(((IF(G45="E",-ABS(E45+F45/60),E45+F45/60))-(IF(G44="E",-ABS(E44+F44/60),E44+F44/60)))&gt;0,(IF(G45="E",-ABS(E45+F45/60),E45+F45/60))-(IF(G44="E",-ABS(E44+F44/60),E44+F44/60))-360,(IF(G45="E",-ABS(E45+F45/60),E45+F45/60))-(IF(G44="E",-ABS(E44+F44/60),E44+F44/60))+360),(IF(G45="E",-ABS(E45+F45/60),E45+F45/60))-(IF(G44="E",-ABS(E44+F44/60),E44+F44/60))))/((180/PI()*LN(TAN(((IF(D44="S",-ABS(B44+C44/60),(B44+C44/60)))/2+45)*PI()/180)))-(180/PI()*LN(TAN(((IF(D45="S",-ABS(B45+C45/60),(B45+C45/60)))/2+45)*PI()/180)))))*180/PI()+180))</f>
        <v>43.285575826996691</v>
      </c>
      <c r="N45" s="31">
        <f>IF(OR(AND((IF(OR(ISBLANK(B45),ISBLANK(C45),ISBLANK(E45),ISBLANK(F45)),"",IF(H45="GC",K45,M45)))&gt;89,(IF(OR(ISBLANK(B45),ISBLANK(C45),ISBLANK(E45),ISBLANK(F45)),"",IF(H45="GC",K45,M45)))&lt;91),AND((IF(OR(ISBLANK(B45),ISBLANK(C45),ISBLANK(E45),ISBLANK(F45)),"",IF(H45="GC",K45,M45)))&gt;269,(IF(OR(ISBLANK(B45),ISBLANK(C45),ISBLANK(E45),ISBLANK(F45)),"",IF(H45="GC",K45,M45)))&lt;271)),ABS((IF(ABS((IF(G45="E",-ABS(E45+F45/60),E45+F45/60))-(IF(G44="E",-ABS(E44+F44/60),E44+F44/60)))&gt;180,IF(((IF(G45="E",-ABS(E45+F45/60),E45+F45/60))-(IF(G44="E",-ABS(E44+F44/60),E44+F44/60)))&gt;0,(IF(G45="E",-ABS(E45+F45/60),E45+F45/60))-(IF(G44="E",-ABS(E44+F44/60),E44+F44/60))-360,(IF(G45="E",-ABS(E45+F45/60),E45+F45/60))-(IF(G44="E",-ABS(E44+F44/60),E44+F44/60))+360),(IF(G45="E",-ABS(E45+F45/60),E45+F45/60))-(IF(G44="E",-ABS(E44+F44/60),E44+F44/60))))*COS(((IF(D44="S",-ABS(B44+C44/60),(B44+C44/60)))+(IF(D45="S",-ABS(B45+C45/60),(B45+C45/60))))*PI()/360)/SIN((IF(OR(ISBLANK(B45),ISBLANK(C45),ISBLANK(E45),ISBLANK(F45)),"",IF(H45="GC",K45,M45)))*PI()/180)*60),((IF(D45="S",-ABS(B45+C45/60),(B45+C45/60)))-(IF(D44="S",-ABS(B44+C44/60),(B44+C44/60))))/COS((IF(OR(ISBLANK(B45),ISBLANK(C45),ISBLANK(E45),ISBLANK(F45)),"",IF(H45="GC",K45,M45)))*PI()/180)*60)</f>
        <v>5494.9176971848301</v>
      </c>
    </row>
    <row r="46" spans="1:14">
      <c r="A46" s="32" t="s">
        <v>59</v>
      </c>
      <c r="B46" s="33">
        <v>33</v>
      </c>
      <c r="C46" s="34">
        <v>20</v>
      </c>
      <c r="D46" s="34" t="s">
        <v>9</v>
      </c>
      <c r="E46" s="35">
        <v>33</v>
      </c>
      <c r="F46" s="36">
        <v>20</v>
      </c>
      <c r="G46" s="36" t="s">
        <v>10</v>
      </c>
      <c r="H46" s="4" t="s">
        <v>14</v>
      </c>
      <c r="I46" s="37">
        <f>IF(OR(ISBLANK(B46),ISBLANK(C46),ISBLANK(E46),ISBLANK(F46)),"",IF(H46="GC",K46,M46))</f>
        <v>223.28557582699671</v>
      </c>
      <c r="J46" s="38">
        <f>IF(OR(ISBLANK(B45),ISBLANK(C46),ISBLANK(E46),ISBLANK(F46)),"",IF(ISBLANK(J45),"",IF(H46="GC",L46,N46)))</f>
        <v>5494.9176971848301</v>
      </c>
      <c r="K46" s="39">
        <f>IF((IF(ABS((IF(G46="E",-ABS(E46+F46/60),E46+F46/60))-(IF(G45="E",-ABS(E45+F45/60),E45+F45/60)))&gt;180,IF(((IF(G46="E",-ABS(E46+F46/60),E46+F46/60))-(IF(G45="E",-ABS(E45+F45/60),E45+F45/60)))&gt;0,(IF(G46="E",-ABS(E46+F46/60),E46+F46/60))-(IF(G45="E",-ABS(E45+F45/60),E45+F45/60))-360,(IF(G46="E",-ABS(E46+F46/60),E46+F46/60))-(IF(G45="E",-ABS(E45+F45/60),E45+F45/60))+360),(IF(G46="E",-ABS(E46+F46/60),E46+F46/60))-(IF(G45="E",-ABS(E45+F45/60),E45+F45/60))))&gt;0,360-180/PI()*(ACOS((SIN((IF(D46="S",-ABS(B46+C46/60),(B46+C46/60)))*PI()/180)-COS((IF(OR(ISBLANK(B45),ISBLANK(C46),ISBLANK(E46),ISBLANK(F46)),"",IF(ISBLANK((IF(OR(ISBLANK(B44),ISBLANK(C45),ISBLANK(E45),ISBLANK(F45)),"",IF(ISBLANK((IF(OR(ISBLANK(#REF!),ISBLANK(C44),ISBLANK(E44),ISBLANK(F44)),"",IF(ISBLANK(#REF!),"",IF(H44="GC",L44,N44))))),"",IF(H45="GC",L45,N45))))),"",IF(H46="GC",L46,N46))))*PI()/10800)*SIN((IF(D45="S",-ABS(B45+C45/60),(B45+C45/60)))*PI()/180))/(SIN((IF(OR(ISBLANK(B45),ISBLANK(C46),ISBLANK(E46),ISBLANK(F46)),"",IF(ISBLANK((IF(OR(ISBLANK(B44),ISBLANK(C45),ISBLANK(E45),ISBLANK(F45)),"",IF(ISBLANK((IF(OR(ISBLANK(#REF!),ISBLANK(C44),ISBLANK(E44),ISBLANK(F44)),"",IF(ISBLANK(#REF!),"",IF(H44="GC",L44,N44))))),"",IF(H45="GC",L45,N45))))),"",IF(H46="GC",L46,N46))))*PI()/10800)*COS((IF(D45="S",-ABS(B45+C45/60),(B45+C45/60)))*PI()/180)))),180/PI()*ACOS((SIN((IF(D46="S",-ABS(B46+C46/60),(B46+C46/60)))*PI()/180)-SIN((IF(D45="S",-ABS(B45+C45/60),(B45+C45/60)))*PI()/180)*COS((IF(OR(ISBLANK(B45),ISBLANK(C46),ISBLANK(E46),ISBLANK(F46)),"",IF(ISBLANK((IF(OR(ISBLANK(B44),ISBLANK(C45),ISBLANK(E45),ISBLANK(F45)),"",IF(ISBLANK((IF(OR(ISBLANK(#REF!),ISBLANK(C44),ISBLANK(E44),ISBLANK(F44)),"",IF(ISBLANK(#REF!),"",IF(H44="GC",L44,N44))))),"",IF(H45="GC",L45,N45))))),"",IF(H46="GC",L46,N46))))*PI()/10800))/(COS((IF(D45="S",-ABS(B45+C45/60),(B45+C45/60)))*PI()/180)*SIN((IF(OR(ISBLANK(B45),ISBLANK(C46),ISBLANK(E46),ISBLANK(F46)),"",IF(ISBLANK((IF(OR(ISBLANK(B44),ISBLANK(C45),ISBLANK(E45),ISBLANK(F45)),"",IF(ISBLANK((IF(OR(ISBLANK(#REF!),ISBLANK(C44),ISBLANK(E44),ISBLANK(F44)),"",IF(ISBLANK(#REF!),"",IF(H44="GC",L44,N44))))),"",IF(H45="GC",L45,N45))))),"",IF(H46="GC",L46,N46))))*PI()/10800))))</f>
        <v>230.22332816930265</v>
      </c>
      <c r="L46" s="40">
        <f>ACOS(SIN((IF(D46="S",-ABS(B46+C46/60),(B46+C46/60)))*PI()/180)*SIN((IF(D45="S",-ABS(B45+C45/60),(B45+C45/60)))*PI()/180)+COS((IF(D46="S",-ABS(B46+C46/60),(B46+C46/60)))*PI()/180)*COS((IF(D45="S",-ABS(B45+C45/60),(B45+C45/60)))*PI()/180)*COS((IF(ABS((IF(G46="E",-ABS(E46+F46/60),E46+F46/60))-(IF(G45="E",-ABS(E45+F45/60),E45+F45/60)))&gt;180,IF(((IF(G46="E",-ABS(E46+F46/60),E46+F46/60))-(IF(G45="E",-ABS(E45+F45/60),E45+F45/60)))&gt;0,(IF(G46="E",-ABS(E46+F46/60),E46+F46/60))-(IF(G45="E",-ABS(E45+F45/60),E45+F45/60))-360,(IF(G46="E",-ABS(E46+F46/60),E46+F46/60))-(IF(G45="E",-ABS(E45+F45/60),E45+F45/60))+360),(IF(G46="E",-ABS(E46+F46/60),E46+F46/60))-(IF(G45="E",-ABS(E45+F45/60),E45+F45/60))))*PI()/180))*10800/PI()</f>
        <v>5487.605481242389</v>
      </c>
      <c r="M46" s="39">
        <f>IF(((IF(D46="S",-ABS(B46+C46/60),(B46+C46/60)))-(IF(D45="S",-ABS(B45+C45/60),(B45+C45/60))))&gt;0,MOD(ATAN((IF(ABS((IF(G46="E",-ABS(E46+F46/60),E46+F46/60))-(IF(G45="E",-ABS(E45+F45/60),E45+F45/60)))&gt;180,IF(((IF(G46="E",-ABS(E46+F46/60),E46+F46/60))-(IF(G45="E",-ABS(E45+F45/60),E45+F45/60)))&gt;0,(IF(G46="E",-ABS(E46+F46/60),E46+F46/60))-(IF(G45="E",-ABS(E45+F45/60),E45+F45/60))-360,(IF(G46="E",-ABS(E46+F46/60),E46+F46/60))-(IF(G45="E",-ABS(E45+F45/60),E45+F45/60))+360),(IF(G46="E",-ABS(E46+F46/60),E46+F46/60))-(IF(G45="E",-ABS(E45+F45/60),E45+F45/60))))/((180/PI()*LN(TAN(((IF(D45="S",-ABS(B45+C45/60),(B45+C45/60)))/2+45)*PI()/180)))-(180/PI()*LN(TAN(((IF(D46="S",-ABS(B46+C46/60),(B46+C46/60)))/2+45)*PI()/180)))))*180/PI(),360),IF((IF(D45="S",-ABS(B45+C45/60),(B45+C45/60)))=(IF(D46="S",-ABS(B46+C46/60),(B46+C46/60))),IF((IF(G45="E",-ABS(E45+F45/60),E45+F45/60))&gt;(IF(G46="E",-ABS(E46+F46/60),E46+F46/60)),90,270),ATAN((IF(ABS((IF(G46="E",-ABS(E46+F46/60),E46+F46/60))-(IF(G45="E",-ABS(E45+F45/60),E45+F45/60)))&gt;180,IF(((IF(G46="E",-ABS(E46+F46/60),E46+F46/60))-(IF(G45="E",-ABS(E45+F45/60),E45+F45/60)))&gt;0,(IF(G46="E",-ABS(E46+F46/60),E46+F46/60))-(IF(G45="E",-ABS(E45+F45/60),E45+F45/60))-360,(IF(G46="E",-ABS(E46+F46/60),E46+F46/60))-(IF(G45="E",-ABS(E45+F45/60),E45+F45/60))+360),(IF(G46="E",-ABS(E46+F46/60),E46+F46/60))-(IF(G45="E",-ABS(E45+F45/60),E45+F45/60))))/((180/PI()*LN(TAN(((IF(D45="S",-ABS(B45+C45/60),(B45+C45/60)))/2+45)*PI()/180)))-(180/PI()*LN(TAN(((IF(D46="S",-ABS(B46+C46/60),(B46+C46/60)))/2+45)*PI()/180)))))*180/PI()+180))</f>
        <v>223.28557582699671</v>
      </c>
      <c r="N46" s="40">
        <f>IF(OR(AND((IF(OR(ISBLANK(B46),ISBLANK(C46),ISBLANK(E46),ISBLANK(F46)),"",IF(H46="GC",K46,M46)))&gt;89,(IF(OR(ISBLANK(B46),ISBLANK(C46),ISBLANK(E46),ISBLANK(F46)),"",IF(H46="GC",K46,M46)))&lt;91),AND((IF(OR(ISBLANK(B46),ISBLANK(C46),ISBLANK(E46),ISBLANK(F46)),"",IF(H46="GC",K46,M46)))&gt;269,(IF(OR(ISBLANK(B46),ISBLANK(C46),ISBLANK(E46),ISBLANK(F46)),"",IF(H46="GC",K46,M46)))&lt;271)),ABS((IF(ABS((IF(G46="E",-ABS(E46+F46/60),E46+F46/60))-(IF(G45="E",-ABS(E45+F45/60),E45+F45/60)))&gt;180,IF(((IF(G46="E",-ABS(E46+F46/60),E46+F46/60))-(IF(G45="E",-ABS(E45+F45/60),E45+F45/60)))&gt;0,(IF(G46="E",-ABS(E46+F46/60),E46+F46/60))-(IF(G45="E",-ABS(E45+F45/60),E45+F45/60))-360,(IF(G46="E",-ABS(E46+F46/60),E46+F46/60))-(IF(G45="E",-ABS(E45+F45/60),E45+F45/60))+360),(IF(G46="E",-ABS(E46+F46/60),E46+F46/60))-(IF(G45="E",-ABS(E45+F45/60),E45+F45/60))))*COS(((IF(D45="S",-ABS(B45+C45/60),(B45+C45/60)))+(IF(D46="S",-ABS(B46+C46/60),(B46+C46/60))))*PI()/360)/SIN((IF(OR(ISBLANK(B46),ISBLANK(C46),ISBLANK(E46),ISBLANK(F46)),"",IF(H46="GC",K46,M46)))*PI()/180)*60),((IF(D46="S",-ABS(B46+C46/60),(B46+C46/60)))-(IF(D45="S",-ABS(B45+C45/60),(B45+C45/60))))/COS((IF(OR(ISBLANK(B46),ISBLANK(C46),ISBLANK(E46),ISBLANK(F46)),"",IF(H46="GC",K46,M46)))*PI()/180)*60)</f>
        <v>5494.9176971848301</v>
      </c>
    </row>
    <row r="47" spans="1:14">
      <c r="A47" s="2" t="s">
        <v>60</v>
      </c>
      <c r="B47" s="19">
        <v>33</v>
      </c>
      <c r="C47" s="8">
        <v>20</v>
      </c>
      <c r="D47" s="8" t="s">
        <v>12</v>
      </c>
      <c r="E47" s="22">
        <v>33</v>
      </c>
      <c r="F47" s="12">
        <v>20</v>
      </c>
      <c r="G47" s="12" t="s">
        <v>13</v>
      </c>
      <c r="H47" s="3" t="s">
        <v>14</v>
      </c>
      <c r="I47" s="27">
        <f>IF(OR(ISBLANK(B47),ISBLANK(C47),ISBLANK(E47),ISBLANK(F47)),"",IF(H47="GC",K47,M47))</f>
        <v>43.285575826996691</v>
      </c>
      <c r="J47" s="16">
        <f>IF(OR(ISBLANK(B46),ISBLANK(C47),ISBLANK(E47),ISBLANK(F47)),"",IF(ISBLANK(J46),"",IF(H47="GC",L47,N47)))</f>
        <v>5494.9176971848301</v>
      </c>
      <c r="K47" s="30">
        <f>IF((IF(ABS((IF(G47="E",-ABS(E47+F47/60),E47+F47/60))-(IF(G46="E",-ABS(E46+F46/60),E46+F46/60)))&gt;180,IF(((IF(G47="E",-ABS(E47+F47/60),E47+F47/60))-(IF(G46="E",-ABS(E46+F46/60),E46+F46/60)))&gt;0,(IF(G47="E",-ABS(E47+F47/60),E47+F47/60))-(IF(G46="E",-ABS(E46+F46/60),E46+F46/60))-360,(IF(G47="E",-ABS(E47+F47/60),E47+F47/60))-(IF(G46="E",-ABS(E46+F46/60),E46+F46/60))+360),(IF(G47="E",-ABS(E47+F47/60),E47+F47/60))-(IF(G46="E",-ABS(E46+F46/60),E46+F46/60))))&gt;0,360-180/PI()*(ACOS((SIN((IF(D47="S",-ABS(B47+C47/60),(B47+C47/60)))*PI()/180)-COS((IF(OR(ISBLANK(B46),ISBLANK(C47),ISBLANK(E47),ISBLANK(F47)),"",IF(ISBLANK((IF(OR(ISBLANK(B45),ISBLANK(C46),ISBLANK(E46),ISBLANK(F46)),"",IF(ISBLANK((IF(OR(ISBLANK(#REF!),ISBLANK(C45),ISBLANK(E45),ISBLANK(F45)),"",IF(ISBLANK(#REF!),"",IF(H45="GC",L45,N45))))),"",IF(H46="GC",L46,N46))))),"",IF(H47="GC",L47,N47))))*PI()/10800)*SIN((IF(D46="S",-ABS(B46+C46/60),(B46+C46/60)))*PI()/180))/(SIN((IF(OR(ISBLANK(B46),ISBLANK(C47),ISBLANK(E47),ISBLANK(F47)),"",IF(ISBLANK((IF(OR(ISBLANK(B45),ISBLANK(C46),ISBLANK(E46),ISBLANK(F46)),"",IF(ISBLANK((IF(OR(ISBLANK(#REF!),ISBLANK(C45),ISBLANK(E45),ISBLANK(F45)),"",IF(ISBLANK(#REF!),"",IF(H45="GC",L45,N45))))),"",IF(H46="GC",L46,N46))))),"",IF(H47="GC",L47,N47))))*PI()/10800)*COS((IF(D46="S",-ABS(B46+C46/60),(B46+C46/60)))*PI()/180)))),180/PI()*ACOS((SIN((IF(D47="S",-ABS(B47+C47/60),(B47+C47/60)))*PI()/180)-SIN((IF(D46="S",-ABS(B46+C46/60),(B46+C46/60)))*PI()/180)*COS((IF(OR(ISBLANK(B46),ISBLANK(C47),ISBLANK(E47),ISBLANK(F47)),"",IF(ISBLANK((IF(OR(ISBLANK(B45),ISBLANK(C46),ISBLANK(E46),ISBLANK(F46)),"",IF(ISBLANK((IF(OR(ISBLANK(#REF!),ISBLANK(C45),ISBLANK(E45),ISBLANK(F45)),"",IF(ISBLANK(#REF!),"",IF(H45="GC",L45,N45))))),"",IF(H46="GC",L46,N46))))),"",IF(H47="GC",L47,N47))))*PI()/10800))/(COS((IF(D46="S",-ABS(B46+C46/60),(B46+C46/60)))*PI()/180)*SIN((IF(OR(ISBLANK(B46),ISBLANK(C47),ISBLANK(E47),ISBLANK(F47)),"",IF(ISBLANK((IF(OR(ISBLANK(B45),ISBLANK(C46),ISBLANK(E46),ISBLANK(F46)),"",IF(ISBLANK((IF(OR(ISBLANK(#REF!),ISBLANK(C45),ISBLANK(E45),ISBLANK(F45)),"",IF(ISBLANK(#REF!),"",IF(H45="GC",L45,N45))))),"",IF(H46="GC",L46,N46))))),"",IF(H47="GC",L47,N47))))*PI()/10800))))</f>
        <v>50.223328169302654</v>
      </c>
      <c r="L47" s="31">
        <f>ACOS(SIN((IF(D47="S",-ABS(B47+C47/60),(B47+C47/60)))*PI()/180)*SIN((IF(D46="S",-ABS(B46+C46/60),(B46+C46/60)))*PI()/180)+COS((IF(D47="S",-ABS(B47+C47/60),(B47+C47/60)))*PI()/180)*COS((IF(D46="S",-ABS(B46+C46/60),(B46+C46/60)))*PI()/180)*COS((IF(ABS((IF(G47="E",-ABS(E47+F47/60),E47+F47/60))-(IF(G46="E",-ABS(E46+F46/60),E46+F46/60)))&gt;180,IF(((IF(G47="E",-ABS(E47+F47/60),E47+F47/60))-(IF(G46="E",-ABS(E46+F46/60),E46+F46/60)))&gt;0,(IF(G47="E",-ABS(E47+F47/60),E47+F47/60))-(IF(G46="E",-ABS(E46+F46/60),E46+F46/60))-360,(IF(G47="E",-ABS(E47+F47/60),E47+F47/60))-(IF(G46="E",-ABS(E46+F46/60),E46+F46/60))+360),(IF(G47="E",-ABS(E47+F47/60),E47+F47/60))-(IF(G46="E",-ABS(E46+F46/60),E46+F46/60))))*PI()/180))*10800/PI()</f>
        <v>5487.605481242389</v>
      </c>
      <c r="M47" s="30">
        <f>IF(((IF(D47="S",-ABS(B47+C47/60),(B47+C47/60)))-(IF(D46="S",-ABS(B46+C46/60),(B46+C46/60))))&gt;0,MOD(ATAN((IF(ABS((IF(G47="E",-ABS(E47+F47/60),E47+F47/60))-(IF(G46="E",-ABS(E46+F46/60),E46+F46/60)))&gt;180,IF(((IF(G47="E",-ABS(E47+F47/60),E47+F47/60))-(IF(G46="E",-ABS(E46+F46/60),E46+F46/60)))&gt;0,(IF(G47="E",-ABS(E47+F47/60),E47+F47/60))-(IF(G46="E",-ABS(E46+F46/60),E46+F46/60))-360,(IF(G47="E",-ABS(E47+F47/60),E47+F47/60))-(IF(G46="E",-ABS(E46+F46/60),E46+F46/60))+360),(IF(G47="E",-ABS(E47+F47/60),E47+F47/60))-(IF(G46="E",-ABS(E46+F46/60),E46+F46/60))))/((180/PI()*LN(TAN(((IF(D46="S",-ABS(B46+C46/60),(B46+C46/60)))/2+45)*PI()/180)))-(180/PI()*LN(TAN(((IF(D47="S",-ABS(B47+C47/60),(B47+C47/60)))/2+45)*PI()/180)))))*180/PI(),360),IF((IF(D46="S",-ABS(B46+C46/60),(B46+C46/60)))=(IF(D47="S",-ABS(B47+C47/60),(B47+C47/60))),IF((IF(G46="E",-ABS(E46+F46/60),E46+F46/60))&gt;(IF(G47="E",-ABS(E47+F47/60),E47+F47/60)),90,270),ATAN((IF(ABS((IF(G47="E",-ABS(E47+F47/60),E47+F47/60))-(IF(G46="E",-ABS(E46+F46/60),E46+F46/60)))&gt;180,IF(((IF(G47="E",-ABS(E47+F47/60),E47+F47/60))-(IF(G46="E",-ABS(E46+F46/60),E46+F46/60)))&gt;0,(IF(G47="E",-ABS(E47+F47/60),E47+F47/60))-(IF(G46="E",-ABS(E46+F46/60),E46+F46/60))-360,(IF(G47="E",-ABS(E47+F47/60),E47+F47/60))-(IF(G46="E",-ABS(E46+F46/60),E46+F46/60))+360),(IF(G47="E",-ABS(E47+F47/60),E47+F47/60))-(IF(G46="E",-ABS(E46+F46/60),E46+F46/60))))/((180/PI()*LN(TAN(((IF(D46="S",-ABS(B46+C46/60),(B46+C46/60)))/2+45)*PI()/180)))-(180/PI()*LN(TAN(((IF(D47="S",-ABS(B47+C47/60),(B47+C47/60)))/2+45)*PI()/180)))))*180/PI()+180))</f>
        <v>43.285575826996691</v>
      </c>
      <c r="N47" s="31">
        <f>IF(OR(AND((IF(OR(ISBLANK(B47),ISBLANK(C47),ISBLANK(E47),ISBLANK(F47)),"",IF(H47="GC",K47,M47)))&gt;89,(IF(OR(ISBLANK(B47),ISBLANK(C47),ISBLANK(E47),ISBLANK(F47)),"",IF(H47="GC",K47,M47)))&lt;91),AND((IF(OR(ISBLANK(B47),ISBLANK(C47),ISBLANK(E47),ISBLANK(F47)),"",IF(H47="GC",K47,M47)))&gt;269,(IF(OR(ISBLANK(B47),ISBLANK(C47),ISBLANK(E47),ISBLANK(F47)),"",IF(H47="GC",K47,M47)))&lt;271)),ABS((IF(ABS((IF(G47="E",-ABS(E47+F47/60),E47+F47/60))-(IF(G46="E",-ABS(E46+F46/60),E46+F46/60)))&gt;180,IF(((IF(G47="E",-ABS(E47+F47/60),E47+F47/60))-(IF(G46="E",-ABS(E46+F46/60),E46+F46/60)))&gt;0,(IF(G47="E",-ABS(E47+F47/60),E47+F47/60))-(IF(G46="E",-ABS(E46+F46/60),E46+F46/60))-360,(IF(G47="E",-ABS(E47+F47/60),E47+F47/60))-(IF(G46="E",-ABS(E46+F46/60),E46+F46/60))+360),(IF(G47="E",-ABS(E47+F47/60),E47+F47/60))-(IF(G46="E",-ABS(E46+F46/60),E46+F46/60))))*COS(((IF(D46="S",-ABS(B46+C46/60),(B46+C46/60)))+(IF(D47="S",-ABS(B47+C47/60),(B47+C47/60))))*PI()/360)/SIN((IF(OR(ISBLANK(B47),ISBLANK(C47),ISBLANK(E47),ISBLANK(F47)),"",IF(H47="GC",K47,M47)))*PI()/180)*60),((IF(D47="S",-ABS(B47+C47/60),(B47+C47/60)))-(IF(D46="S",-ABS(B46+C46/60),(B46+C46/60))))/COS((IF(OR(ISBLANK(B47),ISBLANK(C47),ISBLANK(E47),ISBLANK(F47)),"",IF(H47="GC",K47,M47)))*PI()/180)*60)</f>
        <v>5494.9176971848301</v>
      </c>
    </row>
    <row r="48" spans="1:14">
      <c r="A48" s="32" t="s">
        <v>61</v>
      </c>
      <c r="B48" s="33">
        <v>33</v>
      </c>
      <c r="C48" s="34">
        <v>20</v>
      </c>
      <c r="D48" s="34" t="s">
        <v>9</v>
      </c>
      <c r="E48" s="35">
        <v>33</v>
      </c>
      <c r="F48" s="36">
        <v>20</v>
      </c>
      <c r="G48" s="36" t="s">
        <v>10</v>
      </c>
      <c r="H48" s="4" t="s">
        <v>14</v>
      </c>
      <c r="I48" s="37">
        <f>IF(OR(ISBLANK(B48),ISBLANK(C48),ISBLANK(E48),ISBLANK(F48)),"",IF(H48="GC",K48,M48))</f>
        <v>223.28557582699671</v>
      </c>
      <c r="J48" s="38">
        <f>IF(OR(ISBLANK(B47),ISBLANK(C48),ISBLANK(E48),ISBLANK(F48)),"",IF(ISBLANK(J47),"",IF(H48="GC",L48,N48)))</f>
        <v>5494.9176971848301</v>
      </c>
      <c r="K48" s="39">
        <f>IF((IF(ABS((IF(G48="E",-ABS(E48+F48/60),E48+F48/60))-(IF(G47="E",-ABS(E47+F47/60),E47+F47/60)))&gt;180,IF(((IF(G48="E",-ABS(E48+F48/60),E48+F48/60))-(IF(G47="E",-ABS(E47+F47/60),E47+F47/60)))&gt;0,(IF(G48="E",-ABS(E48+F48/60),E48+F48/60))-(IF(G47="E",-ABS(E47+F47/60),E47+F47/60))-360,(IF(G48="E",-ABS(E48+F48/60),E48+F48/60))-(IF(G47="E",-ABS(E47+F47/60),E47+F47/60))+360),(IF(G48="E",-ABS(E48+F48/60),E48+F48/60))-(IF(G47="E",-ABS(E47+F47/60),E47+F47/60))))&gt;0,360-180/PI()*(ACOS((SIN((IF(D48="S",-ABS(B48+C48/60),(B48+C48/60)))*PI()/180)-COS((IF(OR(ISBLANK(B47),ISBLANK(C48),ISBLANK(E48),ISBLANK(F48)),"",IF(ISBLANK((IF(OR(ISBLANK(B46),ISBLANK(C47),ISBLANK(E47),ISBLANK(F47)),"",IF(ISBLANK((IF(OR(ISBLANK(#REF!),ISBLANK(C46),ISBLANK(E46),ISBLANK(F46)),"",IF(ISBLANK(#REF!),"",IF(H46="GC",L46,N46))))),"",IF(H47="GC",L47,N47))))),"",IF(H48="GC",L48,N48))))*PI()/10800)*SIN((IF(D47="S",-ABS(B47+C47/60),(B47+C47/60)))*PI()/180))/(SIN((IF(OR(ISBLANK(B47),ISBLANK(C48),ISBLANK(E48),ISBLANK(F48)),"",IF(ISBLANK((IF(OR(ISBLANK(B46),ISBLANK(C47),ISBLANK(E47),ISBLANK(F47)),"",IF(ISBLANK((IF(OR(ISBLANK(#REF!),ISBLANK(C46),ISBLANK(E46),ISBLANK(F46)),"",IF(ISBLANK(#REF!),"",IF(H46="GC",L46,N46))))),"",IF(H47="GC",L47,N47))))),"",IF(H48="GC",L48,N48))))*PI()/10800)*COS((IF(D47="S",-ABS(B47+C47/60),(B47+C47/60)))*PI()/180)))),180/PI()*ACOS((SIN((IF(D48="S",-ABS(B48+C48/60),(B48+C48/60)))*PI()/180)-SIN((IF(D47="S",-ABS(B47+C47/60),(B47+C47/60)))*PI()/180)*COS((IF(OR(ISBLANK(B47),ISBLANK(C48),ISBLANK(E48),ISBLANK(F48)),"",IF(ISBLANK((IF(OR(ISBLANK(B46),ISBLANK(C47),ISBLANK(E47),ISBLANK(F47)),"",IF(ISBLANK((IF(OR(ISBLANK(#REF!),ISBLANK(C46),ISBLANK(E46),ISBLANK(F46)),"",IF(ISBLANK(#REF!),"",IF(H46="GC",L46,N46))))),"",IF(H47="GC",L47,N47))))),"",IF(H48="GC",L48,N48))))*PI()/10800))/(COS((IF(D47="S",-ABS(B47+C47/60),(B47+C47/60)))*PI()/180)*SIN((IF(OR(ISBLANK(B47),ISBLANK(C48),ISBLANK(E48),ISBLANK(F48)),"",IF(ISBLANK((IF(OR(ISBLANK(B46),ISBLANK(C47),ISBLANK(E47),ISBLANK(F47)),"",IF(ISBLANK((IF(OR(ISBLANK(#REF!),ISBLANK(C46),ISBLANK(E46),ISBLANK(F46)),"",IF(ISBLANK(#REF!),"",IF(H46="GC",L46,N46))))),"",IF(H47="GC",L47,N47))))),"",IF(H48="GC",L48,N48))))*PI()/10800))))</f>
        <v>230.22332816930265</v>
      </c>
      <c r="L48" s="40">
        <f>ACOS(SIN((IF(D48="S",-ABS(B48+C48/60),(B48+C48/60)))*PI()/180)*SIN((IF(D47="S",-ABS(B47+C47/60),(B47+C47/60)))*PI()/180)+COS((IF(D48="S",-ABS(B48+C48/60),(B48+C48/60)))*PI()/180)*COS((IF(D47="S",-ABS(B47+C47/60),(B47+C47/60)))*PI()/180)*COS((IF(ABS((IF(G48="E",-ABS(E48+F48/60),E48+F48/60))-(IF(G47="E",-ABS(E47+F47/60),E47+F47/60)))&gt;180,IF(((IF(G48="E",-ABS(E48+F48/60),E48+F48/60))-(IF(G47="E",-ABS(E47+F47/60),E47+F47/60)))&gt;0,(IF(G48="E",-ABS(E48+F48/60),E48+F48/60))-(IF(G47="E",-ABS(E47+F47/60),E47+F47/60))-360,(IF(G48="E",-ABS(E48+F48/60),E48+F48/60))-(IF(G47="E",-ABS(E47+F47/60),E47+F47/60))+360),(IF(G48="E",-ABS(E48+F48/60),E48+F48/60))-(IF(G47="E",-ABS(E47+F47/60),E47+F47/60))))*PI()/180))*10800/PI()</f>
        <v>5487.605481242389</v>
      </c>
      <c r="M48" s="39">
        <f>IF(((IF(D48="S",-ABS(B48+C48/60),(B48+C48/60)))-(IF(D47="S",-ABS(B47+C47/60),(B47+C47/60))))&gt;0,MOD(ATAN((IF(ABS((IF(G48="E",-ABS(E48+F48/60),E48+F48/60))-(IF(G47="E",-ABS(E47+F47/60),E47+F47/60)))&gt;180,IF(((IF(G48="E",-ABS(E48+F48/60),E48+F48/60))-(IF(G47="E",-ABS(E47+F47/60),E47+F47/60)))&gt;0,(IF(G48="E",-ABS(E48+F48/60),E48+F48/60))-(IF(G47="E",-ABS(E47+F47/60),E47+F47/60))-360,(IF(G48="E",-ABS(E48+F48/60),E48+F48/60))-(IF(G47="E",-ABS(E47+F47/60),E47+F47/60))+360),(IF(G48="E",-ABS(E48+F48/60),E48+F48/60))-(IF(G47="E",-ABS(E47+F47/60),E47+F47/60))))/((180/PI()*LN(TAN(((IF(D47="S",-ABS(B47+C47/60),(B47+C47/60)))/2+45)*PI()/180)))-(180/PI()*LN(TAN(((IF(D48="S",-ABS(B48+C48/60),(B48+C48/60)))/2+45)*PI()/180)))))*180/PI(),360),IF((IF(D47="S",-ABS(B47+C47/60),(B47+C47/60)))=(IF(D48="S",-ABS(B48+C48/60),(B48+C48/60))),IF((IF(G47="E",-ABS(E47+F47/60),E47+F47/60))&gt;(IF(G48="E",-ABS(E48+F48/60),E48+F48/60)),90,270),ATAN((IF(ABS((IF(G48="E",-ABS(E48+F48/60),E48+F48/60))-(IF(G47="E",-ABS(E47+F47/60),E47+F47/60)))&gt;180,IF(((IF(G48="E",-ABS(E48+F48/60),E48+F48/60))-(IF(G47="E",-ABS(E47+F47/60),E47+F47/60)))&gt;0,(IF(G48="E",-ABS(E48+F48/60),E48+F48/60))-(IF(G47="E",-ABS(E47+F47/60),E47+F47/60))-360,(IF(G48="E",-ABS(E48+F48/60),E48+F48/60))-(IF(G47="E",-ABS(E47+F47/60),E47+F47/60))+360),(IF(G48="E",-ABS(E48+F48/60),E48+F48/60))-(IF(G47="E",-ABS(E47+F47/60),E47+F47/60))))/((180/PI()*LN(TAN(((IF(D47="S",-ABS(B47+C47/60),(B47+C47/60)))/2+45)*PI()/180)))-(180/PI()*LN(TAN(((IF(D48="S",-ABS(B48+C48/60),(B48+C48/60)))/2+45)*PI()/180)))))*180/PI()+180))</f>
        <v>223.28557582699671</v>
      </c>
      <c r="N48" s="40">
        <f>IF(OR(AND((IF(OR(ISBLANK(B48),ISBLANK(C48),ISBLANK(E48),ISBLANK(F48)),"",IF(H48="GC",K48,M48)))&gt;89,(IF(OR(ISBLANK(B48),ISBLANK(C48),ISBLANK(E48),ISBLANK(F48)),"",IF(H48="GC",K48,M48)))&lt;91),AND((IF(OR(ISBLANK(B48),ISBLANK(C48),ISBLANK(E48),ISBLANK(F48)),"",IF(H48="GC",K48,M48)))&gt;269,(IF(OR(ISBLANK(B48),ISBLANK(C48),ISBLANK(E48),ISBLANK(F48)),"",IF(H48="GC",K48,M48)))&lt;271)),ABS((IF(ABS((IF(G48="E",-ABS(E48+F48/60),E48+F48/60))-(IF(G47="E",-ABS(E47+F47/60),E47+F47/60)))&gt;180,IF(((IF(G48="E",-ABS(E48+F48/60),E48+F48/60))-(IF(G47="E",-ABS(E47+F47/60),E47+F47/60)))&gt;0,(IF(G48="E",-ABS(E48+F48/60),E48+F48/60))-(IF(G47="E",-ABS(E47+F47/60),E47+F47/60))-360,(IF(G48="E",-ABS(E48+F48/60),E48+F48/60))-(IF(G47="E",-ABS(E47+F47/60),E47+F47/60))+360),(IF(G48="E",-ABS(E48+F48/60),E48+F48/60))-(IF(G47="E",-ABS(E47+F47/60),E47+F47/60))))*COS(((IF(D47="S",-ABS(B47+C47/60),(B47+C47/60)))+(IF(D48="S",-ABS(B48+C48/60),(B48+C48/60))))*PI()/360)/SIN((IF(OR(ISBLANK(B48),ISBLANK(C48),ISBLANK(E48),ISBLANK(F48)),"",IF(H48="GC",K48,M48)))*PI()/180)*60),((IF(D48="S",-ABS(B48+C48/60),(B48+C48/60)))-(IF(D47="S",-ABS(B47+C47/60),(B47+C47/60))))/COS((IF(OR(ISBLANK(B48),ISBLANK(C48),ISBLANK(E48),ISBLANK(F48)),"",IF(H48="GC",K48,M48)))*PI()/180)*60)</f>
        <v>5494.9176971848301</v>
      </c>
    </row>
    <row r="49" spans="1:14">
      <c r="A49" s="2" t="s">
        <v>62</v>
      </c>
      <c r="B49" s="19">
        <v>33</v>
      </c>
      <c r="C49" s="8">
        <v>20</v>
      </c>
      <c r="D49" s="8" t="s">
        <v>12</v>
      </c>
      <c r="E49" s="22">
        <v>33</v>
      </c>
      <c r="F49" s="12">
        <v>20</v>
      </c>
      <c r="G49" s="12" t="s">
        <v>13</v>
      </c>
      <c r="H49" s="3" t="s">
        <v>14</v>
      </c>
      <c r="I49" s="27">
        <f>IF(OR(ISBLANK(B49),ISBLANK(C49),ISBLANK(E49),ISBLANK(F49)),"",IF(H49="GC",K49,M49))</f>
        <v>43.285575826996691</v>
      </c>
      <c r="J49" s="16">
        <f>IF(OR(ISBLANK(B48),ISBLANK(C49),ISBLANK(E49),ISBLANK(F49)),"",IF(ISBLANK(J48),"",IF(H49="GC",L49,N49)))</f>
        <v>5494.9176971848301</v>
      </c>
      <c r="K49" s="30">
        <f>IF((IF(ABS((IF(G49="E",-ABS(E49+F49/60),E49+F49/60))-(IF(G48="E",-ABS(E48+F48/60),E48+F48/60)))&gt;180,IF(((IF(G49="E",-ABS(E49+F49/60),E49+F49/60))-(IF(G48="E",-ABS(E48+F48/60),E48+F48/60)))&gt;0,(IF(G49="E",-ABS(E49+F49/60),E49+F49/60))-(IF(G48="E",-ABS(E48+F48/60),E48+F48/60))-360,(IF(G49="E",-ABS(E49+F49/60),E49+F49/60))-(IF(G48="E",-ABS(E48+F48/60),E48+F48/60))+360),(IF(G49="E",-ABS(E49+F49/60),E49+F49/60))-(IF(G48="E",-ABS(E48+F48/60),E48+F48/60))))&gt;0,360-180/PI()*(ACOS((SIN((IF(D49="S",-ABS(B49+C49/60),(B49+C49/60)))*PI()/180)-COS((IF(OR(ISBLANK(B48),ISBLANK(C49),ISBLANK(E49),ISBLANK(F49)),"",IF(ISBLANK((IF(OR(ISBLANK(B47),ISBLANK(C48),ISBLANK(E48),ISBLANK(F48)),"",IF(ISBLANK((IF(OR(ISBLANK(#REF!),ISBLANK(C47),ISBLANK(E47),ISBLANK(F47)),"",IF(ISBLANK(#REF!),"",IF(H47="GC",L47,N47))))),"",IF(H48="GC",L48,N48))))),"",IF(H49="GC",L49,N49))))*PI()/10800)*SIN((IF(D48="S",-ABS(B48+C48/60),(B48+C48/60)))*PI()/180))/(SIN((IF(OR(ISBLANK(B48),ISBLANK(C49),ISBLANK(E49),ISBLANK(F49)),"",IF(ISBLANK((IF(OR(ISBLANK(B47),ISBLANK(C48),ISBLANK(E48),ISBLANK(F48)),"",IF(ISBLANK((IF(OR(ISBLANK(#REF!),ISBLANK(C47),ISBLANK(E47),ISBLANK(F47)),"",IF(ISBLANK(#REF!),"",IF(H47="GC",L47,N47))))),"",IF(H48="GC",L48,N48))))),"",IF(H49="GC",L49,N49))))*PI()/10800)*COS((IF(D48="S",-ABS(B48+C48/60),(B48+C48/60)))*PI()/180)))),180/PI()*ACOS((SIN((IF(D49="S",-ABS(B49+C49/60),(B49+C49/60)))*PI()/180)-SIN((IF(D48="S",-ABS(B48+C48/60),(B48+C48/60)))*PI()/180)*COS((IF(OR(ISBLANK(B48),ISBLANK(C49),ISBLANK(E49),ISBLANK(F49)),"",IF(ISBLANK((IF(OR(ISBLANK(B47),ISBLANK(C48),ISBLANK(E48),ISBLANK(F48)),"",IF(ISBLANK((IF(OR(ISBLANK(#REF!),ISBLANK(C47),ISBLANK(E47),ISBLANK(F47)),"",IF(ISBLANK(#REF!),"",IF(H47="GC",L47,N47))))),"",IF(H48="GC",L48,N48))))),"",IF(H49="GC",L49,N49))))*PI()/10800))/(COS((IF(D48="S",-ABS(B48+C48/60),(B48+C48/60)))*PI()/180)*SIN((IF(OR(ISBLANK(B48),ISBLANK(C49),ISBLANK(E49),ISBLANK(F49)),"",IF(ISBLANK((IF(OR(ISBLANK(B47),ISBLANK(C48),ISBLANK(E48),ISBLANK(F48)),"",IF(ISBLANK((IF(OR(ISBLANK(#REF!),ISBLANK(C47),ISBLANK(E47),ISBLANK(F47)),"",IF(ISBLANK(#REF!),"",IF(H47="GC",L47,N47))))),"",IF(H48="GC",L48,N48))))),"",IF(H49="GC",L49,N49))))*PI()/10800))))</f>
        <v>50.223328169302654</v>
      </c>
      <c r="L49" s="31">
        <f>ACOS(SIN((IF(D49="S",-ABS(B49+C49/60),(B49+C49/60)))*PI()/180)*SIN((IF(D48="S",-ABS(B48+C48/60),(B48+C48/60)))*PI()/180)+COS((IF(D49="S",-ABS(B49+C49/60),(B49+C49/60)))*PI()/180)*COS((IF(D48="S",-ABS(B48+C48/60),(B48+C48/60)))*PI()/180)*COS((IF(ABS((IF(G49="E",-ABS(E49+F49/60),E49+F49/60))-(IF(G48="E",-ABS(E48+F48/60),E48+F48/60)))&gt;180,IF(((IF(G49="E",-ABS(E49+F49/60),E49+F49/60))-(IF(G48="E",-ABS(E48+F48/60),E48+F48/60)))&gt;0,(IF(G49="E",-ABS(E49+F49/60),E49+F49/60))-(IF(G48="E",-ABS(E48+F48/60),E48+F48/60))-360,(IF(G49="E",-ABS(E49+F49/60),E49+F49/60))-(IF(G48="E",-ABS(E48+F48/60),E48+F48/60))+360),(IF(G49="E",-ABS(E49+F49/60),E49+F49/60))-(IF(G48="E",-ABS(E48+F48/60),E48+F48/60))))*PI()/180))*10800/PI()</f>
        <v>5487.605481242389</v>
      </c>
      <c r="M49" s="30">
        <f>IF(((IF(D49="S",-ABS(B49+C49/60),(B49+C49/60)))-(IF(D48="S",-ABS(B48+C48/60),(B48+C48/60))))&gt;0,MOD(ATAN((IF(ABS((IF(G49="E",-ABS(E49+F49/60),E49+F49/60))-(IF(G48="E",-ABS(E48+F48/60),E48+F48/60)))&gt;180,IF(((IF(G49="E",-ABS(E49+F49/60),E49+F49/60))-(IF(G48="E",-ABS(E48+F48/60),E48+F48/60)))&gt;0,(IF(G49="E",-ABS(E49+F49/60),E49+F49/60))-(IF(G48="E",-ABS(E48+F48/60),E48+F48/60))-360,(IF(G49="E",-ABS(E49+F49/60),E49+F49/60))-(IF(G48="E",-ABS(E48+F48/60),E48+F48/60))+360),(IF(G49="E",-ABS(E49+F49/60),E49+F49/60))-(IF(G48="E",-ABS(E48+F48/60),E48+F48/60))))/((180/PI()*LN(TAN(((IF(D48="S",-ABS(B48+C48/60),(B48+C48/60)))/2+45)*PI()/180)))-(180/PI()*LN(TAN(((IF(D49="S",-ABS(B49+C49/60),(B49+C49/60)))/2+45)*PI()/180)))))*180/PI(),360),IF((IF(D48="S",-ABS(B48+C48/60),(B48+C48/60)))=(IF(D49="S",-ABS(B49+C49/60),(B49+C49/60))),IF((IF(G48="E",-ABS(E48+F48/60),E48+F48/60))&gt;(IF(G49="E",-ABS(E49+F49/60),E49+F49/60)),90,270),ATAN((IF(ABS((IF(G49="E",-ABS(E49+F49/60),E49+F49/60))-(IF(G48="E",-ABS(E48+F48/60),E48+F48/60)))&gt;180,IF(((IF(G49="E",-ABS(E49+F49/60),E49+F49/60))-(IF(G48="E",-ABS(E48+F48/60),E48+F48/60)))&gt;0,(IF(G49="E",-ABS(E49+F49/60),E49+F49/60))-(IF(G48="E",-ABS(E48+F48/60),E48+F48/60))-360,(IF(G49="E",-ABS(E49+F49/60),E49+F49/60))-(IF(G48="E",-ABS(E48+F48/60),E48+F48/60))+360),(IF(G49="E",-ABS(E49+F49/60),E49+F49/60))-(IF(G48="E",-ABS(E48+F48/60),E48+F48/60))))/((180/PI()*LN(TAN(((IF(D48="S",-ABS(B48+C48/60),(B48+C48/60)))/2+45)*PI()/180)))-(180/PI()*LN(TAN(((IF(D49="S",-ABS(B49+C49/60),(B49+C49/60)))/2+45)*PI()/180)))))*180/PI()+180))</f>
        <v>43.285575826996691</v>
      </c>
      <c r="N49" s="31">
        <f>IF(OR(AND((IF(OR(ISBLANK(B49),ISBLANK(C49),ISBLANK(E49),ISBLANK(F49)),"",IF(H49="GC",K49,M49)))&gt;89,(IF(OR(ISBLANK(B49),ISBLANK(C49),ISBLANK(E49),ISBLANK(F49)),"",IF(H49="GC",K49,M49)))&lt;91),AND((IF(OR(ISBLANK(B49),ISBLANK(C49),ISBLANK(E49),ISBLANK(F49)),"",IF(H49="GC",K49,M49)))&gt;269,(IF(OR(ISBLANK(B49),ISBLANK(C49),ISBLANK(E49),ISBLANK(F49)),"",IF(H49="GC",K49,M49)))&lt;271)),ABS((IF(ABS((IF(G49="E",-ABS(E49+F49/60),E49+F49/60))-(IF(G48="E",-ABS(E48+F48/60),E48+F48/60)))&gt;180,IF(((IF(G49="E",-ABS(E49+F49/60),E49+F49/60))-(IF(G48="E",-ABS(E48+F48/60),E48+F48/60)))&gt;0,(IF(G49="E",-ABS(E49+F49/60),E49+F49/60))-(IF(G48="E",-ABS(E48+F48/60),E48+F48/60))-360,(IF(G49="E",-ABS(E49+F49/60),E49+F49/60))-(IF(G48="E",-ABS(E48+F48/60),E48+F48/60))+360),(IF(G49="E",-ABS(E49+F49/60),E49+F49/60))-(IF(G48="E",-ABS(E48+F48/60),E48+F48/60))))*COS(((IF(D48="S",-ABS(B48+C48/60),(B48+C48/60)))+(IF(D49="S",-ABS(B49+C49/60),(B49+C49/60))))*PI()/360)/SIN((IF(OR(ISBLANK(B49),ISBLANK(C49),ISBLANK(E49),ISBLANK(F49)),"",IF(H49="GC",K49,M49)))*PI()/180)*60),((IF(D49="S",-ABS(B49+C49/60),(B49+C49/60)))-(IF(D48="S",-ABS(B48+C48/60),(B48+C48/60))))/COS((IF(OR(ISBLANK(B49),ISBLANK(C49),ISBLANK(E49),ISBLANK(F49)),"",IF(H49="GC",K49,M49)))*PI()/180)*60)</f>
        <v>5494.9176971848301</v>
      </c>
    </row>
    <row r="50" spans="1:14">
      <c r="A50" s="32" t="s">
        <v>63</v>
      </c>
      <c r="B50" s="33">
        <v>33</v>
      </c>
      <c r="C50" s="34">
        <v>20</v>
      </c>
      <c r="D50" s="34" t="s">
        <v>9</v>
      </c>
      <c r="E50" s="35">
        <v>33</v>
      </c>
      <c r="F50" s="36">
        <v>20</v>
      </c>
      <c r="G50" s="36" t="s">
        <v>10</v>
      </c>
      <c r="H50" s="4" t="s">
        <v>14</v>
      </c>
      <c r="I50" s="37">
        <f>IF(OR(ISBLANK(B50),ISBLANK(C50),ISBLANK(E50),ISBLANK(F50)),"",IF(H50="GC",K50,M50))</f>
        <v>223.28557582699671</v>
      </c>
      <c r="J50" s="38">
        <f>IF(OR(ISBLANK(B49),ISBLANK(C50),ISBLANK(E50),ISBLANK(F50)),"",IF(ISBLANK(J49),"",IF(H50="GC",L50,N50)))</f>
        <v>5494.9176971848301</v>
      </c>
      <c r="K50" s="39">
        <f>IF((IF(ABS((IF(G50="E",-ABS(E50+F50/60),E50+F50/60))-(IF(G49="E",-ABS(E49+F49/60),E49+F49/60)))&gt;180,IF(((IF(G50="E",-ABS(E50+F50/60),E50+F50/60))-(IF(G49="E",-ABS(E49+F49/60),E49+F49/60)))&gt;0,(IF(G50="E",-ABS(E50+F50/60),E50+F50/60))-(IF(G49="E",-ABS(E49+F49/60),E49+F49/60))-360,(IF(G50="E",-ABS(E50+F50/60),E50+F50/60))-(IF(G49="E",-ABS(E49+F49/60),E49+F49/60))+360),(IF(G50="E",-ABS(E50+F50/60),E50+F50/60))-(IF(G49="E",-ABS(E49+F49/60),E49+F49/60))))&gt;0,360-180/PI()*(ACOS((SIN((IF(D50="S",-ABS(B50+C50/60),(B50+C50/60)))*PI()/180)-COS((IF(OR(ISBLANK(B49),ISBLANK(C50),ISBLANK(E50),ISBLANK(F50)),"",IF(ISBLANK((IF(OR(ISBLANK(B48),ISBLANK(C49),ISBLANK(E49),ISBLANK(F49)),"",IF(ISBLANK((IF(OR(ISBLANK(#REF!),ISBLANK(C48),ISBLANK(E48),ISBLANK(F48)),"",IF(ISBLANK(#REF!),"",IF(H48="GC",L48,N48))))),"",IF(H49="GC",L49,N49))))),"",IF(H50="GC",L50,N50))))*PI()/10800)*SIN((IF(D49="S",-ABS(B49+C49/60),(B49+C49/60)))*PI()/180))/(SIN((IF(OR(ISBLANK(B49),ISBLANK(C50),ISBLANK(E50),ISBLANK(F50)),"",IF(ISBLANK((IF(OR(ISBLANK(B48),ISBLANK(C49),ISBLANK(E49),ISBLANK(F49)),"",IF(ISBLANK((IF(OR(ISBLANK(#REF!),ISBLANK(C48),ISBLANK(E48),ISBLANK(F48)),"",IF(ISBLANK(#REF!),"",IF(H48="GC",L48,N48))))),"",IF(H49="GC",L49,N49))))),"",IF(H50="GC",L50,N50))))*PI()/10800)*COS((IF(D49="S",-ABS(B49+C49/60),(B49+C49/60)))*PI()/180)))),180/PI()*ACOS((SIN((IF(D50="S",-ABS(B50+C50/60),(B50+C50/60)))*PI()/180)-SIN((IF(D49="S",-ABS(B49+C49/60),(B49+C49/60)))*PI()/180)*COS((IF(OR(ISBLANK(B49),ISBLANK(C50),ISBLANK(E50),ISBLANK(F50)),"",IF(ISBLANK((IF(OR(ISBLANK(B48),ISBLANK(C49),ISBLANK(E49),ISBLANK(F49)),"",IF(ISBLANK((IF(OR(ISBLANK(#REF!),ISBLANK(C48),ISBLANK(E48),ISBLANK(F48)),"",IF(ISBLANK(#REF!),"",IF(H48="GC",L48,N48))))),"",IF(H49="GC",L49,N49))))),"",IF(H50="GC",L50,N50))))*PI()/10800))/(COS((IF(D49="S",-ABS(B49+C49/60),(B49+C49/60)))*PI()/180)*SIN((IF(OR(ISBLANK(B49),ISBLANK(C50),ISBLANK(E50),ISBLANK(F50)),"",IF(ISBLANK((IF(OR(ISBLANK(B48),ISBLANK(C49),ISBLANK(E49),ISBLANK(F49)),"",IF(ISBLANK((IF(OR(ISBLANK(#REF!),ISBLANK(C48),ISBLANK(E48),ISBLANK(F48)),"",IF(ISBLANK(#REF!),"",IF(H48="GC",L48,N48))))),"",IF(H49="GC",L49,N49))))),"",IF(H50="GC",L50,N50))))*PI()/10800))))</f>
        <v>230.22332816930265</v>
      </c>
      <c r="L50" s="40">
        <f>ACOS(SIN((IF(D50="S",-ABS(B50+C50/60),(B50+C50/60)))*PI()/180)*SIN((IF(D49="S",-ABS(B49+C49/60),(B49+C49/60)))*PI()/180)+COS((IF(D50="S",-ABS(B50+C50/60),(B50+C50/60)))*PI()/180)*COS((IF(D49="S",-ABS(B49+C49/60),(B49+C49/60)))*PI()/180)*COS((IF(ABS((IF(G50="E",-ABS(E50+F50/60),E50+F50/60))-(IF(G49="E",-ABS(E49+F49/60),E49+F49/60)))&gt;180,IF(((IF(G50="E",-ABS(E50+F50/60),E50+F50/60))-(IF(G49="E",-ABS(E49+F49/60),E49+F49/60)))&gt;0,(IF(G50="E",-ABS(E50+F50/60),E50+F50/60))-(IF(G49="E",-ABS(E49+F49/60),E49+F49/60))-360,(IF(G50="E",-ABS(E50+F50/60),E50+F50/60))-(IF(G49="E",-ABS(E49+F49/60),E49+F49/60))+360),(IF(G50="E",-ABS(E50+F50/60),E50+F50/60))-(IF(G49="E",-ABS(E49+F49/60),E49+F49/60))))*PI()/180))*10800/PI()</f>
        <v>5487.605481242389</v>
      </c>
      <c r="M50" s="39">
        <f>IF(((IF(D50="S",-ABS(B50+C50/60),(B50+C50/60)))-(IF(D49="S",-ABS(B49+C49/60),(B49+C49/60))))&gt;0,MOD(ATAN((IF(ABS((IF(G50="E",-ABS(E50+F50/60),E50+F50/60))-(IF(G49="E",-ABS(E49+F49/60),E49+F49/60)))&gt;180,IF(((IF(G50="E",-ABS(E50+F50/60),E50+F50/60))-(IF(G49="E",-ABS(E49+F49/60),E49+F49/60)))&gt;0,(IF(G50="E",-ABS(E50+F50/60),E50+F50/60))-(IF(G49="E",-ABS(E49+F49/60),E49+F49/60))-360,(IF(G50="E",-ABS(E50+F50/60),E50+F50/60))-(IF(G49="E",-ABS(E49+F49/60),E49+F49/60))+360),(IF(G50="E",-ABS(E50+F50/60),E50+F50/60))-(IF(G49="E",-ABS(E49+F49/60),E49+F49/60))))/((180/PI()*LN(TAN(((IF(D49="S",-ABS(B49+C49/60),(B49+C49/60)))/2+45)*PI()/180)))-(180/PI()*LN(TAN(((IF(D50="S",-ABS(B50+C50/60),(B50+C50/60)))/2+45)*PI()/180)))))*180/PI(),360),IF((IF(D49="S",-ABS(B49+C49/60),(B49+C49/60)))=(IF(D50="S",-ABS(B50+C50/60),(B50+C50/60))),IF((IF(G49="E",-ABS(E49+F49/60),E49+F49/60))&gt;(IF(G50="E",-ABS(E50+F50/60),E50+F50/60)),90,270),ATAN((IF(ABS((IF(G50="E",-ABS(E50+F50/60),E50+F50/60))-(IF(G49="E",-ABS(E49+F49/60),E49+F49/60)))&gt;180,IF(((IF(G50="E",-ABS(E50+F50/60),E50+F50/60))-(IF(G49="E",-ABS(E49+F49/60),E49+F49/60)))&gt;0,(IF(G50="E",-ABS(E50+F50/60),E50+F50/60))-(IF(G49="E",-ABS(E49+F49/60),E49+F49/60))-360,(IF(G50="E",-ABS(E50+F50/60),E50+F50/60))-(IF(G49="E",-ABS(E49+F49/60),E49+F49/60))+360),(IF(G50="E",-ABS(E50+F50/60),E50+F50/60))-(IF(G49="E",-ABS(E49+F49/60),E49+F49/60))))/((180/PI()*LN(TAN(((IF(D49="S",-ABS(B49+C49/60),(B49+C49/60)))/2+45)*PI()/180)))-(180/PI()*LN(TAN(((IF(D50="S",-ABS(B50+C50/60),(B50+C50/60)))/2+45)*PI()/180)))))*180/PI()+180))</f>
        <v>223.28557582699671</v>
      </c>
      <c r="N50" s="40">
        <f>IF(OR(AND((IF(OR(ISBLANK(B50),ISBLANK(C50),ISBLANK(E50),ISBLANK(F50)),"",IF(H50="GC",K50,M50)))&gt;89,(IF(OR(ISBLANK(B50),ISBLANK(C50),ISBLANK(E50),ISBLANK(F50)),"",IF(H50="GC",K50,M50)))&lt;91),AND((IF(OR(ISBLANK(B50),ISBLANK(C50),ISBLANK(E50),ISBLANK(F50)),"",IF(H50="GC",K50,M50)))&gt;269,(IF(OR(ISBLANK(B50),ISBLANK(C50),ISBLANK(E50),ISBLANK(F50)),"",IF(H50="GC",K50,M50)))&lt;271)),ABS((IF(ABS((IF(G50="E",-ABS(E50+F50/60),E50+F50/60))-(IF(G49="E",-ABS(E49+F49/60),E49+F49/60)))&gt;180,IF(((IF(G50="E",-ABS(E50+F50/60),E50+F50/60))-(IF(G49="E",-ABS(E49+F49/60),E49+F49/60)))&gt;0,(IF(G50="E",-ABS(E50+F50/60),E50+F50/60))-(IF(G49="E",-ABS(E49+F49/60),E49+F49/60))-360,(IF(G50="E",-ABS(E50+F50/60),E50+F50/60))-(IF(G49="E",-ABS(E49+F49/60),E49+F49/60))+360),(IF(G50="E",-ABS(E50+F50/60),E50+F50/60))-(IF(G49="E",-ABS(E49+F49/60),E49+F49/60))))*COS(((IF(D49="S",-ABS(B49+C49/60),(B49+C49/60)))+(IF(D50="S",-ABS(B50+C50/60),(B50+C50/60))))*PI()/360)/SIN((IF(OR(ISBLANK(B50),ISBLANK(C50),ISBLANK(E50),ISBLANK(F50)),"",IF(H50="GC",K50,M50)))*PI()/180)*60),((IF(D50="S",-ABS(B50+C50/60),(B50+C50/60)))-(IF(D49="S",-ABS(B49+C49/60),(B49+C49/60))))/COS((IF(OR(ISBLANK(B50),ISBLANK(C50),ISBLANK(E50),ISBLANK(F50)),"",IF(H50="GC",K50,M50)))*PI()/180)*60)</f>
        <v>5494.9176971848301</v>
      </c>
    </row>
    <row r="51" spans="1:14">
      <c r="A51" s="2" t="s">
        <v>64</v>
      </c>
      <c r="B51" s="19">
        <v>33</v>
      </c>
      <c r="C51" s="8">
        <v>20</v>
      </c>
      <c r="D51" s="8" t="s">
        <v>12</v>
      </c>
      <c r="E51" s="22">
        <v>33</v>
      </c>
      <c r="F51" s="12">
        <v>20</v>
      </c>
      <c r="G51" s="12" t="s">
        <v>13</v>
      </c>
      <c r="H51" s="3" t="s">
        <v>14</v>
      </c>
      <c r="I51" s="27">
        <f>IF(OR(ISBLANK(B51),ISBLANK(C51),ISBLANK(E51),ISBLANK(F51)),"",IF(H51="GC",K51,M51))</f>
        <v>43.285575826996691</v>
      </c>
      <c r="J51" s="16">
        <f>IF(OR(ISBLANK(B50),ISBLANK(C51),ISBLANK(E51),ISBLANK(F51)),"",IF(ISBLANK(J50),"",IF(H51="GC",L51,N51)))</f>
        <v>5494.9176971848301</v>
      </c>
      <c r="K51" s="30">
        <f>IF((IF(ABS((IF(G51="E",-ABS(E51+F51/60),E51+F51/60))-(IF(G50="E",-ABS(E50+F50/60),E50+F50/60)))&gt;180,IF(((IF(G51="E",-ABS(E51+F51/60),E51+F51/60))-(IF(G50="E",-ABS(E50+F50/60),E50+F50/60)))&gt;0,(IF(G51="E",-ABS(E51+F51/60),E51+F51/60))-(IF(G50="E",-ABS(E50+F50/60),E50+F50/60))-360,(IF(G51="E",-ABS(E51+F51/60),E51+F51/60))-(IF(G50="E",-ABS(E50+F50/60),E50+F50/60))+360),(IF(G51="E",-ABS(E51+F51/60),E51+F51/60))-(IF(G50="E",-ABS(E50+F50/60),E50+F50/60))))&gt;0,360-180/PI()*(ACOS((SIN((IF(D51="S",-ABS(B51+C51/60),(B51+C51/60)))*PI()/180)-COS((IF(OR(ISBLANK(B50),ISBLANK(C51),ISBLANK(E51),ISBLANK(F51)),"",IF(ISBLANK((IF(OR(ISBLANK(B49),ISBLANK(C50),ISBLANK(E50),ISBLANK(F50)),"",IF(ISBLANK((IF(OR(ISBLANK(#REF!),ISBLANK(C49),ISBLANK(E49),ISBLANK(F49)),"",IF(ISBLANK(#REF!),"",IF(H49="GC",L49,N49))))),"",IF(H50="GC",L50,N50))))),"",IF(H51="GC",L51,N51))))*PI()/10800)*SIN((IF(D50="S",-ABS(B50+C50/60),(B50+C50/60)))*PI()/180))/(SIN((IF(OR(ISBLANK(B50),ISBLANK(C51),ISBLANK(E51),ISBLANK(F51)),"",IF(ISBLANK((IF(OR(ISBLANK(B49),ISBLANK(C50),ISBLANK(E50),ISBLANK(F50)),"",IF(ISBLANK((IF(OR(ISBLANK(#REF!),ISBLANK(C49),ISBLANK(E49),ISBLANK(F49)),"",IF(ISBLANK(#REF!),"",IF(H49="GC",L49,N49))))),"",IF(H50="GC",L50,N50))))),"",IF(H51="GC",L51,N51))))*PI()/10800)*COS((IF(D50="S",-ABS(B50+C50/60),(B50+C50/60)))*PI()/180)))),180/PI()*ACOS((SIN((IF(D51="S",-ABS(B51+C51/60),(B51+C51/60)))*PI()/180)-SIN((IF(D50="S",-ABS(B50+C50/60),(B50+C50/60)))*PI()/180)*COS((IF(OR(ISBLANK(B50),ISBLANK(C51),ISBLANK(E51),ISBLANK(F51)),"",IF(ISBLANK((IF(OR(ISBLANK(B49),ISBLANK(C50),ISBLANK(E50),ISBLANK(F50)),"",IF(ISBLANK((IF(OR(ISBLANK(#REF!),ISBLANK(C49),ISBLANK(E49),ISBLANK(F49)),"",IF(ISBLANK(#REF!),"",IF(H49="GC",L49,N49))))),"",IF(H50="GC",L50,N50))))),"",IF(H51="GC",L51,N51))))*PI()/10800))/(COS((IF(D50="S",-ABS(B50+C50/60),(B50+C50/60)))*PI()/180)*SIN((IF(OR(ISBLANK(B50),ISBLANK(C51),ISBLANK(E51),ISBLANK(F51)),"",IF(ISBLANK((IF(OR(ISBLANK(B49),ISBLANK(C50),ISBLANK(E50),ISBLANK(F50)),"",IF(ISBLANK((IF(OR(ISBLANK(#REF!),ISBLANK(C49),ISBLANK(E49),ISBLANK(F49)),"",IF(ISBLANK(#REF!),"",IF(H49="GC",L49,N49))))),"",IF(H50="GC",L50,N50))))),"",IF(H51="GC",L51,N51))))*PI()/10800))))</f>
        <v>50.223328169302654</v>
      </c>
      <c r="L51" s="31">
        <f>ACOS(SIN((IF(D51="S",-ABS(B51+C51/60),(B51+C51/60)))*PI()/180)*SIN((IF(D50="S",-ABS(B50+C50/60),(B50+C50/60)))*PI()/180)+COS((IF(D51="S",-ABS(B51+C51/60),(B51+C51/60)))*PI()/180)*COS((IF(D50="S",-ABS(B50+C50/60),(B50+C50/60)))*PI()/180)*COS((IF(ABS((IF(G51="E",-ABS(E51+F51/60),E51+F51/60))-(IF(G50="E",-ABS(E50+F50/60),E50+F50/60)))&gt;180,IF(((IF(G51="E",-ABS(E51+F51/60),E51+F51/60))-(IF(G50="E",-ABS(E50+F50/60),E50+F50/60)))&gt;0,(IF(G51="E",-ABS(E51+F51/60),E51+F51/60))-(IF(G50="E",-ABS(E50+F50/60),E50+F50/60))-360,(IF(G51="E",-ABS(E51+F51/60),E51+F51/60))-(IF(G50="E",-ABS(E50+F50/60),E50+F50/60))+360),(IF(G51="E",-ABS(E51+F51/60),E51+F51/60))-(IF(G50="E",-ABS(E50+F50/60),E50+F50/60))))*PI()/180))*10800/PI()</f>
        <v>5487.605481242389</v>
      </c>
      <c r="M51" s="30">
        <f>IF(((IF(D51="S",-ABS(B51+C51/60),(B51+C51/60)))-(IF(D50="S",-ABS(B50+C50/60),(B50+C50/60))))&gt;0,MOD(ATAN((IF(ABS((IF(G51="E",-ABS(E51+F51/60),E51+F51/60))-(IF(G50="E",-ABS(E50+F50/60),E50+F50/60)))&gt;180,IF(((IF(G51="E",-ABS(E51+F51/60),E51+F51/60))-(IF(G50="E",-ABS(E50+F50/60),E50+F50/60)))&gt;0,(IF(G51="E",-ABS(E51+F51/60),E51+F51/60))-(IF(G50="E",-ABS(E50+F50/60),E50+F50/60))-360,(IF(G51="E",-ABS(E51+F51/60),E51+F51/60))-(IF(G50="E",-ABS(E50+F50/60),E50+F50/60))+360),(IF(G51="E",-ABS(E51+F51/60),E51+F51/60))-(IF(G50="E",-ABS(E50+F50/60),E50+F50/60))))/((180/PI()*LN(TAN(((IF(D50="S",-ABS(B50+C50/60),(B50+C50/60)))/2+45)*PI()/180)))-(180/PI()*LN(TAN(((IF(D51="S",-ABS(B51+C51/60),(B51+C51/60)))/2+45)*PI()/180)))))*180/PI(),360),IF((IF(D50="S",-ABS(B50+C50/60),(B50+C50/60)))=(IF(D51="S",-ABS(B51+C51/60),(B51+C51/60))),IF((IF(G50="E",-ABS(E50+F50/60),E50+F50/60))&gt;(IF(G51="E",-ABS(E51+F51/60),E51+F51/60)),90,270),ATAN((IF(ABS((IF(G51="E",-ABS(E51+F51/60),E51+F51/60))-(IF(G50="E",-ABS(E50+F50/60),E50+F50/60)))&gt;180,IF(((IF(G51="E",-ABS(E51+F51/60),E51+F51/60))-(IF(G50="E",-ABS(E50+F50/60),E50+F50/60)))&gt;0,(IF(G51="E",-ABS(E51+F51/60),E51+F51/60))-(IF(G50="E",-ABS(E50+F50/60),E50+F50/60))-360,(IF(G51="E",-ABS(E51+F51/60),E51+F51/60))-(IF(G50="E",-ABS(E50+F50/60),E50+F50/60))+360),(IF(G51="E",-ABS(E51+F51/60),E51+F51/60))-(IF(G50="E",-ABS(E50+F50/60),E50+F50/60))))/((180/PI()*LN(TAN(((IF(D50="S",-ABS(B50+C50/60),(B50+C50/60)))/2+45)*PI()/180)))-(180/PI()*LN(TAN(((IF(D51="S",-ABS(B51+C51/60),(B51+C51/60)))/2+45)*PI()/180)))))*180/PI()+180))</f>
        <v>43.285575826996691</v>
      </c>
      <c r="N51" s="31">
        <f>IF(OR(AND((IF(OR(ISBLANK(B51),ISBLANK(C51),ISBLANK(E51),ISBLANK(F51)),"",IF(H51="GC",K51,M51)))&gt;89,(IF(OR(ISBLANK(B51),ISBLANK(C51),ISBLANK(E51),ISBLANK(F51)),"",IF(H51="GC",K51,M51)))&lt;91),AND((IF(OR(ISBLANK(B51),ISBLANK(C51),ISBLANK(E51),ISBLANK(F51)),"",IF(H51="GC",K51,M51)))&gt;269,(IF(OR(ISBLANK(B51),ISBLANK(C51),ISBLANK(E51),ISBLANK(F51)),"",IF(H51="GC",K51,M51)))&lt;271)),ABS((IF(ABS((IF(G51="E",-ABS(E51+F51/60),E51+F51/60))-(IF(G50="E",-ABS(E50+F50/60),E50+F50/60)))&gt;180,IF(((IF(G51="E",-ABS(E51+F51/60),E51+F51/60))-(IF(G50="E",-ABS(E50+F50/60),E50+F50/60)))&gt;0,(IF(G51="E",-ABS(E51+F51/60),E51+F51/60))-(IF(G50="E",-ABS(E50+F50/60),E50+F50/60))-360,(IF(G51="E",-ABS(E51+F51/60),E51+F51/60))-(IF(G50="E",-ABS(E50+F50/60),E50+F50/60))+360),(IF(G51="E",-ABS(E51+F51/60),E51+F51/60))-(IF(G50="E",-ABS(E50+F50/60),E50+F50/60))))*COS(((IF(D50="S",-ABS(B50+C50/60),(B50+C50/60)))+(IF(D51="S",-ABS(B51+C51/60),(B51+C51/60))))*PI()/360)/SIN((IF(OR(ISBLANK(B51),ISBLANK(C51),ISBLANK(E51),ISBLANK(F51)),"",IF(H51="GC",K51,M51)))*PI()/180)*60),((IF(D51="S",-ABS(B51+C51/60),(B51+C51/60)))-(IF(D50="S",-ABS(B50+C50/60),(B50+C50/60))))/COS((IF(OR(ISBLANK(B51),ISBLANK(C51),ISBLANK(E51),ISBLANK(F51)),"",IF(H51="GC",K51,M51)))*PI()/180)*60)</f>
        <v>5494.9176971848301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Gutiyev Dmytro</dc:creator>
  <cp:lastModifiedBy>Gutiyev Dmytro</cp:lastModifiedBy>
  <dcterms:created xsi:type="dcterms:W3CDTF">2020-11-17T11:19:54Z</dcterms:created>
  <dcterms:modified xsi:type="dcterms:W3CDTF">2020-11-17T12:34:29Z</dcterms:modified>
</cp:coreProperties>
</file>