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vanova_yv\Desktop\"/>
    </mc:Choice>
  </mc:AlternateContent>
  <bookViews>
    <workbookView xWindow="0" yWindow="0" windowWidth="28800" windowHeight="10830"/>
  </bookViews>
  <sheets>
    <sheet name="Лист1" sheetId="1" r:id="rId1"/>
    <sheet name="Вводные данные и сценари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I8" i="1" s="1"/>
  <c r="E9" i="1"/>
  <c r="E7" i="1"/>
  <c r="J8" i="1"/>
  <c r="I9" i="1"/>
  <c r="J9" i="1" s="1"/>
  <c r="I7" i="1"/>
  <c r="J7" i="1" s="1"/>
  <c r="I2" i="1" l="1"/>
  <c r="J2" i="1" l="1"/>
</calcChain>
</file>

<file path=xl/sharedStrings.xml><?xml version="1.0" encoding="utf-8"?>
<sst xmlns="http://schemas.openxmlformats.org/spreadsheetml/2006/main" count="122" uniqueCount="91">
  <si>
    <t>Вводные данные</t>
  </si>
  <si>
    <t xml:space="preserve">Дата расчета </t>
  </si>
  <si>
    <t>Лимит концентрации</t>
  </si>
  <si>
    <t>Лимит концентрации на недвижимость</t>
  </si>
  <si>
    <t>Сценарии</t>
  </si>
  <si>
    <t>Процентный риск: изменение ставок ОФЗ/US treasury в зависимости от срока</t>
  </si>
  <si>
    <t>Рост ставок</t>
  </si>
  <si>
    <t>столбец №</t>
  </si>
  <si>
    <t>Строка</t>
  </si>
  <si>
    <t>прочие</t>
  </si>
  <si>
    <t>Падение ставок</t>
  </si>
  <si>
    <t>Спред риск: расширение кредитного спреда в зависимости от рейтинга</t>
  </si>
  <si>
    <t>№ группы кредитного качества</t>
  </si>
  <si>
    <t>Рейтинг</t>
  </si>
  <si>
    <t>Расширение кредитного спреда</t>
  </si>
  <si>
    <t>AAA</t>
  </si>
  <si>
    <t>AA+</t>
  </si>
  <si>
    <t>AA</t>
  </si>
  <si>
    <t>AA-</t>
  </si>
  <si>
    <t>A+</t>
  </si>
  <si>
    <t>A</t>
  </si>
  <si>
    <t>A-</t>
  </si>
  <si>
    <t>BBB+</t>
  </si>
  <si>
    <t xml:space="preserve">BBB </t>
  </si>
  <si>
    <t xml:space="preserve">BBB- </t>
  </si>
  <si>
    <t>BB+</t>
  </si>
  <si>
    <t>BB</t>
  </si>
  <si>
    <t>BB-</t>
  </si>
  <si>
    <t>B+</t>
  </si>
  <si>
    <t>B</t>
  </si>
  <si>
    <t>B-</t>
  </si>
  <si>
    <t>CCC</t>
  </si>
  <si>
    <t>NR</t>
  </si>
  <si>
    <t>Юридические лица, которым не присвоен кредитный рейтинг, относятся к 18 группе кредитного качества.</t>
  </si>
  <si>
    <t>D</t>
  </si>
  <si>
    <t>Физические лица приравниваются к 15 группе кредитного качества</t>
  </si>
  <si>
    <t>Валютный риск: рост и падение валюты</t>
  </si>
  <si>
    <t>Код валюты</t>
  </si>
  <si>
    <t>Рост валюты (в % от текущего уровня)</t>
  </si>
  <si>
    <t>Падение валюты  (в % от текущего уровня)</t>
  </si>
  <si>
    <t>Для прочих валют изменение как для долларов США.</t>
  </si>
  <si>
    <t>Риск снижения цен на недвижимость</t>
  </si>
  <si>
    <t>Вид недвижимости</t>
  </si>
  <si>
    <t>Снижение стоимости (в % от теущего уровня)</t>
  </si>
  <si>
    <t>Матрица корреляции</t>
  </si>
  <si>
    <t>Жилая недвижимость</t>
  </si>
  <si>
    <t>Нежилая недвижимость</t>
  </si>
  <si>
    <t>жилая</t>
  </si>
  <si>
    <t>нежилая</t>
  </si>
  <si>
    <t>Риск снижения цен акций</t>
  </si>
  <si>
    <t>Снижение цен акций (в % от текущего уровня)</t>
  </si>
  <si>
    <t>Риск снижения цен процих активов</t>
  </si>
  <si>
    <t>Снижение стоимости прочих активов (в % от текущего уровня)</t>
  </si>
  <si>
    <t>Соответствие № группы кредитного качества, сводного рейтинга и вероятности дефолта.</t>
  </si>
  <si>
    <t>Соответствие сводного рейтинга</t>
  </si>
  <si>
    <t>Вероятность дефолта</t>
  </si>
  <si>
    <t>Номер строки</t>
  </si>
  <si>
    <t xml:space="preserve"> На конец отчетного периода</t>
  </si>
  <si>
    <t xml:space="preserve"> количество, штук</t>
  </si>
  <si>
    <t xml:space="preserve"> первоначальная стоимость</t>
  </si>
  <si>
    <t xml:space="preserve"> стоимость ценной бумаги по данным бухгалтерского учета - всего</t>
  </si>
  <si>
    <t>0 - акция, доля владения&gt;10% (п.3.1.3)
0 - облигации без рейтинга (п.3.1.8)</t>
  </si>
  <si>
    <t>Маркер (1)/(0</t>
  </si>
  <si>
    <t>Стоимость актива в соответствии с требованиями главы 2 Проекта норм. Акта</t>
  </si>
  <si>
    <t>Спред риск</t>
  </si>
  <si>
    <t>Связка</t>
  </si>
  <si>
    <t>Группа кредитного качества</t>
  </si>
  <si>
    <t>Коэффициент изменения валюты (рост валюты)</t>
  </si>
  <si>
    <t>Коэффициент изменения валюты (падение валюты)</t>
  </si>
  <si>
    <t>Модифицированная дюрация</t>
  </si>
  <si>
    <t>Срок от даты расчета до даты погашения/даты оферты
(дней)</t>
  </si>
  <si>
    <t>Срок от даты расчета до даты погашения/даты оферты
(лет)</t>
  </si>
  <si>
    <t>Значения кривой бескупонной доходности государственных облигаций (% годовых) на дату расчета</t>
  </si>
  <si>
    <t>Величина шока по процентному риску (рост ставок)</t>
  </si>
  <si>
    <t>Величина шока по процентному риску (падение ставок)</t>
  </si>
  <si>
    <t>Валюта (руб./прочие)</t>
  </si>
  <si>
    <t>Страна регистрации для акций (РФ=1/прочие=0)</t>
  </si>
  <si>
    <t xml:space="preserve">
Вспомогательные ячейки для расчета значения кривой бескупонной доходности в USD (% годовых) на дату расчета</t>
  </si>
  <si>
    <t>Рабочий диапазон срока для определения величины шока - мин</t>
  </si>
  <si>
    <t>Рабочий диапазон срока для определения величины шока - макс</t>
  </si>
  <si>
    <t xml:space="preserve">
Вспомогательные ячейки для расчета значения процентного риска на дату расчета (рост ставок)</t>
  </si>
  <si>
    <t xml:space="preserve">
Вспомогательные ячейки для расчета значения процентного риска на дату расчета (падение ставок)</t>
  </si>
  <si>
    <t>Check
(попал контрагент в свод или нет)</t>
  </si>
  <si>
    <t>Цена возмещения при дефолте</t>
  </si>
  <si>
    <t>x</t>
  </si>
  <si>
    <t>_</t>
  </si>
  <si>
    <t>ruAA-_Акционерное общество «Рейтинговое Агентство «Эксперт РА»</t>
  </si>
  <si>
    <t>AA(RU)_«Аналитическое Кредитное Рейтинговое Агентство» (Акционерное общество)</t>
  </si>
  <si>
    <t>АКЦИОНЕРНОЕ ОБЩЕСТВО ""</t>
  </si>
  <si>
    <t xml:space="preserve">МИНИСТЕРСТВО ФИНАНСОВ </t>
  </si>
  <si>
    <t xml:space="preserve"> 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</si>
</sst>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_-* #,##0\ _₽_-;\-* #,##0\ _₽_-;_-* &quot;-&quot;??\ _₽_-;_-@_-"/>
    <numFmt numFmtId="168" formatCode="#,##0.00;\(#,##0.00\);\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2" applyFont="1" applyFill="1" applyBorder="1" applyAlignment="1">
      <alignment horizontal="center" vertical="center" wrapText="1" readingOrder="1"/>
    </xf>
    <xf numFmtId="0" fontId="3" fillId="0" borderId="0" xfId="2" applyFont="1"/>
    <xf numFmtId="0" fontId="2" fillId="2" borderId="1" xfId="2" applyFont="1" applyFill="1" applyBorder="1" applyAlignment="1">
      <alignment horizontal="left" vertical="center" wrapText="1" readingOrder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0" applyFont="1" applyBorder="1"/>
    <xf numFmtId="9" fontId="4" fillId="3" borderId="1" xfId="3" applyFont="1" applyFill="1" applyBorder="1" applyAlignment="1">
      <alignment vertical="center" wrapText="1" readingOrder="1"/>
    </xf>
    <xf numFmtId="9" fontId="2" fillId="2" borderId="1" xfId="3" applyFont="1" applyFill="1" applyBorder="1" applyAlignment="1">
      <alignment horizontal="center" vertical="center" wrapText="1" readingOrder="1"/>
    </xf>
    <xf numFmtId="0" fontId="3" fillId="0" borderId="0" xfId="2" applyFont="1" applyBorder="1"/>
    <xf numFmtId="0" fontId="5" fillId="0" borderId="0" xfId="2" applyFont="1" applyBorder="1" applyAlignment="1">
      <alignment vertical="center"/>
    </xf>
    <xf numFmtId="9" fontId="2" fillId="2" borderId="1" xfId="3" applyFont="1" applyFill="1" applyBorder="1" applyAlignment="1">
      <alignment horizontal="center" vertical="center" wrapText="1" readingOrder="1"/>
    </xf>
    <xf numFmtId="0" fontId="6" fillId="2" borderId="1" xfId="2" applyFont="1" applyFill="1" applyBorder="1" applyAlignment="1">
      <alignment vertical="center" wrapText="1" readingOrder="1"/>
    </xf>
    <xf numFmtId="0" fontId="2" fillId="2" borderId="1" xfId="2" applyFont="1" applyFill="1" applyBorder="1" applyAlignment="1">
      <alignment vertical="center" wrapText="1" readingOrder="1"/>
    </xf>
    <xf numFmtId="0" fontId="3" fillId="0" borderId="0" xfId="2" applyFont="1" applyFill="1" applyBorder="1"/>
    <xf numFmtId="10" fontId="3" fillId="0" borderId="0" xfId="2" applyNumberFormat="1" applyFont="1" applyFill="1" applyBorder="1"/>
    <xf numFmtId="0" fontId="5" fillId="0" borderId="0" xfId="2" applyFont="1" applyBorder="1"/>
    <xf numFmtId="0" fontId="2" fillId="2" borderId="1" xfId="2" applyFont="1" applyFill="1" applyBorder="1" applyAlignment="1">
      <alignment horizontal="center" vertical="center" wrapText="1" readingOrder="1"/>
    </xf>
    <xf numFmtId="0" fontId="4" fillId="4" borderId="1" xfId="2" applyFont="1" applyFill="1" applyBorder="1" applyAlignment="1">
      <alignment horizontal="center" vertical="center" wrapText="1" readingOrder="1"/>
    </xf>
    <xf numFmtId="10" fontId="4" fillId="3" borderId="1" xfId="3" applyNumberFormat="1" applyFont="1" applyFill="1" applyBorder="1" applyAlignment="1">
      <alignment vertical="center" wrapText="1" readingOrder="1"/>
    </xf>
    <xf numFmtId="0" fontId="3" fillId="0" borderId="0" xfId="2" applyFont="1" applyBorder="1" applyAlignment="1">
      <alignment horizontal="center"/>
    </xf>
    <xf numFmtId="0" fontId="7" fillId="0" borderId="0" xfId="2" applyFont="1"/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5" fillId="0" borderId="0" xfId="2" applyFont="1"/>
    <xf numFmtId="166" fontId="3" fillId="0" borderId="0" xfId="2" applyNumberFormat="1" applyFont="1"/>
    <xf numFmtId="0" fontId="3" fillId="0" borderId="0" xfId="2" quotePrefix="1" applyFont="1"/>
    <xf numFmtId="0" fontId="5" fillId="0" borderId="2" xfId="2" applyFont="1" applyBorder="1"/>
    <xf numFmtId="0" fontId="6" fillId="2" borderId="1" xfId="2" applyFont="1" applyFill="1" applyBorder="1" applyAlignment="1">
      <alignment horizontal="center" vertical="center" wrapText="1" readingOrder="1"/>
    </xf>
    <xf numFmtId="0" fontId="4" fillId="5" borderId="1" xfId="2" applyFont="1" applyFill="1" applyBorder="1" applyAlignment="1">
      <alignment horizontal="center" vertical="center" wrapText="1" readingOrder="1"/>
    </xf>
    <xf numFmtId="10" fontId="3" fillId="0" borderId="0" xfId="3" applyNumberFormat="1" applyFont="1" applyFill="1" applyBorder="1"/>
    <xf numFmtId="0" fontId="8" fillId="0" borderId="0" xfId="2" applyFont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 wrapText="1" readingOrder="1"/>
    </xf>
    <xf numFmtId="9" fontId="4" fillId="4" borderId="0" xfId="3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 applyProtection="1">
      <alignment vertical="top"/>
      <protection locked="0"/>
    </xf>
    <xf numFmtId="0" fontId="10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0" fontId="12" fillId="0" borderId="0" xfId="0" applyNumberFormat="1" applyFont="1" applyFill="1" applyBorder="1" applyAlignment="1" applyProtection="1">
      <alignment vertical="top"/>
      <protection locked="0"/>
    </xf>
    <xf numFmtId="43" fontId="11" fillId="0" borderId="0" xfId="0" applyNumberFormat="1" applyFont="1" applyProtection="1"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8" borderId="7" xfId="2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3" fontId="12" fillId="0" borderId="0" xfId="1" applyFont="1" applyProtection="1">
      <protection locked="0"/>
    </xf>
    <xf numFmtId="43" fontId="14" fillId="0" borderId="0" xfId="1" applyFont="1"/>
    <xf numFmtId="43" fontId="3" fillId="0" borderId="0" xfId="0" applyNumberFormat="1" applyFont="1"/>
    <xf numFmtId="43" fontId="14" fillId="0" borderId="0" xfId="1" quotePrefix="1" applyFont="1"/>
    <xf numFmtId="0" fontId="14" fillId="0" borderId="0" xfId="0" applyFont="1"/>
    <xf numFmtId="43" fontId="14" fillId="0" borderId="0" xfId="1" applyFont="1" applyBorder="1"/>
    <xf numFmtId="43" fontId="6" fillId="0" borderId="0" xfId="1" applyFont="1" applyFill="1" applyBorder="1"/>
    <xf numFmtId="43" fontId="14" fillId="0" borderId="0" xfId="1" applyFont="1" applyFill="1" applyBorder="1"/>
    <xf numFmtId="1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8" xfId="0" applyNumberFormat="1" applyFont="1" applyFill="1" applyBorder="1" applyAlignment="1" applyProtection="1">
      <alignment horizontal="center"/>
      <protection locked="0"/>
    </xf>
    <xf numFmtId="0" fontId="17" fillId="0" borderId="3" xfId="0" applyNumberFormat="1" applyFont="1" applyFill="1" applyBorder="1" applyAlignment="1" applyProtection="1">
      <alignment horizontal="center" vertical="top" wrapText="1"/>
      <protection locked="0"/>
    </xf>
    <xf numFmtId="168" fontId="17" fillId="0" borderId="3" xfId="0" applyNumberFormat="1" applyFont="1" applyFill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7" fontId="11" fillId="9" borderId="0" xfId="0" applyNumberFormat="1" applyFont="1" applyFill="1" applyProtection="1">
      <protection locked="0"/>
    </xf>
  </cellXfs>
  <cellStyles count="4">
    <cellStyle name="Обычный" xfId="0" builtinId="0"/>
    <cellStyle name="Обычный 20" xfId="2"/>
    <cellStyle name="Процент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3" workbookViewId="0">
      <selection activeCell="B18" sqref="B18"/>
    </sheetView>
  </sheetViews>
  <sheetFormatPr defaultRowHeight="15" x14ac:dyDescent="0.25"/>
  <cols>
    <col min="1" max="1" width="9.7109375" bestFit="1" customWidth="1"/>
    <col min="2" max="2" width="18.5703125" customWidth="1"/>
    <col min="3" max="3" width="10" bestFit="1" customWidth="1"/>
    <col min="4" max="4" width="13.140625" bestFit="1" customWidth="1"/>
    <col min="5" max="5" width="23" bestFit="1" customWidth="1"/>
    <col min="9" max="9" width="23.42578125" bestFit="1" customWidth="1"/>
    <col min="10" max="10" width="23" bestFit="1" customWidth="1"/>
    <col min="11" max="11" width="14.85546875" hidden="1" customWidth="1"/>
    <col min="12" max="15" width="0" hidden="1" customWidth="1"/>
    <col min="16" max="16" width="26.140625" hidden="1" customWidth="1"/>
    <col min="17" max="41" width="0" hidden="1" customWidth="1"/>
  </cols>
  <sheetData>
    <row r="1" spans="1:41" s="36" customFormat="1" ht="18.2" customHeight="1" x14ac:dyDescent="0.3">
      <c r="A1" s="33"/>
      <c r="B1" s="34"/>
      <c r="C1" s="34"/>
      <c r="D1" s="34"/>
      <c r="E1" s="34"/>
      <c r="F1" s="33"/>
      <c r="G1" s="35"/>
    </row>
    <row r="2" spans="1:41" s="36" customFormat="1" ht="19.7" customHeight="1" x14ac:dyDescent="0.3">
      <c r="A2" s="38"/>
      <c r="B2" s="38"/>
      <c r="C2"/>
      <c r="D2"/>
      <c r="E2"/>
      <c r="F2" s="33"/>
      <c r="G2" s="35"/>
      <c r="I2" s="37">
        <f>SUM(I7:I862)</f>
        <v>47050000</v>
      </c>
      <c r="J2" s="37">
        <f>SUM(J7:J862)</f>
        <v>-2780532.95</v>
      </c>
      <c r="R2" s="39"/>
    </row>
    <row r="3" spans="1:41" s="36" customFormat="1" ht="9.75" customHeight="1" x14ac:dyDescent="0.3">
      <c r="A3" s="40" t="s">
        <v>56</v>
      </c>
      <c r="B3" s="34"/>
      <c r="C3" s="34"/>
      <c r="D3" s="34"/>
      <c r="E3" s="34"/>
      <c r="F3" s="33"/>
      <c r="G3" s="35"/>
    </row>
    <row r="4" spans="1:41" s="36" customFormat="1" ht="28.5" customHeight="1" x14ac:dyDescent="0.3">
      <c r="A4" s="40"/>
      <c r="B4" s="41" t="s">
        <v>90</v>
      </c>
      <c r="C4" s="41" t="s">
        <v>57</v>
      </c>
      <c r="D4" s="41"/>
      <c r="E4" s="41"/>
      <c r="F4" s="33"/>
      <c r="G4" s="35"/>
    </row>
    <row r="5" spans="1:41" s="36" customFormat="1" ht="46.5" customHeight="1" x14ac:dyDescent="0.3">
      <c r="A5" s="40"/>
      <c r="B5" s="41"/>
      <c r="C5" s="41" t="s">
        <v>58</v>
      </c>
      <c r="D5" s="41" t="s">
        <v>59</v>
      </c>
      <c r="E5" s="41" t="s">
        <v>60</v>
      </c>
      <c r="F5" s="33"/>
      <c r="G5" s="42" t="s">
        <v>61</v>
      </c>
      <c r="H5" s="37"/>
      <c r="T5" s="37"/>
    </row>
    <row r="6" spans="1:41" s="36" customFormat="1" ht="65.25" customHeight="1" x14ac:dyDescent="0.3">
      <c r="A6" s="40"/>
      <c r="B6" s="41"/>
      <c r="C6" s="41"/>
      <c r="D6" s="41"/>
      <c r="E6" s="41"/>
      <c r="F6" s="33"/>
      <c r="G6" s="43" t="s">
        <v>62</v>
      </c>
      <c r="I6" s="44" t="s">
        <v>63</v>
      </c>
      <c r="J6" s="44" t="s">
        <v>64</v>
      </c>
      <c r="K6" s="45" t="s">
        <v>65</v>
      </c>
      <c r="L6" s="45" t="s">
        <v>66</v>
      </c>
      <c r="M6" s="45" t="s">
        <v>67</v>
      </c>
      <c r="N6" s="45" t="s">
        <v>68</v>
      </c>
      <c r="O6" s="45" t="s">
        <v>69</v>
      </c>
      <c r="P6" s="45" t="s">
        <v>70</v>
      </c>
      <c r="Q6" s="45" t="s">
        <v>71</v>
      </c>
      <c r="R6" s="45" t="s">
        <v>72</v>
      </c>
      <c r="S6" s="45" t="s">
        <v>73</v>
      </c>
      <c r="T6" s="45" t="s">
        <v>74</v>
      </c>
      <c r="U6" s="45" t="s">
        <v>75</v>
      </c>
      <c r="V6" s="46" t="s">
        <v>76</v>
      </c>
      <c r="W6" s="47" t="s">
        <v>77</v>
      </c>
      <c r="X6" s="47"/>
      <c r="Y6" s="47"/>
      <c r="Z6" s="47"/>
      <c r="AA6" s="48" t="s">
        <v>78</v>
      </c>
      <c r="AB6" s="48" t="s">
        <v>79</v>
      </c>
      <c r="AC6" s="49" t="s">
        <v>80</v>
      </c>
      <c r="AD6" s="50"/>
      <c r="AE6" s="50"/>
      <c r="AF6" s="51"/>
      <c r="AG6" s="49" t="s">
        <v>81</v>
      </c>
      <c r="AH6" s="50"/>
      <c r="AI6" s="50"/>
      <c r="AJ6" s="51"/>
      <c r="AL6" s="52" t="s">
        <v>82</v>
      </c>
      <c r="AO6" s="53" t="s">
        <v>83</v>
      </c>
    </row>
    <row r="7" spans="1:41" s="36" customFormat="1" ht="40.700000000000003" customHeight="1" x14ac:dyDescent="0.3">
      <c r="A7" s="63"/>
      <c r="B7" s="64" t="s">
        <v>84</v>
      </c>
      <c r="C7" s="66">
        <v>25</v>
      </c>
      <c r="D7" s="66">
        <v>50000</v>
      </c>
      <c r="E7" s="66">
        <f>D7*C7</f>
        <v>1250000</v>
      </c>
      <c r="F7" s="33"/>
      <c r="G7" s="67">
        <v>1</v>
      </c>
      <c r="H7" s="55"/>
      <c r="I7" s="55">
        <f>IF(G7=1,E7,0)</f>
        <v>1250000</v>
      </c>
      <c r="J7" s="68">
        <f>-IF(COUNTIF(B7,"*министерство*"),0,O7*I7*VLOOKUP(L7,'Вводные данные и сценарии'!A$27:C$45,3,0))</f>
        <v>-653349.19999999995</v>
      </c>
      <c r="K7" s="36" t="s">
        <v>85</v>
      </c>
      <c r="L7" s="36">
        <v>18</v>
      </c>
      <c r="M7" s="54">
        <v>1.44</v>
      </c>
      <c r="N7" s="54">
        <v>0.91</v>
      </c>
      <c r="O7" s="55">
        <v>4.9123999999999999</v>
      </c>
      <c r="P7" s="56">
        <v>2066</v>
      </c>
      <c r="Q7" s="56">
        <v>5.6602739726027398</v>
      </c>
      <c r="R7" s="57">
        <v>0.34272602739726027</v>
      </c>
      <c r="S7" s="57">
        <v>0.6603835616438356</v>
      </c>
      <c r="T7" s="58">
        <v>-0.3901917808219178</v>
      </c>
      <c r="U7" s="59" t="s">
        <v>9</v>
      </c>
      <c r="V7" s="59">
        <v>0</v>
      </c>
      <c r="W7" s="60">
        <v>5</v>
      </c>
      <c r="X7" s="60">
        <v>7</v>
      </c>
      <c r="Y7" s="60">
        <v>0.28000000000000003</v>
      </c>
      <c r="Z7" s="60">
        <v>0.47</v>
      </c>
      <c r="AA7" s="60">
        <v>5</v>
      </c>
      <c r="AB7" s="60">
        <v>7</v>
      </c>
      <c r="AC7" s="60">
        <v>0.7</v>
      </c>
      <c r="AD7" s="60">
        <v>0.58000000000000007</v>
      </c>
      <c r="AE7" s="61">
        <v>5.26</v>
      </c>
      <c r="AF7" s="62">
        <v>0.24</v>
      </c>
      <c r="AG7" s="60">
        <v>-0.41000000000000003</v>
      </c>
      <c r="AH7" s="60">
        <v>-0.35</v>
      </c>
      <c r="AI7" s="62">
        <v>-0.87</v>
      </c>
      <c r="AJ7" s="62">
        <v>-0.27</v>
      </c>
      <c r="AL7" s="36" t="e">
        <v>#REF!</v>
      </c>
      <c r="AO7" s="55">
        <v>1750000</v>
      </c>
    </row>
    <row r="8" spans="1:41" s="36" customFormat="1" ht="40.700000000000003" customHeight="1" x14ac:dyDescent="0.3">
      <c r="A8" s="63"/>
      <c r="B8" s="65" t="s">
        <v>89</v>
      </c>
      <c r="C8" s="66">
        <v>32</v>
      </c>
      <c r="D8" s="66">
        <v>25000</v>
      </c>
      <c r="E8" s="66">
        <f t="shared" ref="E8:E9" si="0">D8*C8</f>
        <v>800000</v>
      </c>
      <c r="F8" s="33"/>
      <c r="G8" s="67">
        <v>1</v>
      </c>
      <c r="H8" s="55"/>
      <c r="I8" s="55">
        <f>IF(G8=1,E8,0)</f>
        <v>800000</v>
      </c>
      <c r="J8" s="68">
        <f>-IF(COUNTIF(B8,"*министерство*"),0,O8*I8*VLOOKUP(L8,'Вводные данные и сценарии'!A$27:C$45,3,0))</f>
        <v>0</v>
      </c>
      <c r="K8" s="36" t="s">
        <v>86</v>
      </c>
      <c r="L8" s="36">
        <v>12</v>
      </c>
      <c r="M8" s="54">
        <v>1</v>
      </c>
      <c r="N8" s="54">
        <v>1</v>
      </c>
      <c r="O8" s="55">
        <v>0.70089999999999997</v>
      </c>
      <c r="P8" s="56">
        <v>276</v>
      </c>
      <c r="Q8" s="56">
        <v>0.75616438356164384</v>
      </c>
      <c r="R8" s="57">
        <v>4.194012221167509</v>
      </c>
      <c r="S8" s="57">
        <v>0.58487671232876715</v>
      </c>
      <c r="T8" s="58">
        <v>-0.32950684931506852</v>
      </c>
      <c r="U8" s="59">
        <v>643</v>
      </c>
      <c r="V8" s="59">
        <v>0</v>
      </c>
      <c r="W8" s="60">
        <v>0</v>
      </c>
      <c r="X8" s="60">
        <v>0</v>
      </c>
      <c r="Y8" s="60">
        <v>0</v>
      </c>
      <c r="Z8" s="60">
        <v>0</v>
      </c>
      <c r="AA8" s="60">
        <v>0.5</v>
      </c>
      <c r="AB8" s="60">
        <v>1</v>
      </c>
      <c r="AC8" s="60">
        <v>0.59000000000000008</v>
      </c>
      <c r="AD8" s="60">
        <v>0.58000000000000007</v>
      </c>
      <c r="AE8" s="61">
        <v>0.62000000000000011</v>
      </c>
      <c r="AF8" s="62">
        <v>0.1399999999999999</v>
      </c>
      <c r="AG8" s="60">
        <v>-0.35</v>
      </c>
      <c r="AH8" s="60">
        <v>-0.31000000000000005</v>
      </c>
      <c r="AI8" s="62">
        <v>-0.38</v>
      </c>
      <c r="AJ8" s="62">
        <v>-0.15000000000000002</v>
      </c>
      <c r="AL8" s="36" t="e">
        <v>#REF!</v>
      </c>
      <c r="AO8" s="55">
        <v>1120000</v>
      </c>
    </row>
    <row r="9" spans="1:41" s="36" customFormat="1" ht="40.700000000000003" customHeight="1" x14ac:dyDescent="0.3">
      <c r="A9" s="63"/>
      <c r="B9" s="65" t="s">
        <v>88</v>
      </c>
      <c r="C9" s="66">
        <v>1000</v>
      </c>
      <c r="D9" s="66">
        <v>45000</v>
      </c>
      <c r="E9" s="66">
        <f t="shared" si="0"/>
        <v>45000000</v>
      </c>
      <c r="F9" s="33"/>
      <c r="G9" s="67">
        <v>1</v>
      </c>
      <c r="H9" s="55"/>
      <c r="I9" s="55">
        <f>IF(G9=1,E9,0)</f>
        <v>45000000</v>
      </c>
      <c r="J9" s="68">
        <f>-IF(COUNTIF(B9,"*министерство*"),0,O9*I9*VLOOKUP(L9,'Вводные данные и сценарии'!A$27:C$45,3,0))</f>
        <v>-2127183.75</v>
      </c>
      <c r="K9" s="36" t="s">
        <v>87</v>
      </c>
      <c r="L9" s="36">
        <v>11</v>
      </c>
      <c r="M9" s="54">
        <v>0</v>
      </c>
      <c r="N9" s="54">
        <v>0</v>
      </c>
      <c r="O9" s="55">
        <v>4.1105</v>
      </c>
      <c r="P9" s="56">
        <v>0</v>
      </c>
      <c r="Q9" s="56">
        <v>0</v>
      </c>
      <c r="R9" s="57">
        <v>0</v>
      </c>
      <c r="S9" s="57">
        <v>0</v>
      </c>
      <c r="T9" s="58">
        <v>0</v>
      </c>
      <c r="U9" s="59">
        <v>0</v>
      </c>
      <c r="V9" s="59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1">
        <v>0</v>
      </c>
      <c r="AF9" s="62">
        <v>0</v>
      </c>
      <c r="AG9" s="60">
        <v>0</v>
      </c>
      <c r="AH9" s="60">
        <v>0</v>
      </c>
      <c r="AI9" s="62">
        <v>0</v>
      </c>
      <c r="AJ9" s="62">
        <v>0</v>
      </c>
      <c r="AL9" s="36" t="e">
        <v>#REF!</v>
      </c>
      <c r="AO9" s="55">
        <v>0</v>
      </c>
    </row>
  </sheetData>
  <mergeCells count="10">
    <mergeCell ref="W6:Z6"/>
    <mergeCell ref="AC6:AF6"/>
    <mergeCell ref="AG6:AJ6"/>
    <mergeCell ref="C5:C6"/>
    <mergeCell ref="D5:D6"/>
    <mergeCell ref="E5:E6"/>
    <mergeCell ref="C4:E4"/>
    <mergeCell ref="A2:B2"/>
    <mergeCell ref="A3:A6"/>
    <mergeCell ref="B4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opLeftCell="A85" workbookViewId="0">
      <selection sqref="A1:XFD1048576"/>
    </sheetView>
  </sheetViews>
  <sheetFormatPr defaultColWidth="9.140625" defaultRowHeight="15" outlineLevelRow="1" x14ac:dyDescent="0.25"/>
  <cols>
    <col min="1" max="1" width="24.5703125" style="2" customWidth="1"/>
    <col min="2" max="2" width="18.42578125" style="2" customWidth="1"/>
    <col min="3" max="3" width="17.7109375" style="2" customWidth="1"/>
    <col min="4" max="4" width="35.85546875" style="2" customWidth="1"/>
    <col min="5" max="6" width="15.7109375" style="2" bestFit="1" customWidth="1"/>
    <col min="7" max="8" width="5.5703125" style="2" bestFit="1" customWidth="1"/>
    <col min="9" max="11" width="7.85546875" style="2" bestFit="1" customWidth="1"/>
    <col min="12" max="12" width="10.85546875" style="2" customWidth="1"/>
    <col min="13" max="13" width="6.85546875" style="2" bestFit="1" customWidth="1"/>
    <col min="14" max="14" width="7.28515625" style="2" bestFit="1" customWidth="1"/>
    <col min="15" max="15" width="15.85546875" style="2" customWidth="1"/>
    <col min="16" max="16" width="18" style="2" customWidth="1"/>
    <col min="17" max="17" width="14.42578125" style="2" customWidth="1"/>
    <col min="18" max="21" width="18.5703125" style="2" customWidth="1"/>
    <col min="22" max="16384" width="9.140625" style="2"/>
  </cols>
  <sheetData>
    <row r="1" spans="1:17" x14ac:dyDescent="0.25">
      <c r="A1" s="1" t="s">
        <v>0</v>
      </c>
      <c r="B1" s="1"/>
    </row>
    <row r="2" spans="1:17" x14ac:dyDescent="0.25">
      <c r="A2" s="3" t="s">
        <v>1</v>
      </c>
      <c r="B2" s="4">
        <v>7</v>
      </c>
      <c r="E2" s="5"/>
    </row>
    <row r="3" spans="1:17" x14ac:dyDescent="0.25">
      <c r="A3" s="3" t="s">
        <v>2</v>
      </c>
      <c r="B3" s="6">
        <v>0.1</v>
      </c>
      <c r="E3" s="5"/>
    </row>
    <row r="4" spans="1:17" ht="28.5" x14ac:dyDescent="0.25">
      <c r="A4" s="3" t="s">
        <v>3</v>
      </c>
      <c r="B4" s="6">
        <v>0.25</v>
      </c>
      <c r="E4" s="5"/>
    </row>
    <row r="5" spans="1:17" x14ac:dyDescent="0.25">
      <c r="E5" s="5"/>
    </row>
    <row r="6" spans="1:17" x14ac:dyDescent="0.25">
      <c r="A6" s="7" t="s">
        <v>4</v>
      </c>
      <c r="B6" s="6">
        <v>0.9</v>
      </c>
      <c r="C6" s="8"/>
      <c r="E6" s="5"/>
    </row>
    <row r="8" spans="1:17" x14ac:dyDescent="0.25">
      <c r="A8" s="9" t="s">
        <v>5</v>
      </c>
      <c r="B8" s="8"/>
      <c r="C8" s="8"/>
      <c r="D8" s="8"/>
      <c r="E8" s="8"/>
      <c r="F8" s="8"/>
    </row>
    <row r="9" spans="1:17" x14ac:dyDescent="0.25">
      <c r="A9" s="9"/>
      <c r="B9" s="8"/>
      <c r="C9" s="8"/>
      <c r="D9" s="8"/>
      <c r="E9" s="8"/>
      <c r="F9" s="8"/>
    </row>
    <row r="10" spans="1:17" x14ac:dyDescent="0.25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7" outlineLevel="1" x14ac:dyDescent="0.25">
      <c r="A11" s="11" t="s">
        <v>7</v>
      </c>
      <c r="B11" s="11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1" t="s">
        <v>8</v>
      </c>
    </row>
    <row r="12" spans="1:17" x14ac:dyDescent="0.25">
      <c r="A12" s="12">
        <v>0</v>
      </c>
      <c r="B12" s="12">
        <v>0.25</v>
      </c>
      <c r="C12" s="12">
        <v>0.5</v>
      </c>
      <c r="D12" s="12">
        <v>1</v>
      </c>
      <c r="E12" s="12">
        <v>2</v>
      </c>
      <c r="F12" s="12">
        <v>3</v>
      </c>
      <c r="G12" s="12">
        <v>5</v>
      </c>
      <c r="H12" s="12">
        <v>7</v>
      </c>
      <c r="I12" s="12">
        <v>10</v>
      </c>
      <c r="J12" s="12">
        <v>20</v>
      </c>
      <c r="K12" s="12">
        <v>30</v>
      </c>
      <c r="L12" s="12">
        <v>1</v>
      </c>
      <c r="Q12" s="13"/>
    </row>
    <row r="13" spans="1:17" outlineLevel="1" x14ac:dyDescent="0.25">
      <c r="A13" s="11" t="s">
        <v>7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2</v>
      </c>
      <c r="Q13" s="13"/>
    </row>
    <row r="14" spans="1:17" x14ac:dyDescent="0.25">
      <c r="A14" s="12">
        <v>643</v>
      </c>
      <c r="B14" s="6">
        <v>0.62000000000000011</v>
      </c>
      <c r="C14" s="6">
        <v>0.59000000000000008</v>
      </c>
      <c r="D14" s="6">
        <v>0.58000000000000007</v>
      </c>
      <c r="E14" s="6">
        <v>0.55000000000000004</v>
      </c>
      <c r="F14" s="6">
        <v>0.54</v>
      </c>
      <c r="G14" s="6">
        <v>0.48</v>
      </c>
      <c r="H14" s="6">
        <v>0.41999999999999993</v>
      </c>
      <c r="I14" s="6">
        <v>0.34000000000000008</v>
      </c>
      <c r="J14" s="6">
        <v>0.19999999999999996</v>
      </c>
      <c r="K14" s="6">
        <v>0.1399999999999999</v>
      </c>
      <c r="L14" s="11">
        <v>3</v>
      </c>
      <c r="Q14" s="13"/>
    </row>
    <row r="15" spans="1:17" x14ac:dyDescent="0.25">
      <c r="A15" s="12" t="s">
        <v>9</v>
      </c>
      <c r="B15" s="6">
        <v>5.26</v>
      </c>
      <c r="C15" s="6">
        <v>2.5</v>
      </c>
      <c r="D15" s="6">
        <v>1.4</v>
      </c>
      <c r="E15" s="6">
        <v>0.84000000000000008</v>
      </c>
      <c r="F15" s="6">
        <v>0.81</v>
      </c>
      <c r="G15" s="6">
        <v>0.7</v>
      </c>
      <c r="H15" s="6">
        <v>0.58000000000000007</v>
      </c>
      <c r="I15" s="6">
        <v>0.41999999999999993</v>
      </c>
      <c r="J15" s="6">
        <v>0.29000000000000004</v>
      </c>
      <c r="K15" s="6">
        <v>0.24</v>
      </c>
      <c r="L15" s="11">
        <v>4</v>
      </c>
      <c r="Q15" s="13"/>
    </row>
    <row r="16" spans="1:17" x14ac:dyDescent="0.25">
      <c r="A16" s="8"/>
      <c r="B16" s="14"/>
      <c r="C16" s="14"/>
      <c r="D16" s="14"/>
      <c r="E16" s="14"/>
      <c r="F16" s="14"/>
      <c r="Q16" s="13"/>
    </row>
    <row r="17" spans="1:18" x14ac:dyDescent="0.25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13"/>
      <c r="R17" s="13"/>
    </row>
    <row r="18" spans="1:18" outlineLevel="1" x14ac:dyDescent="0.25">
      <c r="A18" s="11" t="s">
        <v>7</v>
      </c>
      <c r="B18" s="11">
        <v>1</v>
      </c>
      <c r="C18" s="11">
        <v>2</v>
      </c>
      <c r="D18" s="11">
        <v>3</v>
      </c>
      <c r="E18" s="11">
        <v>4</v>
      </c>
      <c r="F18" s="11">
        <v>5</v>
      </c>
      <c r="G18" s="11">
        <v>6</v>
      </c>
      <c r="H18" s="11">
        <v>7</v>
      </c>
      <c r="I18" s="11">
        <v>8</v>
      </c>
      <c r="J18" s="11">
        <v>9</v>
      </c>
      <c r="K18" s="11">
        <v>10</v>
      </c>
      <c r="L18" s="11" t="s">
        <v>8</v>
      </c>
      <c r="Q18" s="13"/>
      <c r="R18" s="13"/>
    </row>
    <row r="19" spans="1:18" x14ac:dyDescent="0.25">
      <c r="A19" s="12">
        <v>0</v>
      </c>
      <c r="B19" s="12">
        <v>0.25</v>
      </c>
      <c r="C19" s="12">
        <v>0.5</v>
      </c>
      <c r="D19" s="12">
        <v>1</v>
      </c>
      <c r="E19" s="12">
        <v>2</v>
      </c>
      <c r="F19" s="12">
        <v>3</v>
      </c>
      <c r="G19" s="12">
        <v>5</v>
      </c>
      <c r="H19" s="12">
        <v>7</v>
      </c>
      <c r="I19" s="12">
        <v>10</v>
      </c>
      <c r="J19" s="12">
        <v>20</v>
      </c>
      <c r="K19" s="12">
        <v>30</v>
      </c>
      <c r="L19" s="12">
        <v>1</v>
      </c>
      <c r="Q19" s="13"/>
      <c r="R19" s="13"/>
    </row>
    <row r="20" spans="1:18" outlineLevel="1" x14ac:dyDescent="0.25">
      <c r="A20" s="11" t="s">
        <v>7</v>
      </c>
      <c r="B20" s="11">
        <v>1</v>
      </c>
      <c r="C20" s="11">
        <v>2</v>
      </c>
      <c r="D20" s="11">
        <v>3</v>
      </c>
      <c r="E20" s="11">
        <v>4</v>
      </c>
      <c r="F20" s="11">
        <v>5</v>
      </c>
      <c r="G20" s="11">
        <v>6</v>
      </c>
      <c r="H20" s="11">
        <v>7</v>
      </c>
      <c r="I20" s="11">
        <v>8</v>
      </c>
      <c r="J20" s="11">
        <v>9</v>
      </c>
      <c r="K20" s="11">
        <v>10</v>
      </c>
      <c r="L20" s="11">
        <v>2</v>
      </c>
      <c r="Q20" s="13"/>
      <c r="R20" s="13"/>
    </row>
    <row r="21" spans="1:18" x14ac:dyDescent="0.25">
      <c r="A21" s="12">
        <v>643</v>
      </c>
      <c r="B21" s="6">
        <v>-0.38</v>
      </c>
      <c r="C21" s="6">
        <v>-0.35</v>
      </c>
      <c r="D21" s="6">
        <v>-0.31000000000000005</v>
      </c>
      <c r="E21" s="6">
        <v>-0.29000000000000004</v>
      </c>
      <c r="F21" s="6">
        <v>-0.28000000000000003</v>
      </c>
      <c r="G21" s="6">
        <v>-0.27</v>
      </c>
      <c r="H21" s="6">
        <v>-0.26</v>
      </c>
      <c r="I21" s="6">
        <v>-0.24</v>
      </c>
      <c r="J21" s="6">
        <v>-0.18000000000000005</v>
      </c>
      <c r="K21" s="6">
        <v>-0.15000000000000002</v>
      </c>
      <c r="L21" s="11">
        <v>3</v>
      </c>
      <c r="Q21" s="13"/>
      <c r="R21" s="13"/>
    </row>
    <row r="22" spans="1:18" x14ac:dyDescent="0.25">
      <c r="A22" s="12" t="s">
        <v>9</v>
      </c>
      <c r="B22" s="6">
        <v>-0.87</v>
      </c>
      <c r="C22" s="6">
        <v>-0.74</v>
      </c>
      <c r="D22" s="6">
        <v>-0.6</v>
      </c>
      <c r="E22" s="6">
        <v>-0.55000000000000004</v>
      </c>
      <c r="F22" s="6">
        <v>-0.49</v>
      </c>
      <c r="G22" s="6">
        <v>-0.41000000000000003</v>
      </c>
      <c r="H22" s="6">
        <v>-0.35</v>
      </c>
      <c r="I22" s="6">
        <v>-0.30000000000000004</v>
      </c>
      <c r="J22" s="6">
        <v>-0.30000000000000004</v>
      </c>
      <c r="K22" s="6">
        <v>-0.27</v>
      </c>
      <c r="L22" s="11">
        <v>4</v>
      </c>
      <c r="Q22" s="13"/>
      <c r="R22" s="13"/>
    </row>
    <row r="23" spans="1:18" x14ac:dyDescent="0.25">
      <c r="Q23" s="13"/>
      <c r="R23" s="13"/>
    </row>
    <row r="24" spans="1:18" x14ac:dyDescent="0.25">
      <c r="A24" s="15" t="s">
        <v>11</v>
      </c>
      <c r="Q24" s="13"/>
      <c r="R24" s="13"/>
    </row>
    <row r="25" spans="1:18" x14ac:dyDescent="0.25">
      <c r="A25" s="15"/>
      <c r="Q25" s="13"/>
      <c r="R25" s="13"/>
    </row>
    <row r="26" spans="1:18" ht="42.75" x14ac:dyDescent="0.25">
      <c r="A26" s="16" t="s">
        <v>12</v>
      </c>
      <c r="B26" s="16" t="s">
        <v>13</v>
      </c>
      <c r="C26" s="16" t="s">
        <v>14</v>
      </c>
      <c r="Q26" s="13"/>
      <c r="R26" s="13"/>
    </row>
    <row r="27" spans="1:18" x14ac:dyDescent="0.25">
      <c r="A27" s="17">
        <v>1</v>
      </c>
      <c r="B27" s="17" t="s">
        <v>15</v>
      </c>
      <c r="C27" s="18">
        <v>2.2000000000000001E-3</v>
      </c>
      <c r="M27" s="13"/>
      <c r="N27" s="13"/>
      <c r="O27" s="13"/>
      <c r="P27" s="13"/>
      <c r="Q27" s="13"/>
      <c r="R27" s="13"/>
    </row>
    <row r="28" spans="1:18" x14ac:dyDescent="0.25">
      <c r="A28" s="17">
        <v>2</v>
      </c>
      <c r="B28" s="17" t="s">
        <v>16</v>
      </c>
      <c r="C28" s="18">
        <v>2.7000000000000001E-3</v>
      </c>
      <c r="M28" s="13"/>
      <c r="N28" s="13"/>
      <c r="O28" s="13"/>
      <c r="P28" s="13"/>
      <c r="Q28" s="13"/>
      <c r="R28" s="13"/>
    </row>
    <row r="29" spans="1:18" x14ac:dyDescent="0.25">
      <c r="A29" s="17">
        <v>3</v>
      </c>
      <c r="B29" s="17" t="s">
        <v>17</v>
      </c>
      <c r="C29" s="18">
        <v>2.7000000000000001E-3</v>
      </c>
      <c r="M29" s="13"/>
      <c r="N29" s="13"/>
      <c r="O29" s="13"/>
      <c r="P29" s="13"/>
      <c r="Q29" s="13"/>
      <c r="R29" s="13"/>
    </row>
    <row r="30" spans="1:18" x14ac:dyDescent="0.25">
      <c r="A30" s="17">
        <v>4</v>
      </c>
      <c r="B30" s="17" t="s">
        <v>18</v>
      </c>
      <c r="C30" s="18">
        <v>2.7000000000000001E-3</v>
      </c>
      <c r="M30" s="13"/>
      <c r="N30" s="13"/>
      <c r="O30" s="13"/>
      <c r="P30" s="13"/>
      <c r="Q30" s="13"/>
      <c r="R30" s="13"/>
    </row>
    <row r="31" spans="1:18" x14ac:dyDescent="0.25">
      <c r="A31" s="17">
        <v>5</v>
      </c>
      <c r="B31" s="17" t="s">
        <v>19</v>
      </c>
      <c r="C31" s="18">
        <v>3.3999999999999998E-3</v>
      </c>
      <c r="M31" s="13"/>
      <c r="N31" s="13"/>
      <c r="O31" s="13"/>
      <c r="P31" s="13"/>
      <c r="Q31" s="13"/>
      <c r="R31" s="13"/>
    </row>
    <row r="32" spans="1:18" x14ac:dyDescent="0.25">
      <c r="A32" s="17">
        <v>6</v>
      </c>
      <c r="B32" s="17" t="s">
        <v>20</v>
      </c>
      <c r="C32" s="18">
        <v>3.3999999999999998E-3</v>
      </c>
      <c r="M32" s="13"/>
      <c r="N32" s="13"/>
      <c r="O32" s="13"/>
      <c r="P32" s="13"/>
      <c r="Q32" s="13"/>
      <c r="R32" s="13"/>
    </row>
    <row r="33" spans="1:18" x14ac:dyDescent="0.25">
      <c r="A33" s="17">
        <v>7</v>
      </c>
      <c r="B33" s="17" t="s">
        <v>21</v>
      </c>
      <c r="C33" s="18">
        <v>3.3999999999999998E-3</v>
      </c>
      <c r="M33" s="13"/>
      <c r="N33" s="13"/>
      <c r="O33" s="13"/>
      <c r="P33" s="13"/>
      <c r="Q33" s="13"/>
      <c r="R33" s="13"/>
    </row>
    <row r="34" spans="1:18" x14ac:dyDescent="0.25">
      <c r="A34" s="17">
        <v>8</v>
      </c>
      <c r="B34" s="17" t="s">
        <v>22</v>
      </c>
      <c r="C34" s="18">
        <v>8.0000000000000002E-3</v>
      </c>
      <c r="M34" s="13"/>
      <c r="N34" s="13"/>
      <c r="O34" s="13"/>
      <c r="P34" s="13"/>
      <c r="Q34" s="13"/>
      <c r="R34" s="13"/>
    </row>
    <row r="35" spans="1:18" x14ac:dyDescent="0.25">
      <c r="A35" s="17">
        <v>9</v>
      </c>
      <c r="B35" s="17" t="s">
        <v>23</v>
      </c>
      <c r="C35" s="18">
        <v>8.0000000000000002E-3</v>
      </c>
      <c r="M35" s="13"/>
      <c r="N35" s="13"/>
      <c r="O35" s="13"/>
      <c r="P35" s="13"/>
      <c r="Q35" s="13"/>
      <c r="R35" s="13"/>
    </row>
    <row r="36" spans="1:18" x14ac:dyDescent="0.25">
      <c r="A36" s="17">
        <v>10</v>
      </c>
      <c r="B36" s="17" t="s">
        <v>24</v>
      </c>
      <c r="C36" s="18">
        <v>8.0000000000000002E-3</v>
      </c>
      <c r="M36" s="13"/>
      <c r="N36" s="13"/>
      <c r="O36" s="13"/>
      <c r="P36" s="13"/>
      <c r="Q36" s="13"/>
      <c r="R36" s="13"/>
    </row>
    <row r="37" spans="1:18" x14ac:dyDescent="0.25">
      <c r="A37" s="17">
        <v>11</v>
      </c>
      <c r="B37" s="17" t="s">
        <v>25</v>
      </c>
      <c r="C37" s="18">
        <v>1.15E-2</v>
      </c>
      <c r="M37" s="13"/>
      <c r="N37" s="13"/>
      <c r="O37" s="13"/>
      <c r="P37" s="13"/>
      <c r="Q37" s="13"/>
      <c r="R37" s="13"/>
    </row>
    <row r="38" spans="1:18" x14ac:dyDescent="0.25">
      <c r="A38" s="17">
        <v>12</v>
      </c>
      <c r="B38" s="17" t="s">
        <v>26</v>
      </c>
      <c r="C38" s="18">
        <v>1.15E-2</v>
      </c>
      <c r="J38" s="13"/>
      <c r="K38" s="13"/>
      <c r="L38" s="13"/>
      <c r="M38" s="13"/>
      <c r="N38" s="13"/>
      <c r="O38" s="13"/>
      <c r="P38" s="13"/>
      <c r="Q38" s="13"/>
      <c r="R38" s="13"/>
    </row>
    <row r="39" spans="1:18" x14ac:dyDescent="0.25">
      <c r="A39" s="17">
        <v>13</v>
      </c>
      <c r="B39" s="17" t="s">
        <v>27</v>
      </c>
      <c r="C39" s="18">
        <v>1.15E-2</v>
      </c>
      <c r="J39" s="13"/>
      <c r="K39" s="13"/>
      <c r="L39" s="13"/>
      <c r="M39" s="13"/>
      <c r="N39" s="13"/>
      <c r="O39" s="13"/>
      <c r="P39" s="13"/>
      <c r="Q39" s="13"/>
      <c r="R39" s="13"/>
    </row>
    <row r="40" spans="1:18" x14ac:dyDescent="0.25">
      <c r="A40" s="17">
        <v>14</v>
      </c>
      <c r="B40" s="17" t="s">
        <v>28</v>
      </c>
      <c r="C40" s="18">
        <v>1.95E-2</v>
      </c>
      <c r="Q40" s="13"/>
      <c r="R40" s="13"/>
    </row>
    <row r="41" spans="1:18" x14ac:dyDescent="0.25">
      <c r="A41" s="17">
        <v>15</v>
      </c>
      <c r="B41" s="17" t="s">
        <v>29</v>
      </c>
      <c r="C41" s="18">
        <v>1.95E-2</v>
      </c>
      <c r="Q41" s="13"/>
      <c r="R41" s="13"/>
    </row>
    <row r="42" spans="1:18" x14ac:dyDescent="0.25">
      <c r="A42" s="17">
        <v>16</v>
      </c>
      <c r="B42" s="17" t="s">
        <v>30</v>
      </c>
      <c r="C42" s="18">
        <v>1.95E-2</v>
      </c>
      <c r="G42" s="19"/>
      <c r="H42" s="19"/>
      <c r="Q42" s="13"/>
      <c r="R42" s="13"/>
    </row>
    <row r="43" spans="1:18" x14ac:dyDescent="0.25">
      <c r="A43" s="17">
        <v>17</v>
      </c>
      <c r="B43" s="17" t="s">
        <v>31</v>
      </c>
      <c r="C43" s="18">
        <v>0.10639999999999999</v>
      </c>
      <c r="G43" s="19"/>
      <c r="H43" s="19"/>
      <c r="Q43" s="13"/>
      <c r="R43" s="13"/>
    </row>
    <row r="44" spans="1:18" x14ac:dyDescent="0.25">
      <c r="A44" s="17">
        <v>18</v>
      </c>
      <c r="B44" s="17" t="s">
        <v>32</v>
      </c>
      <c r="C44" s="18">
        <v>0.10639999999999999</v>
      </c>
      <c r="D44" s="2" t="s">
        <v>33</v>
      </c>
      <c r="G44" s="19"/>
      <c r="H44" s="19"/>
      <c r="Q44" s="13"/>
      <c r="R44" s="13"/>
    </row>
    <row r="45" spans="1:18" x14ac:dyDescent="0.25">
      <c r="A45" s="17">
        <v>19</v>
      </c>
      <c r="B45" s="17" t="s">
        <v>34</v>
      </c>
      <c r="C45" s="18">
        <v>0.10639999999999999</v>
      </c>
      <c r="G45" s="19"/>
      <c r="H45" s="19"/>
      <c r="Q45" s="13"/>
      <c r="R45" s="13"/>
    </row>
    <row r="46" spans="1:18" x14ac:dyDescent="0.25">
      <c r="A46" s="20" t="s">
        <v>35</v>
      </c>
      <c r="B46" s="21"/>
      <c r="C46" s="22"/>
      <c r="G46" s="19"/>
      <c r="H46" s="19"/>
      <c r="Q46" s="13"/>
      <c r="R46" s="13"/>
    </row>
    <row r="47" spans="1:18" x14ac:dyDescent="0.25">
      <c r="G47" s="19"/>
      <c r="H47" s="19"/>
      <c r="Q47" s="13"/>
      <c r="R47" s="13"/>
    </row>
    <row r="48" spans="1:18" x14ac:dyDescent="0.25">
      <c r="A48" s="23" t="s">
        <v>36</v>
      </c>
    </row>
    <row r="49" spans="1:18" x14ac:dyDescent="0.25">
      <c r="E49" s="24"/>
    </row>
    <row r="50" spans="1:18" ht="57" x14ac:dyDescent="0.25">
      <c r="A50" s="16" t="s">
        <v>37</v>
      </c>
      <c r="B50" s="16" t="s">
        <v>38</v>
      </c>
      <c r="C50" s="16" t="s">
        <v>39</v>
      </c>
    </row>
    <row r="51" spans="1:18" x14ac:dyDescent="0.25">
      <c r="A51" s="12">
        <v>643</v>
      </c>
      <c r="B51" s="18">
        <v>0</v>
      </c>
      <c r="C51" s="18">
        <v>0</v>
      </c>
    </row>
    <row r="52" spans="1:18" x14ac:dyDescent="0.25">
      <c r="A52" s="12" t="s">
        <v>9</v>
      </c>
      <c r="B52" s="18">
        <v>0.44</v>
      </c>
      <c r="C52" s="18">
        <v>-0.09</v>
      </c>
      <c r="D52" s="25"/>
    </row>
    <row r="53" spans="1:18" x14ac:dyDescent="0.25">
      <c r="A53" s="20" t="s">
        <v>40</v>
      </c>
    </row>
    <row r="55" spans="1:18" x14ac:dyDescent="0.25">
      <c r="A55" s="26" t="s">
        <v>41</v>
      </c>
    </row>
    <row r="56" spans="1:18" x14ac:dyDescent="0.25">
      <c r="Q56" s="13"/>
      <c r="R56" s="13"/>
    </row>
    <row r="57" spans="1:18" ht="57" x14ac:dyDescent="0.25">
      <c r="A57" s="16" t="s">
        <v>42</v>
      </c>
      <c r="B57" s="16" t="s">
        <v>43</v>
      </c>
      <c r="D57" s="16" t="s">
        <v>44</v>
      </c>
      <c r="E57" s="16" t="s">
        <v>45</v>
      </c>
      <c r="F57" s="16" t="s">
        <v>46</v>
      </c>
      <c r="Q57" s="13"/>
      <c r="R57" s="13"/>
    </row>
    <row r="58" spans="1:18" x14ac:dyDescent="0.25">
      <c r="A58" s="12" t="s">
        <v>47</v>
      </c>
      <c r="B58" s="18">
        <v>-0.1</v>
      </c>
      <c r="D58" s="16" t="s">
        <v>45</v>
      </c>
      <c r="E58" s="27">
        <v>1</v>
      </c>
      <c r="F58" s="28">
        <v>0.75</v>
      </c>
      <c r="Q58" s="13"/>
      <c r="R58" s="13"/>
    </row>
    <row r="59" spans="1:18" x14ac:dyDescent="0.25">
      <c r="A59" s="12" t="s">
        <v>48</v>
      </c>
      <c r="B59" s="18">
        <v>-0.25</v>
      </c>
      <c r="D59" s="16" t="s">
        <v>46</v>
      </c>
      <c r="E59" s="28">
        <v>0.75</v>
      </c>
      <c r="F59" s="27">
        <v>1</v>
      </c>
      <c r="Q59" s="13"/>
      <c r="R59" s="13"/>
    </row>
    <row r="60" spans="1:18" x14ac:dyDescent="0.25">
      <c r="Q60" s="13"/>
      <c r="R60" s="13"/>
    </row>
    <row r="61" spans="1:18" x14ac:dyDescent="0.25">
      <c r="A61" s="23" t="s">
        <v>49</v>
      </c>
      <c r="Q61" s="13"/>
      <c r="R61" s="13"/>
    </row>
    <row r="62" spans="1:18" x14ac:dyDescent="0.25">
      <c r="Q62" s="13"/>
      <c r="R62" s="13"/>
    </row>
    <row r="63" spans="1:18" ht="57" x14ac:dyDescent="0.25">
      <c r="A63" s="16" t="s">
        <v>37</v>
      </c>
      <c r="B63" s="16" t="s">
        <v>50</v>
      </c>
      <c r="Q63" s="13"/>
      <c r="R63" s="13"/>
    </row>
    <row r="64" spans="1:18" x14ac:dyDescent="0.25">
      <c r="A64" s="12">
        <v>1</v>
      </c>
      <c r="B64" s="18">
        <v>-0.18</v>
      </c>
      <c r="D64" s="25"/>
      <c r="Q64" s="13"/>
      <c r="R64" s="13"/>
    </row>
    <row r="65" spans="1:21" x14ac:dyDescent="0.25">
      <c r="A65" s="12">
        <v>0</v>
      </c>
      <c r="B65" s="18">
        <v>-0.25</v>
      </c>
      <c r="Q65" s="13"/>
      <c r="R65" s="13"/>
    </row>
    <row r="66" spans="1:21" x14ac:dyDescent="0.25">
      <c r="A66" s="8"/>
      <c r="B66" s="29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21" x14ac:dyDescent="0.25">
      <c r="A67" s="23" t="s">
        <v>51</v>
      </c>
      <c r="B67" s="29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9" spans="1:21" ht="42.75" x14ac:dyDescent="0.25">
      <c r="A69" s="7" t="s">
        <v>52</v>
      </c>
      <c r="B69" s="18">
        <v>-0.5</v>
      </c>
      <c r="U69" s="2">
        <v>-0.5</v>
      </c>
    </row>
    <row r="71" spans="1:21" x14ac:dyDescent="0.25">
      <c r="A71" s="23" t="s">
        <v>53</v>
      </c>
    </row>
    <row r="73" spans="1:21" ht="42.75" x14ac:dyDescent="0.25">
      <c r="A73" s="7" t="s">
        <v>12</v>
      </c>
      <c r="B73" s="16" t="s">
        <v>54</v>
      </c>
      <c r="C73" s="16" t="s">
        <v>55</v>
      </c>
    </row>
    <row r="74" spans="1:21" x14ac:dyDescent="0.25">
      <c r="A74" s="17">
        <v>1</v>
      </c>
      <c r="B74" s="17" t="s">
        <v>15</v>
      </c>
      <c r="C74" s="18">
        <v>1E-4</v>
      </c>
      <c r="F74" s="30"/>
    </row>
    <row r="75" spans="1:21" x14ac:dyDescent="0.25">
      <c r="A75" s="17">
        <v>2</v>
      </c>
      <c r="B75" s="17" t="s">
        <v>16</v>
      </c>
      <c r="C75" s="18">
        <v>2.0000000000000001E-4</v>
      </c>
      <c r="F75" s="30"/>
    </row>
    <row r="76" spans="1:21" x14ac:dyDescent="0.25">
      <c r="A76" s="17">
        <v>3</v>
      </c>
      <c r="B76" s="17" t="s">
        <v>17</v>
      </c>
      <c r="C76" s="18">
        <v>2.9999999999999997E-4</v>
      </c>
      <c r="F76" s="30"/>
    </row>
    <row r="77" spans="1:21" x14ac:dyDescent="0.25">
      <c r="A77" s="17">
        <v>4</v>
      </c>
      <c r="B77" s="17" t="s">
        <v>18</v>
      </c>
      <c r="C77" s="18">
        <v>4.0000000000000002E-4</v>
      </c>
      <c r="F77" s="30"/>
    </row>
    <row r="78" spans="1:21" x14ac:dyDescent="0.25">
      <c r="A78" s="17">
        <v>5</v>
      </c>
      <c r="B78" s="17" t="s">
        <v>19</v>
      </c>
      <c r="C78" s="18">
        <v>5.0000000000000001E-4</v>
      </c>
      <c r="F78" s="30"/>
    </row>
    <row r="79" spans="1:21" x14ac:dyDescent="0.25">
      <c r="A79" s="17">
        <v>6</v>
      </c>
      <c r="B79" s="17" t="s">
        <v>20</v>
      </c>
      <c r="C79" s="18">
        <v>5.9999999999999995E-4</v>
      </c>
      <c r="F79" s="30"/>
    </row>
    <row r="80" spans="1:21" x14ac:dyDescent="0.25">
      <c r="A80" s="17">
        <v>7</v>
      </c>
      <c r="B80" s="17" t="s">
        <v>21</v>
      </c>
      <c r="C80" s="18">
        <v>6.9999999999999999E-4</v>
      </c>
      <c r="F80" s="30"/>
    </row>
    <row r="81" spans="1:6" x14ac:dyDescent="0.25">
      <c r="A81" s="17">
        <v>8</v>
      </c>
      <c r="B81" s="17" t="s">
        <v>22</v>
      </c>
      <c r="C81" s="18">
        <v>1.1999999999999999E-3</v>
      </c>
      <c r="F81" s="30"/>
    </row>
    <row r="82" spans="1:6" x14ac:dyDescent="0.25">
      <c r="A82" s="17">
        <v>9</v>
      </c>
      <c r="B82" s="17" t="s">
        <v>23</v>
      </c>
      <c r="C82" s="18">
        <v>1.5E-3</v>
      </c>
      <c r="F82" s="30"/>
    </row>
    <row r="83" spans="1:6" x14ac:dyDescent="0.25">
      <c r="A83" s="17">
        <v>10</v>
      </c>
      <c r="B83" s="17" t="s">
        <v>24</v>
      </c>
      <c r="C83" s="18">
        <v>2.3999999999999998E-3</v>
      </c>
      <c r="F83" s="30"/>
    </row>
    <row r="84" spans="1:6" x14ac:dyDescent="0.25">
      <c r="A84" s="17">
        <v>11</v>
      </c>
      <c r="B84" s="17" t="s">
        <v>25</v>
      </c>
      <c r="C84" s="18">
        <v>5.0000000000000001E-3</v>
      </c>
      <c r="F84" s="30"/>
    </row>
    <row r="85" spans="1:6" x14ac:dyDescent="0.25">
      <c r="A85" s="17">
        <v>12</v>
      </c>
      <c r="B85" s="17" t="s">
        <v>26</v>
      </c>
      <c r="C85" s="18">
        <v>7.0000000000000001E-3</v>
      </c>
      <c r="F85" s="30"/>
    </row>
    <row r="86" spans="1:6" x14ac:dyDescent="0.25">
      <c r="A86" s="17">
        <v>13</v>
      </c>
      <c r="B86" s="17" t="s">
        <v>27</v>
      </c>
      <c r="C86" s="18">
        <v>1.2E-2</v>
      </c>
      <c r="F86" s="30"/>
    </row>
    <row r="87" spans="1:6" x14ac:dyDescent="0.25">
      <c r="A87" s="17">
        <v>14</v>
      </c>
      <c r="B87" s="17" t="s">
        <v>28</v>
      </c>
      <c r="C87" s="18">
        <v>1.55E-2</v>
      </c>
      <c r="F87" s="30"/>
    </row>
    <row r="88" spans="1:6" x14ac:dyDescent="0.25">
      <c r="A88" s="17">
        <v>15</v>
      </c>
      <c r="B88" s="17" t="s">
        <v>29</v>
      </c>
      <c r="C88" s="18">
        <v>3.49E-2</v>
      </c>
      <c r="F88" s="30"/>
    </row>
    <row r="89" spans="1:6" x14ac:dyDescent="0.25">
      <c r="A89" s="17">
        <v>16</v>
      </c>
      <c r="B89" s="17" t="s">
        <v>30</v>
      </c>
      <c r="C89" s="18">
        <v>5.4899999999999997E-2</v>
      </c>
      <c r="F89" s="30"/>
    </row>
    <row r="90" spans="1:6" x14ac:dyDescent="0.25">
      <c r="A90" s="17">
        <v>17</v>
      </c>
      <c r="B90" s="17" t="s">
        <v>31</v>
      </c>
      <c r="C90" s="18">
        <v>0.19170000000000001</v>
      </c>
      <c r="F90" s="30"/>
    </row>
    <row r="91" spans="1:6" x14ac:dyDescent="0.25">
      <c r="A91" s="17">
        <v>18</v>
      </c>
      <c r="B91" s="17" t="s">
        <v>32</v>
      </c>
      <c r="C91" s="18">
        <v>0.19170000000000001</v>
      </c>
      <c r="F91" s="30"/>
    </row>
    <row r="92" spans="1:6" x14ac:dyDescent="0.25">
      <c r="A92" s="17">
        <v>19</v>
      </c>
      <c r="B92" s="17" t="s">
        <v>34</v>
      </c>
      <c r="C92" s="18">
        <v>1</v>
      </c>
      <c r="F92" s="30"/>
    </row>
    <row r="93" spans="1:6" x14ac:dyDescent="0.25">
      <c r="A93" s="20" t="s">
        <v>35</v>
      </c>
      <c r="B93" s="31"/>
      <c r="C93" s="32"/>
    </row>
  </sheetData>
  <mergeCells count="3">
    <mergeCell ref="A1:B1"/>
    <mergeCell ref="A10:L10"/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Вводные данные и сценарии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Гильванова Юлия Владимировна</dc:creator>
  <cp:lastModifiedBy>Гильванова Юлия Владимировна</cp:lastModifiedBy>
  <dcterms:created xsi:type="dcterms:W3CDTF">2020-11-10T06:59:19Z</dcterms:created>
  <dcterms:modified xsi:type="dcterms:W3CDTF">2020-11-10T07:42:42Z</dcterms:modified>
</cp:coreProperties>
</file>