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-лист МАУРО" sheetId="1" r:id="rId1"/>
    <sheet name="Счет на 40 090 - выполнен" sheetId="2" r:id="rId2"/>
    <sheet name="Счет на 78 232 " sheetId="3" r:id="rId3"/>
  </sheets>
  <definedNames>
    <definedName name="_xlnm._FilterDatabase" localSheetId="1" hidden="1">'Счет на 40 090 - выполнен'!$A$1:$F$1</definedName>
    <definedName name="_xlnm._FilterDatabase" localSheetId="2" hidden="1">'Счет на 78 232 '!$A$1:$F$1</definedName>
    <definedName name="Excel_BuiltIn__FilterDatabase" localSheetId="1">'Счет на 40 090 - выполнен'!$A$1:$F$1</definedName>
    <definedName name="Excel_BuiltIn__FilterDatabase" localSheetId="2">'Счет на 78 232 '!$A$1:$F$1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<sst xmlns="http://schemas.openxmlformats.org/spreadsheetml/2006/main" count="240" uniqueCount="137">
  <si>
    <t>Прайс-лист ИП Черепенников С.В.</t>
  </si>
  <si>
    <t>Цены указаны на 01.10.2020</t>
  </si>
  <si>
    <t>Счет на 40 090 - выполнен</t>
  </si>
  <si>
    <t>Счет на 78 232</t>
  </si>
  <si>
    <t>Номенклатура</t>
  </si>
  <si>
    <t>Базовая</t>
  </si>
  <si>
    <t>шт.</t>
  </si>
  <si>
    <t>сумма</t>
  </si>
  <si>
    <t>Баки мембранные</t>
  </si>
  <si>
    <t xml:space="preserve">    Гидроаккумуляторы (холодное водоснабжение)</t>
  </si>
  <si>
    <t xml:space="preserve">        Гидроаккумулятор 100 ВП Джилекс</t>
  </si>
  <si>
    <t xml:space="preserve">        Гидроаккумулятор 100 л. горизонтальный STOUT</t>
  </si>
  <si>
    <t xml:space="preserve">        Гидроаккумулятор 150 ВП Джилекс</t>
  </si>
  <si>
    <t xml:space="preserve">        Гидроаккумулятор 24 ГП Джилекс</t>
  </si>
  <si>
    <t xml:space="preserve">        Гидроаккумулятор 35 Г Джилекс</t>
  </si>
  <si>
    <t xml:space="preserve">        Гидроаккумулятор 50 В Джилекс</t>
  </si>
  <si>
    <t xml:space="preserve">        Гидроаккумулятор 50 ГП Джилекс</t>
  </si>
  <si>
    <t xml:space="preserve">        Гидроаккумулятор 50 л. вертикальный "Oasis" GV 50 N</t>
  </si>
  <si>
    <t xml:space="preserve">    Комплектующие</t>
  </si>
  <si>
    <t xml:space="preserve">        Кронштейн для крепления расширител. баков 14 л.</t>
  </si>
  <si>
    <t xml:space="preserve">        Мембрана для гидроаккумулятора 24 Г</t>
  </si>
  <si>
    <t xml:space="preserve">        Мембрана для гидроаккумулятора 35/50 л.</t>
  </si>
  <si>
    <t xml:space="preserve">        Мембрана для гидроаккумулятора 60/80/100 л.</t>
  </si>
  <si>
    <t xml:space="preserve">    Муфта 15 хром</t>
  </si>
  <si>
    <t xml:space="preserve">        Сгон-отсекатель разъемный нар-вн 3/4 VALTEC VT.538</t>
  </si>
  <si>
    <t xml:space="preserve">        Сгон-отсекатель с дрен.краном  НВ 1 VALTEC VT.537</t>
  </si>
  <si>
    <t xml:space="preserve">    Герметик "FORMULA 1"  ацетатный прозрачный</t>
  </si>
  <si>
    <t xml:space="preserve">    Герметик "FORMULA 1" нейтральный белый</t>
  </si>
  <si>
    <t xml:space="preserve">    Герметик "FORMULA 1" нейтральный прозрачный</t>
  </si>
  <si>
    <t xml:space="preserve">    Герметик "FORMULA 1" универсальный белый</t>
  </si>
  <si>
    <t xml:space="preserve">    Герметик “FORMULA 1" универсальный прозрачный</t>
  </si>
  <si>
    <t xml:space="preserve">    Герметик "МОМЕНТ" универсальный прозрачный 85 мл.</t>
  </si>
  <si>
    <t>№</t>
  </si>
  <si>
    <t>Товары (работы, услуги)</t>
  </si>
  <si>
    <t>Кол-во</t>
  </si>
  <si>
    <t>ЕД.</t>
  </si>
  <si>
    <t>Цена</t>
  </si>
  <si>
    <t>Сумма</t>
  </si>
  <si>
    <t>Ключ разводной, тонкие губки, фосфатированный, 150мм// Сибртех арт. 15533</t>
  </si>
  <si>
    <t>шт</t>
  </si>
  <si>
    <t>Клещи переставные 250 мм, переставные рукоятки ПВХ, Sparta 157185</t>
  </si>
  <si>
    <t>Комплект сварочного оборудования Pro Aqua СМ-01 1500 Вт</t>
  </si>
  <si>
    <t>Лен 13 гр.+паста 75 гр. комплект №2 Унипак</t>
  </si>
  <si>
    <t>Хомут червячный 12-20 мм нерж</t>
  </si>
  <si>
    <t>Вантуз сантехнический гофр, d 80 цельнолитой</t>
  </si>
  <si>
    <t>Шланг ПВХ армированный д/полива усиленный д.3/4, бухта 25м Акварель</t>
  </si>
  <si>
    <t>Шланг резиновый гладкий д.18мм, бухта 20 м.</t>
  </si>
  <si>
    <t>Сифон для душ. поддон а с латунным хромированным выпуском без отвода, арт. G422E</t>
  </si>
  <si>
    <t>Гибкое соединение 800мм д.40 х 40/50 с гайкой арт. D85</t>
  </si>
  <si>
    <t>Выпуск унив. ЭЛИТ нерж. 1 1/2. арт. 30980641</t>
  </si>
  <si>
    <t>Уплотнительное кольцо для сифона арт.30981211</t>
  </si>
  <si>
    <t>500049 Труба с раструбом Си никои 50/1000</t>
  </si>
  <si>
    <t>500045 Труба с раструбом Си никои 50/500</t>
  </si>
  <si>
    <t>500043 Труба с раструбом Си никои 50/250</t>
  </si>
  <si>
    <t>500029 Труба с раструбом Сини кон 40/1000</t>
  </si>
  <si>
    <t>500025 Труба с раструбом Синикон 40/500</t>
  </si>
  <si>
    <t>500023 Труба с раструбом Синикон 40/250</t>
  </si>
  <si>
    <t>504023 Отвод 40 угол 87,5</t>
  </si>
  <si>
    <t>504017 Отвод 40 угол 45</t>
  </si>
  <si>
    <t>504015 Отвод 40 угол 30</t>
  </si>
  <si>
    <t>W0210 Манжета для унитаза прямая (Анипласт)</t>
  </si>
  <si>
    <t>Прокладка 1/2 Пакет</t>
  </si>
  <si>
    <t>Манжета 50*40</t>
  </si>
  <si>
    <t>WC5550 Клапан Анипласт нижний 1/2</t>
  </si>
  <si>
    <t>Арматура для бачка в сборе кнопка НП (Инкоэр) И-СБкпм-НпрРФ-А-В</t>
  </si>
  <si>
    <t>Комплект крепления для сидений ''АМА1П''(простое)</t>
  </si>
  <si>
    <t>Т828 Удлинитель гибкий для унитаза арт. УТ-00011001</t>
  </si>
  <si>
    <t>Комплект крепления для унитаза</t>
  </si>
  <si>
    <t>Труба pprc PN25 0-20мм. армир.ст/вол.</t>
  </si>
  <si>
    <t>м</t>
  </si>
  <si>
    <t>Угол 90*/D-20mm.</t>
  </si>
  <si>
    <t>Угол 45*/D-20mm.</t>
  </si>
  <si>
    <t>Тройник комб. В.Р. D-20*1/2*20</t>
  </si>
  <si>
    <t>Тройник D-20mm.</t>
  </si>
  <si>
    <t>Муфта комб. Н.Р. 0-20*1/2</t>
  </si>
  <si>
    <t>Муфта комб. Н.Р. D-20*3/4</t>
  </si>
  <si>
    <t>Муфта комб. В.Р. 0-20*1/2</t>
  </si>
  <si>
    <t>Муфта комб. В.Р. 0-20*3/4</t>
  </si>
  <si>
    <t>Муфта D-20mm.</t>
  </si>
  <si>
    <t>Муфта переходная 0-25/20мм.</t>
  </si>
  <si>
    <t>Труба pprc PN25 D-25mm. армир.ст/вол.</t>
  </si>
  <si>
    <t>Угол 90*/D-25mm.</t>
  </si>
  <si>
    <t>Муфта комб. Н.Р. 0-25*1/2</t>
  </si>
  <si>
    <t>Муфта комб. Н.Р. D-25*3/4</t>
  </si>
  <si>
    <t>Муфта комб. В.Р. 0-25*1/2</t>
  </si>
  <si>
    <t>Муфта комб. В.Р. D-25*3/4</t>
  </si>
  <si>
    <t>Муфта D-25mm.</t>
  </si>
  <si>
    <t>Нить сантехническая льняная 110м.</t>
  </si>
  <si>
    <t>Лен сантехнический 500гр.</t>
  </si>
  <si>
    <t>Лента ФУМ 19мм БОЛЬШАЯ (полная намотка 25 гр.)</t>
  </si>
  <si>
    <t>Герметик “FORMULA 1" универсальный прозрачный</t>
  </si>
  <si>
    <t>Паста "Унипак" 250 гр.</t>
  </si>
  <si>
    <t>Американка В.Р. 0-50*11/2</t>
  </si>
  <si>
    <t>Тройник D-50mm.</t>
  </si>
  <si>
    <t>Труба pprc PN25 D-50mm. армир.ст/вол.</t>
  </si>
  <si>
    <t>Угол 90*/0-50мм.</t>
  </si>
  <si>
    <t>Угол 45*/D-50mm.</t>
  </si>
  <si>
    <t>Муфта D-50mm.</t>
  </si>
  <si>
    <t>Переходник 40-50</t>
  </si>
  <si>
    <t>Муфта Д 50 чуг</t>
  </si>
  <si>
    <t>Переходник 15-15 (190-003)</t>
  </si>
  <si>
    <t>Переходник 20-20 (190-003)</t>
  </si>
  <si>
    <t>Переходник 25-25 (190-003)</t>
  </si>
  <si>
    <t>Переходник 15-20 (190-004)</t>
  </si>
  <si>
    <t>Футорка 15вн/20нар (190-028)</t>
  </si>
  <si>
    <t>Штуцер с нар. резьбой 18*1/2' (РИГЕЛЬ-СИБ)</t>
  </si>
  <si>
    <t>Заглушка 15 нар.рез (190-030)</t>
  </si>
  <si>
    <t>Заглушка 15 вн.рез</t>
  </si>
  <si>
    <t>Заглушка 20 вн.рез (190-029)</t>
  </si>
  <si>
    <t>Заглушка 20 нар.рез (190-030)</t>
  </si>
  <si>
    <t>Заглушка 25 вн.рез (190-029)</t>
  </si>
  <si>
    <t>Заглушка 25 нар.рез</t>
  </si>
  <si>
    <t>Муфта 15 хром</t>
  </si>
  <si>
    <t>Муфта 20 хром (190-001)</t>
  </si>
  <si>
    <t>Муфта 15/20 хром</t>
  </si>
  <si>
    <t>Муфта 15/25 хром</t>
  </si>
  <si>
    <t>Присоединитель 15 прямой (190-015)</t>
  </si>
  <si>
    <t>Присоединитель 20 прямой (190-015)</t>
  </si>
  <si>
    <t>Присоединитель 25 прямой (190-015)</t>
  </si>
  <si>
    <t>Штуцер с нар. резьбой 20*1/2'</t>
  </si>
  <si>
    <t>Штуцер с нар. резьбой 20*3/4'</t>
  </si>
  <si>
    <t>Сгон Д15</t>
  </si>
  <si>
    <t>Сгон Д20</t>
  </si>
  <si>
    <t>Сгон Д25</t>
  </si>
  <si>
    <t>Кран шаровый GEKKO Д.20 M-F полный проход арт.100/Н8</t>
  </si>
  <si>
    <t>Кран шаровый GEKKO Д.20 M-F полный проход арт.100/Н4</t>
  </si>
  <si>
    <t>Кран шаровый GEKKO Д.20 F-F полный проход арт.100/Н8</t>
  </si>
  <si>
    <t>Кран американка GEKKO Д. 15 арт.115/Н8</t>
  </si>
  <si>
    <t>Кран американка GEKKO Д.20 арт.115/Н8</t>
  </si>
  <si>
    <t>Кран американка GEKKO Д.25 арт.115/Н8</t>
  </si>
  <si>
    <t>Ключ радиаторный (для сборки)</t>
  </si>
  <si>
    <t>Прокладка д/заглушек радиатора Д 1 силиконовая RA08B</t>
  </si>
  <si>
    <t>Подводка для смесителя 60 Fe ДЛ.ШТОК</t>
  </si>
  <si>
    <t>Подводка для бачка ГГ 60 Fe</t>
  </si>
  <si>
    <t>Картридж 35 SEDAL низкий (Е-35 AZSD)</t>
  </si>
  <si>
    <t>Картридж40 SEDAL низкий (Е-40 AZSD)</t>
  </si>
  <si>
    <t>Автоматический спускной клапан д.1/2 Bossini арт.338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</si>
</sst>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9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  <xf numFmtId="164" fontId="0" fillId="2" borderId="0" xfId="0" applyFill="1" applyAlignment="1">
      <alignment horizontal="left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left"/>
    </xf>
    <xf numFmtId="164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2" borderId="0" xfId="0" applyFont="1" applyFill="1" applyAlignment="1">
      <alignment horizontal="left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164" fontId="0" fillId="2" borderId="0" xfId="0" applyFill="1" applyAlignment="1">
      <alignment wrapText="1"/>
    </xf>
    <xf numFmtId="164" fontId="2" fillId="0" borderId="1" xfId="0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right" vertical="top" wrapText="1"/>
    </xf>
    <xf numFmtId="164" fontId="0" fillId="5" borderId="1" xfId="0" applyNumberFormat="1" applyFont="1" applyFill="1" applyBorder="1" applyAlignment="1">
      <alignment horizontal="left" vertical="top" wrapText="1"/>
    </xf>
    <xf numFmtId="165" fontId="0" fillId="5" borderId="1" xfId="0" applyNumberFormat="1" applyFont="1" applyFill="1" applyBorder="1" applyAlignment="1">
      <alignment horizontal="right" vertical="top" wrapText="1"/>
    </xf>
    <xf numFmtId="166" fontId="0" fillId="5" borderId="1" xfId="0" applyNumberFormat="1" applyFont="1" applyFill="1" applyBorder="1" applyAlignment="1">
      <alignment horizontal="right" vertical="top" wrapText="1"/>
    </xf>
    <xf numFmtId="164" fontId="7" fillId="5" borderId="1" xfId="0" applyNumberFormat="1" applyFont="1" applyFill="1" applyBorder="1" applyAlignment="1">
      <alignment horizontal="left" vertical="top" wrapText="1"/>
    </xf>
    <xf numFmtId="164" fontId="0" fillId="6" borderId="1" xfId="0" applyNumberFormat="1" applyFont="1" applyFill="1" applyBorder="1" applyAlignment="1">
      <alignment horizontal="left" vertical="top" wrapText="1"/>
    </xf>
    <xf numFmtId="166" fontId="0" fillId="6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164" fontId="8" fillId="5" borderId="3" xfId="0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left" vertical="center" wrapText="1"/>
    </xf>
    <xf numFmtId="165" fontId="8" fillId="5" borderId="3" xfId="0" applyNumberFormat="1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7" fillId="5" borderId="3" xfId="0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left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left" vertical="center" wrapText="1"/>
    </xf>
    <xf numFmtId="165" fontId="7" fillId="5" borderId="5" xfId="0" applyNumberFormat="1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60" zoomScaleNormal="160" workbookViewId="0" topLeftCell="A1">
      <pane xSplit="1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5" sqref="E25"/>
    </sheetView>
  </sheetViews>
  <sheetFormatPr defaultColWidth="9.33203125" defaultRowHeight="11.25" outlineLevelRow="2"/>
  <cols>
    <col min="1" max="1" width="1.171875" style="1" customWidth="1"/>
    <col min="2" max="2" width="101.16015625" style="2" customWidth="1"/>
    <col min="3" max="3" width="16" style="2" customWidth="1"/>
    <col min="4" max="4" width="2.66015625" style="3" hidden="1" customWidth="1"/>
    <col min="5" max="5" width="12.33203125" style="4" customWidth="1"/>
    <col min="6" max="6" width="14.83203125" style="5" customWidth="1"/>
    <col min="7" max="7" width="11.5" style="4" customWidth="1"/>
    <col min="8" max="8" width="12.5" style="6" customWidth="1"/>
    <col min="9" max="16384" width="10.33203125" style="0" customWidth="1"/>
  </cols>
  <sheetData>
    <row r="1" spans="2:8" s="7" customFormat="1" ht="48" customHeight="1">
      <c r="B1" s="8" t="s">
        <v>0</v>
      </c>
      <c r="C1" s="7" t="s">
        <v>1</v>
      </c>
      <c r="D1" s="9"/>
      <c r="E1" s="10" t="s">
        <v>2</v>
      </c>
      <c r="F1" s="10"/>
      <c r="G1" s="11" t="s">
        <v>3</v>
      </c>
      <c r="H1" s="11"/>
    </row>
    <row r="2" spans="2:8" s="12" customFormat="1" ht="11.25" customHeight="1">
      <c r="B2" s="13" t="s">
        <v>4</v>
      </c>
      <c r="C2" s="13" t="s">
        <v>5</v>
      </c>
      <c r="D2" s="14"/>
      <c r="E2" s="15" t="s">
        <v>6</v>
      </c>
      <c r="F2" s="16" t="s">
        <v>7</v>
      </c>
      <c r="G2" s="15" t="s">
        <v>6</v>
      </c>
      <c r="H2" s="16" t="s">
        <v>7</v>
      </c>
    </row>
    <row r="3" spans="2:8" s="12" customFormat="1" ht="11.25" customHeight="1">
      <c r="B3" s="13"/>
      <c r="C3" s="13"/>
      <c r="D3" s="14"/>
      <c r="E3" s="15"/>
      <c r="F3" s="16"/>
      <c r="G3" s="15"/>
      <c r="H3" s="16"/>
    </row>
    <row r="4" spans="1:8" ht="12" customHeight="1">
      <c r="A4"/>
      <c r="B4" s="17" t="s">
        <v>8</v>
      </c>
      <c r="C4" s="18"/>
      <c r="D4" s="19"/>
      <c r="E4" s="20">
        <f>_xlfn.IFERROR(VLOOKUP(TRIM(B4),'Счет на 40 090 - выполнен'!$B$2:$F$53,2,0),"")</f>
      </c>
      <c r="F4" s="20">
        <f>_xlfn.IFERROR(VLOOKUP(TRIM(B4),'Счет на 40 090 - выполнен'!$B$2:$F$53,5,0),"")</f>
      </c>
      <c r="G4" s="20">
        <f>_xlfn.IFERROR(VLOOKUP(TRIM(B4),'Счет на 78 232 '!$B$2:$F$53,2,0),"")</f>
      </c>
      <c r="H4" s="20">
        <f>_xlfn.IFERROR(VLOOKUP(TRIM(B4),'Счет на 78 232 '!$B$2:$F$53,5,0),"")</f>
      </c>
    </row>
    <row r="5" spans="1:8" ht="12" customHeight="1" outlineLevel="1">
      <c r="A5"/>
      <c r="B5" s="21" t="s">
        <v>9</v>
      </c>
      <c r="C5" s="22"/>
      <c r="D5" s="19"/>
      <c r="E5" s="20">
        <f>_xlfn.IFERROR(VLOOKUP(TRIM(B5),'Счет на 40 090 - выполнен'!$B$2:$F$53,2,0),"")</f>
        <v>0</v>
      </c>
      <c r="F5" s="20">
        <f>_xlfn.IFERROR(VLOOKUP(TRIM(B5),'Счет на 40 090 - выполнен'!$B$2:$F$53,5,0),"")</f>
        <v>0</v>
      </c>
      <c r="G5" s="20">
        <f>_xlfn.IFERROR(VLOOKUP(TRIM(B5),'Счет на 78 232 '!$B$2:$F$53,2,0),"")</f>
        <v>0</v>
      </c>
      <c r="H5" s="20">
        <f>_xlfn.IFERROR(VLOOKUP(TRIM(B5),'Счет на 78 232 '!$B$2:$F$53,5,0),"")</f>
        <v>0</v>
      </c>
    </row>
    <row r="6" spans="1:8" ht="11.25" customHeight="1" outlineLevel="2">
      <c r="A6"/>
      <c r="B6" s="23" t="s">
        <v>10</v>
      </c>
      <c r="C6" s="24">
        <v>7090</v>
      </c>
      <c r="D6" s="19"/>
      <c r="E6" s="20">
        <f>_xlfn.IFERROR(VLOOKUP(TRIM(B6),'Счет на 40 090 - выполнен'!$B$2:$F$53,2,0),"")</f>
        <v>0</v>
      </c>
      <c r="F6" s="20">
        <f>_xlfn.IFERROR(VLOOKUP(TRIM(B6),'Счет на 40 090 - выполнен'!$B$2:$F$53,5,0),"")</f>
        <v>0</v>
      </c>
      <c r="G6" s="20">
        <f>_xlfn.IFERROR(VLOOKUP(TRIM(B6),'Счет на 78 232 '!$B$2:$F$53,2,0),"")</f>
        <v>0</v>
      </c>
      <c r="H6" s="20">
        <f>_xlfn.IFERROR(VLOOKUP(TRIM(B6),'Счет на 78 232 '!$B$2:$F$53,5,0),"")</f>
        <v>0</v>
      </c>
    </row>
    <row r="7" spans="1:8" ht="11.25" customHeight="1" outlineLevel="2">
      <c r="A7"/>
      <c r="B7" s="23" t="s">
        <v>11</v>
      </c>
      <c r="C7" s="24">
        <v>6750</v>
      </c>
      <c r="D7" s="19"/>
      <c r="E7" s="20">
        <f>_xlfn.IFERROR(VLOOKUP(TRIM(B7),'Счет на 40 090 - выполнен'!$B$2:$F$53,2,0),"")</f>
        <v>0</v>
      </c>
      <c r="F7" s="20">
        <f>_xlfn.IFERROR(VLOOKUP(TRIM(B7),'Счет на 40 090 - выполнен'!$B$2:$F$53,5,0),"")</f>
        <v>0</v>
      </c>
      <c r="G7" s="20">
        <f>_xlfn.IFERROR(VLOOKUP(TRIM(B7),'Счет на 78 232 '!$B$2:$F$53,2,0),"")</f>
        <v>0</v>
      </c>
      <c r="H7" s="20">
        <f>_xlfn.IFERROR(VLOOKUP(TRIM(B7),'Счет на 78 232 '!$B$2:$F$53,5,0),"")</f>
        <v>0</v>
      </c>
    </row>
    <row r="8" spans="1:8" ht="11.25" customHeight="1" outlineLevel="2">
      <c r="A8"/>
      <c r="B8" s="23" t="s">
        <v>12</v>
      </c>
      <c r="C8" s="24">
        <v>10320</v>
      </c>
      <c r="D8" s="19"/>
      <c r="E8" s="20">
        <f>_xlfn.IFERROR(VLOOKUP(TRIM(B8),'Счет на 40 090 - выполнен'!$B$2:$F$53,2,0),"")</f>
        <v>0</v>
      </c>
      <c r="F8" s="20">
        <f>_xlfn.IFERROR(VLOOKUP(TRIM(B8),'Счет на 40 090 - выполнен'!$B$2:$F$53,5,0),"")</f>
        <v>0</v>
      </c>
      <c r="G8" s="20">
        <f>_xlfn.IFERROR(VLOOKUP(TRIM(B8),'Счет на 78 232 '!$B$2:$F$53,2,0),"")</f>
        <v>0</v>
      </c>
      <c r="H8" s="20">
        <f>_xlfn.IFERROR(VLOOKUP(TRIM(B8),'Счет на 78 232 '!$B$2:$F$53,5,0),"")</f>
        <v>0</v>
      </c>
    </row>
    <row r="9" spans="1:8" ht="11.25" customHeight="1" outlineLevel="2">
      <c r="A9"/>
      <c r="B9" s="23" t="s">
        <v>13</v>
      </c>
      <c r="C9" s="24">
        <v>1820</v>
      </c>
      <c r="D9" s="19"/>
      <c r="E9" s="20">
        <f>_xlfn.IFERROR(VLOOKUP(TRIM(B9),'Счет на 40 090 - выполнен'!$B$2:$F$53,2,0),"")</f>
        <v>0</v>
      </c>
      <c r="F9" s="20">
        <f>_xlfn.IFERROR(VLOOKUP(TRIM(B9),'Счет на 40 090 - выполнен'!$B$2:$F$53,5,0),"")</f>
        <v>0</v>
      </c>
      <c r="G9" s="20">
        <f>_xlfn.IFERROR(VLOOKUP(TRIM(B9),'Счет на 78 232 '!$B$2:$F$53,2,0),"")</f>
        <v>0</v>
      </c>
      <c r="H9" s="20">
        <f>_xlfn.IFERROR(VLOOKUP(TRIM(B9),'Счет на 78 232 '!$B$2:$F$53,5,0),"")</f>
        <v>0</v>
      </c>
    </row>
    <row r="10" spans="1:8" ht="11.25" customHeight="1" outlineLevel="2">
      <c r="A10"/>
      <c r="B10" s="23" t="s">
        <v>14</v>
      </c>
      <c r="C10" s="24">
        <v>2630</v>
      </c>
      <c r="D10" s="19"/>
      <c r="E10" s="20">
        <f>_xlfn.IFERROR(VLOOKUP(TRIM(B10),'Счет на 40 090 - выполнен'!$B$2:$F$53,2,0),"")</f>
        <v>0</v>
      </c>
      <c r="F10" s="20">
        <f>_xlfn.IFERROR(VLOOKUP(TRIM(B10),'Счет на 40 090 - выполнен'!$B$2:$F$53,5,0),"")</f>
        <v>0</v>
      </c>
      <c r="G10" s="20">
        <f>_xlfn.IFERROR(VLOOKUP(TRIM(B10),'Счет на 78 232 '!$B$2:$F$53,2,0),"")</f>
        <v>0</v>
      </c>
      <c r="H10" s="20">
        <f>_xlfn.IFERROR(VLOOKUP(TRIM(B10),'Счет на 78 232 '!$B$2:$F$53,5,0),"")</f>
        <v>0</v>
      </c>
    </row>
    <row r="11" spans="1:8" ht="11.25" customHeight="1" outlineLevel="2">
      <c r="A11"/>
      <c r="B11" s="23" t="s">
        <v>15</v>
      </c>
      <c r="C11" s="24">
        <v>3730</v>
      </c>
      <c r="D11" s="19"/>
      <c r="E11" s="20">
        <f>_xlfn.IFERROR(VLOOKUP(TRIM(B11),'Счет на 40 090 - выполнен'!$B$2:$F$53,2,0),"")</f>
        <v>0</v>
      </c>
      <c r="F11" s="20">
        <f>_xlfn.IFERROR(VLOOKUP(TRIM(B11),'Счет на 40 090 - выполнен'!$B$2:$F$53,5,0),"")</f>
        <v>0</v>
      </c>
      <c r="G11" s="20">
        <f>_xlfn.IFERROR(VLOOKUP(TRIM(B11),'Счет на 78 232 '!$B$2:$F$53,2,0),"")</f>
        <v>0</v>
      </c>
      <c r="H11" s="20">
        <f>_xlfn.IFERROR(VLOOKUP(TRIM(B11),'Счет на 78 232 '!$B$2:$F$53,5,0),"")</f>
        <v>0</v>
      </c>
    </row>
    <row r="12" spans="1:8" ht="11.25" customHeight="1" outlineLevel="2">
      <c r="A12"/>
      <c r="B12" s="23" t="s">
        <v>16</v>
      </c>
      <c r="C12" s="24">
        <v>3730</v>
      </c>
      <c r="D12" s="19"/>
      <c r="E12" s="20">
        <f>_xlfn.IFERROR(VLOOKUP(TRIM(B12),'Счет на 40 090 - выполнен'!$B$2:$F$53,2,0),"")</f>
        <v>0</v>
      </c>
      <c r="F12" s="20">
        <f>_xlfn.IFERROR(VLOOKUP(TRIM(B12),'Счет на 40 090 - выполнен'!$B$2:$F$53,5,0),"")</f>
        <v>0</v>
      </c>
      <c r="G12" s="20">
        <f>_xlfn.IFERROR(VLOOKUP(TRIM(B12),'Счет на 78 232 '!$B$2:$F$53,2,0),"")</f>
        <v>0</v>
      </c>
      <c r="H12" s="20">
        <f>_xlfn.IFERROR(VLOOKUP(TRIM(B12),'Счет на 78 232 '!$B$2:$F$53,5,0),"")</f>
        <v>0</v>
      </c>
    </row>
    <row r="13" spans="1:8" ht="11.25" customHeight="1" outlineLevel="2">
      <c r="A13"/>
      <c r="B13" s="23" t="s">
        <v>17</v>
      </c>
      <c r="C13" s="24">
        <v>3850</v>
      </c>
      <c r="D13" s="19"/>
      <c r="E13" s="20">
        <f>_xlfn.IFERROR(VLOOKUP(TRIM(B13),'Счет на 40 090 - выполнен'!$B$2:$F$53,2,0),"")</f>
        <v>0</v>
      </c>
      <c r="F13" s="20">
        <f>_xlfn.IFERROR(VLOOKUP(TRIM(B13),'Счет на 40 090 - выполнен'!$B$2:$F$53,5,0),"")</f>
        <v>0</v>
      </c>
      <c r="G13" s="20">
        <f>_xlfn.IFERROR(VLOOKUP(TRIM(B13),'Счет на 78 232 '!$B$2:$F$53,2,0),"")</f>
        <v>0</v>
      </c>
      <c r="H13" s="20">
        <f>_xlfn.IFERROR(VLOOKUP(TRIM(B13),'Счет на 78 232 '!$B$2:$F$53,5,0),"")</f>
        <v>0</v>
      </c>
    </row>
    <row r="14" spans="1:8" ht="12" customHeight="1" outlineLevel="1">
      <c r="A14"/>
      <c r="B14" s="21" t="s">
        <v>18</v>
      </c>
      <c r="C14" s="22"/>
      <c r="D14" s="19"/>
      <c r="E14" s="20">
        <f>_xlfn.IFERROR(VLOOKUP(TRIM(B14),'Счет на 40 090 - выполнен'!$B$2:$F$53,2,0),"")</f>
        <v>0</v>
      </c>
      <c r="F14" s="20">
        <f>_xlfn.IFERROR(VLOOKUP(TRIM(B14),'Счет на 40 090 - выполнен'!$B$2:$F$53,5,0),"")</f>
        <v>0</v>
      </c>
      <c r="G14" s="20">
        <f>_xlfn.IFERROR(VLOOKUP(TRIM(B14),'Счет на 78 232 '!$B$2:$F$53,2,0),"")</f>
        <v>0</v>
      </c>
      <c r="H14" s="20">
        <f>_xlfn.IFERROR(VLOOKUP(TRIM(B14),'Счет на 78 232 '!$B$2:$F$53,5,0),"")</f>
        <v>0</v>
      </c>
    </row>
    <row r="15" spans="1:8" ht="11.25" customHeight="1" outlineLevel="2">
      <c r="A15"/>
      <c r="B15" s="23" t="s">
        <v>19</v>
      </c>
      <c r="C15" s="25">
        <v>400</v>
      </c>
      <c r="D15" s="19"/>
      <c r="E15" s="20">
        <f>_xlfn.IFERROR(VLOOKUP(TRIM(B15),'Счет на 40 090 - выполнен'!$B$2:$F$53,2,0),"")</f>
        <v>0</v>
      </c>
      <c r="F15" s="20">
        <f>_xlfn.IFERROR(VLOOKUP(TRIM(B15),'Счет на 40 090 - выполнен'!$B$2:$F$53,5,0),"")</f>
        <v>0</v>
      </c>
      <c r="G15" s="20">
        <f>_xlfn.IFERROR(VLOOKUP(TRIM(B15),'Счет на 78 232 '!$B$2:$F$53,2,0),"")</f>
        <v>0</v>
      </c>
      <c r="H15" s="20">
        <f>_xlfn.IFERROR(VLOOKUP(TRIM(B15),'Счет на 78 232 '!$B$2:$F$53,5,0),"")</f>
        <v>0</v>
      </c>
    </row>
    <row r="16" spans="1:8" ht="11.25" customHeight="1" outlineLevel="2">
      <c r="A16"/>
      <c r="B16" s="23" t="s">
        <v>20</v>
      </c>
      <c r="C16" s="25">
        <v>865</v>
      </c>
      <c r="D16" s="19"/>
      <c r="E16" s="20">
        <f>_xlfn.IFERROR(VLOOKUP(TRIM(B16),'Счет на 40 090 - выполнен'!$B$2:$F$53,2,0),"")</f>
        <v>0</v>
      </c>
      <c r="F16" s="20">
        <f>_xlfn.IFERROR(VLOOKUP(TRIM(B16),'Счет на 40 090 - выполнен'!$B$2:$F$53,5,0),"")</f>
        <v>0</v>
      </c>
      <c r="G16" s="20">
        <f>_xlfn.IFERROR(VLOOKUP(TRIM(B16),'Счет на 78 232 '!$B$2:$F$53,2,0),"")</f>
        <v>0</v>
      </c>
      <c r="H16" s="20">
        <f>_xlfn.IFERROR(VLOOKUP(TRIM(B16),'Счет на 78 232 '!$B$2:$F$53,5,0),"")</f>
        <v>0</v>
      </c>
    </row>
    <row r="17" spans="1:8" ht="11.25" customHeight="1" outlineLevel="2">
      <c r="A17"/>
      <c r="B17" s="23" t="s">
        <v>21</v>
      </c>
      <c r="C17" s="24">
        <v>1800</v>
      </c>
      <c r="D17" s="19"/>
      <c r="E17" s="20">
        <f>_xlfn.IFERROR(VLOOKUP(TRIM(B17),'Счет на 40 090 - выполнен'!$B$2:$F$53,2,0),"")</f>
        <v>0</v>
      </c>
      <c r="F17" s="20">
        <f>_xlfn.IFERROR(VLOOKUP(TRIM(B17),'Счет на 40 090 - выполнен'!$B$2:$F$53,5,0),"")</f>
        <v>0</v>
      </c>
      <c r="G17" s="20">
        <f>_xlfn.IFERROR(VLOOKUP(TRIM(B17),'Счет на 78 232 '!$B$2:$F$53,2,0),"")</f>
        <v>0</v>
      </c>
      <c r="H17" s="20">
        <f>_xlfn.IFERROR(VLOOKUP(TRIM(B17),'Счет на 78 232 '!$B$2:$F$53,5,0),"")</f>
        <v>0</v>
      </c>
    </row>
    <row r="18" spans="1:8" ht="11.25" customHeight="1" outlineLevel="2">
      <c r="A18"/>
      <c r="B18" s="23" t="s">
        <v>22</v>
      </c>
      <c r="C18" s="24">
        <v>3170</v>
      </c>
      <c r="D18" s="19"/>
      <c r="E18" s="20">
        <f>_xlfn.IFERROR(VLOOKUP(TRIM(B18),'Счет на 40 090 - выполнен'!$B$2:$F$53,2,0),"")</f>
        <v>0</v>
      </c>
      <c r="F18" s="20">
        <f>_xlfn.IFERROR(VLOOKUP(TRIM(B18),'Счет на 40 090 - выполнен'!$B$2:$F$53,5,0),"")</f>
        <v>0</v>
      </c>
      <c r="G18" s="20">
        <f>_xlfn.IFERROR(VLOOKUP(TRIM(B18),'Счет на 78 232 '!$B$2:$F$53,2,0),"")</f>
        <v>0</v>
      </c>
      <c r="H18" s="20">
        <f>_xlfn.IFERROR(VLOOKUP(TRIM(B18),'Счет на 78 232 '!$B$2:$F$53,5,0),"")</f>
        <v>0</v>
      </c>
    </row>
    <row r="19" spans="1:8" ht="11.25" customHeight="1" outlineLevel="2">
      <c r="A19"/>
      <c r="B19" s="26" t="s">
        <v>23</v>
      </c>
      <c r="C19" s="25">
        <v>981</v>
      </c>
      <c r="D19" s="19"/>
      <c r="E19" s="20">
        <f>_xlfn.IFERROR(VLOOKUP(TRIM(B19),'Счет на 40 090 - выполнен'!$B$2:$F$53,2,0),"")</f>
        <v>0</v>
      </c>
      <c r="F19" s="20">
        <f>_xlfn.IFERROR(VLOOKUP(TRIM(B19),'Счет на 40 090 - выполнен'!$B$2:$F$53,5,0),"")</f>
        <v>0</v>
      </c>
      <c r="G19" s="20">
        <f>_xlfn.IFERROR(VLOOKUP(TRIM(B19),'Счет на 78 232 '!$B$2:$F$53,2,0),"")</f>
        <v>20</v>
      </c>
      <c r="H19" s="20">
        <f>_xlfn.IFERROR(VLOOKUP(TRIM(B19),'Счет на 78 232 '!$B$2:$F$53,5,0),"")</f>
        <v>1413.6</v>
      </c>
    </row>
    <row r="20" spans="1:8" ht="21.75" customHeight="1" outlineLevel="2">
      <c r="A20"/>
      <c r="B20" s="23" t="s">
        <v>24</v>
      </c>
      <c r="C20" s="25">
        <v>580</v>
      </c>
      <c r="D20" s="19"/>
      <c r="E20" s="20">
        <f>_xlfn.IFERROR(VLOOKUP(TRIM(B20),'Счет на 40 090 - выполнен'!$B$2:$F$53,2,0),"")</f>
        <v>0</v>
      </c>
      <c r="F20" s="20">
        <f>_xlfn.IFERROR(VLOOKUP(TRIM(B20),'Счет на 40 090 - выполнен'!$B$2:$F$53,5,0),"")</f>
        <v>0</v>
      </c>
      <c r="G20" s="20">
        <f>_xlfn.IFERROR(VLOOKUP(TRIM(B20),'Счет на 78 232 '!$B$2:$F$53,2,0),"")</f>
        <v>0</v>
      </c>
      <c r="H20" s="20">
        <f>_xlfn.IFERROR(VLOOKUP(TRIM(B20),'Счет на 78 232 '!$B$2:$F$53,5,0),"")</f>
        <v>0</v>
      </c>
    </row>
    <row r="21" spans="1:8" ht="11.25" customHeight="1" outlineLevel="2">
      <c r="A21"/>
      <c r="B21" s="23" t="s">
        <v>25</v>
      </c>
      <c r="C21" s="24">
        <v>1387</v>
      </c>
      <c r="D21" s="19"/>
      <c r="E21" s="20">
        <f>_xlfn.IFERROR(VLOOKUP(TRIM(B21),'Счет на 40 090 - выполнен'!$B$2:$F$53,2,0),"")</f>
        <v>0</v>
      </c>
      <c r="F21" s="20">
        <f>_xlfn.IFERROR(VLOOKUP(TRIM(B21),'Счет на 40 090 - выполнен'!$B$2:$F$53,5,0),"")</f>
        <v>0</v>
      </c>
      <c r="G21" s="20">
        <f>_xlfn.IFERROR(VLOOKUP(TRIM(B21),'Счет на 78 232 '!$B$2:$F$53,2,0),"")</f>
        <v>0</v>
      </c>
      <c r="H21" s="20">
        <f>_xlfn.IFERROR(VLOOKUP(TRIM(B21),'Счет на 78 232 '!$B$2:$F$53,5,0),"")</f>
        <v>0</v>
      </c>
    </row>
    <row r="22" spans="1:8" ht="11.25" customHeight="1" outlineLevel="1">
      <c r="A22"/>
      <c r="B22" s="23" t="s">
        <v>26</v>
      </c>
      <c r="C22" s="25">
        <v>239</v>
      </c>
      <c r="D22" s="19"/>
      <c r="E22" s="20">
        <f>_xlfn.IFERROR(VLOOKUP(TRIM(B22),'Счет на 40 090 - выполнен'!$B$2:$F$53,2,0),"")</f>
        <v>0</v>
      </c>
      <c r="F22" s="20">
        <f>_xlfn.IFERROR(VLOOKUP(TRIM(B22),'Счет на 40 090 - выполнен'!$B$2:$F$53,5,0),"")</f>
        <v>0</v>
      </c>
      <c r="G22" s="20">
        <f>_xlfn.IFERROR(VLOOKUP(TRIM(B22),'Счет на 78 232 '!$B$2:$F$53,2,0),"")</f>
        <v>0</v>
      </c>
      <c r="H22" s="20">
        <f>_xlfn.IFERROR(VLOOKUP(TRIM(B22),'Счет на 78 232 '!$B$2:$F$53,5,0),"")</f>
        <v>0</v>
      </c>
    </row>
    <row r="23" spans="1:8" ht="11.25" customHeight="1" outlineLevel="1">
      <c r="A23"/>
      <c r="B23" s="23" t="s">
        <v>27</v>
      </c>
      <c r="C23" s="25">
        <v>300</v>
      </c>
      <c r="D23" s="19"/>
      <c r="E23" s="20">
        <f>_xlfn.IFERROR(VLOOKUP(TRIM(B23),'Счет на 40 090 - выполнен'!$B$2:$F$53,2,0),"")</f>
        <v>0</v>
      </c>
      <c r="F23" s="20">
        <f>_xlfn.IFERROR(VLOOKUP(TRIM(B23),'Счет на 40 090 - выполнен'!$B$2:$F$53,5,0),"")</f>
        <v>0</v>
      </c>
      <c r="G23" s="20">
        <f>_xlfn.IFERROR(VLOOKUP(TRIM(B23),'Счет на 78 232 '!$B$2:$F$53,2,0),"")</f>
        <v>0</v>
      </c>
      <c r="H23" s="20">
        <f>_xlfn.IFERROR(VLOOKUP(TRIM(B23),'Счет на 78 232 '!$B$2:$F$53,5,0),"")</f>
        <v>0</v>
      </c>
    </row>
    <row r="24" spans="1:8" ht="11.25" customHeight="1" outlineLevel="1">
      <c r="A24"/>
      <c r="B24" s="23" t="s">
        <v>28</v>
      </c>
      <c r="C24" s="25">
        <v>300</v>
      </c>
      <c r="D24" s="19"/>
      <c r="E24" s="20">
        <f>_xlfn.IFERROR(VLOOKUP(TRIM(B24),'Счет на 40 090 - выполнен'!$B$2:$F$53,2,0),"")</f>
        <v>0</v>
      </c>
      <c r="F24" s="20">
        <f>_xlfn.IFERROR(VLOOKUP(TRIM(B24),'Счет на 40 090 - выполнен'!$B$2:$F$53,5,0),"")</f>
        <v>0</v>
      </c>
      <c r="G24" s="20">
        <f>_xlfn.IFERROR(VLOOKUP(TRIM(B24),'Счет на 78 232 '!$B$2:$F$53,2,0),"")</f>
        <v>0</v>
      </c>
      <c r="H24" s="20">
        <f>_xlfn.IFERROR(VLOOKUP(TRIM(B24),'Счет на 78 232 '!$B$2:$F$53,5,0),"")</f>
        <v>0</v>
      </c>
    </row>
    <row r="25" spans="1:8" ht="11.25" customHeight="1" outlineLevel="1">
      <c r="A25"/>
      <c r="B25" s="23" t="s">
        <v>29</v>
      </c>
      <c r="C25" s="25">
        <v>230</v>
      </c>
      <c r="D25" s="19"/>
      <c r="E25" s="20">
        <f>_xlfn.IFERROR(VLOOKUP(TRIM(B25),'Счет на 40 090 - выполнен'!$B$2:$F$53,2,0),"")</f>
        <v>0</v>
      </c>
      <c r="F25" s="20">
        <f>_xlfn.IFERROR(VLOOKUP(TRIM(B25),'Счет на 40 090 - выполнен'!$B$2:$F$53,5,0),"")</f>
        <v>0</v>
      </c>
      <c r="G25" s="20">
        <f>_xlfn.IFERROR(VLOOKUP(TRIM(B25),'Счет на 78 232 '!$B$2:$F$53,2,0),"")</f>
        <v>0</v>
      </c>
      <c r="H25" s="20">
        <f>_xlfn.IFERROR(VLOOKUP(TRIM(B25),'Счет на 78 232 '!$B$2:$F$53,5,0),"")</f>
        <v>0</v>
      </c>
    </row>
    <row r="26" spans="1:8" ht="11.25" customHeight="1" outlineLevel="1">
      <c r="A26"/>
      <c r="B26" s="27" t="s">
        <v>30</v>
      </c>
      <c r="C26" s="28">
        <v>230</v>
      </c>
      <c r="D26" s="19"/>
      <c r="E26" s="20">
        <f>_xlfn.IFERROR(VLOOKUP(TRIM(B26),'Счет на 40 090 - выполнен'!$B$2:$F$53,2,0),"")</f>
        <v>5</v>
      </c>
      <c r="F26" s="20">
        <f>_xlfn.IFERROR(VLOOKUP(TRIM(B26),'Счет на 40 090 - выполнен'!$B$2:$F$53,5,0),"")</f>
        <v>1150</v>
      </c>
      <c r="G26" s="20">
        <f>_xlfn.IFERROR(VLOOKUP(TRIM(B26),'Счет на 78 232 '!$B$2:$F$53,2,0),"")</f>
        <v>0</v>
      </c>
      <c r="H26" s="20">
        <f>_xlfn.IFERROR(VLOOKUP(TRIM(B26),'Счет на 78 232 '!$B$2:$F$53,5,0),"")</f>
        <v>0</v>
      </c>
    </row>
    <row r="27" spans="1:8" ht="11.25" customHeight="1" outlineLevel="1">
      <c r="A27"/>
      <c r="B27" s="23" t="s">
        <v>31</v>
      </c>
      <c r="C27" s="25">
        <v>195</v>
      </c>
      <c r="D27" s="19"/>
      <c r="E27" s="20">
        <f>_xlfn.IFERROR(VLOOKUP(TRIM(B27),'Счет на 40 090 - выполнен'!$B$2:$F$53,2,0),"")</f>
        <v>0</v>
      </c>
      <c r="F27" s="29"/>
      <c r="G27" s="20">
        <f>_xlfn.IFERROR(VLOOKUP(TRIM(B27),'Счет на 78 232 '!$B$2:$F$53,2,0),"")</f>
        <v>0</v>
      </c>
      <c r="H27" s="20">
        <f>_xlfn.IFERROR(VLOOKUP(TRIM(B27),'Счет на 78 232 '!$B$2:$F$53,5,0),"")</f>
        <v>0</v>
      </c>
    </row>
  </sheetData>
  <sheetProtection selectLockedCells="1" selectUnlockedCells="1"/>
  <mergeCells count="8">
    <mergeCell ref="E1:F1"/>
    <mergeCell ref="G1:H1"/>
    <mergeCell ref="B2:B3"/>
    <mergeCell ref="C2:C3"/>
    <mergeCell ref="E2:E3"/>
    <mergeCell ref="F2:F3"/>
    <mergeCell ref="G2:G3"/>
    <mergeCell ref="H2:H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160" zoomScaleNormal="160" workbookViewId="0" topLeftCell="B1">
      <pane ySplit="1" topLeftCell="A32" activePane="bottomLeft" state="frozen"/>
      <selection pane="topLeft" activeCell="B1" sqref="B1"/>
      <selection pane="bottomLeft" activeCell="B52" sqref="B52"/>
    </sheetView>
  </sheetViews>
  <sheetFormatPr defaultColWidth="9.33203125" defaultRowHeight="11.25"/>
  <cols>
    <col min="1" max="1" width="9.33203125" style="30" customWidth="1"/>
    <col min="2" max="2" width="106" style="31" customWidth="1"/>
    <col min="3" max="3" width="9.33203125" style="30" customWidth="1"/>
    <col min="4" max="4" width="9.16015625" style="30" customWidth="1"/>
    <col min="5" max="5" width="10.16015625" style="32" customWidth="1"/>
    <col min="6" max="6" width="16" style="32" customWidth="1"/>
    <col min="7" max="16384" width="9.16015625" style="30" customWidth="1"/>
  </cols>
  <sheetData>
    <row r="1" spans="1:6" s="37" customFormat="1" ht="24" customHeight="1">
      <c r="A1" s="33" t="s">
        <v>32</v>
      </c>
      <c r="B1" s="34" t="s">
        <v>33</v>
      </c>
      <c r="C1" s="33" t="s">
        <v>34</v>
      </c>
      <c r="D1" s="33" t="s">
        <v>35</v>
      </c>
      <c r="E1" s="35" t="s">
        <v>36</v>
      </c>
      <c r="F1" s="36" t="s">
        <v>37</v>
      </c>
    </row>
    <row r="2" spans="1:6" ht="14.25">
      <c r="A2" s="38">
        <v>1</v>
      </c>
      <c r="B2" s="39" t="s">
        <v>38</v>
      </c>
      <c r="C2" s="38">
        <v>4</v>
      </c>
      <c r="D2" s="38" t="s">
        <v>39</v>
      </c>
      <c r="E2" s="40">
        <v>588</v>
      </c>
      <c r="F2" s="41">
        <v>2352</v>
      </c>
    </row>
    <row r="3" spans="1:6" ht="14.25">
      <c r="A3" s="38">
        <v>2</v>
      </c>
      <c r="B3" s="39" t="s">
        <v>40</v>
      </c>
      <c r="C3" s="38">
        <v>4</v>
      </c>
      <c r="D3" s="38" t="s">
        <v>39</v>
      </c>
      <c r="E3" s="40">
        <v>352</v>
      </c>
      <c r="F3" s="41">
        <v>1408</v>
      </c>
    </row>
    <row r="4" spans="1:6" ht="14.25">
      <c r="A4" s="38">
        <v>3</v>
      </c>
      <c r="B4" s="39" t="s">
        <v>41</v>
      </c>
      <c r="C4" s="38">
        <v>1</v>
      </c>
      <c r="D4" s="38" t="s">
        <v>39</v>
      </c>
      <c r="E4" s="40">
        <v>3800</v>
      </c>
      <c r="F4" s="41">
        <v>3800</v>
      </c>
    </row>
    <row r="5" spans="1:6" ht="14.25">
      <c r="A5" s="38">
        <v>4</v>
      </c>
      <c r="B5" s="39" t="s">
        <v>42</v>
      </c>
      <c r="C5" s="38">
        <v>10</v>
      </c>
      <c r="D5" s="38" t="s">
        <v>39</v>
      </c>
      <c r="E5" s="40">
        <v>247</v>
      </c>
      <c r="F5" s="41">
        <v>2470</v>
      </c>
    </row>
    <row r="6" spans="1:6" ht="14.25">
      <c r="A6" s="38">
        <v>5</v>
      </c>
      <c r="B6" s="39" t="s">
        <v>43</v>
      </c>
      <c r="C6" s="38">
        <v>50</v>
      </c>
      <c r="D6" s="38" t="s">
        <v>39</v>
      </c>
      <c r="E6" s="40">
        <v>22</v>
      </c>
      <c r="F6" s="41">
        <v>1100</v>
      </c>
    </row>
    <row r="7" spans="1:6" ht="14.25">
      <c r="A7" s="38">
        <v>6</v>
      </c>
      <c r="B7" s="39" t="s">
        <v>44</v>
      </c>
      <c r="C7" s="38">
        <v>1</v>
      </c>
      <c r="D7" s="38" t="s">
        <v>39</v>
      </c>
      <c r="E7" s="40">
        <v>70</v>
      </c>
      <c r="F7" s="41">
        <v>70</v>
      </c>
    </row>
    <row r="8" spans="1:6" ht="14.25">
      <c r="A8" s="38">
        <v>7</v>
      </c>
      <c r="B8" s="39" t="s">
        <v>45</v>
      </c>
      <c r="C8" s="38">
        <v>1</v>
      </c>
      <c r="D8" s="38" t="s">
        <v>39</v>
      </c>
      <c r="E8" s="40">
        <v>1130</v>
      </c>
      <c r="F8" s="41">
        <v>1130</v>
      </c>
    </row>
    <row r="9" spans="1:6" ht="14.25">
      <c r="A9" s="38">
        <v>8</v>
      </c>
      <c r="B9" s="39" t="s">
        <v>46</v>
      </c>
      <c r="C9" s="38">
        <v>1</v>
      </c>
      <c r="D9" s="38" t="s">
        <v>39</v>
      </c>
      <c r="E9" s="40">
        <v>1103</v>
      </c>
      <c r="F9" s="41">
        <v>1103</v>
      </c>
    </row>
    <row r="10" spans="1:6" ht="14.25">
      <c r="A10" s="38">
        <v>9</v>
      </c>
      <c r="B10" s="39" t="s">
        <v>47</v>
      </c>
      <c r="C10" s="38">
        <v>2</v>
      </c>
      <c r="D10" s="38" t="s">
        <v>39</v>
      </c>
      <c r="E10" s="40">
        <v>447</v>
      </c>
      <c r="F10" s="41">
        <v>894</v>
      </c>
    </row>
    <row r="11" spans="1:6" ht="14.25">
      <c r="A11" s="38">
        <v>10</v>
      </c>
      <c r="B11" s="39" t="s">
        <v>48</v>
      </c>
      <c r="C11" s="38">
        <v>10</v>
      </c>
      <c r="D11" s="38" t="s">
        <v>39</v>
      </c>
      <c r="E11" s="40">
        <v>58</v>
      </c>
      <c r="F11" s="41">
        <v>580</v>
      </c>
    </row>
    <row r="12" spans="1:6" ht="14.25">
      <c r="A12" s="38">
        <v>11</v>
      </c>
      <c r="B12" s="39" t="s">
        <v>49</v>
      </c>
      <c r="C12" s="38">
        <v>10</v>
      </c>
      <c r="D12" s="38" t="s">
        <v>39</v>
      </c>
      <c r="E12" s="40">
        <v>94</v>
      </c>
      <c r="F12" s="41">
        <v>940</v>
      </c>
    </row>
    <row r="13" spans="1:6" ht="14.25">
      <c r="A13" s="38">
        <v>12</v>
      </c>
      <c r="B13" s="39" t="s">
        <v>50</v>
      </c>
      <c r="C13" s="38">
        <v>40</v>
      </c>
      <c r="D13" s="38" t="s">
        <v>39</v>
      </c>
      <c r="E13" s="40">
        <v>10</v>
      </c>
      <c r="F13" s="41">
        <v>400</v>
      </c>
    </row>
    <row r="14" spans="1:6" ht="14.25">
      <c r="A14" s="38">
        <v>13</v>
      </c>
      <c r="B14" s="39" t="s">
        <v>51</v>
      </c>
      <c r="C14" s="38">
        <v>2</v>
      </c>
      <c r="D14" s="38" t="s">
        <v>39</v>
      </c>
      <c r="E14" s="40">
        <v>96</v>
      </c>
      <c r="F14" s="41">
        <v>192</v>
      </c>
    </row>
    <row r="15" spans="1:6" ht="14.25">
      <c r="A15" s="38">
        <v>14</v>
      </c>
      <c r="B15" s="39" t="s">
        <v>52</v>
      </c>
      <c r="C15" s="38">
        <v>2</v>
      </c>
      <c r="D15" s="38" t="s">
        <v>39</v>
      </c>
      <c r="E15" s="40">
        <v>61</v>
      </c>
      <c r="F15" s="41">
        <v>122</v>
      </c>
    </row>
    <row r="16" spans="1:6" ht="14.25">
      <c r="A16" s="38">
        <v>15</v>
      </c>
      <c r="B16" s="39" t="s">
        <v>53</v>
      </c>
      <c r="C16" s="38">
        <v>5</v>
      </c>
      <c r="D16" s="38" t="s">
        <v>39</v>
      </c>
      <c r="E16" s="40">
        <v>48</v>
      </c>
      <c r="F16" s="41">
        <v>240</v>
      </c>
    </row>
    <row r="17" spans="1:6" ht="14.25">
      <c r="A17" s="38">
        <v>16</v>
      </c>
      <c r="B17" s="39" t="s">
        <v>54</v>
      </c>
      <c r="C17" s="38">
        <v>2</v>
      </c>
      <c r="D17" s="38" t="s">
        <v>39</v>
      </c>
      <c r="E17" s="40">
        <v>88</v>
      </c>
      <c r="F17" s="41">
        <v>176</v>
      </c>
    </row>
    <row r="18" spans="1:6" ht="14.25">
      <c r="A18" s="38">
        <v>17</v>
      </c>
      <c r="B18" s="39" t="s">
        <v>55</v>
      </c>
      <c r="C18" s="38">
        <v>2</v>
      </c>
      <c r="D18" s="38" t="s">
        <v>39</v>
      </c>
      <c r="E18" s="40">
        <v>54</v>
      </c>
      <c r="F18" s="41">
        <v>108</v>
      </c>
    </row>
    <row r="19" spans="1:6" ht="14.25">
      <c r="A19" s="38">
        <v>18</v>
      </c>
      <c r="B19" s="39" t="s">
        <v>56</v>
      </c>
      <c r="C19" s="38">
        <v>5</v>
      </c>
      <c r="D19" s="38" t="s">
        <v>39</v>
      </c>
      <c r="E19" s="40">
        <v>42</v>
      </c>
      <c r="F19" s="41">
        <v>210</v>
      </c>
    </row>
    <row r="20" spans="1:6" ht="14.25">
      <c r="A20" s="38">
        <v>19</v>
      </c>
      <c r="B20" s="39" t="s">
        <v>57</v>
      </c>
      <c r="C20" s="38">
        <v>10</v>
      </c>
      <c r="D20" s="38" t="s">
        <v>39</v>
      </c>
      <c r="E20" s="40">
        <v>21</v>
      </c>
      <c r="F20" s="41">
        <v>210</v>
      </c>
    </row>
    <row r="21" spans="1:6" ht="14.25">
      <c r="A21" s="38">
        <v>20</v>
      </c>
      <c r="B21" s="39" t="s">
        <v>58</v>
      </c>
      <c r="C21" s="38">
        <v>10</v>
      </c>
      <c r="D21" s="38" t="s">
        <v>39</v>
      </c>
      <c r="E21" s="40">
        <v>21</v>
      </c>
      <c r="F21" s="41">
        <v>210</v>
      </c>
    </row>
    <row r="22" spans="1:6" ht="14.25">
      <c r="A22" s="38">
        <v>21</v>
      </c>
      <c r="B22" s="39" t="s">
        <v>59</v>
      </c>
      <c r="C22" s="38">
        <v>10</v>
      </c>
      <c r="D22" s="38" t="s">
        <v>39</v>
      </c>
      <c r="E22" s="40">
        <v>45</v>
      </c>
      <c r="F22" s="41">
        <v>450</v>
      </c>
    </row>
    <row r="23" spans="1:6" ht="14.25">
      <c r="A23" s="38">
        <v>22</v>
      </c>
      <c r="B23" s="39" t="s">
        <v>60</v>
      </c>
      <c r="C23" s="38">
        <v>5</v>
      </c>
      <c r="D23" s="38" t="s">
        <v>39</v>
      </c>
      <c r="E23" s="40">
        <v>110</v>
      </c>
      <c r="F23" s="41">
        <v>550</v>
      </c>
    </row>
    <row r="24" spans="1:6" ht="14.25">
      <c r="A24" s="38">
        <v>23</v>
      </c>
      <c r="B24" s="39" t="s">
        <v>61</v>
      </c>
      <c r="C24" s="38">
        <v>1</v>
      </c>
      <c r="D24" s="38" t="s">
        <v>39</v>
      </c>
      <c r="E24" s="40">
        <v>250</v>
      </c>
      <c r="F24" s="41">
        <v>250</v>
      </c>
    </row>
    <row r="25" spans="1:6" ht="14.25">
      <c r="A25" s="38">
        <v>24</v>
      </c>
      <c r="B25" s="39" t="s">
        <v>62</v>
      </c>
      <c r="C25" s="38">
        <v>20</v>
      </c>
      <c r="D25" s="38" t="s">
        <v>39</v>
      </c>
      <c r="E25" s="40">
        <v>25</v>
      </c>
      <c r="F25" s="41">
        <v>500</v>
      </c>
    </row>
    <row r="26" spans="1:6" ht="14.25">
      <c r="A26" s="38">
        <v>25</v>
      </c>
      <c r="B26" s="39" t="s">
        <v>63</v>
      </c>
      <c r="C26" s="38">
        <v>20</v>
      </c>
      <c r="D26" s="38" t="s">
        <v>39</v>
      </c>
      <c r="E26" s="40">
        <v>158</v>
      </c>
      <c r="F26" s="41">
        <v>3160</v>
      </c>
    </row>
    <row r="27" spans="1:6" ht="14.25">
      <c r="A27" s="38">
        <v>26</v>
      </c>
      <c r="B27" s="39" t="s">
        <v>64</v>
      </c>
      <c r="C27" s="38">
        <v>5</v>
      </c>
      <c r="D27" s="38" t="s">
        <v>39</v>
      </c>
      <c r="E27" s="40">
        <v>360</v>
      </c>
      <c r="F27" s="41">
        <v>1800</v>
      </c>
    </row>
    <row r="28" spans="1:6" ht="14.25">
      <c r="A28" s="38">
        <v>27</v>
      </c>
      <c r="B28" s="39" t="s">
        <v>65</v>
      </c>
      <c r="C28" s="38">
        <v>5</v>
      </c>
      <c r="D28" s="38" t="s">
        <v>39</v>
      </c>
      <c r="E28" s="40">
        <v>230</v>
      </c>
      <c r="F28" s="41">
        <v>1150</v>
      </c>
    </row>
    <row r="29" spans="1:6" ht="14.25">
      <c r="A29" s="38">
        <v>28</v>
      </c>
      <c r="B29" s="39" t="s">
        <v>66</v>
      </c>
      <c r="C29" s="38">
        <v>10</v>
      </c>
      <c r="D29" s="38" t="s">
        <v>39</v>
      </c>
      <c r="E29" s="40">
        <v>199</v>
      </c>
      <c r="F29" s="41">
        <v>1990</v>
      </c>
    </row>
    <row r="30" spans="1:6" ht="14.25">
      <c r="A30" s="38">
        <v>29</v>
      </c>
      <c r="B30" s="39" t="s">
        <v>67</v>
      </c>
      <c r="C30" s="38">
        <v>20</v>
      </c>
      <c r="D30" s="38" t="s">
        <v>39</v>
      </c>
      <c r="E30" s="40">
        <v>35</v>
      </c>
      <c r="F30" s="41">
        <v>700</v>
      </c>
    </row>
    <row r="31" spans="1:6" ht="14.25">
      <c r="A31" s="38">
        <v>30</v>
      </c>
      <c r="B31" s="39" t="s">
        <v>68</v>
      </c>
      <c r="C31" s="38">
        <v>20</v>
      </c>
      <c r="D31" s="38" t="s">
        <v>69</v>
      </c>
      <c r="E31" s="40">
        <v>52</v>
      </c>
      <c r="F31" s="41">
        <v>1040</v>
      </c>
    </row>
    <row r="32" spans="1:6" ht="14.25">
      <c r="A32" s="38">
        <v>31</v>
      </c>
      <c r="B32" s="39" t="s">
        <v>70</v>
      </c>
      <c r="C32" s="38">
        <v>10</v>
      </c>
      <c r="D32" s="38" t="s">
        <v>39</v>
      </c>
      <c r="E32" s="40">
        <v>6</v>
      </c>
      <c r="F32" s="41">
        <v>60</v>
      </c>
    </row>
    <row r="33" spans="1:6" ht="14.25">
      <c r="A33" s="38">
        <v>32</v>
      </c>
      <c r="B33" s="39" t="s">
        <v>71</v>
      </c>
      <c r="C33" s="38">
        <v>10</v>
      </c>
      <c r="D33" s="38" t="s">
        <v>39</v>
      </c>
      <c r="E33" s="40">
        <v>6</v>
      </c>
      <c r="F33" s="41">
        <v>60</v>
      </c>
    </row>
    <row r="34" spans="1:6" ht="14.25">
      <c r="A34" s="38">
        <v>33</v>
      </c>
      <c r="B34" s="39" t="s">
        <v>72</v>
      </c>
      <c r="C34" s="38">
        <v>2</v>
      </c>
      <c r="D34" s="38" t="s">
        <v>39</v>
      </c>
      <c r="E34" s="40">
        <v>48</v>
      </c>
      <c r="F34" s="41">
        <v>96</v>
      </c>
    </row>
    <row r="35" spans="1:6" ht="14.25">
      <c r="A35" s="38">
        <v>34</v>
      </c>
      <c r="B35" s="39" t="s">
        <v>73</v>
      </c>
      <c r="C35" s="38">
        <v>5</v>
      </c>
      <c r="D35" s="38" t="s">
        <v>39</v>
      </c>
      <c r="E35" s="40">
        <v>8</v>
      </c>
      <c r="F35" s="41">
        <v>40</v>
      </c>
    </row>
    <row r="36" spans="1:6" ht="14.25">
      <c r="A36" s="38">
        <v>35</v>
      </c>
      <c r="B36" s="39" t="s">
        <v>74</v>
      </c>
      <c r="C36" s="38">
        <v>5</v>
      </c>
      <c r="D36" s="38" t="s">
        <v>39</v>
      </c>
      <c r="E36" s="40">
        <v>55</v>
      </c>
      <c r="F36" s="41">
        <v>275</v>
      </c>
    </row>
    <row r="37" spans="1:6" ht="14.25">
      <c r="A37" s="38">
        <v>36</v>
      </c>
      <c r="B37" s="39" t="s">
        <v>75</v>
      </c>
      <c r="C37" s="38">
        <v>5</v>
      </c>
      <c r="D37" s="38" t="s">
        <v>39</v>
      </c>
      <c r="E37" s="40">
        <v>83</v>
      </c>
      <c r="F37" s="41">
        <v>415</v>
      </c>
    </row>
    <row r="38" spans="1:6" ht="14.25">
      <c r="A38" s="38">
        <v>37</v>
      </c>
      <c r="B38" s="39" t="s">
        <v>76</v>
      </c>
      <c r="C38" s="38">
        <v>5</v>
      </c>
      <c r="D38" s="38" t="s">
        <v>39</v>
      </c>
      <c r="E38" s="40">
        <v>41</v>
      </c>
      <c r="F38" s="41">
        <v>205</v>
      </c>
    </row>
    <row r="39" spans="1:6" ht="14.25">
      <c r="A39" s="38">
        <v>38</v>
      </c>
      <c r="B39" s="39" t="s">
        <v>77</v>
      </c>
      <c r="C39" s="38">
        <v>5</v>
      </c>
      <c r="D39" s="38" t="s">
        <v>39</v>
      </c>
      <c r="E39" s="40">
        <v>61</v>
      </c>
      <c r="F39" s="41">
        <v>305</v>
      </c>
    </row>
    <row r="40" spans="1:6" ht="14.25">
      <c r="A40" s="38">
        <v>39</v>
      </c>
      <c r="B40" s="39" t="s">
        <v>78</v>
      </c>
      <c r="C40" s="38">
        <v>20</v>
      </c>
      <c r="D40" s="38" t="s">
        <v>39</v>
      </c>
      <c r="E40" s="40">
        <v>5</v>
      </c>
      <c r="F40" s="41">
        <v>100</v>
      </c>
    </row>
    <row r="41" spans="1:6" ht="14.25">
      <c r="A41" s="38">
        <v>40</v>
      </c>
      <c r="B41" s="39" t="s">
        <v>79</v>
      </c>
      <c r="C41" s="38">
        <v>20</v>
      </c>
      <c r="D41" s="38" t="s">
        <v>39</v>
      </c>
      <c r="E41" s="40">
        <v>5</v>
      </c>
      <c r="F41" s="41">
        <v>100</v>
      </c>
    </row>
    <row r="42" spans="1:6" ht="14.25">
      <c r="A42" s="38">
        <v>41</v>
      </c>
      <c r="B42" s="39" t="s">
        <v>80</v>
      </c>
      <c r="C42" s="38">
        <v>8</v>
      </c>
      <c r="D42" s="38" t="s">
        <v>69</v>
      </c>
      <c r="E42" s="40">
        <v>75</v>
      </c>
      <c r="F42" s="41">
        <v>600</v>
      </c>
    </row>
    <row r="43" spans="1:6" ht="14.25">
      <c r="A43" s="38">
        <v>42</v>
      </c>
      <c r="B43" s="39" t="s">
        <v>81</v>
      </c>
      <c r="C43" s="38">
        <v>5</v>
      </c>
      <c r="D43" s="38" t="s">
        <v>39</v>
      </c>
      <c r="E43" s="40">
        <v>9</v>
      </c>
      <c r="F43" s="41">
        <v>45</v>
      </c>
    </row>
    <row r="44" spans="1:6" ht="14.25">
      <c r="A44" s="38">
        <v>43</v>
      </c>
      <c r="B44" s="39" t="s">
        <v>82</v>
      </c>
      <c r="C44" s="38">
        <v>2</v>
      </c>
      <c r="D44" s="38" t="s">
        <v>39</v>
      </c>
      <c r="E44" s="40">
        <v>58</v>
      </c>
      <c r="F44" s="41">
        <v>116</v>
      </c>
    </row>
    <row r="45" spans="1:6" ht="14.25">
      <c r="A45" s="38">
        <v>44</v>
      </c>
      <c r="B45" s="39" t="s">
        <v>83</v>
      </c>
      <c r="C45" s="38">
        <v>2</v>
      </c>
      <c r="D45" s="38" t="s">
        <v>39</v>
      </c>
      <c r="E45" s="40">
        <v>80</v>
      </c>
      <c r="F45" s="41">
        <v>160</v>
      </c>
    </row>
    <row r="46" spans="1:6" ht="14.25">
      <c r="A46" s="38">
        <v>45</v>
      </c>
      <c r="B46" s="39" t="s">
        <v>84</v>
      </c>
      <c r="C46" s="38">
        <v>2</v>
      </c>
      <c r="D46" s="38" t="s">
        <v>39</v>
      </c>
      <c r="E46" s="40">
        <v>44</v>
      </c>
      <c r="F46" s="41">
        <v>88</v>
      </c>
    </row>
    <row r="47" spans="1:6" ht="14.25">
      <c r="A47" s="38">
        <v>46</v>
      </c>
      <c r="B47" s="39" t="s">
        <v>85</v>
      </c>
      <c r="C47" s="38">
        <v>2</v>
      </c>
      <c r="D47" s="38" t="s">
        <v>39</v>
      </c>
      <c r="E47" s="40">
        <v>60</v>
      </c>
      <c r="F47" s="41">
        <v>120</v>
      </c>
    </row>
    <row r="48" spans="1:6" ht="14.25">
      <c r="A48" s="38">
        <v>47</v>
      </c>
      <c r="B48" s="39" t="s">
        <v>86</v>
      </c>
      <c r="C48" s="38">
        <v>10</v>
      </c>
      <c r="D48" s="38" t="s">
        <v>39</v>
      </c>
      <c r="E48" s="40">
        <v>6</v>
      </c>
      <c r="F48" s="41">
        <v>60</v>
      </c>
    </row>
    <row r="49" spans="1:6" ht="14.25">
      <c r="A49" s="38">
        <v>48</v>
      </c>
      <c r="B49" s="39" t="s">
        <v>87</v>
      </c>
      <c r="C49" s="38">
        <v>10</v>
      </c>
      <c r="D49" s="38" t="s">
        <v>39</v>
      </c>
      <c r="E49" s="40">
        <v>172</v>
      </c>
      <c r="F49" s="41">
        <v>1720</v>
      </c>
    </row>
    <row r="50" spans="1:6" ht="14.25">
      <c r="A50" s="38">
        <v>49</v>
      </c>
      <c r="B50" s="39" t="s">
        <v>88</v>
      </c>
      <c r="C50" s="38">
        <v>4</v>
      </c>
      <c r="D50" s="38" t="s">
        <v>39</v>
      </c>
      <c r="E50" s="40">
        <v>300</v>
      </c>
      <c r="F50" s="41">
        <v>1200</v>
      </c>
    </row>
    <row r="51" spans="1:6" ht="14.25">
      <c r="A51" s="38">
        <v>50</v>
      </c>
      <c r="B51" s="39" t="s">
        <v>89</v>
      </c>
      <c r="C51" s="38">
        <v>10</v>
      </c>
      <c r="D51" s="38" t="s">
        <v>39</v>
      </c>
      <c r="E51" s="40">
        <v>69</v>
      </c>
      <c r="F51" s="41">
        <v>690</v>
      </c>
    </row>
    <row r="52" spans="1:6" ht="14.25">
      <c r="A52" s="38">
        <v>51</v>
      </c>
      <c r="B52" s="39" t="s">
        <v>90</v>
      </c>
      <c r="C52" s="38">
        <v>5</v>
      </c>
      <c r="D52" s="38" t="s">
        <v>39</v>
      </c>
      <c r="E52" s="40">
        <v>230</v>
      </c>
      <c r="F52" s="41">
        <v>1150</v>
      </c>
    </row>
    <row r="53" spans="1:6" ht="14.25">
      <c r="A53" s="42">
        <v>52</v>
      </c>
      <c r="B53" s="43" t="s">
        <v>91</v>
      </c>
      <c r="C53" s="42">
        <v>10</v>
      </c>
      <c r="D53" s="42" t="s">
        <v>39</v>
      </c>
      <c r="E53" s="44">
        <v>318</v>
      </c>
      <c r="F53" s="45">
        <v>3180</v>
      </c>
    </row>
    <row r="54" ht="13.5">
      <c r="F54" s="32">
        <f>SUM(F2:F53)</f>
        <v>40090</v>
      </c>
    </row>
  </sheetData>
  <sheetProtection selectLockedCells="1" selectUnlockedCells="1"/>
  <autoFilter ref="A1:F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160" zoomScaleNormal="160" workbookViewId="0" topLeftCell="A1">
      <pane ySplit="1" topLeftCell="A2" activePane="bottomLeft" state="frozen"/>
      <selection pane="topLeft" activeCell="A1" sqref="A1"/>
      <selection pane="bottomLeft" activeCell="B22" sqref="B22"/>
    </sheetView>
  </sheetViews>
  <sheetFormatPr defaultColWidth="9.33203125" defaultRowHeight="11.25"/>
  <cols>
    <col min="1" max="1" width="9.33203125" style="30" customWidth="1"/>
    <col min="2" max="2" width="96" style="31" customWidth="1"/>
    <col min="3" max="3" width="9.33203125" style="30" customWidth="1"/>
    <col min="4" max="4" width="9.16015625" style="30" customWidth="1"/>
    <col min="5" max="5" width="9.33203125" style="32" customWidth="1"/>
    <col min="6" max="6" width="16.33203125" style="32" customWidth="1"/>
    <col min="7" max="16384" width="9.16015625" style="30" customWidth="1"/>
  </cols>
  <sheetData>
    <row r="1" spans="1:6" s="37" customFormat="1" ht="14.25">
      <c r="A1" s="33" t="s">
        <v>32</v>
      </c>
      <c r="B1" s="34" t="s">
        <v>33</v>
      </c>
      <c r="C1" s="33" t="s">
        <v>34</v>
      </c>
      <c r="D1" s="33" t="s">
        <v>35</v>
      </c>
      <c r="E1" s="35" t="s">
        <v>36</v>
      </c>
      <c r="F1" s="36" t="s">
        <v>37</v>
      </c>
    </row>
    <row r="2" spans="1:6" ht="14.25">
      <c r="A2" s="38">
        <v>1</v>
      </c>
      <c r="B2" s="39" t="s">
        <v>92</v>
      </c>
      <c r="C2" s="38">
        <v>8</v>
      </c>
      <c r="D2" s="38" t="s">
        <v>39</v>
      </c>
      <c r="E2" s="40">
        <v>613.8</v>
      </c>
      <c r="F2" s="41">
        <v>4910.4</v>
      </c>
    </row>
    <row r="3" spans="1:6" ht="14.25">
      <c r="A3" s="38">
        <v>2</v>
      </c>
      <c r="B3" s="39" t="s">
        <v>93</v>
      </c>
      <c r="C3" s="38">
        <v>8</v>
      </c>
      <c r="D3" s="38" t="s">
        <v>39</v>
      </c>
      <c r="E3" s="40">
        <v>62.31</v>
      </c>
      <c r="F3" s="41">
        <v>498.48</v>
      </c>
    </row>
    <row r="4" spans="1:6" ht="14.25">
      <c r="A4" s="38">
        <v>3</v>
      </c>
      <c r="B4" s="39" t="s">
        <v>94</v>
      </c>
      <c r="C4" s="38">
        <v>32</v>
      </c>
      <c r="D4" s="38" t="s">
        <v>69</v>
      </c>
      <c r="E4" s="40">
        <v>283.65</v>
      </c>
      <c r="F4" s="41">
        <v>9076.8</v>
      </c>
    </row>
    <row r="5" spans="1:6" ht="14.25">
      <c r="A5" s="38">
        <v>4</v>
      </c>
      <c r="B5" s="39" t="s">
        <v>95</v>
      </c>
      <c r="C5" s="38">
        <v>20</v>
      </c>
      <c r="D5" s="38" t="s">
        <v>39</v>
      </c>
      <c r="E5" s="40">
        <v>46.5</v>
      </c>
      <c r="F5" s="41">
        <v>930</v>
      </c>
    </row>
    <row r="6" spans="1:6" ht="14.25">
      <c r="A6" s="38">
        <v>5</v>
      </c>
      <c r="B6" s="39" t="s">
        <v>96</v>
      </c>
      <c r="C6" s="38">
        <v>6</v>
      </c>
      <c r="D6" s="38" t="s">
        <v>39</v>
      </c>
      <c r="E6" s="40">
        <v>43.71</v>
      </c>
      <c r="F6" s="41">
        <v>262.26</v>
      </c>
    </row>
    <row r="7" spans="1:6" ht="14.25">
      <c r="A7" s="38">
        <v>6</v>
      </c>
      <c r="B7" s="39" t="s">
        <v>97</v>
      </c>
      <c r="C7" s="38">
        <v>20</v>
      </c>
      <c r="D7" s="38" t="s">
        <v>39</v>
      </c>
      <c r="E7" s="40">
        <v>26.04</v>
      </c>
      <c r="F7" s="41">
        <v>520.8</v>
      </c>
    </row>
    <row r="8" spans="1:6" ht="14.25">
      <c r="A8" s="38">
        <v>7</v>
      </c>
      <c r="B8" s="39" t="s">
        <v>98</v>
      </c>
      <c r="C8" s="38">
        <v>8</v>
      </c>
      <c r="D8" s="38" t="s">
        <v>39</v>
      </c>
      <c r="E8" s="40">
        <v>342.24</v>
      </c>
      <c r="F8" s="41">
        <v>2737.92</v>
      </c>
    </row>
    <row r="9" spans="1:6" ht="14.25">
      <c r="A9" s="38">
        <v>8</v>
      </c>
      <c r="B9" s="39" t="s">
        <v>99</v>
      </c>
      <c r="C9" s="38">
        <v>8</v>
      </c>
      <c r="D9" s="38" t="s">
        <v>39</v>
      </c>
      <c r="E9" s="40">
        <v>109.74</v>
      </c>
      <c r="F9" s="41">
        <v>877.92</v>
      </c>
    </row>
    <row r="10" spans="1:6" ht="14.25">
      <c r="A10" s="38">
        <v>9</v>
      </c>
      <c r="B10" s="39" t="s">
        <v>100</v>
      </c>
      <c r="C10" s="38">
        <v>5</v>
      </c>
      <c r="D10" s="38" t="s">
        <v>39</v>
      </c>
      <c r="E10" s="40">
        <v>41.85</v>
      </c>
      <c r="F10" s="41">
        <v>209.25</v>
      </c>
    </row>
    <row r="11" spans="1:6" ht="14.25">
      <c r="A11" s="38">
        <v>10</v>
      </c>
      <c r="B11" s="39" t="s">
        <v>101</v>
      </c>
      <c r="C11" s="38">
        <v>5</v>
      </c>
      <c r="D11" s="38" t="s">
        <v>39</v>
      </c>
      <c r="E11" s="40">
        <v>73.47</v>
      </c>
      <c r="F11" s="41">
        <v>367.35</v>
      </c>
    </row>
    <row r="12" spans="1:6" ht="14.25">
      <c r="A12" s="38">
        <v>11</v>
      </c>
      <c r="B12" s="39" t="s">
        <v>102</v>
      </c>
      <c r="C12" s="38">
        <v>5</v>
      </c>
      <c r="D12" s="38" t="s">
        <v>39</v>
      </c>
      <c r="E12" s="40">
        <v>119.97</v>
      </c>
      <c r="F12" s="41">
        <v>599.85</v>
      </c>
    </row>
    <row r="13" spans="1:6" ht="14.25">
      <c r="A13" s="38">
        <v>12</v>
      </c>
      <c r="B13" s="39" t="s">
        <v>103</v>
      </c>
      <c r="C13" s="38">
        <v>5</v>
      </c>
      <c r="D13" s="38" t="s">
        <v>39</v>
      </c>
      <c r="E13" s="40">
        <v>65.1</v>
      </c>
      <c r="F13" s="41">
        <v>325.5</v>
      </c>
    </row>
    <row r="14" spans="1:6" ht="14.25">
      <c r="A14" s="38">
        <v>13</v>
      </c>
      <c r="B14" s="39" t="s">
        <v>104</v>
      </c>
      <c r="C14" s="38">
        <v>5</v>
      </c>
      <c r="D14" s="38" t="s">
        <v>39</v>
      </c>
      <c r="E14" s="40">
        <v>46.5</v>
      </c>
      <c r="F14" s="41">
        <v>232.5</v>
      </c>
    </row>
    <row r="15" spans="1:6" ht="14.25">
      <c r="A15" s="38">
        <v>14</v>
      </c>
      <c r="B15" s="39" t="s">
        <v>105</v>
      </c>
      <c r="C15" s="38">
        <v>10</v>
      </c>
      <c r="D15" s="38" t="s">
        <v>39</v>
      </c>
      <c r="E15" s="40">
        <v>44.64</v>
      </c>
      <c r="F15" s="41">
        <v>446.4</v>
      </c>
    </row>
    <row r="16" spans="1:6" ht="14.25">
      <c r="A16" s="38">
        <v>15</v>
      </c>
      <c r="B16" s="39" t="s">
        <v>106</v>
      </c>
      <c r="C16" s="38">
        <v>50</v>
      </c>
      <c r="D16" s="38" t="s">
        <v>39</v>
      </c>
      <c r="E16" s="40">
        <v>35.34</v>
      </c>
      <c r="F16" s="41">
        <v>1767</v>
      </c>
    </row>
    <row r="17" spans="1:6" ht="14.25">
      <c r="A17" s="38">
        <v>16</v>
      </c>
      <c r="B17" s="39" t="s">
        <v>107</v>
      </c>
      <c r="C17" s="38">
        <v>50</v>
      </c>
      <c r="D17" s="38" t="s">
        <v>39</v>
      </c>
      <c r="E17" s="40">
        <v>36.27</v>
      </c>
      <c r="F17" s="41">
        <v>1813.5</v>
      </c>
    </row>
    <row r="18" spans="1:6" ht="14.25">
      <c r="A18" s="38">
        <v>17</v>
      </c>
      <c r="B18" s="39" t="s">
        <v>108</v>
      </c>
      <c r="C18" s="38">
        <v>20</v>
      </c>
      <c r="D18" s="38" t="s">
        <v>39</v>
      </c>
      <c r="E18" s="40">
        <v>59.52</v>
      </c>
      <c r="F18" s="41">
        <v>1190.4</v>
      </c>
    </row>
    <row r="19" spans="1:6" ht="14.25">
      <c r="A19" s="38">
        <v>18</v>
      </c>
      <c r="B19" s="39" t="s">
        <v>109</v>
      </c>
      <c r="C19" s="38">
        <v>20</v>
      </c>
      <c r="D19" s="38" t="s">
        <v>39</v>
      </c>
      <c r="E19" s="40">
        <v>56.73</v>
      </c>
      <c r="F19" s="41">
        <v>1134.6</v>
      </c>
    </row>
    <row r="20" spans="1:6" ht="14.25">
      <c r="A20" s="38">
        <v>19</v>
      </c>
      <c r="B20" s="39" t="s">
        <v>110</v>
      </c>
      <c r="C20" s="38">
        <v>7</v>
      </c>
      <c r="D20" s="38" t="s">
        <v>39</v>
      </c>
      <c r="E20" s="40">
        <v>93</v>
      </c>
      <c r="F20" s="41">
        <v>651</v>
      </c>
    </row>
    <row r="21" spans="1:6" ht="14.25">
      <c r="A21" s="38">
        <v>20</v>
      </c>
      <c r="B21" s="39" t="s">
        <v>111</v>
      </c>
      <c r="C21" s="38">
        <v>10</v>
      </c>
      <c r="D21" s="38" t="s">
        <v>39</v>
      </c>
      <c r="E21" s="40">
        <v>90.21</v>
      </c>
      <c r="F21" s="41">
        <v>902.1</v>
      </c>
    </row>
    <row r="22" spans="1:6" ht="14.25">
      <c r="A22" s="38">
        <v>21</v>
      </c>
      <c r="B22" s="39" t="s">
        <v>112</v>
      </c>
      <c r="C22" s="38">
        <v>20</v>
      </c>
      <c r="D22" s="38" t="s">
        <v>39</v>
      </c>
      <c r="E22" s="40">
        <v>70.68</v>
      </c>
      <c r="F22" s="41">
        <v>1413.6</v>
      </c>
    </row>
    <row r="23" spans="1:6" ht="14.25">
      <c r="A23" s="38">
        <v>22</v>
      </c>
      <c r="B23" s="39" t="s">
        <v>113</v>
      </c>
      <c r="C23" s="38">
        <v>20</v>
      </c>
      <c r="D23" s="38" t="s">
        <v>39</v>
      </c>
      <c r="E23" s="40">
        <v>104.16</v>
      </c>
      <c r="F23" s="41">
        <v>2083.2</v>
      </c>
    </row>
    <row r="24" spans="1:6" ht="14.25">
      <c r="A24" s="38">
        <v>23</v>
      </c>
      <c r="B24" s="39" t="s">
        <v>114</v>
      </c>
      <c r="C24" s="38">
        <v>10</v>
      </c>
      <c r="D24" s="38" t="s">
        <v>39</v>
      </c>
      <c r="E24" s="40">
        <v>79.98</v>
      </c>
      <c r="F24" s="41">
        <v>799.8</v>
      </c>
    </row>
    <row r="25" spans="1:6" ht="14.25">
      <c r="A25" s="38">
        <v>24</v>
      </c>
      <c r="B25" s="39" t="s">
        <v>115</v>
      </c>
      <c r="C25" s="38">
        <v>10</v>
      </c>
      <c r="D25" s="38" t="s">
        <v>39</v>
      </c>
      <c r="E25" s="40">
        <v>109.74</v>
      </c>
      <c r="F25" s="41">
        <v>1097.4</v>
      </c>
    </row>
    <row r="26" spans="1:6" ht="14.25">
      <c r="A26" s="38">
        <v>25</v>
      </c>
      <c r="B26" s="39" t="s">
        <v>116</v>
      </c>
      <c r="C26" s="38">
        <v>10</v>
      </c>
      <c r="D26" s="38" t="s">
        <v>39</v>
      </c>
      <c r="E26" s="40">
        <v>167.4</v>
      </c>
      <c r="F26" s="41">
        <v>1674</v>
      </c>
    </row>
    <row r="27" spans="1:6" ht="14.25">
      <c r="A27" s="38">
        <v>26</v>
      </c>
      <c r="B27" s="39" t="s">
        <v>117</v>
      </c>
      <c r="C27" s="38">
        <v>10</v>
      </c>
      <c r="D27" s="38" t="s">
        <v>39</v>
      </c>
      <c r="E27" s="40">
        <v>262.26</v>
      </c>
      <c r="F27" s="41">
        <v>2622.6</v>
      </c>
    </row>
    <row r="28" spans="1:6" ht="14.25">
      <c r="A28" s="38">
        <v>27</v>
      </c>
      <c r="B28" s="39" t="s">
        <v>118</v>
      </c>
      <c r="C28" s="38">
        <v>5</v>
      </c>
      <c r="D28" s="38" t="s">
        <v>39</v>
      </c>
      <c r="E28" s="40">
        <v>431.52</v>
      </c>
      <c r="F28" s="41">
        <v>2157.6</v>
      </c>
    </row>
    <row r="29" spans="1:6" ht="14.25">
      <c r="A29" s="38">
        <v>28</v>
      </c>
      <c r="B29" s="39" t="s">
        <v>119</v>
      </c>
      <c r="C29" s="38">
        <v>10</v>
      </c>
      <c r="D29" s="38" t="s">
        <v>39</v>
      </c>
      <c r="E29" s="40">
        <v>72.54</v>
      </c>
      <c r="F29" s="41">
        <v>725.4</v>
      </c>
    </row>
    <row r="30" spans="1:6" ht="14.25">
      <c r="A30" s="38">
        <v>29</v>
      </c>
      <c r="B30" s="39" t="s">
        <v>120</v>
      </c>
      <c r="C30" s="38">
        <v>10</v>
      </c>
      <c r="D30" s="38" t="s">
        <v>39</v>
      </c>
      <c r="E30" s="40">
        <v>79.05</v>
      </c>
      <c r="F30" s="41">
        <v>790.5</v>
      </c>
    </row>
    <row r="31" spans="1:6" ht="14.25">
      <c r="A31" s="38">
        <v>30</v>
      </c>
      <c r="B31" s="39" t="s">
        <v>121</v>
      </c>
      <c r="C31" s="38">
        <v>10</v>
      </c>
      <c r="D31" s="38" t="s">
        <v>39</v>
      </c>
      <c r="E31" s="40">
        <v>19.53</v>
      </c>
      <c r="F31" s="41">
        <v>195.3</v>
      </c>
    </row>
    <row r="32" spans="1:6" ht="14.25">
      <c r="A32" s="38">
        <v>31</v>
      </c>
      <c r="B32" s="39" t="s">
        <v>122</v>
      </c>
      <c r="C32" s="38">
        <v>10</v>
      </c>
      <c r="D32" s="38" t="s">
        <v>39</v>
      </c>
      <c r="E32" s="40">
        <v>24.18</v>
      </c>
      <c r="F32" s="41">
        <v>241.8</v>
      </c>
    </row>
    <row r="33" spans="1:6" ht="14.25">
      <c r="A33" s="38">
        <v>32</v>
      </c>
      <c r="B33" s="39" t="s">
        <v>123</v>
      </c>
      <c r="C33" s="38">
        <v>10</v>
      </c>
      <c r="D33" s="38" t="s">
        <v>39</v>
      </c>
      <c r="E33" s="40">
        <v>37.2</v>
      </c>
      <c r="F33" s="41">
        <v>372</v>
      </c>
    </row>
    <row r="34" spans="1:6" ht="14.25">
      <c r="A34" s="38">
        <v>33</v>
      </c>
      <c r="B34" s="39" t="s">
        <v>124</v>
      </c>
      <c r="C34" s="38">
        <v>10</v>
      </c>
      <c r="D34" s="38" t="s">
        <v>39</v>
      </c>
      <c r="E34" s="40">
        <v>268.77</v>
      </c>
      <c r="F34" s="41">
        <v>2687.7</v>
      </c>
    </row>
    <row r="35" spans="1:6" ht="14.25">
      <c r="A35" s="38">
        <v>34</v>
      </c>
      <c r="B35" s="39" t="s">
        <v>125</v>
      </c>
      <c r="C35" s="38">
        <v>10</v>
      </c>
      <c r="D35" s="38" t="s">
        <v>39</v>
      </c>
      <c r="E35" s="40">
        <v>268.77</v>
      </c>
      <c r="F35" s="41">
        <v>2687.7</v>
      </c>
    </row>
    <row r="36" spans="1:6" ht="14.25">
      <c r="A36" s="38">
        <v>35</v>
      </c>
      <c r="B36" s="39" t="s">
        <v>126</v>
      </c>
      <c r="C36" s="38">
        <v>10</v>
      </c>
      <c r="D36" s="38" t="s">
        <v>39</v>
      </c>
      <c r="E36" s="40">
        <v>268.77</v>
      </c>
      <c r="F36" s="41">
        <v>2687.7</v>
      </c>
    </row>
    <row r="37" spans="1:6" ht="14.25">
      <c r="A37" s="38">
        <v>36</v>
      </c>
      <c r="B37" s="39" t="s">
        <v>127</v>
      </c>
      <c r="C37" s="38">
        <v>10</v>
      </c>
      <c r="D37" s="38" t="s">
        <v>39</v>
      </c>
      <c r="E37" s="40">
        <v>278.07</v>
      </c>
      <c r="F37" s="41">
        <v>2780.7</v>
      </c>
    </row>
    <row r="38" spans="1:6" ht="14.25">
      <c r="A38" s="38">
        <v>37</v>
      </c>
      <c r="B38" s="39" t="s">
        <v>128</v>
      </c>
      <c r="C38" s="38">
        <v>10</v>
      </c>
      <c r="D38" s="38" t="s">
        <v>39</v>
      </c>
      <c r="E38" s="40">
        <v>427.8</v>
      </c>
      <c r="F38" s="41">
        <v>4278</v>
      </c>
    </row>
    <row r="39" spans="1:6" ht="14.25">
      <c r="A39" s="38">
        <v>38</v>
      </c>
      <c r="B39" s="39" t="s">
        <v>129</v>
      </c>
      <c r="C39" s="38">
        <v>5</v>
      </c>
      <c r="D39" s="38" t="s">
        <v>39</v>
      </c>
      <c r="E39" s="40">
        <v>546.84</v>
      </c>
      <c r="F39" s="41">
        <v>2734.2</v>
      </c>
    </row>
    <row r="40" spans="1:6" ht="14.25">
      <c r="A40" s="38">
        <v>39</v>
      </c>
      <c r="B40" s="39" t="s">
        <v>130</v>
      </c>
      <c r="C40" s="38">
        <v>2</v>
      </c>
      <c r="D40" s="38" t="s">
        <v>39</v>
      </c>
      <c r="E40" s="40">
        <v>465</v>
      </c>
      <c r="F40" s="41">
        <v>930</v>
      </c>
    </row>
    <row r="41" spans="1:6" ht="14.25">
      <c r="A41" s="38">
        <v>40</v>
      </c>
      <c r="B41" s="39" t="s">
        <v>131</v>
      </c>
      <c r="C41" s="38">
        <v>100</v>
      </c>
      <c r="D41" s="38" t="s">
        <v>39</v>
      </c>
      <c r="E41" s="40">
        <v>13.02</v>
      </c>
      <c r="F41" s="41">
        <v>1302</v>
      </c>
    </row>
    <row r="42" spans="1:6" ht="14.25">
      <c r="A42" s="38">
        <v>41</v>
      </c>
      <c r="B42" s="39" t="s">
        <v>132</v>
      </c>
      <c r="C42" s="38">
        <v>20</v>
      </c>
      <c r="D42" s="38" t="s">
        <v>39</v>
      </c>
      <c r="E42" s="40">
        <v>137.64</v>
      </c>
      <c r="F42" s="41">
        <v>2752.8</v>
      </c>
    </row>
    <row r="43" spans="1:6" ht="14.25">
      <c r="A43" s="38">
        <v>42</v>
      </c>
      <c r="B43" s="39" t="s">
        <v>133</v>
      </c>
      <c r="C43" s="38">
        <v>20</v>
      </c>
      <c r="D43" s="38" t="s">
        <v>39</v>
      </c>
      <c r="E43" s="40">
        <v>129.27</v>
      </c>
      <c r="F43" s="41">
        <v>2585.4</v>
      </c>
    </row>
    <row r="44" spans="1:6" ht="14.25">
      <c r="A44" s="38">
        <v>43</v>
      </c>
      <c r="B44" s="39" t="s">
        <v>134</v>
      </c>
      <c r="C44" s="38">
        <v>5</v>
      </c>
      <c r="D44" s="38" t="s">
        <v>39</v>
      </c>
      <c r="E44" s="40">
        <v>281.79</v>
      </c>
      <c r="F44" s="41">
        <v>1408.95</v>
      </c>
    </row>
    <row r="45" spans="1:6" ht="14.25">
      <c r="A45" s="38">
        <v>44</v>
      </c>
      <c r="B45" s="39" t="s">
        <v>135</v>
      </c>
      <c r="C45" s="38">
        <v>5</v>
      </c>
      <c r="D45" s="38" t="s">
        <v>39</v>
      </c>
      <c r="E45" s="40">
        <v>281.79</v>
      </c>
      <c r="F45" s="41">
        <v>1408.95</v>
      </c>
    </row>
    <row r="46" spans="1:6" ht="14.25">
      <c r="A46" s="42">
        <v>45</v>
      </c>
      <c r="B46" s="43" t="s">
        <v>136</v>
      </c>
      <c r="C46" s="42">
        <v>20</v>
      </c>
      <c r="D46" s="42" t="s">
        <v>39</v>
      </c>
      <c r="E46" s="44">
        <v>318.06</v>
      </c>
      <c r="F46" s="45">
        <v>6361.2</v>
      </c>
    </row>
    <row r="47" ht="13.5">
      <c r="F47" s="32">
        <f>SUM(F2:F46)</f>
        <v>78232.53</v>
      </c>
    </row>
  </sheetData>
  <sheetProtection selectLockedCells="1" selectUnlockedCells="1"/>
  <autoFilter ref="A1:F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Мельников</dc:creator>
  <cp:keywords/>
  <dc:description/>
  <cp:lastModifiedBy/>
  <cp:lastPrinted>2020-10-01T03:23:08Z</cp:lastPrinted>
  <dcterms:created xsi:type="dcterms:W3CDTF">2020-10-01T03:23:08Z</dcterms:created>
  <dcterms:modified xsi:type="dcterms:W3CDTF">2020-11-15T15:49:12Z</dcterms:modified>
  <cp:category/>
  <cp:version/>
  <cp:contentType/>
  <cp:contentStatus/>
  <cp:revision>3</cp:revision>
</cp:coreProperties>
</file>