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xr:revisionPtr revIDLastSave="0" documentId="13_ncr:1_{2A6921E9-4AA4-4040-AA11-9A0E5E1CD42C}" xr6:coauthVersionLast="47" xr6:coauthVersionMax="47" xr10:uidLastSave="{00000000-0000-0000-0000-000000000000}"/>
  <bookViews>
    <workbookView xWindow="975" yWindow="-120" windowWidth="37545" windowHeight="16440" xr2:uid="{E5F1CA03-FDAB-4F78-848C-3ABEE68773BB}"/>
  </bookViews>
  <sheets>
    <sheet name="Расчет вентилятора (2)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J24" i="1"/>
  <c r="J25" i="1"/>
  <c r="J22" i="1"/>
  <c r="O4" i="1"/>
  <c r="O3" i="1"/>
  <c r="N5" i="1"/>
  <c r="N4" i="1"/>
  <c r="C31" i="1"/>
  <c r="B27" i="1"/>
  <c r="C24" i="1" a="1"/>
  <c r="C26" i="1" s="1"/>
  <c r="M22" i="1" l="1" a="1"/>
  <c r="C25" i="1"/>
  <c r="C24" i="1"/>
  <c r="C27" i="1" s="1"/>
  <c r="C32" i="1" s="1"/>
  <c r="M22" i="1" l="1"/>
  <c r="H28" i="1" a="1"/>
  <c r="H2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<sst xmlns="http://schemas.openxmlformats.org/spreadsheetml/2006/main" count="42" uniqueCount="40">
  <si>
    <t>X</t>
  </si>
  <si>
    <t>psf_1_1_Y_2nd</t>
  </si>
  <si>
    <t>U V</t>
  </si>
  <si>
    <t>Hz</t>
  </si>
  <si>
    <t>min-1</t>
  </si>
  <si>
    <t>W</t>
  </si>
  <si>
    <t>I A</t>
  </si>
  <si>
    <t>qV
m3/h</t>
  </si>
  <si>
    <t>pfs
Pa</t>
  </si>
  <si>
    <t>qV
cfm</t>
  </si>
  <si>
    <t>pfs
in. Wg</t>
  </si>
  <si>
    <t>рабочая точка</t>
  </si>
  <si>
    <t>максимум</t>
  </si>
  <si>
    <t>Давление</t>
  </si>
  <si>
    <r>
      <t>y = -0,0014x</t>
    </r>
    <r>
      <rPr>
        <vertAlign val="super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 xml:space="preserve"> + 0,4618x + 432,17</t>
    </r>
  </si>
  <si>
    <r>
      <t>коэф.при x</t>
    </r>
    <r>
      <rPr>
        <vertAlign val="superscript"/>
        <sz val="12"/>
        <color theme="1"/>
        <rFont val="Calibri"/>
        <family val="2"/>
        <charset val="204"/>
        <scheme val="minor"/>
      </rPr>
      <t>4</t>
    </r>
  </si>
  <si>
    <r>
      <t>коэф.при x</t>
    </r>
    <r>
      <rPr>
        <vertAlign val="superscript"/>
        <sz val="12"/>
        <color theme="1"/>
        <rFont val="Calibri"/>
        <family val="2"/>
        <charset val="204"/>
        <scheme val="minor"/>
      </rPr>
      <t>3</t>
    </r>
  </si>
  <si>
    <r>
      <t>коэф.при x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</si>
  <si>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коэф.при x</t>
  </si>
  <si>
    <t>коэф.при С</t>
  </si>
  <si>
    <t>Расход, м3/ч</t>
  </si>
  <si>
    <t>Давление, Па</t>
  </si>
  <si>
    <t>напряжение</t>
  </si>
  <si>
    <t>частота</t>
  </si>
  <si>
    <t>кол-во оборотов крыльчатки</t>
  </si>
  <si>
    <t>мощность</t>
  </si>
  <si>
    <t>ток</t>
  </si>
  <si>
    <t>Расход воздуха</t>
  </si>
  <si>
    <t>расход в р.т.</t>
  </si>
  <si>
    <t>давление в р.т.</t>
  </si>
  <si>
    <t>точка</t>
  </si>
  <si>
    <t>кол-во оборотов в р.т.</t>
  </si>
  <si>
    <t>мощность в р.т.</t>
  </si>
  <si>
    <t>ток в р.т.</t>
  </si>
  <si>
    <t>?</t>
  </si>
  <si>
    <t>кривая 1-4</t>
  </si>
  <si>
    <t>x</t>
  </si>
  <si>
    <t>y</t>
  </si>
  <si>
    <t>z</t>
  </si>
  <si>
    <t>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</si>
</sst>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3" x14ac:knownFonts="1"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quotePrefix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7" xfId="0" applyFill="1" applyBorder="1"/>
    <xf numFmtId="0" fontId="0" fillId="0" borderId="2" xfId="0" applyFill="1" applyBorder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2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62735610467743E-2"/>
          <c:y val="6.1768032036219979E-2"/>
          <c:w val="0.87119685039370076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v>1-4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26143D4-6C8D-418A-A69B-457EFA72586F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49F-4043-A6C0-E55D7C75C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D85C82-DFDB-4AE9-AF03-E30760F272ED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49F-4043-A6C0-E55D7C75CF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D1323E-9912-4F20-8912-6FCB655A939F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49F-4043-A6C0-E55D7C75CF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D62CB87-49B0-4CC5-9A87-87BB5A15CD3B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"/>
            <c:dispRSqr val="1"/>
            <c:dispEq val="1"/>
            <c:trendlineLbl>
              <c:layout>
                <c:manualLayout>
                  <c:x val="-5.8828824028177622E-2"/>
                  <c:y val="-0.521267008290630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'Расчет вентилятора (2)'!$J$3:$J$6</c:f>
              <c:numCache>
                <c:formatCode>General</c:formatCode>
                <c:ptCount val="4"/>
                <c:pt idx="0">
                  <c:v>755</c:v>
                </c:pt>
                <c:pt idx="1">
                  <c:v>625</c:v>
                </c:pt>
                <c:pt idx="2">
                  <c:v>455</c:v>
                </c:pt>
                <c:pt idx="3">
                  <c:v>305</c:v>
                </c:pt>
              </c:numCache>
            </c:numRef>
          </c:xVal>
          <c:yVal>
            <c:numRef>
              <c:f>'Расчет вентилятора (2)'!$K$3:$K$6</c:f>
              <c:numCache>
                <c:formatCode>General</c:formatCode>
                <c:ptCount val="4"/>
                <c:pt idx="0">
                  <c:v>0</c:v>
                </c:pt>
                <c:pt idx="1">
                  <c:v>200</c:v>
                </c:pt>
                <c:pt idx="2">
                  <c:v>350</c:v>
                </c:pt>
                <c:pt idx="3">
                  <c:v>450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'Расчет вентилятора (2)'!$D$3:$D$6</c15:f>
                <c15:dlblRangeCache>
                  <c:ptCount val="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49F-4043-A6C0-E55D7C75CFED}"/>
            </c:ext>
          </c:extLst>
        </c:ser>
        <c:ser>
          <c:idx val="1"/>
          <c:order val="1"/>
          <c:tx>
            <c:v>5-8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3D4FC29-0577-44BF-856B-1569B6055280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49F-4043-A6C0-E55D7C75C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0B9E40-8F17-4086-B5A1-9A6FE6AACE06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49F-4043-A6C0-E55D7C75CF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5C4A07B-B450-4137-A9C7-C43A9A6B7682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49F-4043-A6C0-E55D7C75CF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90ED243-7652-4D10-96FA-612D31994A0A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6.4205588201268898E-2"/>
                  <c:y val="-0.328674415698037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'Расчет вентилятора (2)'!$J$7:$J$10</c:f>
              <c:numCache>
                <c:formatCode>General</c:formatCode>
                <c:ptCount val="4"/>
                <c:pt idx="0">
                  <c:v>675</c:v>
                </c:pt>
                <c:pt idx="1">
                  <c:v>570</c:v>
                </c:pt>
                <c:pt idx="2">
                  <c:v>425</c:v>
                </c:pt>
                <c:pt idx="3">
                  <c:v>280</c:v>
                </c:pt>
              </c:numCache>
            </c:numRef>
          </c:xVal>
          <c:yVal>
            <c:numRef>
              <c:f>'Расчет вентилятора (2)'!$K$7:$K$10</c:f>
              <c:numCache>
                <c:formatCode>General</c:formatCode>
                <c:ptCount val="4"/>
                <c:pt idx="0">
                  <c:v>0</c:v>
                </c:pt>
                <c:pt idx="1">
                  <c:v>166</c:v>
                </c:pt>
                <c:pt idx="2">
                  <c:v>308</c:v>
                </c:pt>
                <c:pt idx="3">
                  <c:v>388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'Расчет вентилятора (2)'!$D$7:$D$10</c15:f>
                <c15:dlblRangeCache>
                  <c:ptCount val="4"/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49F-4043-A6C0-E55D7C75CFED}"/>
            </c:ext>
          </c:extLst>
        </c:ser>
        <c:ser>
          <c:idx val="2"/>
          <c:order val="2"/>
          <c:tx>
            <c:v>9-12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FBE8F8B-5B93-41ED-8F67-BBB3AE4B9716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49F-4043-A6C0-E55D7C75C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2FE67E2-A60A-4C5C-B990-0DA8A50AD003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49F-4043-A6C0-E55D7C75CF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18990A-342F-4B3C-9748-4C97B28B5E77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49F-4043-A6C0-E55D7C75CF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3A0AF8-F76A-4839-9872-397B3947DB4A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420787706719303E-2"/>
                  <c:y val="-2.39125109361329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'Расчет вентилятора (2)'!$J$11:$J$14</c:f>
              <c:numCache>
                <c:formatCode>General</c:formatCode>
                <c:ptCount val="4"/>
                <c:pt idx="0">
                  <c:v>545</c:v>
                </c:pt>
                <c:pt idx="1">
                  <c:v>465</c:v>
                </c:pt>
                <c:pt idx="2">
                  <c:v>345</c:v>
                </c:pt>
                <c:pt idx="3">
                  <c:v>230</c:v>
                </c:pt>
              </c:numCache>
            </c:numRef>
          </c:xVal>
          <c:yVal>
            <c:numRef>
              <c:f>'Расчет вентилятора (2)'!$K$11:$K$14</c:f>
              <c:numCache>
                <c:formatCode>General</c:formatCode>
                <c:ptCount val="4"/>
                <c:pt idx="0">
                  <c:v>0</c:v>
                </c:pt>
                <c:pt idx="1">
                  <c:v>110</c:v>
                </c:pt>
                <c:pt idx="2">
                  <c:v>204</c:v>
                </c:pt>
                <c:pt idx="3">
                  <c:v>256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'Расчет вентилятора (2)'!$D$11:$D$14</c15:f>
                <c15:dlblRangeCache>
                  <c:ptCount val="4"/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649F-4043-A6C0-E55D7C75CFED}"/>
            </c:ext>
          </c:extLst>
        </c:ser>
        <c:ser>
          <c:idx val="3"/>
          <c:order val="3"/>
          <c:tx>
            <c:v>13-16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77BD8F8-0F9E-451C-B9B2-A8AE2A284B7E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649F-4043-A6C0-E55D7C75C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FC521A2-76A9-43FF-B60F-C9989FE04875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49F-4043-A6C0-E55D7C75CF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0BC5102-B21A-4B84-AF3E-9ECBADCED6A9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49F-4043-A6C0-E55D7C75CF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68B4B6C-E4F1-4C95-824F-C59FFF740F1E}" type="CELLRANGE">
                      <a:rPr lang="en-US"/>
                      <a:pPr/>
                      <a:t>[ДИАПАЗОН ЯЧЕЕК]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'Расчет вентилятора (2)'!$J$15:$J$18</c:f>
              <c:numCache>
                <c:formatCode>General</c:formatCode>
                <c:ptCount val="4"/>
                <c:pt idx="0">
                  <c:v>420</c:v>
                </c:pt>
                <c:pt idx="1">
                  <c:v>355</c:v>
                </c:pt>
                <c:pt idx="2">
                  <c:v>265</c:v>
                </c:pt>
                <c:pt idx="3">
                  <c:v>175</c:v>
                </c:pt>
              </c:numCache>
            </c:numRef>
          </c:xVal>
          <c:yVal>
            <c:numRef>
              <c:f>'Расчет вентилятора (2)'!$K$15:$K$18</c:f>
              <c:numCache>
                <c:formatCode>General</c:formatCode>
                <c:ptCount val="4"/>
                <c:pt idx="0">
                  <c:v>0</c:v>
                </c:pt>
                <c:pt idx="1">
                  <c:v>65</c:v>
                </c:pt>
                <c:pt idx="2">
                  <c:v>120</c:v>
                </c:pt>
                <c:pt idx="3">
                  <c:v>152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'Расчет вентилятора (2)'!$D$15:$D$18</c15:f>
                <c15:dlblRangeCache>
                  <c:ptCount val="4"/>
                  <c:pt idx="0">
                    <c:v>13</c:v>
                  </c:pt>
                  <c:pt idx="1">
                    <c:v>14</c:v>
                  </c:pt>
                  <c:pt idx="2">
                    <c:v>15</c:v>
                  </c:pt>
                  <c:pt idx="3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649F-4043-A6C0-E55D7C75CFED}"/>
            </c:ext>
          </c:extLst>
        </c:ser>
        <c:ser>
          <c:idx val="4"/>
          <c:order val="4"/>
          <c:tx>
            <c:v>4-8-12-16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2.9312393201212299E-2"/>
                  <c:y val="6.2351039453401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('Расчет вентилятора (2)'!$J$6,'Расчет вентилятора (2)'!$J$10,'Расчет вентилятора (2)'!$J$14,'Расчет вентилятора (2)'!$J$18)</c:f>
              <c:numCache>
                <c:formatCode>General</c:formatCode>
                <c:ptCount val="4"/>
                <c:pt idx="0">
                  <c:v>305</c:v>
                </c:pt>
                <c:pt idx="1">
                  <c:v>280</c:v>
                </c:pt>
                <c:pt idx="2">
                  <c:v>230</c:v>
                </c:pt>
                <c:pt idx="3">
                  <c:v>175</c:v>
                </c:pt>
              </c:numCache>
            </c:numRef>
          </c:xVal>
          <c:yVal>
            <c:numRef>
              <c:f>('Расчет вентилятора (2)'!$K$6,'Расчет вентилятора (2)'!$K$10,'Расчет вентилятора (2)'!$K$14,'Расчет вентилятора (2)'!$K$18)</c:f>
              <c:numCache>
                <c:formatCode>General</c:formatCode>
                <c:ptCount val="4"/>
                <c:pt idx="0">
                  <c:v>450</c:v>
                </c:pt>
                <c:pt idx="1">
                  <c:v>388</c:v>
                </c:pt>
                <c:pt idx="2">
                  <c:v>256</c:v>
                </c:pt>
                <c:pt idx="3">
                  <c:v>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49F-4043-A6C0-E55D7C75CFED}"/>
            </c:ext>
          </c:extLst>
        </c:ser>
        <c:ser>
          <c:idx val="5"/>
          <c:order val="5"/>
          <c:tx>
            <c:v>3-7-11-15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46221176234117E-2"/>
                  <c:y val="0.330114569012206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('Расчет вентилятора (2)'!$J$5,'Расчет вентилятора (2)'!$J$9,'Расчет вентилятора (2)'!$J$13,'Расчет вентилятора (2)'!$J$17)</c:f>
              <c:numCache>
                <c:formatCode>General</c:formatCode>
                <c:ptCount val="4"/>
                <c:pt idx="0">
                  <c:v>455</c:v>
                </c:pt>
                <c:pt idx="1">
                  <c:v>425</c:v>
                </c:pt>
                <c:pt idx="2">
                  <c:v>345</c:v>
                </c:pt>
                <c:pt idx="3">
                  <c:v>265</c:v>
                </c:pt>
              </c:numCache>
            </c:numRef>
          </c:xVal>
          <c:yVal>
            <c:numRef>
              <c:f>('Расчет вентилятора (2)'!$K$5,'Расчет вентилятора (2)'!$K$9,'Расчет вентилятора (2)'!$K$13,'Расчет вентилятора (2)'!$K$17)</c:f>
              <c:numCache>
                <c:formatCode>General</c:formatCode>
                <c:ptCount val="4"/>
                <c:pt idx="0">
                  <c:v>350</c:v>
                </c:pt>
                <c:pt idx="1">
                  <c:v>308</c:v>
                </c:pt>
                <c:pt idx="2">
                  <c:v>204</c:v>
                </c:pt>
                <c:pt idx="3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49F-4043-A6C0-E55D7C75CFED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759113496"/>
        <c:axId val="759108248"/>
      </c:scatterChart>
      <c:scatterChart>
        <c:scatterStyle val="lineMarker"/>
        <c:varyColors val="0"/>
        <c:ser>
          <c:idx val="6"/>
          <c:order val="6"/>
          <c:tx>
            <c:v>рабочая точка</c:v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  <a:prstDash val="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9F-4043-A6C0-E55D7C75CFE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9F-4043-A6C0-E55D7C75CFED}"/>
                </c:ext>
              </c:extLst>
            </c:dLbl>
            <c:dLbl>
              <c:idx val="1"/>
              <c:layout>
                <c:manualLayout>
                  <c:x val="-0.10950925214665845"/>
                  <c:y val="-2.868724664795768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9F-4043-A6C0-E55D7C75CF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'Расчет вентилятора (2)'!$N$3:$N$5</c:f>
              <c:numCache>
                <c:formatCode>General</c:formatCode>
                <c:ptCount val="3"/>
                <c:pt idx="0">
                  <c:v>0</c:v>
                </c:pt>
                <c:pt idx="1">
                  <c:v>350</c:v>
                </c:pt>
                <c:pt idx="2">
                  <c:v>350</c:v>
                </c:pt>
              </c:numCache>
            </c:numRef>
          </c:xVal>
          <c:yVal>
            <c:numRef>
              <c:f>'Расчет вентилятора (2)'!$O$3:$O$5</c:f>
              <c:numCache>
                <c:formatCode>General</c:formatCode>
                <c:ptCount val="3"/>
                <c:pt idx="0">
                  <c:v>380</c:v>
                </c:pt>
                <c:pt idx="1">
                  <c:v>380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49F-4043-A6C0-E55D7C75CFED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759113496"/>
        <c:axId val="759108248"/>
      </c:scatterChart>
      <c:valAx>
        <c:axId val="75911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108248"/>
        <c:crosses val="autoZero"/>
        <c:crossBetween val="midCat"/>
      </c:valAx>
      <c:valAx>
        <c:axId val="75910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11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'Расчет вентилятора (2)'!$H$27</c:f>
              <c:strCache>
                <c:ptCount val="1"/>
                <c:pt idx="0">
                  <c:v>300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(2)'!$H$28:$H$45</c:f>
              <c:numCache>
                <c:formatCode>General</c:formatCode>
                <c:ptCount val="18"/>
                <c:pt idx="0">
                  <c:v>3535.1833639433617</c:v>
                </c:pt>
                <c:pt idx="1">
                  <c:v>3521.5987913975951</c:v>
                </c:pt>
                <c:pt idx="2">
                  <c:v>3508.0142188518275</c:v>
                </c:pt>
                <c:pt idx="3">
                  <c:v>3494.42964630606</c:v>
                </c:pt>
                <c:pt idx="4">
                  <c:v>3480.8450737602934</c:v>
                </c:pt>
                <c:pt idx="5">
                  <c:v>3467.2605012145268</c:v>
                </c:pt>
                <c:pt idx="6">
                  <c:v>3453.6759286687593</c:v>
                </c:pt>
                <c:pt idx="7">
                  <c:v>3440.0913561229931</c:v>
                </c:pt>
                <c:pt idx="8">
                  <c:v>3426.5067835772261</c:v>
                </c:pt>
                <c:pt idx="9">
                  <c:v>3412.9222110314586</c:v>
                </c:pt>
                <c:pt idx="10">
                  <c:v>3399.3376384856911</c:v>
                </c:pt>
                <c:pt idx="11">
                  <c:v>3385.7530659399245</c:v>
                </c:pt>
                <c:pt idx="12">
                  <c:v>3372.1684933941588</c:v>
                </c:pt>
                <c:pt idx="13">
                  <c:v>3358.5839208483931</c:v>
                </c:pt>
                <c:pt idx="14">
                  <c:v>3344.9993483026255</c:v>
                </c:pt>
                <c:pt idx="15">
                  <c:v>3331.414775756858</c:v>
                </c:pt>
                <c:pt idx="16">
                  <c:v>3317.8302032110905</c:v>
                </c:pt>
                <c:pt idx="17">
                  <c:v>3304.245630665323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6-43F9-AC7F-E3820E2514A9}"/>
            </c:ext>
          </c:extLst>
        </c:ser>
        <c:ser>
          <c:idx val="1"/>
          <c:order val="1"/>
          <c:tx>
            <c:strRef>
              <c:f>'Расчет вентилятора (2)'!$I$27</c:f>
              <c:strCache>
                <c:ptCount val="1"/>
                <c:pt idx="0">
                  <c:v>320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(2)'!$I$28:$I$45</c:f>
              <c:numCache>
                <c:formatCode>General</c:formatCode>
                <c:ptCount val="18"/>
                <c:pt idx="0">
                  <c:v>3515.8235085016886</c:v>
                </c:pt>
                <c:pt idx="1">
                  <c:v>3509.9177083950467</c:v>
                </c:pt>
                <c:pt idx="2">
                  <c:v>3504.0119082884057</c:v>
                </c:pt>
                <c:pt idx="3">
                  <c:v>3498.1061081817647</c:v>
                </c:pt>
                <c:pt idx="4">
                  <c:v>3492.2003080751228</c:v>
                </c:pt>
                <c:pt idx="5">
                  <c:v>3486.2945079684819</c:v>
                </c:pt>
                <c:pt idx="6">
                  <c:v>3480.38870786184</c:v>
                </c:pt>
                <c:pt idx="7">
                  <c:v>3474.4829077551985</c:v>
                </c:pt>
                <c:pt idx="8">
                  <c:v>3468.5771076485589</c:v>
                </c:pt>
                <c:pt idx="9">
                  <c:v>3462.6713075419166</c:v>
                </c:pt>
                <c:pt idx="10">
                  <c:v>3456.7655074352751</c:v>
                </c:pt>
                <c:pt idx="11">
                  <c:v>3450.8597073286328</c:v>
                </c:pt>
                <c:pt idx="12">
                  <c:v>3444.9539072219914</c:v>
                </c:pt>
                <c:pt idx="13">
                  <c:v>3439.0481071153508</c:v>
                </c:pt>
                <c:pt idx="14">
                  <c:v>3433.1423070087094</c:v>
                </c:pt>
                <c:pt idx="15">
                  <c:v>3427.2365069020689</c:v>
                </c:pt>
                <c:pt idx="16">
                  <c:v>3421.3307067954274</c:v>
                </c:pt>
                <c:pt idx="17">
                  <c:v>3415.4249066887851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6-43F9-AC7F-E3820E2514A9}"/>
            </c:ext>
          </c:extLst>
        </c:ser>
        <c:ser>
          <c:idx val="2"/>
          <c:order val="2"/>
          <c:tx>
            <c:strRef>
              <c:f>'Расчет вентилятора (2)'!$J$27</c:f>
              <c:strCache>
                <c:ptCount val="1"/>
                <c:pt idx="0">
                  <c:v>340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(2)'!$J$28:$J$45</c:f>
              <c:numCache>
                <c:formatCode>General</c:formatCode>
                <c:ptCount val="18"/>
                <c:pt idx="0">
                  <c:v>3496.4636530600151</c:v>
                </c:pt>
                <c:pt idx="1">
                  <c:v>3498.2366253924997</c:v>
                </c:pt>
                <c:pt idx="2">
                  <c:v>3500.0095977249839</c:v>
                </c:pt>
                <c:pt idx="3">
                  <c:v>3501.7825700574676</c:v>
                </c:pt>
                <c:pt idx="4">
                  <c:v>3503.5555423899514</c:v>
                </c:pt>
                <c:pt idx="5">
                  <c:v>3505.3285147224369</c:v>
                </c:pt>
                <c:pt idx="6">
                  <c:v>3507.1014870549207</c:v>
                </c:pt>
                <c:pt idx="7">
                  <c:v>3508.8744593874044</c:v>
                </c:pt>
                <c:pt idx="8">
                  <c:v>3510.647431719889</c:v>
                </c:pt>
                <c:pt idx="9">
                  <c:v>3512.4204040523728</c:v>
                </c:pt>
                <c:pt idx="10">
                  <c:v>3514.1933763848565</c:v>
                </c:pt>
                <c:pt idx="11">
                  <c:v>3515.9663487173402</c:v>
                </c:pt>
                <c:pt idx="12">
                  <c:v>3517.7393210498258</c:v>
                </c:pt>
                <c:pt idx="13">
                  <c:v>3519.5122933823095</c:v>
                </c:pt>
                <c:pt idx="14">
                  <c:v>3521.2852657147932</c:v>
                </c:pt>
                <c:pt idx="15">
                  <c:v>3523.0582380472788</c:v>
                </c:pt>
                <c:pt idx="16">
                  <c:v>3524.8312103797616</c:v>
                </c:pt>
                <c:pt idx="17">
                  <c:v>3526.6041827122453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6-43F9-AC7F-E3820E2514A9}"/>
            </c:ext>
          </c:extLst>
        </c:ser>
        <c:ser>
          <c:idx val="3"/>
          <c:order val="3"/>
          <c:tx>
            <c:strRef>
              <c:f>'Расчет вентилятора (2)'!$K$27</c:f>
              <c:strCache>
                <c:ptCount val="1"/>
                <c:pt idx="0">
                  <c:v>360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(2)'!$K$28:$K$45</c:f>
              <c:numCache>
                <c:formatCode>General</c:formatCode>
                <c:ptCount val="18"/>
                <c:pt idx="0">
                  <c:v>3477.1037976183425</c:v>
                </c:pt>
                <c:pt idx="1">
                  <c:v>3486.5555423899523</c:v>
                </c:pt>
                <c:pt idx="2">
                  <c:v>3496.0072871615612</c:v>
                </c:pt>
                <c:pt idx="3">
                  <c:v>3505.459031933171</c:v>
                </c:pt>
                <c:pt idx="4">
                  <c:v>3514.9107767047799</c:v>
                </c:pt>
                <c:pt idx="5">
                  <c:v>3524.3625214763906</c:v>
                </c:pt>
                <c:pt idx="6">
                  <c:v>3533.8142662479995</c:v>
                </c:pt>
                <c:pt idx="7">
                  <c:v>3543.2660110196111</c:v>
                </c:pt>
                <c:pt idx="8">
                  <c:v>3552.71775579122</c:v>
                </c:pt>
                <c:pt idx="9">
                  <c:v>3562.1695005628289</c:v>
                </c:pt>
                <c:pt idx="10">
                  <c:v>3571.6212453344388</c:v>
                </c:pt>
                <c:pt idx="11">
                  <c:v>3581.0729901060477</c:v>
                </c:pt>
                <c:pt idx="12">
                  <c:v>3590.5247348776584</c:v>
                </c:pt>
                <c:pt idx="13">
                  <c:v>3599.9764796492691</c:v>
                </c:pt>
                <c:pt idx="14">
                  <c:v>3609.4282244208789</c:v>
                </c:pt>
                <c:pt idx="15">
                  <c:v>3618.8799691924878</c:v>
                </c:pt>
                <c:pt idx="16">
                  <c:v>3628.3317139640967</c:v>
                </c:pt>
                <c:pt idx="17">
                  <c:v>3637.7834587357056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6-43F9-AC7F-E3820E2514A9}"/>
            </c:ext>
          </c:extLst>
        </c:ser>
        <c:ser>
          <c:idx val="4"/>
          <c:order val="4"/>
          <c:tx>
            <c:strRef>
              <c:f>'Расчет вентилятора (2)'!$L$27</c:f>
              <c:strCache>
                <c:ptCount val="1"/>
                <c:pt idx="0">
                  <c:v>380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(2)'!$L$28:$L$45</c:f>
              <c:numCache>
                <c:formatCode>General</c:formatCode>
                <c:ptCount val="18"/>
                <c:pt idx="0">
                  <c:v>3457.7439421766694</c:v>
                </c:pt>
                <c:pt idx="1">
                  <c:v>3474.8744593874044</c:v>
                </c:pt>
                <c:pt idx="2">
                  <c:v>3492.0049765981403</c:v>
                </c:pt>
                <c:pt idx="3">
                  <c:v>3509.1354938088753</c:v>
                </c:pt>
                <c:pt idx="4">
                  <c:v>3526.2660110196102</c:v>
                </c:pt>
                <c:pt idx="5">
                  <c:v>3543.3965282303443</c:v>
                </c:pt>
                <c:pt idx="6">
                  <c:v>3560.5270454410793</c:v>
                </c:pt>
                <c:pt idx="7">
                  <c:v>3577.6575626518161</c:v>
                </c:pt>
                <c:pt idx="8">
                  <c:v>3594.7880798625529</c:v>
                </c:pt>
                <c:pt idx="9">
                  <c:v>3611.9185970732869</c:v>
                </c:pt>
                <c:pt idx="10">
                  <c:v>3629.0491142840219</c:v>
                </c:pt>
                <c:pt idx="11">
                  <c:v>3646.1796314947569</c:v>
                </c:pt>
                <c:pt idx="12">
                  <c:v>3663.310148705491</c:v>
                </c:pt>
                <c:pt idx="13">
                  <c:v>3680.4406659162278</c:v>
                </c:pt>
                <c:pt idx="14">
                  <c:v>3697.5711831269628</c:v>
                </c:pt>
                <c:pt idx="15">
                  <c:v>3714.7017003376986</c:v>
                </c:pt>
                <c:pt idx="16">
                  <c:v>3731.8322175484336</c:v>
                </c:pt>
                <c:pt idx="17">
                  <c:v>3748.9627347591686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6-43F9-AC7F-E3820E2514A9}"/>
            </c:ext>
          </c:extLst>
        </c:ser>
        <c:ser>
          <c:idx val="5"/>
          <c:order val="5"/>
          <c:tx>
            <c:strRef>
              <c:f>'Расчет вентилятора (2)'!$M$27</c:f>
              <c:strCache>
                <c:ptCount val="1"/>
                <c:pt idx="0">
                  <c:v>400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(2)'!$M$28:$M$45</c:f>
              <c:numCache>
                <c:formatCode>General</c:formatCode>
                <c:ptCount val="18"/>
                <c:pt idx="0">
                  <c:v>3438.3840867349954</c:v>
                </c:pt>
                <c:pt idx="1">
                  <c:v>3463.1933763848574</c:v>
                </c:pt>
                <c:pt idx="2">
                  <c:v>3488.0026660347185</c:v>
                </c:pt>
                <c:pt idx="3">
                  <c:v>3512.8119556845786</c:v>
                </c:pt>
                <c:pt idx="4">
                  <c:v>3537.6212453344406</c:v>
                </c:pt>
                <c:pt idx="5">
                  <c:v>3562.4305349843007</c:v>
                </c:pt>
                <c:pt idx="6">
                  <c:v>3587.2398246341609</c:v>
                </c:pt>
                <c:pt idx="7">
                  <c:v>3612.049114284021</c:v>
                </c:pt>
                <c:pt idx="8">
                  <c:v>3636.858403933883</c:v>
                </c:pt>
                <c:pt idx="9">
                  <c:v>3661.6676935837431</c:v>
                </c:pt>
                <c:pt idx="10">
                  <c:v>3686.4769832336051</c:v>
                </c:pt>
                <c:pt idx="11">
                  <c:v>3711.2862728834652</c:v>
                </c:pt>
                <c:pt idx="12">
                  <c:v>3736.0955625333254</c:v>
                </c:pt>
                <c:pt idx="13">
                  <c:v>3760.9048521831864</c:v>
                </c:pt>
                <c:pt idx="14">
                  <c:v>3785.7141418330466</c:v>
                </c:pt>
                <c:pt idx="15">
                  <c:v>3810.5234314829086</c:v>
                </c:pt>
                <c:pt idx="16">
                  <c:v>3835.3327211327687</c:v>
                </c:pt>
                <c:pt idx="17">
                  <c:v>3860.1420107826307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C6-43F9-AC7F-E3820E2514A9}"/>
            </c:ext>
          </c:extLst>
        </c:ser>
        <c:ser>
          <c:idx val="6"/>
          <c:order val="6"/>
          <c:tx>
            <c:strRef>
              <c:f>'Расчет вентилятора (2)'!$N$27</c:f>
              <c:strCache>
                <c:ptCount val="1"/>
                <c:pt idx="0">
                  <c:v>420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(2)'!$N$28:$N$45</c:f>
              <c:numCache>
                <c:formatCode>General</c:formatCode>
                <c:ptCount val="18"/>
                <c:pt idx="0">
                  <c:v>3419.0242312933242</c:v>
                </c:pt>
                <c:pt idx="1">
                  <c:v>3451.5122933823095</c:v>
                </c:pt>
                <c:pt idx="2">
                  <c:v>3484.0003554712957</c:v>
                </c:pt>
                <c:pt idx="3">
                  <c:v>3516.4884175602829</c:v>
                </c:pt>
                <c:pt idx="4">
                  <c:v>3548.9764796492691</c:v>
                </c:pt>
                <c:pt idx="5">
                  <c:v>3581.4645417382562</c:v>
                </c:pt>
                <c:pt idx="6">
                  <c:v>3613.9526038272425</c:v>
                </c:pt>
                <c:pt idx="7">
                  <c:v>3646.4406659162278</c:v>
                </c:pt>
                <c:pt idx="8">
                  <c:v>3678.928728005214</c:v>
                </c:pt>
                <c:pt idx="9">
                  <c:v>3711.4167900941993</c:v>
                </c:pt>
                <c:pt idx="10">
                  <c:v>3743.9048521831874</c:v>
                </c:pt>
                <c:pt idx="11">
                  <c:v>3776.3929142721727</c:v>
                </c:pt>
                <c:pt idx="12">
                  <c:v>3808.8809763611607</c:v>
                </c:pt>
                <c:pt idx="13">
                  <c:v>3841.369038450146</c:v>
                </c:pt>
                <c:pt idx="14">
                  <c:v>3873.8571005391323</c:v>
                </c:pt>
                <c:pt idx="15">
                  <c:v>3906.3451626281176</c:v>
                </c:pt>
                <c:pt idx="16">
                  <c:v>3938.8332247171038</c:v>
                </c:pt>
                <c:pt idx="17">
                  <c:v>3971.3212868060909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C6-43F9-AC7F-E3820E2514A9}"/>
            </c:ext>
          </c:extLst>
        </c:ser>
        <c:ser>
          <c:idx val="7"/>
          <c:order val="7"/>
          <c:tx>
            <c:strRef>
              <c:f>'Расчет вентилятора (2)'!$O$27</c:f>
              <c:strCache>
                <c:ptCount val="1"/>
                <c:pt idx="0">
                  <c:v>440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(2)'!$O$28:$O$45</c:f>
              <c:numCache>
                <c:formatCode>General</c:formatCode>
                <c:ptCount val="18"/>
                <c:pt idx="0">
                  <c:v>3399.664375851652</c:v>
                </c:pt>
                <c:pt idx="1">
                  <c:v>3439.8312103797634</c:v>
                </c:pt>
                <c:pt idx="2">
                  <c:v>3479.9980449078748</c:v>
                </c:pt>
                <c:pt idx="3">
                  <c:v>3520.1648794359862</c:v>
                </c:pt>
                <c:pt idx="4">
                  <c:v>3560.3317139640976</c:v>
                </c:pt>
                <c:pt idx="5">
                  <c:v>3600.4985484922108</c:v>
                </c:pt>
                <c:pt idx="6">
                  <c:v>3640.6653830203213</c:v>
                </c:pt>
                <c:pt idx="7">
                  <c:v>3680.8322175484345</c:v>
                </c:pt>
                <c:pt idx="8">
                  <c:v>3720.9990520765459</c:v>
                </c:pt>
                <c:pt idx="9">
                  <c:v>3761.1658866046573</c:v>
                </c:pt>
                <c:pt idx="10">
                  <c:v>3801.3327211327687</c:v>
                </c:pt>
                <c:pt idx="11">
                  <c:v>3841.4995556608801</c:v>
                </c:pt>
                <c:pt idx="12">
                  <c:v>3881.6663901889933</c:v>
                </c:pt>
                <c:pt idx="13">
                  <c:v>3921.8332247171065</c:v>
                </c:pt>
                <c:pt idx="14">
                  <c:v>3962.0000592452179</c:v>
                </c:pt>
                <c:pt idx="15">
                  <c:v>4002.1668937733284</c:v>
                </c:pt>
                <c:pt idx="16">
                  <c:v>4042.3337283014398</c:v>
                </c:pt>
                <c:pt idx="17">
                  <c:v>4082.5005628295512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C6-43F9-AC7F-E3820E2514A9}"/>
            </c:ext>
          </c:extLst>
        </c:ser>
        <c:ser>
          <c:idx val="8"/>
          <c:order val="8"/>
          <c:tx>
            <c:strRef>
              <c:f>'Расчет вентилятора (2)'!$P$27</c:f>
              <c:strCache>
                <c:ptCount val="1"/>
                <c:pt idx="0">
                  <c:v>460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'Расчет вентилятора (2)'!$G$28:$G$45</c:f>
              <c:numCache>
                <c:formatCode>General</c:formatCode>
                <c:ptCount val="18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</c:numCache>
            </c:numRef>
          </c:cat>
          <c:val>
            <c:numRef>
              <c:f>'Расчет вентилятора (2)'!$P$28:$P$45</c:f>
              <c:numCache>
                <c:formatCode>General</c:formatCode>
                <c:ptCount val="18"/>
                <c:pt idx="0">
                  <c:v>3380.3045204099781</c:v>
                </c:pt>
                <c:pt idx="1">
                  <c:v>3428.1501273772155</c:v>
                </c:pt>
                <c:pt idx="2">
                  <c:v>3475.9957343444539</c:v>
                </c:pt>
                <c:pt idx="3">
                  <c:v>3523.8413413116905</c:v>
                </c:pt>
                <c:pt idx="4">
                  <c:v>3571.686948278928</c:v>
                </c:pt>
                <c:pt idx="5">
                  <c:v>3619.5325552461645</c:v>
                </c:pt>
                <c:pt idx="6">
                  <c:v>3667.3781622134011</c:v>
                </c:pt>
                <c:pt idx="7">
                  <c:v>3715.2237691806395</c:v>
                </c:pt>
                <c:pt idx="8">
                  <c:v>3763.0693761478788</c:v>
                </c:pt>
                <c:pt idx="9">
                  <c:v>3810.9149831151153</c:v>
                </c:pt>
                <c:pt idx="10">
                  <c:v>3858.7605900823519</c:v>
                </c:pt>
                <c:pt idx="11">
                  <c:v>3906.6061970495894</c:v>
                </c:pt>
                <c:pt idx="12">
                  <c:v>3954.4518040168259</c:v>
                </c:pt>
                <c:pt idx="13">
                  <c:v>4002.2974109840643</c:v>
                </c:pt>
                <c:pt idx="14">
                  <c:v>4050.1430179513018</c:v>
                </c:pt>
                <c:pt idx="15">
                  <c:v>4097.9886249185402</c:v>
                </c:pt>
                <c:pt idx="16">
                  <c:v>4145.8342318857767</c:v>
                </c:pt>
                <c:pt idx="17">
                  <c:v>4193.6798388530133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C6-43F9-AC7F-E3820E2514A9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809564800"/>
        <c:axId val="809565216"/>
        <c:axId val="817384352"/>
      </c:surface3DChart>
      <c:catAx>
        <c:axId val="80956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565216"/>
        <c:crosses val="autoZero"/>
        <c:auto val="1"/>
        <c:lblAlgn val="ctr"/>
        <c:lblOffset val="100"/>
        <c:noMultiLvlLbl val="0"/>
      </c:catAx>
      <c:valAx>
        <c:axId val="809565216"/>
        <c:scaling>
          <c:orientation val="minMax"/>
          <c:min val="3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564800"/>
        <c:crosses val="autoZero"/>
        <c:crossBetween val="midCat"/>
      </c:valAx>
      <c:serAx>
        <c:axId val="8173843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56521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652463</xdr:colOff>
      <xdr:row>3</xdr:row>
      <xdr:rowOff>142875</xdr:rowOff>
    </xdr:from>
    <xdr:to>
      <xdr:col>34</xdr:col>
      <xdr:colOff>581025</xdr:colOff>
      <xdr:row>54</xdr:row>
      <xdr:rowOff>9525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DBD125B-4332-4BDD-9043-6AFE44562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609600</xdr:colOff>
      <xdr:row>27</xdr:row>
      <xdr:rowOff>152400</xdr:rowOff>
    </xdr:from>
    <xdr:to>
      <xdr:col>23</xdr:col>
      <xdr:colOff>381000</xdr:colOff>
      <xdr:row>41</xdr:row>
      <xdr:rowOff>95250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6705034-D6D4-4CD8-BFC7-453AC7AAC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8137-5FF6-4CFE-B089-09CF06025D83}">
  <dimension ref="A1:P45"/>
  <sheetViews>
    <sheetView tabSelected="1" topLeftCell="E12" zoomScaleNormal="100" workbookViewId="0">
      <selection activeCell="Q22" sqref="Q22"/>
    </sheetView>
  </sheetViews>
  <sheetFormatPr defaultRowHeight="15.75" x14ac:dyDescent="0.25"/>
  <cols>
    <col min="1" max="1" width="19.75" bestFit="1" customWidth="1"/>
    <col min="2" max="2" width="13.75" bestFit="1" customWidth="1"/>
    <col min="3" max="3" width="27.875" bestFit="1" customWidth="1"/>
    <col min="4" max="4" width="3.375" customWidth="1"/>
    <col min="5" max="5" width="6.5" customWidth="1"/>
    <col min="6" max="6" width="4.5" customWidth="1"/>
    <col min="7" max="7" width="11.125" customWidth="1"/>
    <col min="8" max="8" width="10.375" customWidth="1"/>
    <col min="11" max="11" width="10" customWidth="1"/>
    <col min="12" max="13" width="9" customWidth="1"/>
  </cols>
  <sheetData>
    <row r="1" spans="4:15" s="14" customFormat="1" ht="45.75" customHeight="1" x14ac:dyDescent="0.25">
      <c r="D1" s="14" t="s">
        <v>30</v>
      </c>
      <c r="E1" s="14" t="s">
        <v>22</v>
      </c>
      <c r="F1" s="14" t="s">
        <v>23</v>
      </c>
      <c r="G1" s="14" t="s">
        <v>24</v>
      </c>
      <c r="H1" s="14" t="s">
        <v>25</v>
      </c>
      <c r="I1" s="14" t="s">
        <v>26</v>
      </c>
      <c r="J1" s="14" t="s">
        <v>27</v>
      </c>
      <c r="K1" s="14" t="s">
        <v>13</v>
      </c>
      <c r="N1" s="14" t="s">
        <v>28</v>
      </c>
      <c r="O1" s="14" t="s">
        <v>29</v>
      </c>
    </row>
    <row r="2" spans="4:15" ht="31.5" x14ac:dyDescent="0.25">
      <c r="E2" t="s">
        <v>2</v>
      </c>
      <c r="F2" t="s">
        <v>3</v>
      </c>
      <c r="G2" t="s">
        <v>4</v>
      </c>
      <c r="H2" t="s">
        <v>5</v>
      </c>
      <c r="I2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t="s">
        <v>0</v>
      </c>
      <c r="O2" t="s">
        <v>1</v>
      </c>
    </row>
    <row r="3" spans="4:15" x14ac:dyDescent="0.25">
      <c r="D3" s="2">
        <v>1</v>
      </c>
      <c r="E3" s="3">
        <v>230</v>
      </c>
      <c r="F3" s="3">
        <v>50</v>
      </c>
      <c r="G3" s="3">
        <v>3585</v>
      </c>
      <c r="H3" s="3">
        <v>84</v>
      </c>
      <c r="I3" s="3">
        <v>0.72</v>
      </c>
      <c r="J3" s="3">
        <v>755</v>
      </c>
      <c r="K3" s="3">
        <v>0</v>
      </c>
      <c r="L3" s="3">
        <v>445</v>
      </c>
      <c r="M3" s="4">
        <v>0</v>
      </c>
      <c r="N3">
        <v>0</v>
      </c>
      <c r="O3">
        <f>B32</f>
        <v>380</v>
      </c>
    </row>
    <row r="4" spans="4:15" x14ac:dyDescent="0.25">
      <c r="D4" s="5">
        <v>2</v>
      </c>
      <c r="E4">
        <v>230</v>
      </c>
      <c r="F4">
        <v>50</v>
      </c>
      <c r="G4">
        <v>3500</v>
      </c>
      <c r="H4">
        <v>90</v>
      </c>
      <c r="I4">
        <v>0.77</v>
      </c>
      <c r="J4">
        <v>625</v>
      </c>
      <c r="K4">
        <v>200</v>
      </c>
      <c r="L4">
        <v>365</v>
      </c>
      <c r="M4" s="6">
        <v>0.8</v>
      </c>
      <c r="N4">
        <f>B31</f>
        <v>350</v>
      </c>
      <c r="O4">
        <f>B32</f>
        <v>380</v>
      </c>
    </row>
    <row r="5" spans="4:15" x14ac:dyDescent="0.25">
      <c r="D5" s="5">
        <v>3</v>
      </c>
      <c r="E5">
        <v>230</v>
      </c>
      <c r="F5">
        <v>50</v>
      </c>
      <c r="G5" s="15">
        <v>3375</v>
      </c>
      <c r="H5" s="15">
        <v>96</v>
      </c>
      <c r="I5" s="15">
        <v>0.8</v>
      </c>
      <c r="J5" s="15">
        <v>455</v>
      </c>
      <c r="K5">
        <v>350</v>
      </c>
      <c r="L5">
        <v>265</v>
      </c>
      <c r="M5" s="6">
        <v>1.41</v>
      </c>
      <c r="N5">
        <f>B31</f>
        <v>350</v>
      </c>
      <c r="O5">
        <v>0</v>
      </c>
    </row>
    <row r="6" spans="4:15" x14ac:dyDescent="0.25">
      <c r="D6" s="7">
        <v>4</v>
      </c>
      <c r="E6" s="8">
        <v>230</v>
      </c>
      <c r="F6" s="8">
        <v>50</v>
      </c>
      <c r="G6" s="16">
        <v>3450</v>
      </c>
      <c r="H6" s="16">
        <v>93</v>
      </c>
      <c r="I6" s="16">
        <v>0.8</v>
      </c>
      <c r="J6" s="16">
        <v>305</v>
      </c>
      <c r="K6" s="8">
        <v>450</v>
      </c>
      <c r="L6" s="8">
        <v>180</v>
      </c>
      <c r="M6" s="9">
        <v>1.81</v>
      </c>
    </row>
    <row r="7" spans="4:15" x14ac:dyDescent="0.25">
      <c r="D7" s="2">
        <v>5</v>
      </c>
      <c r="E7" s="3">
        <v>230</v>
      </c>
      <c r="F7" s="3">
        <v>50</v>
      </c>
      <c r="G7" s="17">
        <v>3200</v>
      </c>
      <c r="H7" s="17">
        <v>59</v>
      </c>
      <c r="I7" s="17">
        <v>0.51</v>
      </c>
      <c r="J7" s="17">
        <v>675</v>
      </c>
      <c r="K7" s="3">
        <v>0</v>
      </c>
      <c r="L7" s="3">
        <v>395</v>
      </c>
      <c r="M7" s="4">
        <v>0</v>
      </c>
    </row>
    <row r="8" spans="4:15" x14ac:dyDescent="0.25">
      <c r="D8" s="5">
        <v>6</v>
      </c>
      <c r="E8">
        <v>230</v>
      </c>
      <c r="F8">
        <v>50</v>
      </c>
      <c r="G8" s="15">
        <v>3200</v>
      </c>
      <c r="H8" s="15">
        <v>68</v>
      </c>
      <c r="I8" s="15">
        <v>0.59</v>
      </c>
      <c r="J8" s="15">
        <v>570</v>
      </c>
      <c r="K8">
        <v>166</v>
      </c>
      <c r="L8">
        <v>335</v>
      </c>
      <c r="M8" s="6">
        <v>0.67</v>
      </c>
    </row>
    <row r="9" spans="4:15" x14ac:dyDescent="0.25">
      <c r="D9" s="5">
        <v>7</v>
      </c>
      <c r="E9">
        <v>230</v>
      </c>
      <c r="F9">
        <v>50</v>
      </c>
      <c r="G9" s="15">
        <v>3200</v>
      </c>
      <c r="H9" s="15">
        <v>81</v>
      </c>
      <c r="I9" s="15">
        <v>0.69</v>
      </c>
      <c r="J9" s="15">
        <v>425</v>
      </c>
      <c r="K9">
        <v>308</v>
      </c>
      <c r="L9">
        <v>250</v>
      </c>
      <c r="M9" s="6">
        <v>1.24</v>
      </c>
    </row>
    <row r="10" spans="4:15" x14ac:dyDescent="0.25">
      <c r="D10" s="7">
        <v>8</v>
      </c>
      <c r="E10" s="8">
        <v>230</v>
      </c>
      <c r="F10" s="8">
        <v>50</v>
      </c>
      <c r="G10" s="16">
        <v>3200</v>
      </c>
      <c r="H10" s="16">
        <v>75</v>
      </c>
      <c r="I10" s="16">
        <v>0.64</v>
      </c>
      <c r="J10" s="16">
        <v>280</v>
      </c>
      <c r="K10" s="8">
        <v>388</v>
      </c>
      <c r="L10" s="8">
        <v>165</v>
      </c>
      <c r="M10" s="9">
        <v>1.56</v>
      </c>
    </row>
    <row r="11" spans="4:15" x14ac:dyDescent="0.25">
      <c r="D11" s="2">
        <v>9</v>
      </c>
      <c r="E11" s="3">
        <v>230</v>
      </c>
      <c r="F11" s="3">
        <v>50</v>
      </c>
      <c r="G11" s="3">
        <v>2600</v>
      </c>
      <c r="H11" s="3">
        <v>32</v>
      </c>
      <c r="I11" s="3">
        <v>0.27</v>
      </c>
      <c r="J11" s="3">
        <v>545</v>
      </c>
      <c r="K11" s="3">
        <v>0</v>
      </c>
      <c r="L11" s="3">
        <v>320</v>
      </c>
      <c r="M11" s="4">
        <v>0</v>
      </c>
    </row>
    <row r="12" spans="4:15" x14ac:dyDescent="0.25">
      <c r="D12" s="5">
        <v>10</v>
      </c>
      <c r="E12">
        <v>230</v>
      </c>
      <c r="F12">
        <v>50</v>
      </c>
      <c r="G12">
        <v>2600</v>
      </c>
      <c r="H12">
        <v>37</v>
      </c>
      <c r="I12">
        <v>0.31</v>
      </c>
      <c r="J12">
        <v>465</v>
      </c>
      <c r="K12">
        <v>110</v>
      </c>
      <c r="L12">
        <v>275</v>
      </c>
      <c r="M12" s="6">
        <v>0.44</v>
      </c>
    </row>
    <row r="13" spans="4:15" x14ac:dyDescent="0.25">
      <c r="D13" s="5">
        <v>11</v>
      </c>
      <c r="E13">
        <v>230</v>
      </c>
      <c r="F13">
        <v>50</v>
      </c>
      <c r="G13">
        <v>2600</v>
      </c>
      <c r="H13">
        <v>43</v>
      </c>
      <c r="I13">
        <v>0.37</v>
      </c>
      <c r="J13">
        <v>345</v>
      </c>
      <c r="K13">
        <v>204</v>
      </c>
      <c r="L13">
        <v>205</v>
      </c>
      <c r="M13" s="6">
        <v>0.82</v>
      </c>
    </row>
    <row r="14" spans="4:15" x14ac:dyDescent="0.25">
      <c r="D14" s="7">
        <v>12</v>
      </c>
      <c r="E14" s="8">
        <v>230</v>
      </c>
      <c r="F14" s="8">
        <v>50</v>
      </c>
      <c r="G14" s="8">
        <v>2600</v>
      </c>
      <c r="H14" s="8">
        <v>40</v>
      </c>
      <c r="I14" s="8">
        <v>0.34</v>
      </c>
      <c r="J14" s="8">
        <v>230</v>
      </c>
      <c r="K14" s="8">
        <v>256</v>
      </c>
      <c r="L14" s="8">
        <v>135</v>
      </c>
      <c r="M14" s="9">
        <v>1.03</v>
      </c>
    </row>
    <row r="15" spans="4:15" x14ac:dyDescent="0.25">
      <c r="D15" s="2">
        <v>13</v>
      </c>
      <c r="E15" s="3">
        <v>230</v>
      </c>
      <c r="F15" s="3">
        <v>50</v>
      </c>
      <c r="G15" s="3">
        <v>2000</v>
      </c>
      <c r="H15" s="3">
        <v>15</v>
      </c>
      <c r="I15" s="3">
        <v>0.12</v>
      </c>
      <c r="J15" s="3">
        <v>420</v>
      </c>
      <c r="K15" s="3">
        <v>0</v>
      </c>
      <c r="L15" s="3">
        <v>250</v>
      </c>
      <c r="M15" s="4">
        <v>0</v>
      </c>
    </row>
    <row r="16" spans="4:15" x14ac:dyDescent="0.25">
      <c r="D16" s="5">
        <v>14</v>
      </c>
      <c r="E16">
        <v>230</v>
      </c>
      <c r="F16">
        <v>50</v>
      </c>
      <c r="G16">
        <v>2000</v>
      </c>
      <c r="H16">
        <v>17</v>
      </c>
      <c r="I16">
        <v>0.14000000000000001</v>
      </c>
      <c r="J16">
        <v>355</v>
      </c>
      <c r="K16">
        <v>65</v>
      </c>
      <c r="L16">
        <v>210</v>
      </c>
      <c r="M16" s="6">
        <v>0.26</v>
      </c>
    </row>
    <row r="17" spans="1:16" x14ac:dyDescent="0.25">
      <c r="D17" s="5">
        <v>15</v>
      </c>
      <c r="E17">
        <v>230</v>
      </c>
      <c r="F17">
        <v>50</v>
      </c>
      <c r="G17">
        <v>2000</v>
      </c>
      <c r="H17">
        <v>20</v>
      </c>
      <c r="I17">
        <v>0.17</v>
      </c>
      <c r="J17">
        <v>265</v>
      </c>
      <c r="K17">
        <v>120</v>
      </c>
      <c r="L17">
        <v>155</v>
      </c>
      <c r="M17" s="6">
        <v>0.48</v>
      </c>
    </row>
    <row r="18" spans="1:16" x14ac:dyDescent="0.25">
      <c r="D18" s="7">
        <v>16</v>
      </c>
      <c r="E18" s="8">
        <v>230</v>
      </c>
      <c r="F18" s="8">
        <v>50</v>
      </c>
      <c r="G18" s="8">
        <v>2000</v>
      </c>
      <c r="H18" s="8">
        <v>18</v>
      </c>
      <c r="I18" s="8">
        <v>0.16</v>
      </c>
      <c r="J18" s="8">
        <v>175</v>
      </c>
      <c r="K18" s="8">
        <v>152</v>
      </c>
      <c r="L18" s="8">
        <v>105</v>
      </c>
      <c r="M18" s="9">
        <v>0.61</v>
      </c>
    </row>
    <row r="20" spans="1:16" x14ac:dyDescent="0.25">
      <c r="C20" t="s">
        <v>35</v>
      </c>
    </row>
    <row r="21" spans="1:16" ht="18" x14ac:dyDescent="0.25">
      <c r="C21" t="s">
        <v>14</v>
      </c>
      <c r="H21" t="s">
        <v>36</v>
      </c>
      <c r="I21" t="s">
        <v>37</v>
      </c>
      <c r="J21" t="s">
        <v>39</v>
      </c>
      <c r="K21" t="s">
        <v>38</v>
      </c>
    </row>
    <row r="22" spans="1:16" ht="18" x14ac:dyDescent="0.25">
      <c r="B22" s="11" t="s">
        <v>15</v>
      </c>
      <c r="G22">
        <v>3</v>
      </c>
      <c r="H22" s="3">
        <v>455</v>
      </c>
      <c r="I22" s="3">
        <v>350</v>
      </c>
      <c r="J22">
        <f>H22*I22</f>
        <v>159250</v>
      </c>
      <c r="K22" s="3">
        <v>3585</v>
      </c>
      <c r="M22" cm="1">
        <f t="array" ref="M22:P22">LINEST(K22:K25,H22:J25,1,0)</f>
        <v>3.8393862195627682E-2</v>
      </c>
      <c r="N22">
        <v>-11.718274186859398</v>
      </c>
      <c r="O22">
        <v>-12.876615913264995</v>
      </c>
      <c r="P22">
        <v>7431.0336512826543</v>
      </c>
    </row>
    <row r="23" spans="1:16" ht="18" x14ac:dyDescent="0.25">
      <c r="B23" s="11" t="s">
        <v>16</v>
      </c>
      <c r="G23">
        <v>4</v>
      </c>
      <c r="H23">
        <v>305</v>
      </c>
      <c r="I23">
        <v>450</v>
      </c>
      <c r="J23">
        <f t="shared" ref="J23:J25" si="0">H23*I23</f>
        <v>137250</v>
      </c>
      <c r="K23">
        <v>3500</v>
      </c>
    </row>
    <row r="24" spans="1:16" ht="18" x14ac:dyDescent="0.25">
      <c r="B24" s="11" t="s">
        <v>17</v>
      </c>
      <c r="C24" s="13">
        <f t="array" ref="C24:C26">TRANSPOSE(LINEST($K$3:$K$6,$J$3:$J$6^{1,2},1,0))</f>
        <v>-1.3619528028109725E-3</v>
      </c>
      <c r="G24">
        <v>7</v>
      </c>
      <c r="H24" s="15">
        <v>425</v>
      </c>
      <c r="I24">
        <v>308</v>
      </c>
      <c r="J24">
        <f t="shared" si="0"/>
        <v>130900</v>
      </c>
      <c r="K24" s="15">
        <v>3375</v>
      </c>
    </row>
    <row r="25" spans="1:16" x14ac:dyDescent="0.25">
      <c r="B25" s="11" t="s">
        <v>18</v>
      </c>
      <c r="C25">
        <v>0.46183818165661894</v>
      </c>
      <c r="G25">
        <v>8</v>
      </c>
      <c r="H25" s="16">
        <v>280</v>
      </c>
      <c r="I25" s="8">
        <v>388</v>
      </c>
      <c r="J25">
        <f t="shared" si="0"/>
        <v>108640</v>
      </c>
      <c r="K25" s="16">
        <v>3450</v>
      </c>
    </row>
    <row r="26" spans="1:16" x14ac:dyDescent="0.25">
      <c r="B26" s="11" t="s">
        <v>19</v>
      </c>
      <c r="C26">
        <v>432.17004743965708</v>
      </c>
    </row>
    <row r="27" spans="1:16" x14ac:dyDescent="0.25">
      <c r="B27">
        <f>B31</f>
        <v>350</v>
      </c>
      <c r="C27" s="12">
        <f>C22*$B27^4+C23*$B27^3+C24*$B27^2+C25*$B27+C26</f>
        <v>426.97419267512959</v>
      </c>
      <c r="H27">
        <v>300</v>
      </c>
      <c r="I27">
        <v>320</v>
      </c>
      <c r="J27">
        <v>340</v>
      </c>
      <c r="K27">
        <v>360</v>
      </c>
      <c r="L27">
        <v>380</v>
      </c>
      <c r="M27">
        <v>400</v>
      </c>
      <c r="N27">
        <v>420</v>
      </c>
      <c r="O27">
        <v>440</v>
      </c>
      <c r="P27">
        <v>460</v>
      </c>
    </row>
    <row r="28" spans="1:16" x14ac:dyDescent="0.25">
      <c r="G28">
        <v>280</v>
      </c>
      <c r="H28" cm="1">
        <f t="array" ref="H28:P45">G28:G45*O22+H27:P27*N22+H27:P27*G28:G45*M22+P22</f>
        <v>3535.1833639433617</v>
      </c>
      <c r="I28">
        <v>3515.8235085016886</v>
      </c>
      <c r="J28">
        <v>3496.4636530600151</v>
      </c>
      <c r="K28">
        <v>3477.1037976183425</v>
      </c>
      <c r="L28">
        <v>3457.7439421766694</v>
      </c>
      <c r="M28">
        <v>3438.3840867349954</v>
      </c>
      <c r="N28">
        <v>3419.0242312933242</v>
      </c>
      <c r="O28">
        <v>3399.664375851652</v>
      </c>
      <c r="P28">
        <v>3380.3045204099781</v>
      </c>
    </row>
    <row r="29" spans="1:16" x14ac:dyDescent="0.25">
      <c r="G29">
        <v>290</v>
      </c>
      <c r="H29">
        <v>3521.5987913975951</v>
      </c>
      <c r="I29">
        <v>3509.9177083950467</v>
      </c>
      <c r="J29">
        <v>3498.2366253924997</v>
      </c>
      <c r="K29">
        <v>3486.5555423899523</v>
      </c>
      <c r="L29">
        <v>3474.8744593874044</v>
      </c>
      <c r="M29">
        <v>3463.1933763848574</v>
      </c>
      <c r="N29">
        <v>3451.5122933823095</v>
      </c>
      <c r="O29">
        <v>3439.8312103797634</v>
      </c>
      <c r="P29">
        <v>3428.1501273772155</v>
      </c>
    </row>
    <row r="30" spans="1:16" x14ac:dyDescent="0.25">
      <c r="B30" s="20" t="s">
        <v>11</v>
      </c>
      <c r="C30" t="s">
        <v>12</v>
      </c>
      <c r="G30">
        <v>300</v>
      </c>
      <c r="H30">
        <v>3508.0142188518275</v>
      </c>
      <c r="I30">
        <v>3504.0119082884057</v>
      </c>
      <c r="J30">
        <v>3500.0095977249839</v>
      </c>
      <c r="K30">
        <v>3496.0072871615612</v>
      </c>
      <c r="L30">
        <v>3492.0049765981403</v>
      </c>
      <c r="M30">
        <v>3488.0026660347185</v>
      </c>
      <c r="N30">
        <v>3484.0003554712957</v>
      </c>
      <c r="O30">
        <v>3479.9980449078748</v>
      </c>
      <c r="P30">
        <v>3475.9957343444539</v>
      </c>
    </row>
    <row r="31" spans="1:16" x14ac:dyDescent="0.25">
      <c r="A31" t="s">
        <v>20</v>
      </c>
      <c r="B31" s="19">
        <v>350</v>
      </c>
      <c r="C31">
        <f>B31</f>
        <v>350</v>
      </c>
      <c r="G31">
        <v>310</v>
      </c>
      <c r="H31">
        <v>3494.42964630606</v>
      </c>
      <c r="I31">
        <v>3498.1061081817647</v>
      </c>
      <c r="J31">
        <v>3501.7825700574676</v>
      </c>
      <c r="K31">
        <v>3505.459031933171</v>
      </c>
      <c r="L31">
        <v>3509.1354938088753</v>
      </c>
      <c r="M31">
        <v>3512.8119556845786</v>
      </c>
      <c r="N31">
        <v>3516.4884175602829</v>
      </c>
      <c r="O31">
        <v>3520.1648794359862</v>
      </c>
      <c r="P31">
        <v>3523.8413413116905</v>
      </c>
    </row>
    <row r="32" spans="1:16" x14ac:dyDescent="0.25">
      <c r="A32" t="s">
        <v>21</v>
      </c>
      <c r="B32" s="19">
        <v>380</v>
      </c>
      <c r="C32">
        <f>C27</f>
        <v>426.97419267512959</v>
      </c>
      <c r="F32" s="10"/>
      <c r="G32">
        <v>320</v>
      </c>
      <c r="H32">
        <v>3480.8450737602934</v>
      </c>
      <c r="I32">
        <v>3492.2003080751228</v>
      </c>
      <c r="J32">
        <v>3503.5555423899514</v>
      </c>
      <c r="K32">
        <v>3514.9107767047799</v>
      </c>
      <c r="L32">
        <v>3526.2660110196102</v>
      </c>
      <c r="M32">
        <v>3537.6212453344406</v>
      </c>
      <c r="N32">
        <v>3548.9764796492691</v>
      </c>
      <c r="O32">
        <v>3560.3317139640976</v>
      </c>
      <c r="P32">
        <v>3571.686948278928</v>
      </c>
    </row>
    <row r="33" spans="1:16" x14ac:dyDescent="0.25">
      <c r="A33" t="s">
        <v>31</v>
      </c>
      <c r="B33" s="18" t="s">
        <v>34</v>
      </c>
      <c r="G33">
        <v>330</v>
      </c>
      <c r="H33">
        <v>3467.2605012145268</v>
      </c>
      <c r="I33">
        <v>3486.2945079684819</v>
      </c>
      <c r="J33">
        <v>3505.3285147224369</v>
      </c>
      <c r="K33">
        <v>3524.3625214763906</v>
      </c>
      <c r="L33">
        <v>3543.3965282303443</v>
      </c>
      <c r="M33">
        <v>3562.4305349843007</v>
      </c>
      <c r="N33">
        <v>3581.4645417382562</v>
      </c>
      <c r="O33">
        <v>3600.4985484922108</v>
      </c>
      <c r="P33">
        <v>3619.5325552461645</v>
      </c>
    </row>
    <row r="34" spans="1:16" x14ac:dyDescent="0.25">
      <c r="A34" t="s">
        <v>32</v>
      </c>
      <c r="B34" s="18" t="s">
        <v>34</v>
      </c>
      <c r="G34">
        <v>340</v>
      </c>
      <c r="H34">
        <v>3453.6759286687593</v>
      </c>
      <c r="I34">
        <v>3480.38870786184</v>
      </c>
      <c r="J34">
        <v>3507.1014870549207</v>
      </c>
      <c r="K34">
        <v>3533.8142662479995</v>
      </c>
      <c r="L34">
        <v>3560.5270454410793</v>
      </c>
      <c r="M34">
        <v>3587.2398246341609</v>
      </c>
      <c r="N34">
        <v>3613.9526038272425</v>
      </c>
      <c r="O34">
        <v>3640.6653830203213</v>
      </c>
      <c r="P34">
        <v>3667.3781622134011</v>
      </c>
    </row>
    <row r="35" spans="1:16" x14ac:dyDescent="0.25">
      <c r="A35" t="s">
        <v>33</v>
      </c>
      <c r="B35" s="18" t="s">
        <v>34</v>
      </c>
      <c r="G35">
        <v>350</v>
      </c>
      <c r="H35">
        <v>3440.0913561229931</v>
      </c>
      <c r="I35">
        <v>3474.4829077551985</v>
      </c>
      <c r="J35">
        <v>3508.8744593874044</v>
      </c>
      <c r="K35">
        <v>3543.2660110196111</v>
      </c>
      <c r="L35" s="21">
        <v>3577.6575626518161</v>
      </c>
      <c r="M35">
        <v>3612.049114284021</v>
      </c>
      <c r="N35">
        <v>3646.4406659162278</v>
      </c>
      <c r="O35">
        <v>3680.8322175484345</v>
      </c>
      <c r="P35">
        <v>3715.2237691806395</v>
      </c>
    </row>
    <row r="36" spans="1:16" x14ac:dyDescent="0.25">
      <c r="G36">
        <v>360</v>
      </c>
      <c r="H36">
        <v>3426.5067835772261</v>
      </c>
      <c r="I36">
        <v>3468.5771076485589</v>
      </c>
      <c r="J36">
        <v>3510.647431719889</v>
      </c>
      <c r="K36">
        <v>3552.71775579122</v>
      </c>
      <c r="L36">
        <v>3594.7880798625529</v>
      </c>
      <c r="M36">
        <v>3636.858403933883</v>
      </c>
      <c r="N36">
        <v>3678.928728005214</v>
      </c>
      <c r="O36">
        <v>3720.9990520765459</v>
      </c>
      <c r="P36">
        <v>3763.0693761478788</v>
      </c>
    </row>
    <row r="37" spans="1:16" x14ac:dyDescent="0.25">
      <c r="G37">
        <v>370</v>
      </c>
      <c r="H37">
        <v>3412.9222110314586</v>
      </c>
      <c r="I37">
        <v>3462.6713075419166</v>
      </c>
      <c r="J37">
        <v>3512.4204040523728</v>
      </c>
      <c r="K37">
        <v>3562.1695005628289</v>
      </c>
      <c r="L37">
        <v>3611.9185970732869</v>
      </c>
      <c r="M37">
        <v>3661.6676935837431</v>
      </c>
      <c r="N37">
        <v>3711.4167900941993</v>
      </c>
      <c r="O37">
        <v>3761.1658866046573</v>
      </c>
      <c r="P37">
        <v>3810.9149831151153</v>
      </c>
    </row>
    <row r="38" spans="1:16" x14ac:dyDescent="0.25">
      <c r="G38">
        <v>380</v>
      </c>
      <c r="H38">
        <v>3399.3376384856911</v>
      </c>
      <c r="I38">
        <v>3456.7655074352751</v>
      </c>
      <c r="J38">
        <v>3514.1933763848565</v>
      </c>
      <c r="K38">
        <v>3571.6212453344388</v>
      </c>
      <c r="L38">
        <v>3629.0491142840219</v>
      </c>
      <c r="M38">
        <v>3686.4769832336051</v>
      </c>
      <c r="N38">
        <v>3743.9048521831874</v>
      </c>
      <c r="O38">
        <v>3801.3327211327687</v>
      </c>
      <c r="P38">
        <v>3858.7605900823519</v>
      </c>
    </row>
    <row r="39" spans="1:16" x14ac:dyDescent="0.25">
      <c r="G39">
        <v>390</v>
      </c>
      <c r="H39">
        <v>3385.7530659399245</v>
      </c>
      <c r="I39">
        <v>3450.8597073286328</v>
      </c>
      <c r="J39">
        <v>3515.9663487173402</v>
      </c>
      <c r="K39">
        <v>3581.0729901060477</v>
      </c>
      <c r="L39">
        <v>3646.1796314947569</v>
      </c>
      <c r="M39">
        <v>3711.2862728834652</v>
      </c>
      <c r="N39">
        <v>3776.3929142721727</v>
      </c>
      <c r="O39">
        <v>3841.4995556608801</v>
      </c>
      <c r="P39">
        <v>3906.6061970495894</v>
      </c>
    </row>
    <row r="40" spans="1:16" x14ac:dyDescent="0.25">
      <c r="G40">
        <v>400</v>
      </c>
      <c r="H40">
        <v>3372.1684933941588</v>
      </c>
      <c r="I40">
        <v>3444.9539072219914</v>
      </c>
      <c r="J40">
        <v>3517.7393210498258</v>
      </c>
      <c r="K40">
        <v>3590.5247348776584</v>
      </c>
      <c r="L40">
        <v>3663.310148705491</v>
      </c>
      <c r="M40">
        <v>3736.0955625333254</v>
      </c>
      <c r="N40">
        <v>3808.8809763611607</v>
      </c>
      <c r="O40">
        <v>3881.6663901889933</v>
      </c>
      <c r="P40">
        <v>3954.4518040168259</v>
      </c>
    </row>
    <row r="41" spans="1:16" x14ac:dyDescent="0.25">
      <c r="G41">
        <v>410</v>
      </c>
      <c r="H41">
        <v>3358.5839208483931</v>
      </c>
      <c r="I41">
        <v>3439.0481071153508</v>
      </c>
      <c r="J41">
        <v>3519.5122933823095</v>
      </c>
      <c r="K41">
        <v>3599.9764796492691</v>
      </c>
      <c r="L41">
        <v>3680.4406659162278</v>
      </c>
      <c r="M41">
        <v>3760.9048521831864</v>
      </c>
      <c r="N41">
        <v>3841.369038450146</v>
      </c>
      <c r="O41">
        <v>3921.8332247171065</v>
      </c>
      <c r="P41">
        <v>4002.2974109840643</v>
      </c>
    </row>
    <row r="42" spans="1:16" x14ac:dyDescent="0.25">
      <c r="G42">
        <v>420</v>
      </c>
      <c r="H42">
        <v>3344.9993483026255</v>
      </c>
      <c r="I42">
        <v>3433.1423070087094</v>
      </c>
      <c r="J42">
        <v>3521.2852657147932</v>
      </c>
      <c r="K42">
        <v>3609.4282244208789</v>
      </c>
      <c r="L42">
        <v>3697.5711831269628</v>
      </c>
      <c r="M42">
        <v>3785.7141418330466</v>
      </c>
      <c r="N42">
        <v>3873.8571005391323</v>
      </c>
      <c r="O42">
        <v>3962.0000592452179</v>
      </c>
      <c r="P42">
        <v>4050.1430179513018</v>
      </c>
    </row>
    <row r="43" spans="1:16" x14ac:dyDescent="0.25">
      <c r="G43">
        <v>430</v>
      </c>
      <c r="H43">
        <v>3331.414775756858</v>
      </c>
      <c r="I43">
        <v>3427.2365069020689</v>
      </c>
      <c r="J43">
        <v>3523.0582380472788</v>
      </c>
      <c r="K43">
        <v>3618.8799691924878</v>
      </c>
      <c r="L43">
        <v>3714.7017003376986</v>
      </c>
      <c r="M43">
        <v>3810.5234314829086</v>
      </c>
      <c r="N43">
        <v>3906.3451626281176</v>
      </c>
      <c r="O43">
        <v>4002.1668937733284</v>
      </c>
      <c r="P43">
        <v>4097.9886249185402</v>
      </c>
    </row>
    <row r="44" spans="1:16" x14ac:dyDescent="0.25">
      <c r="G44">
        <v>440</v>
      </c>
      <c r="H44">
        <v>3317.8302032110905</v>
      </c>
      <c r="I44">
        <v>3421.3307067954274</v>
      </c>
      <c r="J44">
        <v>3524.8312103797616</v>
      </c>
      <c r="K44">
        <v>3628.3317139640967</v>
      </c>
      <c r="L44">
        <v>3731.8322175484336</v>
      </c>
      <c r="M44">
        <v>3835.3327211327687</v>
      </c>
      <c r="N44">
        <v>3938.8332247171038</v>
      </c>
      <c r="O44">
        <v>4042.3337283014398</v>
      </c>
      <c r="P44">
        <v>4145.8342318857767</v>
      </c>
    </row>
    <row r="45" spans="1:16" x14ac:dyDescent="0.25">
      <c r="G45">
        <v>450</v>
      </c>
      <c r="H45">
        <v>3304.245630665323</v>
      </c>
      <c r="I45">
        <v>3415.4249066887851</v>
      </c>
      <c r="J45">
        <v>3526.6041827122453</v>
      </c>
      <c r="K45">
        <v>3637.7834587357056</v>
      </c>
      <c r="L45">
        <v>3748.9627347591686</v>
      </c>
      <c r="M45">
        <v>3860.1420107826307</v>
      </c>
      <c r="N45">
        <v>3971.3212868060909</v>
      </c>
      <c r="O45">
        <v>4082.5005628295512</v>
      </c>
      <c r="P45">
        <v>4193.6798388530133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вентилятора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Коштоян Жан</dc:creator>
  <cp:lastModifiedBy>Пользователь Windows</cp:lastModifiedBy>
  <dcterms:created xsi:type="dcterms:W3CDTF">2021-08-21T08:46:35Z</dcterms:created>
  <dcterms:modified xsi:type="dcterms:W3CDTF">2021-08-24T04:58:43Z</dcterms:modified>
</cp:coreProperties>
</file>