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=Уро\0.МЕХ.СВОЙСТВА\2020_МЕХАНИЧЕСКИЕ СВОЙСТВА УРОГИНЕТАЛЬНЫХ ТКАНЕЙ_обзор\MECHANICAL PROPERTIES OF UROGENITAL ORGANS AND TISSUES\"/>
    </mc:Choice>
  </mc:AlternateContent>
  <bookViews>
    <workbookView xWindow="0" yWindow="0" windowWidth="28800" windowHeight="11910"/>
  </bookViews>
  <sheets>
    <sheet name="178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G37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1" i="1"/>
  <c r="B38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1" i="1"/>
  <c r="G36" i="1" l="1"/>
  <c r="G38" i="1" s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21" i="1"/>
</calcChain>
</file>

<file path=xl/sharedStrings.xml><?xml version="1.0" encoding="utf-8"?>
<sst xmlns="http://schemas.openxmlformats.org/spreadsheetml/2006/main" count="37" uniqueCount="32">
  <si>
    <t>Line #1</t>
  </si>
  <si>
    <t>ε</t>
  </si>
  <si>
    <t>σ эксп</t>
  </si>
  <si>
    <t>σ расч</t>
  </si>
  <si>
    <t>Почка</t>
  </si>
  <si>
    <t>Фиброзная капсула*</t>
  </si>
  <si>
    <t>Паренхима</t>
  </si>
  <si>
    <t>Мочеточник (10-29 лет)</t>
  </si>
  <si>
    <t>Продольное направление</t>
  </si>
  <si>
    <t>Поперечное направление</t>
  </si>
  <si>
    <t>Мочевой пузырь (10-29 лет)</t>
  </si>
  <si>
    <t>Trigone*</t>
  </si>
  <si>
    <t>Body**</t>
  </si>
  <si>
    <t>Мочевой пузырь (кролик)</t>
  </si>
  <si>
    <t>Матка (крольчиха)</t>
  </si>
  <si>
    <t>Влагалище</t>
  </si>
  <si>
    <t>Пуповина</t>
  </si>
  <si>
    <t>Фиброзная капсула</t>
  </si>
  <si>
    <t>Мочеточник, продольное направление</t>
  </si>
  <si>
    <t>Мочеточник, поперечное направление</t>
  </si>
  <si>
    <t>Мочевой пузырь, trigone</t>
  </si>
  <si>
    <t>Мочевой пузырь, body</t>
  </si>
  <si>
    <t>Влагалище, продольное направление</t>
  </si>
  <si>
    <t>Влагалище, поперечное направление</t>
  </si>
  <si>
    <t>Паренхима почки</t>
  </si>
  <si>
    <t>Δi</t>
  </si>
  <si>
    <t>Δ^2i</t>
  </si>
  <si>
    <t>σ Муни-Ривлина</t>
  </si>
  <si>
    <t>λ</t>
  </si>
  <si>
    <t>C10</t>
  </si>
  <si>
    <t>C01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</si>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</sst>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'178'!$A$2:$A$16</c:f>
              <c:numCache>
                <c:formatCode>General</c:formatCode>
                <c:ptCount val="15"/>
                <c:pt idx="0">
                  <c:v>0</c:v>
                </c:pt>
                <c:pt idx="1">
                  <c:v>2.8864040129585118</c:v>
                </c:pt>
                <c:pt idx="2">
                  <c:v>5.1969902811161033</c:v>
                </c:pt>
                <c:pt idx="3">
                  <c:v>8.5181314661929139</c:v>
                </c:pt>
                <c:pt idx="4">
                  <c:v>12.131884209426271</c:v>
                </c:pt>
                <c:pt idx="5">
                  <c:v>15.892987773017035</c:v>
                </c:pt>
                <c:pt idx="6">
                  <c:v>19.223534329606018</c:v>
                </c:pt>
                <c:pt idx="7">
                  <c:v>21.398265231476643</c:v>
                </c:pt>
                <c:pt idx="8">
                  <c:v>23.142439126345494</c:v>
                </c:pt>
                <c:pt idx="9">
                  <c:v>24.456056014212564</c:v>
                </c:pt>
                <c:pt idx="10">
                  <c:v>25.774898108475284</c:v>
                </c:pt>
                <c:pt idx="11">
                  <c:v>26.660048071898839</c:v>
                </c:pt>
                <c:pt idx="12">
                  <c:v>27.708224474866757</c:v>
                </c:pt>
                <c:pt idx="13">
                  <c:v>28.755355836555545</c:v>
                </c:pt>
                <c:pt idx="14">
                  <c:v>30.258125195945244</c:v>
                </c:pt>
              </c:numCache>
            </c:numRef>
          </c:xVal>
          <c:yVal>
            <c:numRef>
              <c:f>'178'!$B$2:$B$16</c:f>
              <c:numCache>
                <c:formatCode>General</c:formatCode>
                <c:ptCount val="15"/>
                <c:pt idx="0">
                  <c:v>0</c:v>
                </c:pt>
                <c:pt idx="1">
                  <c:v>1.9841850419758247</c:v>
                </c:pt>
                <c:pt idx="2">
                  <c:v>5.1945518514647997</c:v>
                </c:pt>
                <c:pt idx="3">
                  <c:v>9.4471731633399507</c:v>
                </c:pt>
                <c:pt idx="4">
                  <c:v>18.303549656878111</c:v>
                </c:pt>
                <c:pt idx="5">
                  <c:v>30.621102866896575</c:v>
                </c:pt>
                <c:pt idx="6">
                  <c:v>45.307416309610893</c:v>
                </c:pt>
                <c:pt idx="7">
                  <c:v>57.808896784756328</c:v>
                </c:pt>
                <c:pt idx="8">
                  <c:v>72.679137492597633</c:v>
                </c:pt>
                <c:pt idx="9">
                  <c:v>89.918138433134786</c:v>
                </c:pt>
                <c:pt idx="10">
                  <c:v>112.95363500191591</c:v>
                </c:pt>
                <c:pt idx="11">
                  <c:v>134.87999442644653</c:v>
                </c:pt>
                <c:pt idx="12">
                  <c:v>177.65701745218936</c:v>
                </c:pt>
                <c:pt idx="13">
                  <c:v>219.2747413522834</c:v>
                </c:pt>
                <c:pt idx="14">
                  <c:v>286.34688403525274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A-4CC0-B659-F495F24C2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08192"/>
        <c:axId val="427607208"/>
      </c:scatterChart>
      <c:valAx>
        <c:axId val="42760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7607208"/>
        <c:crosses val="autoZero"/>
        <c:crossBetween val="midCat"/>
      </c:valAx>
      <c:valAx>
        <c:axId val="42760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7608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'178'!$B$20</c:f>
              <c:strCache>
                <c:ptCount val="1"/>
                <c:pt idx="0">
                  <c:v>σ эксп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'178'!$A$21:$A$35</c:f>
              <c:numCache>
                <c:formatCode>General</c:formatCode>
                <c:ptCount val="15"/>
                <c:pt idx="0">
                  <c:v>0</c:v>
                </c:pt>
                <c:pt idx="1">
                  <c:v>2.8864040129585117E-2</c:v>
                </c:pt>
                <c:pt idx="2">
                  <c:v>5.1969902811161033E-2</c:v>
                </c:pt>
                <c:pt idx="3">
                  <c:v>8.5181314661929144E-2</c:v>
                </c:pt>
                <c:pt idx="4">
                  <c:v>0.12131884209426272</c:v>
                </c:pt>
                <c:pt idx="5">
                  <c:v>0.15892987773017034</c:v>
                </c:pt>
                <c:pt idx="6">
                  <c:v>0.19223534329606018</c:v>
                </c:pt>
                <c:pt idx="7">
                  <c:v>0.21398265231476643</c:v>
                </c:pt>
                <c:pt idx="8">
                  <c:v>0.23142439126345493</c:v>
                </c:pt>
                <c:pt idx="9">
                  <c:v>0.24456056014212563</c:v>
                </c:pt>
                <c:pt idx="10">
                  <c:v>0.25774898108475286</c:v>
                </c:pt>
                <c:pt idx="11">
                  <c:v>0.2666004807189884</c:v>
                </c:pt>
                <c:pt idx="12">
                  <c:v>0.27708224474866755</c:v>
                </c:pt>
                <c:pt idx="13">
                  <c:v>0.28755355836555546</c:v>
                </c:pt>
                <c:pt idx="14">
                  <c:v>0.30258125195945246</c:v>
                </c:pt>
              </c:numCache>
            </c:numRef>
          </c:xVal>
          <c:yVal>
            <c:numRef>
              <c:f>'178'!$B$21:$B$35</c:f>
              <c:numCache>
                <c:formatCode>General</c:formatCode>
                <c:ptCount val="15"/>
                <c:pt idx="0">
                  <c:v>0</c:v>
                </c:pt>
                <c:pt idx="1">
                  <c:v>1.9841850419758247E-2</c:v>
                </c:pt>
                <c:pt idx="2">
                  <c:v>5.1945518514647994E-2</c:v>
                </c:pt>
                <c:pt idx="3">
                  <c:v>9.4471731633399503E-2</c:v>
                </c:pt>
                <c:pt idx="4">
                  <c:v>0.18303549656878113</c:v>
                </c:pt>
                <c:pt idx="5">
                  <c:v>0.30621102866896577</c:v>
                </c:pt>
                <c:pt idx="6">
                  <c:v>0.45307416309610893</c:v>
                </c:pt>
                <c:pt idx="7">
                  <c:v>0.57808896784756325</c:v>
                </c:pt>
                <c:pt idx="8">
                  <c:v>0.72679137492597634</c:v>
                </c:pt>
                <c:pt idx="9">
                  <c:v>0.89918138433134787</c:v>
                </c:pt>
                <c:pt idx="10">
                  <c:v>1.1295363500191591</c:v>
                </c:pt>
                <c:pt idx="11">
                  <c:v>1.3487999442644654</c:v>
                </c:pt>
                <c:pt idx="12">
                  <c:v>1.7765701745218936</c:v>
                </c:pt>
                <c:pt idx="13">
                  <c:v>2.192747413522834</c:v>
                </c:pt>
                <c:pt idx="14">
                  <c:v>2.8634688403525272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72-4CBC-8351-BE9F98D383A7}"/>
            </c:ext>
          </c:extLst>
        </c:ser>
        <c:ser>
          <c:idx val="1"/>
          <c:order val="1"/>
          <c:tx>
            <c:strRef>
              <c:f>'178'!$C$20</c:f>
              <c:strCache>
                <c:ptCount val="1"/>
                <c:pt idx="0">
                  <c:v>σ расч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'178'!$A$21:$A$35</c:f>
              <c:numCache>
                <c:formatCode>General</c:formatCode>
                <c:ptCount val="15"/>
                <c:pt idx="0">
                  <c:v>0</c:v>
                </c:pt>
                <c:pt idx="1">
                  <c:v>2.8864040129585117E-2</c:v>
                </c:pt>
                <c:pt idx="2">
                  <c:v>5.1969902811161033E-2</c:v>
                </c:pt>
                <c:pt idx="3">
                  <c:v>8.5181314661929144E-2</c:v>
                </c:pt>
                <c:pt idx="4">
                  <c:v>0.12131884209426272</c:v>
                </c:pt>
                <c:pt idx="5">
                  <c:v>0.15892987773017034</c:v>
                </c:pt>
                <c:pt idx="6">
                  <c:v>0.19223534329606018</c:v>
                </c:pt>
                <c:pt idx="7">
                  <c:v>0.21398265231476643</c:v>
                </c:pt>
                <c:pt idx="8">
                  <c:v>0.23142439126345493</c:v>
                </c:pt>
                <c:pt idx="9">
                  <c:v>0.24456056014212563</c:v>
                </c:pt>
                <c:pt idx="10">
                  <c:v>0.25774898108475286</c:v>
                </c:pt>
                <c:pt idx="11">
                  <c:v>0.2666004807189884</c:v>
                </c:pt>
                <c:pt idx="12">
                  <c:v>0.27708224474866755</c:v>
                </c:pt>
                <c:pt idx="13">
                  <c:v>0.28755355836555546</c:v>
                </c:pt>
                <c:pt idx="14">
                  <c:v>0.30258125195945246</c:v>
                </c:pt>
              </c:numCache>
            </c:numRef>
          </c:xVal>
          <c:yVal>
            <c:numRef>
              <c:f>'178'!$C$21:$C$35</c:f>
              <c:numCache>
                <c:formatCode>General</c:formatCode>
                <c:ptCount val="15"/>
                <c:pt idx="0">
                  <c:v>0</c:v>
                </c:pt>
                <c:pt idx="1">
                  <c:v>6.5718518997557457E-3</c:v>
                </c:pt>
                <c:pt idx="2">
                  <c:v>1.5088427036539561E-2</c:v>
                </c:pt>
                <c:pt idx="3">
                  <c:v>3.5989806990444767E-2</c:v>
                </c:pt>
                <c:pt idx="4">
                  <c:v>7.9622736400800975E-2</c:v>
                </c:pt>
                <c:pt idx="5">
                  <c:v>0.17028307876734375</c:v>
                </c:pt>
                <c:pt idx="6">
                  <c:v>0.32543530755591565</c:v>
                </c:pt>
                <c:pt idx="7">
                  <c:v>0.49341601626893172</c:v>
                </c:pt>
                <c:pt idx="8">
                  <c:v>0.68730890789867971</c:v>
                </c:pt>
                <c:pt idx="9">
                  <c:v>0.88131460351625546</c:v>
                </c:pt>
                <c:pt idx="10">
                  <c:v>1.130473610529334</c:v>
                </c:pt>
                <c:pt idx="11">
                  <c:v>1.3356942550036373</c:v>
                </c:pt>
                <c:pt idx="12">
                  <c:v>1.6270133174805819</c:v>
                </c:pt>
                <c:pt idx="13">
                  <c:v>1.9810471708683806</c:v>
                </c:pt>
                <c:pt idx="14">
                  <c:v>2.627068344416887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72-4CBC-8351-BE9F98D3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566760"/>
        <c:axId val="672573320"/>
      </c:scatterChart>
      <c:valAx>
        <c:axId val="67256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/>
                  <a:t>Деформация, </a:t>
                </a:r>
                <a:r>
                  <a:rPr lang="el-GR" sz="1100">
                    <a:latin typeface="Calibri" panose="020F0502020204030204" pitchFamily="34" charset="0"/>
                    <a:cs typeface="Calibri" panose="020F0502020204030204" pitchFamily="34" charset="0"/>
                  </a:rPr>
                  <a:t>ε</a:t>
                </a:r>
                <a:endParaRPr lang="ru-RU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73320"/>
        <c:crosses val="autoZero"/>
        <c:crossBetween val="midCat"/>
      </c:valAx>
      <c:valAx>
        <c:axId val="67257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>
                    <a:solidFill>
                      <a:sysClr val="windowText" lastClr="000000"/>
                    </a:solidFill>
                  </a:rPr>
                  <a:t>Напряжение, МПа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6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1291733694576"/>
          <c:y val="5.0925925925925923E-2"/>
          <c:w val="0.81984568058025009"/>
          <c:h val="0.89814814814814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'178'!$B$20</c:f>
              <c:strCache>
                <c:ptCount val="1"/>
                <c:pt idx="0">
                  <c:v>σ эксп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'178'!$D$21:$D$35</c:f>
              <c:numCache>
                <c:formatCode>General</c:formatCode>
                <c:ptCount val="15"/>
                <c:pt idx="0">
                  <c:v>1</c:v>
                </c:pt>
                <c:pt idx="1">
                  <c:v>1.0288640401295852</c:v>
                </c:pt>
                <c:pt idx="2">
                  <c:v>1.0519699028111611</c:v>
                </c:pt>
                <c:pt idx="3">
                  <c:v>1.0851813146619291</c:v>
                </c:pt>
                <c:pt idx="4">
                  <c:v>1.1213188420942628</c:v>
                </c:pt>
                <c:pt idx="5">
                  <c:v>1.1589298777301704</c:v>
                </c:pt>
                <c:pt idx="6">
                  <c:v>1.1922353432960602</c:v>
                </c:pt>
                <c:pt idx="7">
                  <c:v>1.2139826523147663</c:v>
                </c:pt>
                <c:pt idx="8">
                  <c:v>1.231424391263455</c:v>
                </c:pt>
                <c:pt idx="9">
                  <c:v>1.2445605601421257</c:v>
                </c:pt>
                <c:pt idx="10">
                  <c:v>1.2577489810847529</c:v>
                </c:pt>
                <c:pt idx="11">
                  <c:v>1.2666004807189883</c:v>
                </c:pt>
                <c:pt idx="12">
                  <c:v>1.2770822447486676</c:v>
                </c:pt>
                <c:pt idx="13">
                  <c:v>1.2875535583655555</c:v>
                </c:pt>
                <c:pt idx="14">
                  <c:v>1.3025812519594524</c:v>
                </c:pt>
              </c:numCache>
            </c:numRef>
          </c:xVal>
          <c:yVal>
            <c:numRef>
              <c:f>'178'!$B$21:$B$35</c:f>
              <c:numCache>
                <c:formatCode>General</c:formatCode>
                <c:ptCount val="15"/>
                <c:pt idx="0">
                  <c:v>0</c:v>
                </c:pt>
                <c:pt idx="1">
                  <c:v>1.9841850419758247E-2</c:v>
                </c:pt>
                <c:pt idx="2">
                  <c:v>5.1945518514647994E-2</c:v>
                </c:pt>
                <c:pt idx="3">
                  <c:v>9.4471731633399503E-2</c:v>
                </c:pt>
                <c:pt idx="4">
                  <c:v>0.18303549656878113</c:v>
                </c:pt>
                <c:pt idx="5">
                  <c:v>0.30621102866896577</c:v>
                </c:pt>
                <c:pt idx="6">
                  <c:v>0.45307416309610893</c:v>
                </c:pt>
                <c:pt idx="7">
                  <c:v>0.57808896784756325</c:v>
                </c:pt>
                <c:pt idx="8">
                  <c:v>0.72679137492597634</c:v>
                </c:pt>
                <c:pt idx="9">
                  <c:v>0.89918138433134787</c:v>
                </c:pt>
                <c:pt idx="10">
                  <c:v>1.1295363500191591</c:v>
                </c:pt>
                <c:pt idx="11">
                  <c:v>1.3487999442644654</c:v>
                </c:pt>
                <c:pt idx="12">
                  <c:v>1.7765701745218936</c:v>
                </c:pt>
                <c:pt idx="13">
                  <c:v>2.192747413522834</c:v>
                </c:pt>
                <c:pt idx="14">
                  <c:v>2.8634688403525272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2-4C5B-8E21-E63F3DF5DA0C}"/>
            </c:ext>
          </c:extLst>
        </c:ser>
        <c:ser>
          <c:idx val="1"/>
          <c:order val="1"/>
          <c:tx>
            <c:strRef>
              <c:f>'178'!$E$20</c:f>
              <c:strCache>
                <c:ptCount val="1"/>
                <c:pt idx="0">
                  <c:v>σ Муни-Ривлина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'178'!$D$21:$D$35</c:f>
              <c:numCache>
                <c:formatCode>General</c:formatCode>
                <c:ptCount val="15"/>
                <c:pt idx="0">
                  <c:v>1</c:v>
                </c:pt>
                <c:pt idx="1">
                  <c:v>1.0288640401295852</c:v>
                </c:pt>
                <c:pt idx="2">
                  <c:v>1.0519699028111611</c:v>
                </c:pt>
                <c:pt idx="3">
                  <c:v>1.0851813146619291</c:v>
                </c:pt>
                <c:pt idx="4">
                  <c:v>1.1213188420942628</c:v>
                </c:pt>
                <c:pt idx="5">
                  <c:v>1.1589298777301704</c:v>
                </c:pt>
                <c:pt idx="6">
                  <c:v>1.1922353432960602</c:v>
                </c:pt>
                <c:pt idx="7">
                  <c:v>1.2139826523147663</c:v>
                </c:pt>
                <c:pt idx="8">
                  <c:v>1.231424391263455</c:v>
                </c:pt>
                <c:pt idx="9">
                  <c:v>1.2445605601421257</c:v>
                </c:pt>
                <c:pt idx="10">
                  <c:v>1.2577489810847529</c:v>
                </c:pt>
                <c:pt idx="11">
                  <c:v>1.2666004807189883</c:v>
                </c:pt>
                <c:pt idx="12">
                  <c:v>1.2770822447486676</c:v>
                </c:pt>
                <c:pt idx="13">
                  <c:v>1.2875535583655555</c:v>
                </c:pt>
                <c:pt idx="14">
                  <c:v>1.3025812519594524</c:v>
                </c:pt>
              </c:numCache>
            </c:numRef>
          </c:xVal>
          <c:yVal>
            <c:numRef>
              <c:f>'178'!$E$21:$E$35</c:f>
              <c:numCache>
                <c:formatCode>General</c:formatCode>
                <c:ptCount val="15"/>
                <c:pt idx="0">
                  <c:v>0</c:v>
                </c:pt>
                <c:pt idx="1">
                  <c:v>-0.18796787760999623</c:v>
                </c:pt>
                <c:pt idx="2">
                  <c:v>-0.2497891228270448</c:v>
                </c:pt>
                <c:pt idx="3">
                  <c:v>-0.22091711771785061</c:v>
                </c:pt>
                <c:pt idx="4">
                  <c:v>-5.625914083951411E-2</c:v>
                </c:pt>
                <c:pt idx="5">
                  <c:v>0.23681253810783964</c:v>
                </c:pt>
                <c:pt idx="6">
                  <c:v>0.58213078414867958</c:v>
                </c:pt>
                <c:pt idx="7">
                  <c:v>0.84461930696595466</c:v>
                </c:pt>
                <c:pt idx="8">
                  <c:v>1.0737960825096913</c:v>
                </c:pt>
                <c:pt idx="9">
                  <c:v>1.2564336589969383</c:v>
                </c:pt>
                <c:pt idx="10">
                  <c:v>1.4478568696958689</c:v>
                </c:pt>
                <c:pt idx="11">
                  <c:v>1.5806026161139854</c:v>
                </c:pt>
                <c:pt idx="12">
                  <c:v>1.7420008998132168</c:v>
                </c:pt>
                <c:pt idx="13">
                  <c:v>1.9075714494935934</c:v>
                </c:pt>
                <c:pt idx="14">
                  <c:v>2.152321629163584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2-4C5B-8E21-E63F3DF5D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80240"/>
        <c:axId val="181686472"/>
      </c:scatterChart>
      <c:valAx>
        <c:axId val="181680240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latin typeface="Calibri" panose="020F0502020204030204" pitchFamily="34" charset="0"/>
                    <a:cs typeface="Calibri" panose="020F0502020204030204" pitchFamily="34" charset="0"/>
                  </a:rPr>
                  <a:t>λ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686472"/>
        <c:crosses val="autoZero"/>
        <c:crossBetween val="midCat"/>
      </c:valAx>
      <c:valAx>
        <c:axId val="18168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latin typeface="Calibri" panose="020F0502020204030204" pitchFamily="34" charset="0"/>
                    <a:cs typeface="Calibri" panose="020F0502020204030204" pitchFamily="34" charset="0"/>
                  </a:rPr>
                  <a:t>σ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68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89721217280276"/>
          <c:y val="0.20428186060075823"/>
          <c:w val="0.227402252137837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Лист1!$F$1:$F$11</c:f>
              <c:strCache>
                <c:ptCount val="11"/>
                <c:pt idx="0">
                  <c:v>Фиброзная капсула</c:v>
                </c:pt>
                <c:pt idx="1">
                  <c:v>Пуповина</c:v>
                </c:pt>
                <c:pt idx="2">
                  <c:v>Мочеточник, продольное направление</c:v>
                </c:pt>
                <c:pt idx="3">
                  <c:v>Мочеточник, поперечное направление</c:v>
                </c:pt>
                <c:pt idx="4">
                  <c:v>Мочевой пузырь, trigone</c:v>
                </c:pt>
                <c:pt idx="5">
                  <c:v>Мочевой пузырь, body</c:v>
                </c:pt>
                <c:pt idx="6">
                  <c:v>Мочевой пузырь (кролик)</c:v>
                </c:pt>
                <c:pt idx="7">
                  <c:v>Матка (крольчиха)</c:v>
                </c:pt>
                <c:pt idx="8">
                  <c:v>Влагалище, продольное направление</c:v>
                </c:pt>
                <c:pt idx="9">
                  <c:v>Влагалище, поперечное направление</c:v>
                </c:pt>
                <c:pt idx="10">
                  <c:v>Паренхима почки</c:v>
                </c:pt>
              </c:strCache>
            </c:strRef>
          </c:cat>
          <c:val>
            <c:numRef>
              <c:f>Лист1!$D$1:$D$11</c:f>
              <c:numCache>
                <c:formatCode>General</c:formatCode>
                <c:ptCount val="11"/>
                <c:pt idx="0">
                  <c:v>9.0129999999999999</c:v>
                </c:pt>
                <c:pt idx="1">
                  <c:v>2.4470000000000001</c:v>
                </c:pt>
                <c:pt idx="2">
                  <c:v>5.5830000000000002</c:v>
                </c:pt>
                <c:pt idx="3">
                  <c:v>0.56399999999999995</c:v>
                </c:pt>
                <c:pt idx="4">
                  <c:v>0.316</c:v>
                </c:pt>
                <c:pt idx="5">
                  <c:v>0.13700000000000001</c:v>
                </c:pt>
                <c:pt idx="6">
                  <c:v>0.112</c:v>
                </c:pt>
                <c:pt idx="7">
                  <c:v>0.11899999999999999</c:v>
                </c:pt>
                <c:pt idx="8">
                  <c:v>0.42099999999999999</c:v>
                </c:pt>
                <c:pt idx="9">
                  <c:v>0.23</c:v>
                </c:pt>
                <c:pt idx="10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E-40E4-A93D-A286C4D3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2198808"/>
        <c:axId val="542195856"/>
      </c:barChart>
      <c:catAx>
        <c:axId val="542198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195856"/>
        <c:crosses val="autoZero"/>
        <c:auto val="1"/>
        <c:lblAlgn val="ctr"/>
        <c:lblOffset val="100"/>
        <c:noMultiLvlLbl val="0"/>
      </c:catAx>
      <c:valAx>
        <c:axId val="54219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</a:rPr>
                  <a:t>Модуль Юнга, МПа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19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28575</xdr:rowOff>
    </xdr:from>
    <xdr:to>
      <xdr:col>10</xdr:col>
      <xdr:colOff>371475</xdr:colOff>
      <xdr:row>17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2</xdr:row>
      <xdr:rowOff>0</xdr:rowOff>
    </xdr:from>
    <xdr:to>
      <xdr:col>17</xdr:col>
      <xdr:colOff>381000</xdr:colOff>
      <xdr:row>23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381000"/>
          <a:ext cx="3429000" cy="4191000"/>
        </a:xfrm>
        <a:prstGeom prst="rect">
          <a:avLst/>
        </a:prstGeom>
      </xdr:spPr>
    </xdr:pic>
    <xdr:clientData/>
  </xdr:twoCellAnchor>
  <xdr:twoCellAnchor>
    <xdr:from>
      <xdr:col>18</xdr:col>
      <xdr:colOff>200025</xdr:colOff>
      <xdr:row>2</xdr:row>
      <xdr:rowOff>95250</xdr:rowOff>
    </xdr:from>
    <xdr:to>
      <xdr:col>25</xdr:col>
      <xdr:colOff>504825</xdr:colOff>
      <xdr:row>16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542925</xdr:colOff>
      <xdr:row>23</xdr:row>
      <xdr:rowOff>57150</xdr:rowOff>
    </xdr:from>
    <xdr:to>
      <xdr:col>17</xdr:col>
      <xdr:colOff>95250</xdr:colOff>
      <xdr:row>37</xdr:row>
      <xdr:rowOff>133350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0</xdr:colOff>
      <xdr:row>26</xdr:row>
      <xdr:rowOff>0</xdr:rowOff>
    </xdr:from>
    <xdr:to>
      <xdr:col>20</xdr:col>
      <xdr:colOff>247855</xdr:colOff>
      <xdr:row>32</xdr:row>
      <xdr:rowOff>28739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5143500"/>
          <a:ext cx="1467055" cy="1171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18</xdr:col>
      <xdr:colOff>304800</xdr:colOff>
      <xdr:row>15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topLeftCell="A7" workbookViewId="0">
      <selection activeCell="V28" sqref="V28"/>
    </sheetView>
  </sheetViews>
  <sheetFormatPr defaultRowHeight="15" x14ac:dyDescent="0.25"/>
  <sheetData>
    <row r="1" spans="1:2" x14ac:dyDescent="0.25">
      <c r="A1" s="1" t="s">
        <v>0</v>
      </c>
    </row>
    <row r="2" spans="1:2" x14ac:dyDescent="0.25">
      <c r="A2">
        <v>0</v>
      </c>
      <c r="B2">
        <v>0</v>
      </c>
    </row>
    <row r="3" spans="1:2" x14ac:dyDescent="0.25">
      <c r="A3" s="1">
        <v>2.8864040129585118</v>
      </c>
      <c r="B3" s="1">
        <v>1.9841850419758247</v>
      </c>
    </row>
    <row r="4" spans="1:2" x14ac:dyDescent="0.25">
      <c r="A4" s="1">
        <v>5.1969902811161033</v>
      </c>
      <c r="B4" s="1">
        <v>5.1945518514647997</v>
      </c>
    </row>
    <row r="5" spans="1:2" x14ac:dyDescent="0.25">
      <c r="A5" s="1">
        <v>8.5181314661929139</v>
      </c>
      <c r="B5" s="1">
        <v>9.4471731633399507</v>
      </c>
    </row>
    <row r="6" spans="1:2" x14ac:dyDescent="0.25">
      <c r="A6" s="1">
        <v>12.131884209426271</v>
      </c>
      <c r="B6" s="1">
        <v>18.303549656878111</v>
      </c>
    </row>
    <row r="7" spans="1:2" x14ac:dyDescent="0.25">
      <c r="A7" s="1">
        <v>15.892987773017035</v>
      </c>
      <c r="B7" s="1">
        <v>30.621102866896575</v>
      </c>
    </row>
    <row r="8" spans="1:2" x14ac:dyDescent="0.25">
      <c r="A8" s="1">
        <v>19.223534329606018</v>
      </c>
      <c r="B8" s="1">
        <v>45.307416309610893</v>
      </c>
    </row>
    <row r="9" spans="1:2" x14ac:dyDescent="0.25">
      <c r="A9" s="1">
        <v>21.398265231476643</v>
      </c>
      <c r="B9" s="1">
        <v>57.808896784756328</v>
      </c>
    </row>
    <row r="10" spans="1:2" x14ac:dyDescent="0.25">
      <c r="A10" s="1">
        <v>23.142439126345494</v>
      </c>
      <c r="B10" s="1">
        <v>72.679137492597633</v>
      </c>
    </row>
    <row r="11" spans="1:2" x14ac:dyDescent="0.25">
      <c r="A11" s="1">
        <v>24.456056014212564</v>
      </c>
      <c r="B11" s="1">
        <v>89.918138433134786</v>
      </c>
    </row>
    <row r="12" spans="1:2" x14ac:dyDescent="0.25">
      <c r="A12" s="1">
        <v>25.774898108475284</v>
      </c>
      <c r="B12" s="1">
        <v>112.95363500191591</v>
      </c>
    </row>
    <row r="13" spans="1:2" x14ac:dyDescent="0.25">
      <c r="A13" s="1">
        <v>26.660048071898839</v>
      </c>
      <c r="B13" s="1">
        <v>134.87999442644653</v>
      </c>
    </row>
    <row r="14" spans="1:2" x14ac:dyDescent="0.25">
      <c r="A14" s="1">
        <v>27.708224474866757</v>
      </c>
      <c r="B14" s="1">
        <v>177.65701745218936</v>
      </c>
    </row>
    <row r="15" spans="1:2" x14ac:dyDescent="0.25">
      <c r="A15" s="1">
        <v>28.755355836555545</v>
      </c>
      <c r="B15" s="1">
        <v>219.2747413522834</v>
      </c>
    </row>
    <row r="16" spans="1:2" x14ac:dyDescent="0.25">
      <c r="A16" s="1">
        <v>30.258125195945244</v>
      </c>
      <c r="B16" s="1">
        <v>286.34688403525274</v>
      </c>
    </row>
    <row r="20" spans="1:9" ht="30" x14ac:dyDescent="0.25">
      <c r="A20" s="2" t="s">
        <v>1</v>
      </c>
      <c r="B20" s="2" t="s">
        <v>2</v>
      </c>
      <c r="C20" s="2" t="s">
        <v>3</v>
      </c>
      <c r="D20" s="18" t="s">
        <v>28</v>
      </c>
      <c r="E20" s="19" t="s">
        <v>27</v>
      </c>
      <c r="F20" s="18" t="s">
        <v>25</v>
      </c>
      <c r="G20" s="18" t="s">
        <v>26</v>
      </c>
    </row>
    <row r="21" spans="1:9" x14ac:dyDescent="0.25">
      <c r="A21">
        <f>A2/100</f>
        <v>0</v>
      </c>
      <c r="B21">
        <f>B2/100</f>
        <v>0</v>
      </c>
      <c r="C21">
        <f>0.00918*(EXP(18.706*A21)-1)</f>
        <v>0</v>
      </c>
      <c r="D21">
        <f>A21+1</f>
        <v>1</v>
      </c>
      <c r="E21">
        <f>2*$H$21*(D21-D21^-2)+2*$H$22*(1-D21^-3)</f>
        <v>0</v>
      </c>
      <c r="F21">
        <f>E21-B21</f>
        <v>0</v>
      </c>
      <c r="G21">
        <f>F21^2</f>
        <v>0</v>
      </c>
      <c r="H21" s="20">
        <v>11.377000000000001</v>
      </c>
      <c r="I21" t="s">
        <v>29</v>
      </c>
    </row>
    <row r="22" spans="1:9" x14ac:dyDescent="0.25">
      <c r="A22">
        <f t="shared" ref="A22:B35" si="0">A3/100</f>
        <v>2.8864040129585117E-2</v>
      </c>
      <c r="B22">
        <f t="shared" si="0"/>
        <v>1.9841850419758247E-2</v>
      </c>
      <c r="C22">
        <f t="shared" ref="C22:C35" si="1">0.00918*(EXP(18.706*A22)-1)</f>
        <v>6.5718518997557457E-3</v>
      </c>
      <c r="D22">
        <f t="shared" ref="D22:D35" si="2">A22+1</f>
        <v>1.0288640401295852</v>
      </c>
      <c r="E22">
        <f t="shared" ref="E22:E35" si="3">2*$H$21*(D22-D22^-2)+2*$H$22*(1-D22^-3)</f>
        <v>-0.18796787760999623</v>
      </c>
      <c r="F22">
        <f t="shared" ref="F22:F35" si="4">E22-B22</f>
        <v>-0.20780972802975448</v>
      </c>
      <c r="G22">
        <f t="shared" ref="G22:G35" si="5">F22^2</f>
        <v>4.3184883063800521E-2</v>
      </c>
      <c r="H22" s="20">
        <v>-12.853999999999999</v>
      </c>
      <c r="I22" t="s">
        <v>30</v>
      </c>
    </row>
    <row r="23" spans="1:9" x14ac:dyDescent="0.25">
      <c r="A23">
        <f t="shared" si="0"/>
        <v>5.1969902811161033E-2</v>
      </c>
      <c r="B23">
        <f t="shared" si="0"/>
        <v>5.1945518514647994E-2</v>
      </c>
      <c r="C23">
        <f t="shared" si="1"/>
        <v>1.5088427036539561E-2</v>
      </c>
      <c r="D23">
        <f t="shared" si="2"/>
        <v>1.0519699028111611</v>
      </c>
      <c r="E23">
        <f t="shared" si="3"/>
        <v>-0.2497891228270448</v>
      </c>
      <c r="F23">
        <f t="shared" si="4"/>
        <v>-0.30173464134169281</v>
      </c>
      <c r="G23">
        <f t="shared" si="5"/>
        <v>9.10437937856E-2</v>
      </c>
    </row>
    <row r="24" spans="1:9" x14ac:dyDescent="0.25">
      <c r="A24">
        <f t="shared" si="0"/>
        <v>8.5181314661929144E-2</v>
      </c>
      <c r="B24">
        <f t="shared" si="0"/>
        <v>9.4471731633399503E-2</v>
      </c>
      <c r="C24">
        <f t="shared" si="1"/>
        <v>3.5989806990444767E-2</v>
      </c>
      <c r="D24">
        <f t="shared" si="2"/>
        <v>1.0851813146619291</v>
      </c>
      <c r="E24">
        <f t="shared" si="3"/>
        <v>-0.22091711771785061</v>
      </c>
      <c r="F24">
        <f t="shared" si="4"/>
        <v>-0.31538884935125011</v>
      </c>
      <c r="G24">
        <f t="shared" si="5"/>
        <v>9.9470126295105543E-2</v>
      </c>
    </row>
    <row r="25" spans="1:9" x14ac:dyDescent="0.25">
      <c r="A25">
        <f t="shared" si="0"/>
        <v>0.12131884209426272</v>
      </c>
      <c r="B25">
        <f t="shared" si="0"/>
        <v>0.18303549656878113</v>
      </c>
      <c r="C25">
        <f t="shared" si="1"/>
        <v>7.9622736400800975E-2</v>
      </c>
      <c r="D25">
        <f t="shared" si="2"/>
        <v>1.1213188420942628</v>
      </c>
      <c r="E25">
        <f t="shared" si="3"/>
        <v>-5.625914083951411E-2</v>
      </c>
      <c r="F25">
        <f t="shared" si="4"/>
        <v>-0.23929463740829524</v>
      </c>
      <c r="G25">
        <f t="shared" si="5"/>
        <v>5.7261923492367486E-2</v>
      </c>
    </row>
    <row r="26" spans="1:9" x14ac:dyDescent="0.25">
      <c r="A26">
        <f t="shared" si="0"/>
        <v>0.15892987773017034</v>
      </c>
      <c r="B26">
        <f t="shared" si="0"/>
        <v>0.30621102866896577</v>
      </c>
      <c r="C26">
        <f t="shared" si="1"/>
        <v>0.17028307876734375</v>
      </c>
      <c r="D26">
        <f t="shared" si="2"/>
        <v>1.1589298777301704</v>
      </c>
      <c r="E26">
        <f t="shared" si="3"/>
        <v>0.23681253810783964</v>
      </c>
      <c r="F26">
        <f t="shared" si="4"/>
        <v>-6.9398490561126125E-2</v>
      </c>
      <c r="G26">
        <f t="shared" si="5"/>
        <v>4.8161504921627116E-3</v>
      </c>
    </row>
    <row r="27" spans="1:9" x14ac:dyDescent="0.25">
      <c r="A27">
        <f t="shared" si="0"/>
        <v>0.19223534329606018</v>
      </c>
      <c r="B27">
        <f t="shared" si="0"/>
        <v>0.45307416309610893</v>
      </c>
      <c r="C27">
        <f t="shared" si="1"/>
        <v>0.32543530755591565</v>
      </c>
      <c r="D27">
        <f t="shared" si="2"/>
        <v>1.1922353432960602</v>
      </c>
      <c r="E27">
        <f t="shared" si="3"/>
        <v>0.58213078414867958</v>
      </c>
      <c r="F27">
        <f t="shared" si="4"/>
        <v>0.12905662105257065</v>
      </c>
      <c r="G27">
        <f t="shared" si="5"/>
        <v>1.6655611437506823E-2</v>
      </c>
    </row>
    <row r="28" spans="1:9" x14ac:dyDescent="0.25">
      <c r="A28">
        <f t="shared" si="0"/>
        <v>0.21398265231476643</v>
      </c>
      <c r="B28">
        <f t="shared" si="0"/>
        <v>0.57808896784756325</v>
      </c>
      <c r="C28">
        <f t="shared" si="1"/>
        <v>0.49341601626893172</v>
      </c>
      <c r="D28">
        <f t="shared" si="2"/>
        <v>1.2139826523147663</v>
      </c>
      <c r="E28">
        <f t="shared" si="3"/>
        <v>0.84461930696595466</v>
      </c>
      <c r="F28">
        <f t="shared" si="4"/>
        <v>0.26653033911839141</v>
      </c>
      <c r="G28">
        <f t="shared" si="5"/>
        <v>7.1038421670564733E-2</v>
      </c>
    </row>
    <row r="29" spans="1:9" x14ac:dyDescent="0.25">
      <c r="A29">
        <f t="shared" si="0"/>
        <v>0.23142439126345493</v>
      </c>
      <c r="B29">
        <f t="shared" si="0"/>
        <v>0.72679137492597634</v>
      </c>
      <c r="C29">
        <f t="shared" si="1"/>
        <v>0.68730890789867971</v>
      </c>
      <c r="D29">
        <f t="shared" si="2"/>
        <v>1.231424391263455</v>
      </c>
      <c r="E29">
        <f t="shared" si="3"/>
        <v>1.0737960825096913</v>
      </c>
      <c r="F29">
        <f t="shared" si="4"/>
        <v>0.34700470758371493</v>
      </c>
      <c r="G29">
        <f t="shared" si="5"/>
        <v>0.12041226708525951</v>
      </c>
    </row>
    <row r="30" spans="1:9" x14ac:dyDescent="0.25">
      <c r="A30">
        <f t="shared" si="0"/>
        <v>0.24456056014212563</v>
      </c>
      <c r="B30">
        <f t="shared" si="0"/>
        <v>0.89918138433134787</v>
      </c>
      <c r="C30">
        <f t="shared" si="1"/>
        <v>0.88131460351625546</v>
      </c>
      <c r="D30">
        <f t="shared" si="2"/>
        <v>1.2445605601421257</v>
      </c>
      <c r="E30">
        <f t="shared" si="3"/>
        <v>1.2564336589969383</v>
      </c>
      <c r="F30">
        <f t="shared" si="4"/>
        <v>0.3572522746655904</v>
      </c>
      <c r="G30">
        <f t="shared" si="5"/>
        <v>0.12762918775373844</v>
      </c>
    </row>
    <row r="31" spans="1:9" x14ac:dyDescent="0.25">
      <c r="A31">
        <f t="shared" si="0"/>
        <v>0.25774898108475286</v>
      </c>
      <c r="B31">
        <f t="shared" si="0"/>
        <v>1.1295363500191591</v>
      </c>
      <c r="C31">
        <f t="shared" si="1"/>
        <v>1.130473610529334</v>
      </c>
      <c r="D31">
        <f t="shared" si="2"/>
        <v>1.2577489810847529</v>
      </c>
      <c r="E31">
        <f t="shared" si="3"/>
        <v>1.4478568696958689</v>
      </c>
      <c r="F31">
        <f t="shared" si="4"/>
        <v>0.31832051967670982</v>
      </c>
      <c r="G31">
        <f t="shared" si="5"/>
        <v>0.10132795324725061</v>
      </c>
    </row>
    <row r="32" spans="1:9" x14ac:dyDescent="0.25">
      <c r="A32">
        <f t="shared" si="0"/>
        <v>0.2666004807189884</v>
      </c>
      <c r="B32">
        <f t="shared" si="0"/>
        <v>1.3487999442644654</v>
      </c>
      <c r="C32">
        <f t="shared" si="1"/>
        <v>1.3356942550036373</v>
      </c>
      <c r="D32">
        <f t="shared" si="2"/>
        <v>1.2666004807189883</v>
      </c>
      <c r="E32">
        <f t="shared" si="3"/>
        <v>1.5806026161139854</v>
      </c>
      <c r="F32">
        <f t="shared" si="4"/>
        <v>0.23180267184952008</v>
      </c>
      <c r="G32">
        <f t="shared" si="5"/>
        <v>5.3732478676576288E-2</v>
      </c>
    </row>
    <row r="33" spans="1:8" x14ac:dyDescent="0.25">
      <c r="A33">
        <f t="shared" si="0"/>
        <v>0.27708224474866755</v>
      </c>
      <c r="B33">
        <f t="shared" si="0"/>
        <v>1.7765701745218936</v>
      </c>
      <c r="C33">
        <f t="shared" si="1"/>
        <v>1.6270133174805819</v>
      </c>
      <c r="D33">
        <f t="shared" si="2"/>
        <v>1.2770822447486676</v>
      </c>
      <c r="E33">
        <f t="shared" si="3"/>
        <v>1.7420008998132168</v>
      </c>
      <c r="F33">
        <f t="shared" si="4"/>
        <v>-3.4569274708676767E-2</v>
      </c>
      <c r="G33">
        <f t="shared" si="5"/>
        <v>1.1950347538839591E-3</v>
      </c>
    </row>
    <row r="34" spans="1:8" x14ac:dyDescent="0.25">
      <c r="A34">
        <f t="shared" si="0"/>
        <v>0.28755355836555546</v>
      </c>
      <c r="B34">
        <f t="shared" si="0"/>
        <v>2.192747413522834</v>
      </c>
      <c r="C34">
        <f t="shared" si="1"/>
        <v>1.9810471708683806</v>
      </c>
      <c r="D34">
        <f t="shared" si="2"/>
        <v>1.2875535583655555</v>
      </c>
      <c r="E34">
        <f t="shared" si="3"/>
        <v>1.9075714494935934</v>
      </c>
      <c r="F34">
        <f t="shared" si="4"/>
        <v>-0.28517596402924061</v>
      </c>
      <c r="G34">
        <f t="shared" si="5"/>
        <v>8.1325330460006742E-2</v>
      </c>
    </row>
    <row r="35" spans="1:8" x14ac:dyDescent="0.25">
      <c r="A35">
        <f t="shared" si="0"/>
        <v>0.30258125195945246</v>
      </c>
      <c r="B35">
        <f t="shared" si="0"/>
        <v>2.8634688403525272</v>
      </c>
      <c r="C35">
        <f t="shared" si="1"/>
        <v>2.627068344416887</v>
      </c>
      <c r="D35">
        <f t="shared" si="2"/>
        <v>1.3025812519594524</v>
      </c>
      <c r="E35">
        <f t="shared" si="3"/>
        <v>2.152321629163584</v>
      </c>
      <c r="F35">
        <f t="shared" si="4"/>
        <v>-0.7111472111889432</v>
      </c>
      <c r="G35">
        <f t="shared" si="5"/>
        <v>0.50573035598181137</v>
      </c>
    </row>
    <row r="36" spans="1:8" x14ac:dyDescent="0.25">
      <c r="G36" s="8">
        <f>SUM(G21:G35)</f>
        <v>1.3748235181956348</v>
      </c>
    </row>
    <row r="37" spans="1:8" x14ac:dyDescent="0.25">
      <c r="G37">
        <f>(G36/14)^0.5</f>
        <v>0.31337147265045801</v>
      </c>
      <c r="H37" t="s">
        <v>31</v>
      </c>
    </row>
    <row r="38" spans="1:8" x14ac:dyDescent="0.25">
      <c r="B38">
        <f>AVERAGE(B21:B35)</f>
        <v>0.84158428257916185</v>
      </c>
      <c r="G38">
        <f>G37/B38</f>
        <v>0.37235898903682457</v>
      </c>
    </row>
  </sheetData>
  <pageMargins left="0.75" right="0.75" top="1" bottom="1" header="0.5" footer="0.5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G15" sqref="G15"/>
    </sheetView>
  </sheetViews>
  <sheetFormatPr defaultRowHeight="15" x14ac:dyDescent="0.25"/>
  <sheetData>
    <row r="1" spans="1:6" ht="39" thickBot="1" x14ac:dyDescent="0.3">
      <c r="A1" s="12" t="s">
        <v>4</v>
      </c>
      <c r="B1" s="13"/>
      <c r="C1" s="3" t="s">
        <v>5</v>
      </c>
      <c r="D1" s="5">
        <v>9.0129999999999999</v>
      </c>
      <c r="F1" s="7" t="s">
        <v>17</v>
      </c>
    </row>
    <row r="2" spans="1:6" ht="26.25" thickBot="1" x14ac:dyDescent="0.3">
      <c r="A2" s="14"/>
      <c r="B2" s="15"/>
      <c r="C2" s="4" t="s">
        <v>6</v>
      </c>
      <c r="D2" s="6">
        <v>2.4470000000000001</v>
      </c>
      <c r="F2" s="8" t="s">
        <v>16</v>
      </c>
    </row>
    <row r="3" spans="1:6" ht="77.25" thickBot="1" x14ac:dyDescent="0.3">
      <c r="A3" s="12" t="s">
        <v>7</v>
      </c>
      <c r="B3" s="13"/>
      <c r="C3" s="4" t="s">
        <v>8</v>
      </c>
      <c r="D3" s="6">
        <v>5.5830000000000002</v>
      </c>
      <c r="F3" s="7" t="s">
        <v>18</v>
      </c>
    </row>
    <row r="4" spans="1:6" ht="77.25" thickBot="1" x14ac:dyDescent="0.3">
      <c r="A4" s="14"/>
      <c r="B4" s="15"/>
      <c r="C4" s="4" t="s">
        <v>9</v>
      </c>
      <c r="D4" s="6">
        <v>0.56399999999999995</v>
      </c>
      <c r="F4" s="7" t="s">
        <v>19</v>
      </c>
    </row>
    <row r="5" spans="1:6" ht="39" thickBot="1" x14ac:dyDescent="0.3">
      <c r="A5" s="12" t="s">
        <v>10</v>
      </c>
      <c r="B5" s="13"/>
      <c r="C5" s="4" t="s">
        <v>11</v>
      </c>
      <c r="D5" s="6">
        <v>0.316</v>
      </c>
      <c r="F5" s="7" t="s">
        <v>20</v>
      </c>
    </row>
    <row r="6" spans="1:6" ht="39" thickBot="1" x14ac:dyDescent="0.3">
      <c r="A6" s="14"/>
      <c r="B6" s="15"/>
      <c r="C6" s="4" t="s">
        <v>12</v>
      </c>
      <c r="D6" s="6">
        <v>0.13700000000000001</v>
      </c>
      <c r="F6" s="7" t="s">
        <v>21</v>
      </c>
    </row>
    <row r="7" spans="1:6" ht="39.75" customHeight="1" thickBot="1" x14ac:dyDescent="0.3">
      <c r="A7" s="9" t="s">
        <v>13</v>
      </c>
      <c r="B7" s="10"/>
      <c r="C7" s="11"/>
      <c r="D7" s="6">
        <v>0.112</v>
      </c>
      <c r="F7" s="8" t="s">
        <v>13</v>
      </c>
    </row>
    <row r="8" spans="1:6" ht="15.75" thickBot="1" x14ac:dyDescent="0.3">
      <c r="A8" s="9" t="s">
        <v>14</v>
      </c>
      <c r="B8" s="10"/>
      <c r="C8" s="11"/>
      <c r="D8" s="6">
        <v>0.11899999999999999</v>
      </c>
      <c r="F8" s="8" t="s">
        <v>14</v>
      </c>
    </row>
    <row r="9" spans="1:6" ht="25.5" customHeight="1" thickBot="1" x14ac:dyDescent="0.3">
      <c r="A9" s="16" t="s">
        <v>15</v>
      </c>
      <c r="B9" s="9" t="s">
        <v>8</v>
      </c>
      <c r="C9" s="11"/>
      <c r="D9" s="6">
        <v>0.42099999999999999</v>
      </c>
      <c r="F9" s="8" t="s">
        <v>22</v>
      </c>
    </row>
    <row r="10" spans="1:6" ht="25.5" customHeight="1" thickBot="1" x14ac:dyDescent="0.3">
      <c r="A10" s="17"/>
      <c r="B10" s="9" t="s">
        <v>9</v>
      </c>
      <c r="C10" s="11"/>
      <c r="D10" s="6">
        <v>0.23</v>
      </c>
      <c r="F10" s="8" t="s">
        <v>23</v>
      </c>
    </row>
    <row r="11" spans="1:6" ht="26.25" thickBot="1" x14ac:dyDescent="0.3">
      <c r="A11" s="9" t="s">
        <v>16</v>
      </c>
      <c r="B11" s="10"/>
      <c r="C11" s="11"/>
      <c r="D11" s="6">
        <v>8.1000000000000003E-2</v>
      </c>
      <c r="F11" s="7" t="s">
        <v>24</v>
      </c>
    </row>
  </sheetData>
  <mergeCells count="9">
    <mergeCell ref="A11:C11"/>
    <mergeCell ref="A1:B2"/>
    <mergeCell ref="A3:B4"/>
    <mergeCell ref="A5:B6"/>
    <mergeCell ref="A7:C7"/>
    <mergeCell ref="A8:C8"/>
    <mergeCell ref="A9:A10"/>
    <mergeCell ref="B9:C9"/>
    <mergeCell ref="B10:C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2020-12-08T17:38:50Z</dcterms:created>
  <dcterms:modified xsi:type="dcterms:W3CDTF">2020-12-14T19:19:29Z</dcterms:modified>
</cp:coreProperties>
</file>