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95" windowWidth="18195" windowHeight="10740"/>
  </bookViews>
  <sheets>
    <sheet name="Лист1" sheetId="1" r:id="rId1"/>
  </sheets>
  <definedNames>
    <definedName name="Бетон">Лист1!$H$4:$H$17</definedName>
    <definedName name="Раствор">Лист1!$K$4:$K$17</definedName>
    <definedName name="Смесь">Лист1!$N$3:$N$4</definedName>
  </definedNames>
  <calcPr calcId="145621"/>
</workbook>
</file>

<file path=xl/calcChain.xml><?xml version="1.0" encoding="utf-8"?>
<calcChain xmlns="http://schemas.openxmlformats.org/spreadsheetml/2006/main">
  <c r="B13" i="1" l="1"/>
  <c r="B19" i="1" l="1"/>
  <c r="B21" i="1" l="1"/>
  <c r="L17" i="1"/>
  <c r="J17" i="1"/>
  <c r="I17" i="1"/>
  <c r="L16" i="1"/>
  <c r="J16" i="1"/>
  <c r="I16" i="1"/>
  <c r="L15" i="1"/>
  <c r="J15" i="1"/>
  <c r="I15" i="1"/>
  <c r="L14" i="1"/>
  <c r="J14" i="1"/>
  <c r="I14" i="1"/>
  <c r="L13" i="1"/>
  <c r="J13" i="1"/>
  <c r="I13" i="1"/>
  <c r="L12" i="1"/>
  <c r="J12" i="1"/>
  <c r="I12" i="1"/>
  <c r="L11" i="1"/>
  <c r="J11" i="1"/>
  <c r="I11" i="1"/>
  <c r="L10" i="1"/>
  <c r="J10" i="1"/>
  <c r="I10" i="1"/>
  <c r="J9" i="1"/>
  <c r="I9" i="1"/>
  <c r="L8" i="1"/>
  <c r="J8" i="1"/>
  <c r="I8" i="1"/>
  <c r="L7" i="1"/>
  <c r="J7" i="1"/>
  <c r="I7" i="1"/>
  <c r="L6" i="1"/>
  <c r="J6" i="1"/>
  <c r="I6" i="1"/>
  <c r="L5" i="1"/>
  <c r="J5" i="1"/>
  <c r="I5" i="1"/>
  <c r="L4" i="1"/>
  <c r="J4" i="1"/>
  <c r="I4" i="1"/>
</calcChain>
</file>

<file path=xl/sharedStrings.xml><?xml version="1.0" encoding="utf-8"?>
<sst xmlns="http://schemas.openxmlformats.org/spreadsheetml/2006/main" count="44" uniqueCount="39">
  <si>
    <t>Бетон</t>
  </si>
  <si>
    <t>Раствор</t>
  </si>
  <si>
    <t>КЛАСС</t>
  </si>
  <si>
    <t>Мпа</t>
  </si>
  <si>
    <t>Марка</t>
  </si>
  <si>
    <t>В5</t>
  </si>
  <si>
    <t>М4</t>
  </si>
  <si>
    <t>В7,5</t>
  </si>
  <si>
    <t>М10</t>
  </si>
  <si>
    <t>В10</t>
  </si>
  <si>
    <t>М25</t>
  </si>
  <si>
    <t>В12,5</t>
  </si>
  <si>
    <t>М50</t>
  </si>
  <si>
    <t>В15</t>
  </si>
  <si>
    <t>М75</t>
  </si>
  <si>
    <t>В20</t>
  </si>
  <si>
    <t>М100</t>
  </si>
  <si>
    <t>В22,5</t>
  </si>
  <si>
    <t>М150</t>
  </si>
  <si>
    <t>В25</t>
  </si>
  <si>
    <t>М200</t>
  </si>
  <si>
    <t>В30</t>
  </si>
  <si>
    <t>М300</t>
  </si>
  <si>
    <t>В35</t>
  </si>
  <si>
    <t>М350</t>
  </si>
  <si>
    <t>В40</t>
  </si>
  <si>
    <t>М400</t>
  </si>
  <si>
    <t>В45</t>
  </si>
  <si>
    <t>М450</t>
  </si>
  <si>
    <t>В50</t>
  </si>
  <si>
    <t>М500</t>
  </si>
  <si>
    <t>В55</t>
  </si>
  <si>
    <t>М550</t>
  </si>
  <si>
    <t>БЕТОН</t>
  </si>
  <si>
    <t>РАСТВОР</t>
  </si>
  <si>
    <t>Вот тут у меня возникают проблемы</t>
  </si>
  <si>
    <t>Почему то на М100 и 7-е и 28-е сутки возникает #Н/Д</t>
  </si>
  <si>
    <t>Формулы для склеивания</t>
  </si>
  <si>
    <t>сутки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</si>
</sst>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double">
        <color theme="9" tint="-0.24994659260841701"/>
      </left>
      <right style="double">
        <color theme="9" tint="-0.24994659260841701"/>
      </right>
      <top style="double">
        <color theme="9" tint="-0.24994659260841701"/>
      </top>
      <bottom style="double">
        <color theme="9" tint="-0.24994659260841701"/>
      </bottom>
      <diagonal/>
    </border>
  </borders>
  <cellStyleXfs count="5">
    <xf numFmtId="0" fontId="0" fillId="0" borderId="0"/>
    <xf numFmtId="0" fontId="1" fillId="2" borderId="1" applyNumberFormat="0" applyFont="0" applyAlignment="0" applyProtection="0"/>
    <xf numFmtId="0" fontId="2" fillId="3" borderId="0" applyNumberFormat="0" applyBorder="0" applyAlignment="0" applyProtection="0"/>
    <xf numFmtId="0" fontId="3" fillId="4" borderId="2" applyNumberFormat="0" applyAlignment="0" applyProtection="0"/>
    <xf numFmtId="0" fontId="4" fillId="5" borderId="3" applyNumberFormat="0" applyAlignment="0" applyProtection="0"/>
  </cellStyleXfs>
  <cellXfs count="23">
    <xf numFmtId="0" fontId="0" fillId="0" borderId="0" xfId="0"/>
    <xf numFmtId="0" fontId="0" fillId="0" borderId="0" xfId="0" applyAlignment="1">
      <alignment horizontal="center" vertical="center"/>
    </xf>
    <xf numFmtId="0" fontId="3" fillId="4" borderId="2" xfId="3" applyAlignment="1">
      <alignment horizontal="center" vertical="center"/>
    </xf>
    <xf numFmtId="0" fontId="2" fillId="3" borderId="4" xfId="2" applyBorder="1" applyAlignment="1">
      <alignment horizontal="center" vertical="center"/>
    </xf>
    <xf numFmtId="0" fontId="5" fillId="0" borderId="12" xfId="1" applyFont="1" applyFill="1" applyBorder="1" applyAlignment="1" applyProtection="1">
      <alignment horizontal="center" vertical="center"/>
      <protection locked="0"/>
    </xf>
    <xf numFmtId="0" fontId="0" fillId="0" borderId="7" xfId="0" applyBorder="1"/>
    <xf numFmtId="0" fontId="0" fillId="0" borderId="9" xfId="0" applyBorder="1"/>
    <xf numFmtId="0" fontId="0" fillId="2" borderId="4" xfId="1" applyFont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 wrapText="1"/>
    </xf>
    <xf numFmtId="0" fontId="0" fillId="6" borderId="11" xfId="0" applyFill="1" applyBorder="1" applyAlignment="1">
      <alignment horizontal="center"/>
    </xf>
    <xf numFmtId="0" fontId="5" fillId="6" borderId="4" xfId="0" applyFont="1" applyFill="1" applyBorder="1" applyAlignment="1">
      <alignment horizontal="center" vertical="center"/>
    </xf>
    <xf numFmtId="0" fontId="5" fillId="6" borderId="5" xfId="0" applyFont="1" applyFill="1" applyBorder="1" applyAlignment="1">
      <alignment horizontal="center" vertical="center"/>
    </xf>
    <xf numFmtId="0" fontId="5" fillId="6" borderId="6" xfId="0" applyFont="1" applyFill="1" applyBorder="1" applyAlignment="1">
      <alignment horizontal="left" vertical="center"/>
    </xf>
    <xf numFmtId="2" fontId="6" fillId="6" borderId="7" xfId="0" applyNumberFormat="1" applyFont="1" applyFill="1" applyBorder="1" applyAlignment="1">
      <alignment horizontal="left" vertical="center"/>
    </xf>
    <xf numFmtId="0" fontId="5" fillId="6" borderId="8" xfId="0" applyFont="1" applyFill="1" applyBorder="1" applyAlignment="1">
      <alignment horizontal="left" vertical="center"/>
    </xf>
    <xf numFmtId="2" fontId="6" fillId="6" borderId="6" xfId="0" applyNumberFormat="1" applyFont="1" applyFill="1" applyBorder="1" applyAlignment="1">
      <alignment horizontal="left" vertical="center"/>
    </xf>
    <xf numFmtId="0" fontId="5" fillId="6" borderId="9" xfId="0" applyFont="1" applyFill="1" applyBorder="1" applyAlignment="1">
      <alignment horizontal="left" vertical="center"/>
    </xf>
    <xf numFmtId="2" fontId="6" fillId="6" borderId="10" xfId="0" applyNumberFormat="1" applyFont="1" applyFill="1" applyBorder="1" applyAlignment="1">
      <alignment horizontal="left" vertical="center"/>
    </xf>
    <xf numFmtId="0" fontId="7" fillId="0" borderId="0" xfId="0" applyFont="1" applyAlignment="1">
      <alignment horizontal="center"/>
    </xf>
    <xf numFmtId="2" fontId="4" fillId="5" borderId="3" xfId="4" applyNumberFormat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8" fillId="0" borderId="0" xfId="0" applyFont="1"/>
  </cellXfs>
  <cellStyles count="5">
    <cellStyle name="Вычисление" xfId="3" builtinId="22"/>
    <cellStyle name="Контрольная ячейка" xfId="4" builtinId="23"/>
    <cellStyle name="Обычный" xfId="0" builtinId="0"/>
    <cellStyle name="Примечание" xfId="1" builtinId="10"/>
    <cellStyle name="Хороший" xfId="2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323850</xdr:colOff>
      <xdr:row>7</xdr:row>
      <xdr:rowOff>123825</xdr:rowOff>
    </xdr:from>
    <xdr:to>
      <xdr:col>0</xdr:col>
      <xdr:colOff>808482</xdr:colOff>
      <xdr:row>12</xdr:row>
      <xdr:rowOff>140208</xdr:rowOff>
    </xdr:to>
    <xdr:sp macro="" textlink="">
      <xdr:nvSpPr>
        <xdr:cNvPr id="2" name="Стрелка вниз 1"/>
        <xdr:cNvSpPr/>
      </xdr:nvSpPr>
      <xdr:spPr>
        <a:xfrm rot="19444349">
          <a:off x="323850" y="1514475"/>
          <a:ext cx="484632" cy="968883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tabSelected="1" workbookViewId="0">
      <selection activeCell="D10" sqref="D10"/>
    </sheetView>
  </sheetViews>
  <sheetFormatPr defaultRowHeight="15" x14ac:dyDescent="0.25"/>
  <cols>
    <col min="1" max="1" width="15.7109375" customWidth="1"/>
    <col min="2" max="2" width="28.28515625" bestFit="1" customWidth="1"/>
  </cols>
  <sheetData>
    <row r="1" spans="1:14" ht="15.75" thickBot="1" x14ac:dyDescent="0.3">
      <c r="A1" s="7" t="s">
        <v>1</v>
      </c>
      <c r="C1" s="3">
        <v>7</v>
      </c>
      <c r="D1" t="s">
        <v>38</v>
      </c>
    </row>
    <row r="2" spans="1:14" ht="16.5" thickTop="1" thickBot="1" x14ac:dyDescent="0.3">
      <c r="A2" s="4" t="s">
        <v>18</v>
      </c>
      <c r="H2" s="10" t="s">
        <v>33</v>
      </c>
      <c r="I2" s="10"/>
      <c r="K2" s="10" t="s">
        <v>34</v>
      </c>
      <c r="L2" s="10"/>
    </row>
    <row r="3" spans="1:14" ht="16.5" thickTop="1" thickBot="1" x14ac:dyDescent="0.3">
      <c r="H3" s="11" t="s">
        <v>2</v>
      </c>
      <c r="I3" s="12" t="s">
        <v>3</v>
      </c>
      <c r="J3" s="1"/>
      <c r="K3" s="11" t="s">
        <v>4</v>
      </c>
      <c r="L3" s="12" t="s">
        <v>3</v>
      </c>
      <c r="N3" s="5" t="s">
        <v>0</v>
      </c>
    </row>
    <row r="4" spans="1:14" ht="15.75" thickBot="1" x14ac:dyDescent="0.3">
      <c r="B4" s="2">
        <v>16.149999999999999</v>
      </c>
      <c r="H4" s="13" t="s">
        <v>5</v>
      </c>
      <c r="I4" s="14">
        <f>ROUND(MID(H4,2,4)*IF($B$1="",1.305,$B$2),2)</f>
        <v>6.53</v>
      </c>
      <c r="J4" s="1" t="str">
        <f>MID(H4,2,4)</f>
        <v>5</v>
      </c>
      <c r="K4" s="13" t="s">
        <v>6</v>
      </c>
      <c r="L4" s="14">
        <f>ROUND(MID(K4,2,4)*0.0980665,2)</f>
        <v>0.39</v>
      </c>
      <c r="N4" s="6" t="s">
        <v>1</v>
      </c>
    </row>
    <row r="5" spans="1:14" x14ac:dyDescent="0.25">
      <c r="B5" s="2"/>
      <c r="H5" s="15" t="s">
        <v>7</v>
      </c>
      <c r="I5" s="16">
        <f t="shared" ref="I5:I17" si="0">ROUND(MID(H5,2,4)*IF($B$1="",1.305,$B$2),2)</f>
        <v>9.7899999999999991</v>
      </c>
      <c r="J5" s="1" t="str">
        <f t="shared" ref="J5:J17" si="1">MID(H5,2,4)</f>
        <v>7,5</v>
      </c>
      <c r="K5" s="15" t="s">
        <v>8</v>
      </c>
      <c r="L5" s="16">
        <f t="shared" ref="L5:L17" si="2">ROUND(MID(K5,2,4)*0.0980665,2)</f>
        <v>0.98</v>
      </c>
    </row>
    <row r="6" spans="1:14" x14ac:dyDescent="0.25">
      <c r="B6" s="2"/>
      <c r="H6" s="15" t="s">
        <v>9</v>
      </c>
      <c r="I6" s="16">
        <f t="shared" si="0"/>
        <v>13.05</v>
      </c>
      <c r="J6" s="1" t="str">
        <f t="shared" si="1"/>
        <v>10</v>
      </c>
      <c r="K6" s="15" t="s">
        <v>10</v>
      </c>
      <c r="L6" s="16">
        <f t="shared" si="2"/>
        <v>2.4500000000000002</v>
      </c>
    </row>
    <row r="7" spans="1:14" x14ac:dyDescent="0.25">
      <c r="B7" s="2"/>
      <c r="H7" s="15" t="s">
        <v>11</v>
      </c>
      <c r="I7" s="16">
        <f t="shared" si="0"/>
        <v>16.309999999999999</v>
      </c>
      <c r="J7" s="1" t="str">
        <f t="shared" si="1"/>
        <v>12,5</v>
      </c>
      <c r="K7" s="15" t="s">
        <v>12</v>
      </c>
      <c r="L7" s="16">
        <f t="shared" si="2"/>
        <v>4.9000000000000004</v>
      </c>
    </row>
    <row r="8" spans="1:14" x14ac:dyDescent="0.25">
      <c r="H8" s="15" t="s">
        <v>13</v>
      </c>
      <c r="I8" s="16">
        <f t="shared" si="0"/>
        <v>19.579999999999998</v>
      </c>
      <c r="J8" s="1" t="str">
        <f t="shared" si="1"/>
        <v>15</v>
      </c>
      <c r="K8" s="15" t="s">
        <v>14</v>
      </c>
      <c r="L8" s="16">
        <f t="shared" si="2"/>
        <v>7.35</v>
      </c>
    </row>
    <row r="9" spans="1:14" x14ac:dyDescent="0.25">
      <c r="H9" s="15" t="s">
        <v>15</v>
      </c>
      <c r="I9" s="16">
        <f t="shared" si="0"/>
        <v>26.1</v>
      </c>
      <c r="J9" s="1" t="str">
        <f t="shared" si="1"/>
        <v>20</v>
      </c>
      <c r="K9" s="15" t="s">
        <v>16</v>
      </c>
      <c r="L9" s="16">
        <v>9.81</v>
      </c>
    </row>
    <row r="10" spans="1:14" x14ac:dyDescent="0.25">
      <c r="B10" t="s">
        <v>35</v>
      </c>
      <c r="H10" s="15" t="s">
        <v>17</v>
      </c>
      <c r="I10" s="16">
        <f t="shared" si="0"/>
        <v>29.36</v>
      </c>
      <c r="J10" s="1" t="str">
        <f t="shared" si="1"/>
        <v>22,5</v>
      </c>
      <c r="K10" s="15" t="s">
        <v>18</v>
      </c>
      <c r="L10" s="16">
        <f t="shared" si="2"/>
        <v>14.71</v>
      </c>
    </row>
    <row r="11" spans="1:14" x14ac:dyDescent="0.25">
      <c r="H11" s="15" t="s">
        <v>19</v>
      </c>
      <c r="I11" s="16">
        <f t="shared" si="0"/>
        <v>32.630000000000003</v>
      </c>
      <c r="J11" s="1" t="str">
        <f t="shared" si="1"/>
        <v>25</v>
      </c>
      <c r="K11" s="15" t="s">
        <v>20</v>
      </c>
      <c r="L11" s="16">
        <f t="shared" si="2"/>
        <v>19.61</v>
      </c>
    </row>
    <row r="12" spans="1:14" ht="15.75" thickBot="1" x14ac:dyDescent="0.3">
      <c r="H12" s="15" t="s">
        <v>21</v>
      </c>
      <c r="I12" s="16">
        <f t="shared" si="0"/>
        <v>39.15</v>
      </c>
      <c r="J12" s="1" t="str">
        <f t="shared" si="1"/>
        <v>30</v>
      </c>
      <c r="K12" s="15" t="s">
        <v>22</v>
      </c>
      <c r="L12" s="16">
        <f t="shared" si="2"/>
        <v>29.42</v>
      </c>
    </row>
    <row r="13" spans="1:14" ht="16.5" thickTop="1" thickBot="1" x14ac:dyDescent="0.3">
      <c r="B13" s="20">
        <f>IF(A1="Раствор",IF(VALUE(C1)&gt;27,(IF(B4&gt;VLOOKUP(A2,K4:L17,2,TRUE),"M"&amp;B4&amp;" ≥ М"&amp;VLOOKUP(A2,K4:L17,2,TRUE),"M"&amp;B4&amp;" ≤ М"&amp;VLOOKUP(A2,K4:L17,2,TRUE))),ROUND(B4,3)/VLOOKUP(A2,K4:L17,2,TRUE)*100),IF(VALUE(C1)&gt;27,(IF(ROUND(B4*0.8,)&gt;--VLOOKUP(A2,H4:J17,3,TRUE),"B"&amp;ROUND(B4*0.8,)&amp;" ≥ B"&amp;VLOOKUP(A2,H4:J17,3,TRUE),"В"&amp;ROUND(B4*0.8,)&amp;" &lt; В"&amp;VLOOKUP(A2,H4:J17,3,TRUE))),("B"&amp;ROUND(B4*0.8,))))</f>
        <v>109.7892590074779</v>
      </c>
      <c r="H13" s="15" t="s">
        <v>23</v>
      </c>
      <c r="I13" s="16">
        <f t="shared" si="0"/>
        <v>45.68</v>
      </c>
      <c r="J13" s="1" t="str">
        <f t="shared" si="1"/>
        <v>35</v>
      </c>
      <c r="K13" s="15" t="s">
        <v>24</v>
      </c>
      <c r="L13" s="16">
        <f t="shared" si="2"/>
        <v>34.32</v>
      </c>
    </row>
    <row r="14" spans="1:14" ht="15.75" thickTop="1" x14ac:dyDescent="0.25">
      <c r="H14" s="15" t="s">
        <v>25</v>
      </c>
      <c r="I14" s="16">
        <f t="shared" si="0"/>
        <v>52.2</v>
      </c>
      <c r="J14" s="1" t="str">
        <f t="shared" si="1"/>
        <v>40</v>
      </c>
      <c r="K14" s="15" t="s">
        <v>26</v>
      </c>
      <c r="L14" s="16">
        <f t="shared" si="2"/>
        <v>39.229999999999997</v>
      </c>
    </row>
    <row r="15" spans="1:14" x14ac:dyDescent="0.25">
      <c r="B15" s="1"/>
      <c r="H15" s="15" t="s">
        <v>27</v>
      </c>
      <c r="I15" s="16">
        <f t="shared" si="0"/>
        <v>58.73</v>
      </c>
      <c r="J15" s="1" t="str">
        <f t="shared" si="1"/>
        <v>45</v>
      </c>
      <c r="K15" s="15" t="s">
        <v>28</v>
      </c>
      <c r="L15" s="16">
        <f t="shared" si="2"/>
        <v>44.13</v>
      </c>
    </row>
    <row r="16" spans="1:14" x14ac:dyDescent="0.25">
      <c r="H16" s="15" t="s">
        <v>29</v>
      </c>
      <c r="I16" s="16">
        <f t="shared" si="0"/>
        <v>65.25</v>
      </c>
      <c r="J16" s="1" t="str">
        <f t="shared" si="1"/>
        <v>50</v>
      </c>
      <c r="K16" s="15" t="s">
        <v>30</v>
      </c>
      <c r="L16" s="16">
        <f t="shared" si="2"/>
        <v>49.03</v>
      </c>
    </row>
    <row r="17" spans="1:14" ht="15.75" thickBot="1" x14ac:dyDescent="0.3">
      <c r="A17" s="19" t="s">
        <v>37</v>
      </c>
      <c r="B17" s="19"/>
      <c r="C17" s="19"/>
      <c r="D17" s="19"/>
      <c r="E17" s="19"/>
      <c r="F17" s="19"/>
      <c r="H17" s="17" t="s">
        <v>31</v>
      </c>
      <c r="I17" s="18">
        <f t="shared" si="0"/>
        <v>71.78</v>
      </c>
      <c r="J17" s="1" t="str">
        <f t="shared" si="1"/>
        <v>55</v>
      </c>
      <c r="K17" s="17" t="s">
        <v>32</v>
      </c>
      <c r="L17" s="18">
        <f t="shared" si="2"/>
        <v>53.94</v>
      </c>
    </row>
    <row r="19" spans="1:14" x14ac:dyDescent="0.25">
      <c r="A19" s="8" t="s">
        <v>1</v>
      </c>
      <c r="B19" s="21">
        <f>IF(A1="Раствор",IF(VALUE(C1)&gt;27,(IF(B4&gt;VLOOKUP(A2,K4:L17,2,TRUE),"M"&amp;B4&amp;" ≥ М"&amp;VLOOKUP(A2,K4:L17,2,TRUE),"M"&amp;B4&amp;" ≤ М"&amp;VLOOKUP(A2,K4:L17,2,TRUE))),ROUND(B4,3)/VLOOKUP(A2,K4:L17,2,TRUE)*100),"НЕ РАСТВОР")</f>
        <v>109.7892590074779</v>
      </c>
      <c r="C19" s="22" t="s">
        <v>36</v>
      </c>
    </row>
    <row r="20" spans="1:14" x14ac:dyDescent="0.25">
      <c r="A20" s="8"/>
    </row>
    <row r="21" spans="1:14" ht="31.5" customHeight="1" x14ac:dyDescent="0.25">
      <c r="A21" s="8" t="s">
        <v>0</v>
      </c>
      <c r="B21" s="1" t="str">
        <f>IF(A1="Бетон",IF(VALUE(C1)&gt;27,(IF(ROUND(B4*0.8,)&gt;--VLOOKUP(A2,H4:J17,3,TRUE),"B"&amp;ROUND(B4*0.8,)&amp;" ≥ B"&amp;VLOOKUP(A2,H4:J17,3,TRUE),"В"&amp;ROUND(B4*0.8,)&amp;" &lt; В"&amp;VLOOKUP(A2,H4:J17,3,TRUE))),("B"&amp;ROUND(B4*0.8,))),"НЕ БЕТОН")</f>
        <v>НЕ БЕТОН</v>
      </c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</row>
  </sheetData>
  <mergeCells count="5">
    <mergeCell ref="H2:I2"/>
    <mergeCell ref="K2:L2"/>
    <mergeCell ref="B4:B7"/>
    <mergeCell ref="A17:F17"/>
    <mergeCell ref="C21:N21"/>
  </mergeCells>
  <dataValidations disablePrompts="1" count="2">
    <dataValidation type="list" allowBlank="1" showInputMessage="1" showErrorMessage="1" sqref="A1">
      <formula1>Смесь</formula1>
    </dataValidation>
    <dataValidation type="list" allowBlank="1" showInputMessage="1" showErrorMessage="1" sqref="A2">
      <formula1>INDIRECT($A$1)</formula1>
    </dataValidation>
  </dataValidation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3</vt:i4>
      </vt:variant>
    </vt:vector>
  </HeadingPairs>
  <TitlesOfParts>
    <vt:vector size="4" baseType="lpstr">
      <vt:lpstr>Лист1</vt:lpstr>
      <vt:lpstr>Бетон</vt:lpstr>
      <vt:lpstr>Раствор</vt:lpstr>
      <vt:lpstr>Смесь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Lab</dc:creator>
  <cp:lastModifiedBy>Lab</cp:lastModifiedBy>
  <dcterms:created xsi:type="dcterms:W3CDTF">2020-12-08T13:42:14Z</dcterms:created>
  <dcterms:modified xsi:type="dcterms:W3CDTF">2020-12-10T13:07:42Z</dcterms:modified>
</cp:coreProperties>
</file>