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EELANCE\EXCELWORLD\TEST-017-Выбор финансовой стратегии завода\"/>
    </mc:Choice>
  </mc:AlternateContent>
  <xr:revisionPtr revIDLastSave="0" documentId="13_ncr:1_{FED473F4-872D-4839-9735-188ADA8B7DCA}" xr6:coauthVersionLast="45" xr6:coauthVersionMax="45" xr10:uidLastSave="{00000000-0000-0000-0000-000000000000}"/>
  <bookViews>
    <workbookView xWindow="-120" yWindow="-120" windowWidth="20730" windowHeight="11310" activeTab="2" xr2:uid="{F48FF933-92E1-4765-9757-AED6F3E6EBB6}"/>
  </bookViews>
  <sheets>
    <sheet name="Задание" sheetId="3" r:id="rId1"/>
    <sheet name="Исходные данные II" sheetId="4" r:id="rId2"/>
    <sheet name="Свод" sheetId="5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4" i="5"/>
  <c r="K5" i="5"/>
  <c r="K9" i="5"/>
  <c r="K13" i="5"/>
  <c r="K11" i="5"/>
  <c r="K8" i="5"/>
  <c r="K16" i="5"/>
  <c r="K6" i="5"/>
  <c r="K10" i="5"/>
  <c r="K14" i="5"/>
  <c r="K7" i="5"/>
  <c r="K15" i="5"/>
  <c r="K12" i="5"/>
  <c r="K4" i="5"/>
  <c r="B18" i="5" l="1"/>
  <c r="C18" i="5"/>
  <c r="D18" i="5"/>
  <c r="E18" i="5"/>
  <c r="F18" i="5"/>
  <c r="G18" i="5"/>
  <c r="H18" i="5"/>
</calcChain>
</file>

<file path=xl/sharedStrings.xml><?xml version="1.0" encoding="utf-8"?>
<sst xmlns="http://schemas.openxmlformats.org/spreadsheetml/2006/main" count="40" uniqueCount="30">
  <si>
    <t>Годы</t>
  </si>
  <si>
    <t>Крупный</t>
  </si>
  <si>
    <t>-</t>
  </si>
  <si>
    <t>Средний</t>
  </si>
  <si>
    <t>Мелкий</t>
  </si>
  <si>
    <t>Приведенные интегральные затраты, млн.руб.</t>
  </si>
  <si>
    <t>Размер предприятия</t>
  </si>
  <si>
    <t>Объем производства/План 2/I, т</t>
  </si>
  <si>
    <t>Объем производства/План 3/I, т</t>
  </si>
  <si>
    <t>Объем производства/План 1/II, т</t>
  </si>
  <si>
    <t>Объем производства/План 2/II, т</t>
  </si>
  <si>
    <t>Объем производства/План 1/III, т</t>
  </si>
  <si>
    <t>Объем производства/План 2/III, т</t>
  </si>
  <si>
    <t>Объем производства/План 1/I, т</t>
  </si>
  <si>
    <t>Потребность в прокате, т</t>
  </si>
  <si>
    <t>Названия строк</t>
  </si>
  <si>
    <t>Общий итог</t>
  </si>
  <si>
    <t>Сумма по полю Объем производства/План 1/II, т</t>
  </si>
  <si>
    <t>Сумма по полю Объем производства/План 2/II, т</t>
  </si>
  <si>
    <t>Сумма по полю Объем производства/План 1/III, т</t>
  </si>
  <si>
    <t>Сумма по полю Объем производства/План 2/III, т</t>
  </si>
  <si>
    <t>Сумма по полю Объем производства/План 1/I, т</t>
  </si>
  <si>
    <t>Сумма по полю Объем производства/План 2/I, т</t>
  </si>
  <si>
    <t>Сумма по полю Объем производства/План 3/I, т</t>
  </si>
  <si>
    <t>Сумма по полю Потребность в прокате, т</t>
  </si>
  <si>
    <t>Приведенные интегральные затраты</t>
  </si>
  <si>
    <t>Варианты развития предприятий и потребность в сортовом прокате по годам планового периода</t>
  </si>
  <si>
    <t>Максимальный объем производства по вариантам планов</t>
  </si>
  <si>
    <t>[план] - [потребность]</t>
  </si>
  <si>
    <t>Только два плана покрывают потребность в прокате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</si>
</sst>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pivotButton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0" borderId="1" xfId="0" applyBorder="1"/>
    <xf numFmtId="0" fontId="1" fillId="0" borderId="0" xfId="0" applyFont="1" applyAlignment="1">
      <alignment vertical="top" wrapText="1"/>
    </xf>
    <xf numFmtId="0" fontId="3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alignment vertical="top" wrapText="1"/>
    </dxf>
    <dxf>
      <alignment vertical="top" wrapText="1"/>
    </dxf>
    <dxf>
      <alignment vertical="top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171450</xdr:rowOff>
    </xdr:from>
    <xdr:to>
      <xdr:col>15</xdr:col>
      <xdr:colOff>542925</xdr:colOff>
      <xdr:row>18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A7216D-8112-4069-BDF1-DF2676F24FC6}"/>
            </a:ext>
          </a:extLst>
        </xdr:cNvPr>
        <xdr:cNvSpPr txBox="1"/>
      </xdr:nvSpPr>
      <xdr:spPr>
        <a:xfrm>
          <a:off x="1190625" y="171450"/>
          <a:ext cx="8496300" cy="3324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Здраствуйте, я тут впервые, так что извините за какие-либо нарушения или ошибки. Требуется подсказка по решению данной задачи:</a:t>
          </a:r>
          <a:br>
            <a:rPr lang="ru-RU"/>
          </a:b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найти оптимальный план развития трех металлургических предприятий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удовлетворения потребностей района в сортовом прокате. Потребность в прокате задана в динамике (на 1990, 1995 и 2000 гг.). Разработаны три варианта развития 1 и по два варианта для 11 и 111 предприятий. Варианты различаются структурой и динамикой объема производства по годам планового периода, а также приведенными затратами на их осуществление.</a:t>
          </a:r>
          <a:br>
            <a:rPr lang="ru-RU"/>
          </a:br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Оптимизация плана заключается в выборе из известных вариантов развития каждого предприятия таких, реализация которых позволяет обеспечить заданную потребность в сортовом прокате по годам планового периода с минимальными совокупными приведенными затратами.</a:t>
          </a:r>
          <a:br>
            <a:rPr lang="ru-RU">
              <a:solidFill>
                <a:srgbClr val="FF0000"/>
              </a:solidFill>
            </a:rPr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каждого предприятия может быть выбран один вариант развития.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 смыслу легко выбрать, а вот реализовать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неизвестно...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Вот как я это представил (набросок, ну если я правильно понял суть, сам я не экономист)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ita Dvorets" refreshedDate="44175.568821527777" createdVersion="6" refreshedVersion="6" minRefreshableVersion="3" recordCount="9" xr:uid="{9EE35896-B1C6-485A-9750-47082EC22D43}">
  <cacheSource type="worksheet">
    <worksheetSource ref="A2:J11" sheet="Исходные данные II"/>
  </cacheSource>
  <cacheFields count="10">
    <cacheField name="Размер предприятия" numFmtId="0">
      <sharedItems count="3">
        <s v="Крупный"/>
        <s v="Средний"/>
        <s v="Мелкий"/>
      </sharedItems>
    </cacheField>
    <cacheField name="Годы" numFmtId="0">
      <sharedItems containsSemiMixedTypes="0" containsString="0" containsNumber="1" containsInteger="1" minValue="1990" maxValue="2000" count="3">
        <n v="1990"/>
        <n v="1995"/>
        <n v="2000"/>
      </sharedItems>
    </cacheField>
    <cacheField name="Объем производства/План 1/I, т" numFmtId="0">
      <sharedItems containsSemiMixedTypes="0" containsString="0" containsNumber="1" containsInteger="1" minValue="200" maxValue="1000" count="6">
        <n v="200"/>
        <n v="800"/>
        <n v="250"/>
        <n v="600"/>
        <n v="1000"/>
        <n v="700"/>
      </sharedItems>
    </cacheField>
    <cacheField name="Объем производства/План 2/I, т" numFmtId="0">
      <sharedItems containsSemiMixedTypes="0" containsString="0" containsNumber="1" containsInteger="1" minValue="200" maxValue="1200" count="7">
        <n v="200"/>
        <n v="800"/>
        <n v="250"/>
        <n v="1000"/>
        <n v="850"/>
        <n v="550"/>
        <n v="1200"/>
      </sharedItems>
    </cacheField>
    <cacheField name="Объем производства/План 3/I, т" numFmtId="0">
      <sharedItems containsSemiMixedTypes="0" containsString="0" containsNumber="1" containsInteger="1" minValue="250" maxValue="1600" count="8">
        <n v="450"/>
        <n v="1300"/>
        <n v="250"/>
        <n v="1100"/>
        <n v="1500"/>
        <n v="850"/>
        <n v="1150"/>
        <n v="1600"/>
      </sharedItems>
    </cacheField>
    <cacheField name="Объем производства/План 1/II, т" numFmtId="0">
      <sharedItems containsSemiMixedTypes="0" containsString="0" containsNumber="1" containsInteger="1" minValue="150" maxValue="1300"/>
    </cacheField>
    <cacheField name="Объем производства/План 2/II, т" numFmtId="0">
      <sharedItems containsSemiMixedTypes="0" containsString="0" containsNumber="1" containsInteger="1" minValue="500" maxValue="1100"/>
    </cacheField>
    <cacheField name="Объем производства/План 1/III, т" numFmtId="0">
      <sharedItems containsSemiMixedTypes="0" containsString="0" containsNumber="1" containsInteger="1" minValue="0" maxValue="1650"/>
    </cacheField>
    <cacheField name="Объем производства/План 2/III, т" numFmtId="0">
      <sharedItems containsSemiMixedTypes="0" containsString="0" containsNumber="1" containsInteger="1" minValue="0" maxValue="1600"/>
    </cacheField>
    <cacheField name="Потребность в прокате, т" numFmtId="0">
      <sharedItems containsSemiMixedTypes="0" containsString="0" containsNumber="1" containsInteger="1" minValue="500" maxValue="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  <n v="300"/>
    <n v="600"/>
    <n v="0"/>
    <n v="0"/>
    <n v="500"/>
  </r>
  <r>
    <x v="0"/>
    <x v="1"/>
    <x v="1"/>
    <x v="1"/>
    <x v="1"/>
    <n v="300"/>
    <n v="600"/>
    <n v="0"/>
    <n v="0"/>
    <n v="1100"/>
  </r>
  <r>
    <x v="0"/>
    <x v="2"/>
    <x v="1"/>
    <x v="1"/>
    <x v="1"/>
    <n v="900"/>
    <n v="1050"/>
    <n v="0"/>
    <n v="0"/>
    <n v="1700"/>
  </r>
  <r>
    <x v="1"/>
    <x v="0"/>
    <x v="2"/>
    <x v="2"/>
    <x v="2"/>
    <n v="1000"/>
    <n v="500"/>
    <n v="600"/>
    <n v="0"/>
    <n v="1800"/>
  </r>
  <r>
    <x v="1"/>
    <x v="1"/>
    <x v="3"/>
    <x v="3"/>
    <x v="3"/>
    <n v="800"/>
    <n v="600"/>
    <n v="1200"/>
    <n v="0"/>
    <n v="1800"/>
  </r>
  <r>
    <x v="1"/>
    <x v="2"/>
    <x v="4"/>
    <x v="3"/>
    <x v="4"/>
    <n v="800"/>
    <n v="1000"/>
    <n v="1650"/>
    <n v="0"/>
    <n v="3200"/>
  </r>
  <r>
    <x v="2"/>
    <x v="0"/>
    <x v="2"/>
    <x v="4"/>
    <x v="5"/>
    <n v="150"/>
    <n v="650"/>
    <n v="0"/>
    <n v="600"/>
    <n v="1000"/>
  </r>
  <r>
    <x v="2"/>
    <x v="1"/>
    <x v="2"/>
    <x v="5"/>
    <x v="6"/>
    <n v="400"/>
    <n v="1100"/>
    <n v="0"/>
    <n v="1100"/>
    <n v="1250"/>
  </r>
  <r>
    <x v="2"/>
    <x v="2"/>
    <x v="5"/>
    <x v="6"/>
    <x v="7"/>
    <n v="1300"/>
    <n v="1100"/>
    <n v="0"/>
    <n v="1600"/>
    <n v="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6C07D9-2BAE-4DE3-9D85-5993CA0EE31C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I16" firstHeaderRow="0" firstDataRow="1" firstDataCol="1"/>
  <pivotFields count="10">
    <pivotField axis="axisRow" showAll="0">
      <items count="4">
        <item x="0"/>
        <item x="2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>
      <items count="7">
        <item x="0"/>
        <item x="2"/>
        <item x="3"/>
        <item x="5"/>
        <item x="1"/>
        <item x="4"/>
        <item t="default"/>
      </items>
    </pivotField>
    <pivotField dataField="1" showAll="0">
      <items count="8">
        <item x="0"/>
        <item x="2"/>
        <item x="5"/>
        <item x="1"/>
        <item x="4"/>
        <item x="3"/>
        <item x="6"/>
        <item t="default"/>
      </items>
    </pivotField>
    <pivotField dataField="1" showAll="0">
      <items count="9">
        <item x="2"/>
        <item x="0"/>
        <item x="5"/>
        <item x="3"/>
        <item x="6"/>
        <item x="1"/>
        <item x="4"/>
        <item x="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Сумма по полю Объем производства/План 1/I, т" fld="2" baseField="0" baseItem="0"/>
    <dataField name="Сумма по полю Объем производства/План 2/I, т" fld="3" baseField="0" baseItem="0"/>
    <dataField name="Сумма по полю Объем производства/План 3/I, т" fld="4" baseField="0" baseItem="0"/>
    <dataField name="Сумма по полю Объем производства/План 1/II, т" fld="5" baseField="0" baseItem="0"/>
    <dataField name="Сумма по полю Объем производства/План 2/II, т" fld="6" baseField="0" baseItem="0"/>
    <dataField name="Сумма по полю Объем производства/План 1/III, т" fld="7" baseField="0" baseItem="0"/>
    <dataField name="Сумма по полю Объем производства/План 2/III, т" fld="8" baseField="0" baseItem="0"/>
    <dataField name="Сумма по полю Потребность в прокате, т" fld="9" baseField="0" baseItem="0"/>
  </dataFields>
  <formats count="3"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BA13-3179-4F33-9F63-F67C7E87D2A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423F-C1A1-4D47-B113-60210EA91C9C}">
  <dimension ref="A1:J29"/>
  <sheetViews>
    <sheetView zoomScale="160" zoomScaleNormal="160" workbookViewId="0"/>
  </sheetViews>
  <sheetFormatPr defaultRowHeight="11.25" x14ac:dyDescent="0.2"/>
  <cols>
    <col min="1" max="1" width="12.7109375" style="1" customWidth="1"/>
    <col min="2" max="9" width="9.140625" style="1"/>
    <col min="10" max="10" width="11" style="1" customWidth="1"/>
    <col min="11" max="16384" width="9.140625" style="1"/>
  </cols>
  <sheetData>
    <row r="1" spans="1:10" x14ac:dyDescent="0.2">
      <c r="A1" s="1" t="s">
        <v>26</v>
      </c>
    </row>
    <row r="2" spans="1:10" ht="45" x14ac:dyDescent="0.2">
      <c r="A2" s="3" t="s">
        <v>6</v>
      </c>
      <c r="B2" s="3" t="s">
        <v>0</v>
      </c>
      <c r="C2" s="3" t="s">
        <v>13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14</v>
      </c>
    </row>
    <row r="3" spans="1:10" x14ac:dyDescent="0.2">
      <c r="A3" s="3" t="s">
        <v>1</v>
      </c>
      <c r="B3" s="3">
        <v>1990</v>
      </c>
      <c r="C3" s="3">
        <v>200</v>
      </c>
      <c r="D3" s="9">
        <v>200</v>
      </c>
      <c r="E3" s="9">
        <v>450</v>
      </c>
      <c r="F3" s="9">
        <v>300</v>
      </c>
      <c r="G3" s="9">
        <v>600</v>
      </c>
      <c r="H3" s="3">
        <v>0</v>
      </c>
      <c r="I3" s="3">
        <v>0</v>
      </c>
      <c r="J3" s="3">
        <v>500</v>
      </c>
    </row>
    <row r="4" spans="1:10" x14ac:dyDescent="0.2">
      <c r="A4" s="3" t="s">
        <v>1</v>
      </c>
      <c r="B4" s="3">
        <v>1995</v>
      </c>
      <c r="C4" s="3">
        <v>800</v>
      </c>
      <c r="D4" s="9">
        <v>800</v>
      </c>
      <c r="E4" s="9">
        <v>1300</v>
      </c>
      <c r="F4" s="9">
        <v>300</v>
      </c>
      <c r="G4" s="9">
        <v>600</v>
      </c>
      <c r="H4" s="3">
        <v>0</v>
      </c>
      <c r="I4" s="3">
        <v>0</v>
      </c>
      <c r="J4" s="3">
        <v>1100</v>
      </c>
    </row>
    <row r="5" spans="1:10" x14ac:dyDescent="0.2">
      <c r="A5" s="3" t="s">
        <v>1</v>
      </c>
      <c r="B5" s="3">
        <v>2000</v>
      </c>
      <c r="C5" s="3">
        <v>800</v>
      </c>
      <c r="D5" s="9">
        <v>800</v>
      </c>
      <c r="E5" s="9">
        <v>1300</v>
      </c>
      <c r="F5" s="9">
        <v>900</v>
      </c>
      <c r="G5" s="9">
        <v>1050</v>
      </c>
      <c r="H5" s="3">
        <v>0</v>
      </c>
      <c r="I5" s="3">
        <v>0</v>
      </c>
      <c r="J5" s="3">
        <v>1700</v>
      </c>
    </row>
    <row r="6" spans="1:10" x14ac:dyDescent="0.2">
      <c r="A6" s="3" t="s">
        <v>3</v>
      </c>
      <c r="B6" s="3">
        <v>1990</v>
      </c>
      <c r="C6" s="3">
        <v>250</v>
      </c>
      <c r="D6" s="3">
        <v>250</v>
      </c>
      <c r="E6" s="3">
        <v>250</v>
      </c>
      <c r="F6" s="3">
        <v>1000</v>
      </c>
      <c r="G6" s="3">
        <v>500</v>
      </c>
      <c r="H6" s="3">
        <v>600</v>
      </c>
      <c r="I6" s="3">
        <v>0</v>
      </c>
      <c r="J6" s="3">
        <v>1800</v>
      </c>
    </row>
    <row r="7" spans="1:10" x14ac:dyDescent="0.2">
      <c r="A7" s="3" t="s">
        <v>3</v>
      </c>
      <c r="B7" s="3">
        <v>1995</v>
      </c>
      <c r="C7" s="3">
        <v>600</v>
      </c>
      <c r="D7" s="3">
        <v>1000</v>
      </c>
      <c r="E7" s="3">
        <v>1100</v>
      </c>
      <c r="F7" s="3">
        <v>800</v>
      </c>
      <c r="G7" s="3">
        <v>600</v>
      </c>
      <c r="H7" s="3">
        <v>1200</v>
      </c>
      <c r="I7" s="3">
        <v>0</v>
      </c>
      <c r="J7" s="3">
        <v>1800</v>
      </c>
    </row>
    <row r="8" spans="1:10" x14ac:dyDescent="0.2">
      <c r="A8" s="3" t="s">
        <v>3</v>
      </c>
      <c r="B8" s="3">
        <v>2000</v>
      </c>
      <c r="C8" s="3">
        <v>1000</v>
      </c>
      <c r="D8" s="3">
        <v>1000</v>
      </c>
      <c r="E8" s="3">
        <v>1500</v>
      </c>
      <c r="F8" s="3">
        <v>800</v>
      </c>
      <c r="G8" s="3">
        <v>1000</v>
      </c>
      <c r="H8" s="3">
        <v>1650</v>
      </c>
      <c r="I8" s="3">
        <v>0</v>
      </c>
      <c r="J8" s="3">
        <v>3200</v>
      </c>
    </row>
    <row r="9" spans="1:10" x14ac:dyDescent="0.2">
      <c r="A9" s="3" t="s">
        <v>4</v>
      </c>
      <c r="B9" s="3">
        <v>1990</v>
      </c>
      <c r="C9" s="3">
        <v>250</v>
      </c>
      <c r="D9" s="3">
        <v>850</v>
      </c>
      <c r="E9" s="3">
        <v>850</v>
      </c>
      <c r="F9" s="3">
        <v>150</v>
      </c>
      <c r="G9" s="3">
        <v>650</v>
      </c>
      <c r="H9" s="3">
        <v>0</v>
      </c>
      <c r="I9" s="3">
        <v>600</v>
      </c>
      <c r="J9" s="3">
        <v>1000</v>
      </c>
    </row>
    <row r="10" spans="1:10" x14ac:dyDescent="0.2">
      <c r="A10" s="3" t="s">
        <v>4</v>
      </c>
      <c r="B10" s="3">
        <v>1995</v>
      </c>
      <c r="C10" s="3">
        <v>250</v>
      </c>
      <c r="D10" s="3">
        <v>550</v>
      </c>
      <c r="E10" s="3">
        <v>1150</v>
      </c>
      <c r="F10" s="3">
        <v>400</v>
      </c>
      <c r="G10" s="3">
        <v>1100</v>
      </c>
      <c r="H10" s="3">
        <v>0</v>
      </c>
      <c r="I10" s="3">
        <v>1100</v>
      </c>
      <c r="J10" s="3">
        <v>1250</v>
      </c>
    </row>
    <row r="11" spans="1:10" x14ac:dyDescent="0.2">
      <c r="A11" s="3" t="s">
        <v>4</v>
      </c>
      <c r="B11" s="3">
        <v>2000</v>
      </c>
      <c r="C11" s="3">
        <v>700</v>
      </c>
      <c r="D11" s="3">
        <v>1200</v>
      </c>
      <c r="E11" s="3">
        <v>1600</v>
      </c>
      <c r="F11" s="3">
        <v>1300</v>
      </c>
      <c r="G11" s="3">
        <v>1100</v>
      </c>
      <c r="H11" s="3">
        <v>0</v>
      </c>
      <c r="I11" s="3">
        <v>1600</v>
      </c>
      <c r="J11" s="3">
        <v>2500</v>
      </c>
    </row>
    <row r="12" spans="1:10" ht="46.5" customHeight="1" x14ac:dyDescent="0.2">
      <c r="A12" s="12" t="s">
        <v>5</v>
      </c>
      <c r="B12" s="13"/>
      <c r="C12" s="2">
        <v>450</v>
      </c>
      <c r="D12" s="2">
        <v>510</v>
      </c>
      <c r="E12" s="2">
        <v>750</v>
      </c>
      <c r="F12" s="2">
        <v>531</v>
      </c>
      <c r="G12" s="2">
        <v>630</v>
      </c>
      <c r="H12" s="2">
        <v>302</v>
      </c>
      <c r="I12" s="2">
        <v>288</v>
      </c>
      <c r="J12" s="2" t="s">
        <v>2</v>
      </c>
    </row>
    <row r="13" spans="1:10" ht="15" customHeight="1" x14ac:dyDescent="0.2"/>
    <row r="17" ht="15" customHeight="1" x14ac:dyDescent="0.2"/>
    <row r="18" ht="15" customHeight="1" x14ac:dyDescent="0.2"/>
    <row r="29" ht="36.75" customHeight="1" x14ac:dyDescent="0.2"/>
  </sheetData>
  <mergeCells count="1"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069F-84C1-43F0-B34C-647675B3A7D6}">
  <dimension ref="A1:K18"/>
  <sheetViews>
    <sheetView tabSelected="1" workbookViewId="0"/>
  </sheetViews>
  <sheetFormatPr defaultRowHeight="15" x14ac:dyDescent="0.25"/>
  <cols>
    <col min="1" max="1" width="30.5703125" customWidth="1"/>
    <col min="2" max="8" width="13.7109375" bestFit="1" customWidth="1"/>
    <col min="9" max="10" width="14" customWidth="1"/>
    <col min="11" max="11" width="16.85546875" customWidth="1"/>
    <col min="12" max="13" width="47.85546875" bestFit="1" customWidth="1"/>
    <col min="14" max="15" width="47.28515625" bestFit="1" customWidth="1"/>
    <col min="16" max="17" width="47.85546875" bestFit="1" customWidth="1"/>
    <col min="18" max="19" width="47.28515625" bestFit="1" customWidth="1"/>
    <col min="20" max="21" width="47.85546875" bestFit="1" customWidth="1"/>
    <col min="22" max="23" width="47.28515625" bestFit="1" customWidth="1"/>
    <col min="24" max="25" width="47.85546875" bestFit="1" customWidth="1"/>
    <col min="26" max="27" width="47.28515625" bestFit="1" customWidth="1"/>
    <col min="28" max="29" width="47.85546875" bestFit="1" customWidth="1"/>
    <col min="30" max="31" width="47.28515625" bestFit="1" customWidth="1"/>
    <col min="32" max="33" width="47.85546875" bestFit="1" customWidth="1"/>
    <col min="34" max="35" width="52" bestFit="1" customWidth="1"/>
    <col min="36" max="37" width="52.5703125" bestFit="1" customWidth="1"/>
    <col min="38" max="39" width="50.85546875" bestFit="1" customWidth="1"/>
    <col min="40" max="41" width="51.42578125" bestFit="1" customWidth="1"/>
    <col min="42" max="43" width="47.28515625" bestFit="1" customWidth="1"/>
    <col min="44" max="45" width="47.85546875" bestFit="1" customWidth="1"/>
    <col min="46" max="47" width="47.28515625" bestFit="1" customWidth="1"/>
    <col min="48" max="49" width="47.85546875" bestFit="1" customWidth="1"/>
    <col min="50" max="51" width="51.85546875" bestFit="1" customWidth="1"/>
    <col min="52" max="53" width="52.42578125" bestFit="1" customWidth="1"/>
    <col min="54" max="55" width="47.28515625" bestFit="1" customWidth="1"/>
    <col min="56" max="57" width="47.85546875" bestFit="1" customWidth="1"/>
    <col min="58" max="59" width="51.85546875" bestFit="1" customWidth="1"/>
    <col min="60" max="61" width="52.42578125" bestFit="1" customWidth="1"/>
    <col min="62" max="63" width="52" bestFit="1" customWidth="1"/>
    <col min="64" max="65" width="52.5703125" bestFit="1" customWidth="1"/>
    <col min="66" max="67" width="47.28515625" bestFit="1" customWidth="1"/>
    <col min="68" max="69" width="47.85546875" bestFit="1" customWidth="1"/>
    <col min="70" max="71" width="50.85546875" bestFit="1" customWidth="1"/>
    <col min="72" max="73" width="51.42578125" bestFit="1" customWidth="1"/>
    <col min="74" max="75" width="50.85546875" bestFit="1" customWidth="1"/>
    <col min="76" max="77" width="51.42578125" bestFit="1" customWidth="1"/>
    <col min="78" max="79" width="47.28515625" bestFit="1" customWidth="1"/>
    <col min="80" max="81" width="47.85546875" bestFit="1" customWidth="1"/>
    <col min="82" max="83" width="51.85546875" bestFit="1" customWidth="1"/>
    <col min="84" max="85" width="52.42578125" bestFit="1" customWidth="1"/>
    <col min="86" max="87" width="51.85546875" bestFit="1" customWidth="1"/>
    <col min="88" max="89" width="52.42578125" bestFit="1" customWidth="1"/>
    <col min="90" max="91" width="52" bestFit="1" customWidth="1"/>
    <col min="92" max="93" width="52.5703125" bestFit="1" customWidth="1"/>
  </cols>
  <sheetData>
    <row r="1" spans="1:11" ht="18.75" x14ac:dyDescent="0.3">
      <c r="A1" s="17" t="s">
        <v>26</v>
      </c>
    </row>
    <row r="3" spans="1:11" s="8" customFormat="1" ht="75" x14ac:dyDescent="0.25">
      <c r="A3" s="7" t="s">
        <v>15</v>
      </c>
      <c r="B3" s="8" t="s">
        <v>21</v>
      </c>
      <c r="C3" s="8" t="s">
        <v>22</v>
      </c>
      <c r="D3" s="8" t="s">
        <v>23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24</v>
      </c>
      <c r="J3" s="14" t="s">
        <v>27</v>
      </c>
      <c r="K3" s="14" t="s">
        <v>28</v>
      </c>
    </row>
    <row r="4" spans="1:11" x14ac:dyDescent="0.25">
      <c r="A4" s="4" t="s">
        <v>1</v>
      </c>
      <c r="B4" s="6">
        <v>1800</v>
      </c>
      <c r="C4" s="6">
        <v>1800</v>
      </c>
      <c r="D4" s="6">
        <v>3050</v>
      </c>
      <c r="E4" s="6">
        <v>1500</v>
      </c>
      <c r="F4" s="6">
        <v>2250</v>
      </c>
      <c r="G4" s="6">
        <v>0</v>
      </c>
      <c r="H4" s="6">
        <v>0</v>
      </c>
      <c r="I4" s="6">
        <v>3300</v>
      </c>
      <c r="J4" s="15">
        <f>MAX(B4:H4)</f>
        <v>3050</v>
      </c>
      <c r="K4" s="15">
        <f>J4-GETPIVOTDATA("Сумма по полю Потребность в прокате, т",$A$3,"Размер предприятия","Крупный")</f>
        <v>-250</v>
      </c>
    </row>
    <row r="5" spans="1:11" x14ac:dyDescent="0.25">
      <c r="A5" s="5">
        <v>1990</v>
      </c>
      <c r="B5" s="6">
        <v>200</v>
      </c>
      <c r="C5" s="6">
        <v>200</v>
      </c>
      <c r="D5" s="6">
        <v>450</v>
      </c>
      <c r="E5" s="6">
        <v>300</v>
      </c>
      <c r="F5" s="6">
        <v>600</v>
      </c>
      <c r="G5" s="6">
        <v>0</v>
      </c>
      <c r="H5" s="6">
        <v>0</v>
      </c>
      <c r="I5" s="6">
        <v>500</v>
      </c>
      <c r="J5" s="15">
        <f t="shared" ref="J5:J16" si="0">MAX(B5:H5)</f>
        <v>600</v>
      </c>
      <c r="K5" s="15">
        <f t="shared" ref="K5:K16" si="1">J5-GETPIVOTDATA("Сумма по полю Потребность в прокате, т",$A$3,"Размер предприятия","Крупный")</f>
        <v>-2700</v>
      </c>
    </row>
    <row r="6" spans="1:11" x14ac:dyDescent="0.25">
      <c r="A6" s="5">
        <v>1995</v>
      </c>
      <c r="B6" s="6">
        <v>800</v>
      </c>
      <c r="C6" s="6">
        <v>800</v>
      </c>
      <c r="D6" s="6">
        <v>1300</v>
      </c>
      <c r="E6" s="6">
        <v>300</v>
      </c>
      <c r="F6" s="6">
        <v>600</v>
      </c>
      <c r="G6" s="6">
        <v>0</v>
      </c>
      <c r="H6" s="6">
        <v>0</v>
      </c>
      <c r="I6" s="6">
        <v>1100</v>
      </c>
      <c r="J6" s="15">
        <f t="shared" si="0"/>
        <v>1300</v>
      </c>
      <c r="K6" s="15">
        <f t="shared" si="1"/>
        <v>-2000</v>
      </c>
    </row>
    <row r="7" spans="1:11" x14ac:dyDescent="0.25">
      <c r="A7" s="5">
        <v>2000</v>
      </c>
      <c r="B7" s="6">
        <v>800</v>
      </c>
      <c r="C7" s="6">
        <v>800</v>
      </c>
      <c r="D7" s="6">
        <v>1300</v>
      </c>
      <c r="E7" s="6">
        <v>900</v>
      </c>
      <c r="F7" s="6">
        <v>1050</v>
      </c>
      <c r="G7" s="6">
        <v>0</v>
      </c>
      <c r="H7" s="6">
        <v>0</v>
      </c>
      <c r="I7" s="6">
        <v>1700</v>
      </c>
      <c r="J7" s="15">
        <f t="shared" si="0"/>
        <v>1300</v>
      </c>
      <c r="K7" s="15">
        <f t="shared" si="1"/>
        <v>-2000</v>
      </c>
    </row>
    <row r="8" spans="1:11" x14ac:dyDescent="0.25">
      <c r="A8" s="4" t="s">
        <v>4</v>
      </c>
      <c r="B8" s="6">
        <v>1200</v>
      </c>
      <c r="C8" s="6">
        <v>2600</v>
      </c>
      <c r="D8" s="6">
        <v>3600</v>
      </c>
      <c r="E8" s="6">
        <v>1850</v>
      </c>
      <c r="F8" s="6">
        <v>2850</v>
      </c>
      <c r="G8" s="6">
        <v>0</v>
      </c>
      <c r="H8" s="6">
        <v>3300</v>
      </c>
      <c r="I8" s="6">
        <v>4750</v>
      </c>
      <c r="J8" s="15">
        <f t="shared" si="0"/>
        <v>3600</v>
      </c>
      <c r="K8" s="15">
        <f t="shared" si="1"/>
        <v>300</v>
      </c>
    </row>
    <row r="9" spans="1:11" x14ac:dyDescent="0.25">
      <c r="A9" s="5">
        <v>1990</v>
      </c>
      <c r="B9" s="6">
        <v>250</v>
      </c>
      <c r="C9" s="6">
        <v>850</v>
      </c>
      <c r="D9" s="6">
        <v>850</v>
      </c>
      <c r="E9" s="6">
        <v>150</v>
      </c>
      <c r="F9" s="6">
        <v>650</v>
      </c>
      <c r="G9" s="6">
        <v>0</v>
      </c>
      <c r="H9" s="6">
        <v>600</v>
      </c>
      <c r="I9" s="6">
        <v>1000</v>
      </c>
      <c r="J9" s="15">
        <f t="shared" si="0"/>
        <v>850</v>
      </c>
      <c r="K9" s="15">
        <f t="shared" si="1"/>
        <v>-2450</v>
      </c>
    </row>
    <row r="10" spans="1:11" x14ac:dyDescent="0.25">
      <c r="A10" s="5">
        <v>1995</v>
      </c>
      <c r="B10" s="6">
        <v>250</v>
      </c>
      <c r="C10" s="6">
        <v>550</v>
      </c>
      <c r="D10" s="6">
        <v>1150</v>
      </c>
      <c r="E10" s="6">
        <v>400</v>
      </c>
      <c r="F10" s="6">
        <v>1100</v>
      </c>
      <c r="G10" s="6">
        <v>0</v>
      </c>
      <c r="H10" s="6">
        <v>1100</v>
      </c>
      <c r="I10" s="6">
        <v>1250</v>
      </c>
      <c r="J10" s="15">
        <f t="shared" si="0"/>
        <v>1150</v>
      </c>
      <c r="K10" s="15">
        <f t="shared" si="1"/>
        <v>-2150</v>
      </c>
    </row>
    <row r="11" spans="1:11" x14ac:dyDescent="0.25">
      <c r="A11" s="5">
        <v>2000</v>
      </c>
      <c r="B11" s="6">
        <v>700</v>
      </c>
      <c r="C11" s="6">
        <v>1200</v>
      </c>
      <c r="D11" s="6">
        <v>1600</v>
      </c>
      <c r="E11" s="6">
        <v>1300</v>
      </c>
      <c r="F11" s="6">
        <v>1100</v>
      </c>
      <c r="G11" s="6">
        <v>0</v>
      </c>
      <c r="H11" s="6">
        <v>1600</v>
      </c>
      <c r="I11" s="6">
        <v>2500</v>
      </c>
      <c r="J11" s="15">
        <f t="shared" si="0"/>
        <v>1600</v>
      </c>
      <c r="K11" s="15">
        <f t="shared" si="1"/>
        <v>-1700</v>
      </c>
    </row>
    <row r="12" spans="1:11" x14ac:dyDescent="0.25">
      <c r="A12" s="4" t="s">
        <v>3</v>
      </c>
      <c r="B12" s="6">
        <v>1850</v>
      </c>
      <c r="C12" s="6">
        <v>2250</v>
      </c>
      <c r="D12" s="6">
        <v>2850</v>
      </c>
      <c r="E12" s="6">
        <v>2600</v>
      </c>
      <c r="F12" s="6">
        <v>2100</v>
      </c>
      <c r="G12" s="6">
        <v>3450</v>
      </c>
      <c r="H12" s="6">
        <v>0</v>
      </c>
      <c r="I12" s="6">
        <v>6800</v>
      </c>
      <c r="J12" s="15">
        <f t="shared" si="0"/>
        <v>3450</v>
      </c>
      <c r="K12" s="15">
        <f t="shared" si="1"/>
        <v>150</v>
      </c>
    </row>
    <row r="13" spans="1:11" x14ac:dyDescent="0.25">
      <c r="A13" s="5">
        <v>1990</v>
      </c>
      <c r="B13" s="6">
        <v>250</v>
      </c>
      <c r="C13" s="6">
        <v>250</v>
      </c>
      <c r="D13" s="6">
        <v>250</v>
      </c>
      <c r="E13" s="6">
        <v>1000</v>
      </c>
      <c r="F13" s="6">
        <v>500</v>
      </c>
      <c r="G13" s="6">
        <v>600</v>
      </c>
      <c r="H13" s="6">
        <v>0</v>
      </c>
      <c r="I13" s="6">
        <v>1800</v>
      </c>
      <c r="J13" s="15">
        <f t="shared" si="0"/>
        <v>1000</v>
      </c>
      <c r="K13" s="15">
        <f t="shared" si="1"/>
        <v>-2300</v>
      </c>
    </row>
    <row r="14" spans="1:11" x14ac:dyDescent="0.25">
      <c r="A14" s="5">
        <v>1995</v>
      </c>
      <c r="B14" s="6">
        <v>600</v>
      </c>
      <c r="C14" s="6">
        <v>1000</v>
      </c>
      <c r="D14" s="6">
        <v>1100</v>
      </c>
      <c r="E14" s="6">
        <v>800</v>
      </c>
      <c r="F14" s="6">
        <v>600</v>
      </c>
      <c r="G14" s="6">
        <v>1200</v>
      </c>
      <c r="H14" s="6">
        <v>0</v>
      </c>
      <c r="I14" s="6">
        <v>1800</v>
      </c>
      <c r="J14" s="15">
        <f t="shared" si="0"/>
        <v>1200</v>
      </c>
      <c r="K14" s="15">
        <f t="shared" si="1"/>
        <v>-2100</v>
      </c>
    </row>
    <row r="15" spans="1:11" x14ac:dyDescent="0.25">
      <c r="A15" s="5">
        <v>2000</v>
      </c>
      <c r="B15" s="6">
        <v>1000</v>
      </c>
      <c r="C15" s="6">
        <v>1000</v>
      </c>
      <c r="D15" s="6">
        <v>1500</v>
      </c>
      <c r="E15" s="6">
        <v>800</v>
      </c>
      <c r="F15" s="6">
        <v>1000</v>
      </c>
      <c r="G15" s="6">
        <v>1650</v>
      </c>
      <c r="H15" s="6">
        <v>0</v>
      </c>
      <c r="I15" s="6">
        <v>3200</v>
      </c>
      <c r="J15" s="15">
        <f t="shared" si="0"/>
        <v>1650</v>
      </c>
      <c r="K15" s="15">
        <f t="shared" si="1"/>
        <v>-1650</v>
      </c>
    </row>
    <row r="16" spans="1:11" x14ac:dyDescent="0.25">
      <c r="A16" s="4" t="s">
        <v>16</v>
      </c>
      <c r="B16" s="6">
        <v>4850</v>
      </c>
      <c r="C16" s="6">
        <v>6650</v>
      </c>
      <c r="D16" s="6">
        <v>9500</v>
      </c>
      <c r="E16" s="6">
        <v>5950</v>
      </c>
      <c r="F16" s="6">
        <v>7200</v>
      </c>
      <c r="G16" s="6">
        <v>3450</v>
      </c>
      <c r="H16" s="6">
        <v>3300</v>
      </c>
      <c r="I16" s="6">
        <v>14850</v>
      </c>
      <c r="J16" s="15">
        <f t="shared" si="0"/>
        <v>9500</v>
      </c>
      <c r="K16" s="15">
        <f t="shared" si="1"/>
        <v>6200</v>
      </c>
    </row>
    <row r="18" spans="1:11" ht="75" x14ac:dyDescent="0.25">
      <c r="A18" s="10" t="s">
        <v>25</v>
      </c>
      <c r="B18" s="11">
        <f>'Исходные данные II'!C12</f>
        <v>450</v>
      </c>
      <c r="C18" s="11">
        <f>'Исходные данные II'!D12</f>
        <v>510</v>
      </c>
      <c r="D18" s="11">
        <f>'Исходные данные II'!E12</f>
        <v>750</v>
      </c>
      <c r="E18" s="11">
        <f>'Исходные данные II'!F12</f>
        <v>531</v>
      </c>
      <c r="F18" s="11">
        <f>'Исходные данные II'!G12</f>
        <v>630</v>
      </c>
      <c r="G18" s="11">
        <f>'Исходные данные II'!H12</f>
        <v>302</v>
      </c>
      <c r="H18" s="11">
        <f>'Исходные данные II'!I12</f>
        <v>288</v>
      </c>
      <c r="I18" s="6"/>
      <c r="K18" s="16" t="s">
        <v>29</v>
      </c>
    </row>
  </sheetData>
  <conditionalFormatting sqref="K1:K17 K19:K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</vt:lpstr>
      <vt:lpstr>Исходные данные II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Лемешкин</dc:creator>
  <cp:lastModifiedBy>Nikita Dvorets</cp:lastModifiedBy>
  <dcterms:created xsi:type="dcterms:W3CDTF">2020-12-07T12:58:44Z</dcterms:created>
  <dcterms:modified xsi:type="dcterms:W3CDTF">2020-12-10T11:17:32Z</dcterms:modified>
</cp:coreProperties>
</file>