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<sst xmlns="http://schemas.openxmlformats.org/spreadsheetml/2006/main" count="3" uniqueCount="3">
  <si>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за период</t>
  </si>
  <si>
    <t>дата</t>
  </si>
  <si>
    <t>показатель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</si>
</sst>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2]\ #__\с\у\т\к\и\ ;[&gt;0]\ #__\с\у\т\о\к\ ;General"/>
    <numFmt numFmtId="165" formatCode="&quot;с&quot;\ dd/mm/yyyy"/>
    <numFmt numFmtId="166" formatCode="#0.0?&quot; mmol/l&quot;;;&quot;нет данных&quot;"/>
    <numFmt numFmtId="167" formatCode="#0.0?&quot; %&quot;;;&quot;нет данных&quot;"/>
    <numFmt numFmtId="168" formatCode="#?&quot; mmol/mol&quot;;;&quot;нет данных&quot;"/>
    <numFmt numFmtId="169" formatCode="?0.0?&quot; mmol/l&quot;;\-;&quot;нет данных&quot;"/>
    <numFmt numFmtId="170" formatCode="dd/mm/yy\ hh:mm;@"/>
  </numFmts>
  <fonts count="10">
    <font>
      <sz val="10"/>
      <name val="Arial Cyr"/>
      <family val="0"/>
    </font>
    <font>
      <sz val="10"/>
      <name val="Rockwell"/>
      <family val="1"/>
    </font>
    <font>
      <b/>
      <sz val="10"/>
      <color indexed="17"/>
      <name val="Rockwell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.5"/>
      <name val="Rockwell"/>
      <family val="1"/>
    </font>
    <font>
      <sz val="8"/>
      <name val="Arial"/>
      <family val="2"/>
    </font>
    <font>
      <sz val="10"/>
      <color indexed="22"/>
      <name val="Rockwell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6" fontId="6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9" fontId="8" fillId="0" borderId="5" xfId="0" applyNumberFormat="1" applyFont="1" applyFill="1" applyBorder="1" applyAlignment="1">
      <alignment/>
    </xf>
    <xf numFmtId="14" fontId="8" fillId="0" borderId="6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 vertical="center"/>
    </xf>
    <xf numFmtId="168" fontId="6" fillId="0" borderId="0" xfId="0" applyNumberFormat="1" applyFont="1" applyBorder="1" applyAlignment="1">
      <alignment horizontal="right" indent="1"/>
    </xf>
    <xf numFmtId="17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13.375" style="26" bestFit="1" customWidth="1"/>
    <col min="3" max="3" width="3.75390625" style="0" customWidth="1"/>
    <col min="4" max="4" width="3.00390625" style="0" bestFit="1" customWidth="1"/>
    <col min="5" max="5" width="3.25390625" style="0" customWidth="1"/>
    <col min="6" max="6" width="11.75390625" style="0" bestFit="1" customWidth="1"/>
    <col min="7" max="7" width="3.00390625" style="0" bestFit="1" customWidth="1"/>
    <col min="8" max="8" width="11.875" style="0" bestFit="1" customWidth="1"/>
  </cols>
  <sheetData>
    <row r="3" spans="6:8" ht="12.75">
      <c r="F3" s="21"/>
      <c r="G3" s="21"/>
      <c r="H3" s="21"/>
    </row>
    <row r="4" spans="6:8" ht="12.75">
      <c r="F4" s="18"/>
      <c r="G4" s="18"/>
      <c r="H4" s="19">
        <f ca="1">TODAY()</f>
        <v>44186</v>
      </c>
    </row>
    <row r="5" spans="6:8" ht="12.75">
      <c r="F5" s="17"/>
      <c r="G5" s="17"/>
      <c r="H5" s="17"/>
    </row>
    <row r="6" spans="6:8" ht="14.25">
      <c r="F6" s="2" t="s">
        <v>0</v>
      </c>
      <c r="G6" s="3"/>
      <c r="H6" s="4">
        <v>3</v>
      </c>
    </row>
    <row r="7" spans="6:8" ht="12.75">
      <c r="F7" s="22">
        <f>IF(H6&gt;1,(H7+1-H6),"")</f>
        <v>44184</v>
      </c>
      <c r="G7" s="23" t="str">
        <f>IF(H6=1,"за",IF(H6&gt;1,"по",""))</f>
        <v>по</v>
      </c>
      <c r="H7" s="24">
        <f>IF(H6&gt;0,$H$4,"")</f>
        <v>44186</v>
      </c>
    </row>
    <row r="8" spans="6:8" ht="14.25">
      <c r="F8" s="5"/>
      <c r="G8" s="3"/>
      <c r="H8" s="6"/>
    </row>
    <row r="9" spans="6:8" ht="14.25">
      <c r="F9" s="5"/>
      <c r="G9" s="7"/>
      <c r="H9" s="8"/>
    </row>
    <row r="10" spans="6:8" ht="14.25">
      <c r="F10" s="5"/>
      <c r="G10" s="3"/>
      <c r="H10" s="25"/>
    </row>
    <row r="11" spans="6:8" ht="13.5" thickBot="1">
      <c r="F11" s="1"/>
      <c r="G11" s="1"/>
      <c r="H11" s="1"/>
    </row>
    <row r="12" spans="6:8" ht="12.75">
      <c r="F12" s="9" t="s">
        <v>1</v>
      </c>
      <c r="G12" s="10"/>
      <c r="H12" s="11" t="s">
        <v>2</v>
      </c>
    </row>
    <row r="13" spans="1:8" ht="12.75">
      <c r="A13" s="26">
        <v>44181.504166666666</v>
      </c>
      <c r="B13">
        <v>10.3</v>
      </c>
      <c r="F13" s="12">
        <f>IF($H$6&lt;2,$H$7,IF($H$6&gt;1,$F$7,""))</f>
        <v>44184</v>
      </c>
      <c r="G13" s="13"/>
      <c r="H13" s="14">
        <f>IF(OR((SUMIF(A:A,"&lt;"&amp;$F13+1,B:B)-SUMIF(A:A,"&lt;"&amp;$F13,B:B))=0,(COUNTIF(A:A,"&lt;"&amp;$F13+1)-COUNTIF(A:A,"&lt;"&amp;$F13))=0),0,(SUMIF(A:A,"&lt;"&amp;$F13+1,B:B)-SUMIF(A:A,"&lt;"&amp;$F13,B:B))/(COUNTIF(A:A,"&lt;"&amp;$F13+1)-COUNTIF(A:A,"&lt;"&amp;$F13)))</f>
        <v>16.199999999999996</v>
      </c>
    </row>
    <row r="14" spans="1:8" ht="12.75">
      <c r="A14" s="26">
        <v>44181.55069444444</v>
      </c>
      <c r="B14">
        <v>11.6</v>
      </c>
      <c r="F14" s="12">
        <f>IF($H$6&gt;1,$H$4-$H$6+2,"")</f>
        <v>44185</v>
      </c>
      <c r="G14" s="13"/>
      <c r="H14" s="14">
        <f>IF(OR((SUMIF(A:A,"&lt;"&amp;$F14+1,B:B)-SUMIF(A:A,"&lt;"&amp;$F14,B:B))=0,(COUNTIF(A:A,"&lt;"&amp;$F14+1)-COUNTIF(A:A,"&lt;"&amp;$F14))=0),0,(SUMIF(A:A,"&lt;"&amp;$F14+1,B:B)-SUMIF(A:A,"&lt;"&amp;$F14,B:B))/(COUNTIF(A:A,"&lt;"&amp;$F14+1)-COUNTIF(A:A,"&lt;"&amp;$F14)))</f>
        <v>9.299999999999997</v>
      </c>
    </row>
    <row r="15" spans="1:8" ht="12.75">
      <c r="A15" s="26">
        <v>44181.711805555555</v>
      </c>
      <c r="B15">
        <v>15.6</v>
      </c>
      <c r="F15" s="12">
        <f>IF($H$6&gt;1,$H$4-$H$6+3,"")</f>
        <v>44186</v>
      </c>
      <c r="G15" s="13"/>
      <c r="H15" s="14">
        <f>IF(OR((SUMIF(A:A,"&lt;"&amp;$F15+1,B:B)-SUMIF(A:A,"&lt;"&amp;$F15,B:B))=0,(COUNTIF(A:A,"&lt;"&amp;$F15+1)-COUNTIF(A:A,"&lt;"&amp;$F15))=0),0,(SUMIF(A:A,"&lt;"&amp;$F15+1,B:B)-SUMIF(A:A,"&lt;"&amp;$F15,B:B))/(COUNTIF(A:A,"&lt;"&amp;$F15+1)-COUNTIF(A:A,"&lt;"&amp;$F15)))</f>
        <v>9.200000000000003</v>
      </c>
    </row>
    <row r="16" spans="1:8" ht="12.75">
      <c r="A16" s="26">
        <v>44182.856944444444</v>
      </c>
      <c r="B16">
        <v>13.9</v>
      </c>
      <c r="F16" s="12"/>
      <c r="G16" s="13"/>
      <c r="H16" s="14"/>
    </row>
    <row r="17" spans="1:8" ht="12.75">
      <c r="A17" s="26">
        <v>44183.544444444444</v>
      </c>
      <c r="B17">
        <v>6.8</v>
      </c>
      <c r="F17" s="12"/>
      <c r="G17" s="13"/>
      <c r="H17" s="14"/>
    </row>
    <row r="18" spans="1:8" ht="12.75">
      <c r="A18" s="26">
        <v>44184.8875</v>
      </c>
      <c r="B18">
        <v>16.2</v>
      </c>
      <c r="F18" s="12"/>
      <c r="G18" s="13"/>
      <c r="H18" s="14"/>
    </row>
    <row r="19" spans="1:8" ht="12.75">
      <c r="A19" s="26">
        <v>44185.25625</v>
      </c>
      <c r="B19">
        <v>10</v>
      </c>
      <c r="F19" s="12"/>
      <c r="G19" s="13"/>
      <c r="H19" s="14"/>
    </row>
    <row r="20" spans="1:8" ht="12.75">
      <c r="A20" s="26">
        <v>44185.44930555556</v>
      </c>
      <c r="B20">
        <v>8.6</v>
      </c>
      <c r="F20" s="12"/>
      <c r="G20" s="13"/>
      <c r="H20" s="14"/>
    </row>
    <row r="21" spans="1:8" ht="12.75">
      <c r="A21" s="26">
        <v>44186.57430555556</v>
      </c>
      <c r="B21">
        <v>9.2</v>
      </c>
      <c r="F21" s="12"/>
      <c r="G21" s="13"/>
      <c r="H21" s="14"/>
    </row>
    <row r="22" spans="6:8" ht="12.75">
      <c r="F22" s="12"/>
      <c r="G22" s="13"/>
      <c r="H22" s="14"/>
    </row>
    <row r="23" spans="6:8" ht="12.75">
      <c r="F23" s="12"/>
      <c r="G23" s="13"/>
      <c r="H23" s="14"/>
    </row>
    <row r="24" spans="6:8" ht="12.75">
      <c r="F24" s="12"/>
      <c r="G24" s="13"/>
      <c r="H24" s="14"/>
    </row>
    <row r="25" spans="6:8" ht="12.75">
      <c r="F25" s="12"/>
      <c r="G25" s="13"/>
      <c r="H25" s="14"/>
    </row>
    <row r="26" spans="6:8" ht="13.5" thickBot="1">
      <c r="F26" s="20"/>
      <c r="G26" s="15"/>
      <c r="H26" s="16"/>
    </row>
  </sheetData>
  <conditionalFormatting sqref="F13:H26">
    <cfRule type="expression" priority="1" dxfId="0" stopIfTrue="1">
      <formula>$J13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2020-12-20T20:36:45Z</dcterms:created>
  <dcterms:modified xsi:type="dcterms:W3CDTF">2020-12-20T23:44:04Z</dcterms:modified>
  <cp:category/>
  <cp:version/>
  <cp:contentType/>
  <cp:contentStatus/>
</cp:coreProperties>
</file>