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6795" windowHeight="5280"/>
  </bookViews>
  <sheets>
    <sheet name="Монитор" sheetId="14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8" r:id="rId8"/>
    <sheet name="АВГУСТ" sheetId="9" r:id="rId9"/>
    <sheet name="СЕНТЯБРЬ" sheetId="10" r:id="rId10"/>
    <sheet name="ОКТЯБРЬ" sheetId="11" r:id="rId11"/>
    <sheet name="НОЯБРЬ" sheetId="12" r:id="rId12"/>
    <sheet name="ДЕКАБРЬ" sheetId="13" r:id="rId13"/>
  </sheets>
  <externalReferences>
    <externalReference r:id="rId14"/>
  </externalReferences>
  <definedNames>
    <definedName name="ДниИНедели" localSheetId="0">{0,1,2,3,4,5,6} + {0;1;2;3;4;5}*7</definedName>
    <definedName name="ДниИНедели">{0,1,2,3,4,5,6} + {0;1;2;3;4;5}*7</definedName>
    <definedName name="КалендарныйГод" localSheetId="0">[1]ЯНВАРЬ!$C$3</definedName>
    <definedName name="КалендарныйГод">ЯНВАРЬ!$C$3</definedName>
    <definedName name="Началонедели" localSheetId="0">[1]ЯНВАРЬ!$E$3</definedName>
    <definedName name="Началонедели">ЯНВАРЬ!$E$3</definedName>
    <definedName name="_xlnm.Print_Area" localSheetId="8">АВГУСТ!$A$5:$I$19</definedName>
    <definedName name="_xlnm.Print_Area" localSheetId="4">АПРЕЛЬ!$A$5:$I$19</definedName>
    <definedName name="_xlnm.Print_Area" localSheetId="12">ДЕКАБРЬ!$A$5:$H$19</definedName>
    <definedName name="_xlnm.Print_Area" localSheetId="7">ИЮЛЬ!$A$5:$I$19</definedName>
    <definedName name="_xlnm.Print_Area" localSheetId="6">ИЮНЬ!$A$5:$I$19</definedName>
    <definedName name="_xlnm.Print_Area" localSheetId="5">МАЙ!$A$5:$I$19</definedName>
    <definedName name="_xlnm.Print_Area" localSheetId="3">МАРТ!$A$5:$I$19</definedName>
    <definedName name="_xlnm.Print_Area" localSheetId="11">НОЯБРЬ!$A$5:$I$19</definedName>
    <definedName name="_xlnm.Print_Area" localSheetId="10">ОКТЯБРЬ!$A$5:$I$19</definedName>
    <definedName name="_xlnm.Print_Area" localSheetId="9">СЕНТЯБРЬ!$A$5:$I$19</definedName>
    <definedName name="_xlnm.Print_Area" localSheetId="2">ФЕВРАЛЬ!$A$5:$I$19</definedName>
    <definedName name="_xlnm.Print_Area" localSheetId="1">ЯНВАРЬ!$A$5:$I$19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4" l="1"/>
  <c r="D376" i="14"/>
  <c r="C376" i="14"/>
  <c r="D375" i="14"/>
  <c r="C375" i="14"/>
  <c r="D374" i="14"/>
  <c r="C374" i="14"/>
  <c r="D373" i="14"/>
  <c r="C373" i="14"/>
  <c r="D372" i="14"/>
  <c r="C372" i="14"/>
  <c r="D371" i="14"/>
  <c r="C371" i="14"/>
  <c r="D370" i="14"/>
  <c r="C370" i="14"/>
  <c r="D369" i="14"/>
  <c r="C369" i="14"/>
  <c r="D368" i="14"/>
  <c r="C368" i="14"/>
  <c r="D367" i="14"/>
  <c r="C367" i="14"/>
  <c r="D366" i="14"/>
  <c r="C366" i="14"/>
  <c r="D365" i="14"/>
  <c r="C365" i="14"/>
  <c r="D364" i="14"/>
  <c r="C364" i="14"/>
  <c r="D363" i="14"/>
  <c r="C363" i="14"/>
  <c r="D362" i="14"/>
  <c r="C362" i="14"/>
  <c r="D361" i="14"/>
  <c r="C361" i="14"/>
  <c r="D360" i="14"/>
  <c r="C360" i="14"/>
  <c r="D359" i="14"/>
  <c r="C359" i="14"/>
  <c r="D358" i="14"/>
  <c r="C358" i="14"/>
  <c r="D357" i="14"/>
  <c r="C357" i="14"/>
  <c r="D356" i="14"/>
  <c r="C356" i="14"/>
  <c r="D355" i="14"/>
  <c r="C355" i="14"/>
  <c r="D354" i="14"/>
  <c r="C354" i="14"/>
  <c r="D353" i="14"/>
  <c r="C353" i="14"/>
  <c r="D352" i="14"/>
  <c r="C352" i="14"/>
  <c r="D351" i="14"/>
  <c r="C351" i="14"/>
  <c r="D350" i="14"/>
  <c r="C350" i="14"/>
  <c r="D349" i="14"/>
  <c r="C349" i="14"/>
  <c r="D348" i="14"/>
  <c r="C348" i="14"/>
  <c r="D347" i="14"/>
  <c r="C347" i="14"/>
  <c r="D346" i="14"/>
  <c r="C346" i="14"/>
  <c r="D345" i="14"/>
  <c r="C345" i="14"/>
  <c r="D344" i="14"/>
  <c r="C344" i="14"/>
  <c r="D343" i="14"/>
  <c r="C343" i="14"/>
  <c r="D342" i="14"/>
  <c r="C342" i="14"/>
  <c r="D341" i="14"/>
  <c r="C341" i="14"/>
  <c r="D340" i="14"/>
  <c r="C340" i="14"/>
  <c r="D339" i="14"/>
  <c r="C339" i="14"/>
  <c r="D338" i="14"/>
  <c r="C338" i="14"/>
  <c r="D337" i="14"/>
  <c r="C337" i="14"/>
  <c r="D336" i="14"/>
  <c r="C336" i="14"/>
  <c r="D335" i="14"/>
  <c r="C335" i="14"/>
  <c r="D334" i="14"/>
  <c r="C334" i="14"/>
  <c r="D333" i="14"/>
  <c r="C333" i="14"/>
  <c r="D332" i="14"/>
  <c r="C332" i="14"/>
  <c r="D331" i="14"/>
  <c r="C331" i="14"/>
  <c r="D330" i="14"/>
  <c r="C330" i="14"/>
  <c r="D329" i="14"/>
  <c r="C329" i="14"/>
  <c r="D328" i="14"/>
  <c r="C328" i="14"/>
  <c r="D327" i="14"/>
  <c r="C327" i="14"/>
  <c r="D326" i="14"/>
  <c r="C326" i="14"/>
  <c r="D325" i="14"/>
  <c r="C325" i="14"/>
  <c r="D324" i="14"/>
  <c r="C324" i="14"/>
  <c r="D323" i="14"/>
  <c r="C323" i="14"/>
  <c r="D322" i="14"/>
  <c r="C322" i="14"/>
  <c r="D321" i="14"/>
  <c r="C321" i="14"/>
  <c r="D320" i="14"/>
  <c r="C320" i="14"/>
  <c r="D319" i="14"/>
  <c r="C319" i="14"/>
  <c r="D318" i="14"/>
  <c r="C318" i="14"/>
  <c r="D317" i="14"/>
  <c r="C317" i="14"/>
  <c r="D316" i="14"/>
  <c r="C316" i="14"/>
  <c r="D315" i="14"/>
  <c r="C315" i="14"/>
  <c r="D314" i="14"/>
  <c r="C314" i="14"/>
  <c r="D313" i="14"/>
  <c r="C313" i="14"/>
  <c r="D312" i="14"/>
  <c r="C312" i="14"/>
  <c r="D311" i="14"/>
  <c r="C311" i="14"/>
  <c r="D310" i="14"/>
  <c r="C310" i="14"/>
  <c r="D309" i="14"/>
  <c r="C309" i="14"/>
  <c r="D308" i="14"/>
  <c r="C308" i="14"/>
  <c r="D307" i="14"/>
  <c r="C307" i="14"/>
  <c r="D306" i="14"/>
  <c r="C306" i="14"/>
  <c r="D305" i="14"/>
  <c r="C305" i="14"/>
  <c r="D304" i="14"/>
  <c r="C304" i="14"/>
  <c r="D303" i="14"/>
  <c r="C303" i="14"/>
  <c r="D302" i="14"/>
  <c r="C302" i="14"/>
  <c r="D301" i="14"/>
  <c r="C301" i="14"/>
  <c r="D300" i="14"/>
  <c r="C300" i="14"/>
  <c r="D299" i="14"/>
  <c r="C299" i="14"/>
  <c r="D298" i="14"/>
  <c r="C298" i="14"/>
  <c r="D297" i="14"/>
  <c r="C297" i="14"/>
  <c r="D296" i="14"/>
  <c r="C296" i="14"/>
  <c r="D295" i="14"/>
  <c r="C295" i="14"/>
  <c r="D294" i="14"/>
  <c r="C294" i="14"/>
  <c r="D293" i="14"/>
  <c r="C293" i="14"/>
  <c r="D292" i="14"/>
  <c r="C292" i="14"/>
  <c r="D291" i="14"/>
  <c r="C291" i="14"/>
  <c r="D290" i="14"/>
  <c r="C290" i="14"/>
  <c r="D289" i="14"/>
  <c r="C289" i="14"/>
  <c r="D288" i="14"/>
  <c r="C288" i="14"/>
  <c r="D287" i="14"/>
  <c r="C287" i="14"/>
  <c r="D286" i="14"/>
  <c r="C286" i="14"/>
  <c r="D285" i="14"/>
  <c r="C285" i="14"/>
  <c r="D284" i="14"/>
  <c r="C284" i="14"/>
  <c r="D283" i="14"/>
  <c r="C283" i="14"/>
  <c r="D282" i="14"/>
  <c r="C282" i="14"/>
  <c r="D281" i="14"/>
  <c r="C281" i="14"/>
  <c r="D280" i="14"/>
  <c r="C280" i="14"/>
  <c r="D279" i="14"/>
  <c r="C279" i="14"/>
  <c r="D278" i="14"/>
  <c r="C278" i="14"/>
  <c r="D277" i="14"/>
  <c r="C277" i="14"/>
  <c r="D276" i="14"/>
  <c r="C276" i="14"/>
  <c r="D275" i="14"/>
  <c r="C275" i="14"/>
  <c r="D274" i="14"/>
  <c r="C274" i="14"/>
  <c r="D273" i="14"/>
  <c r="C273" i="14"/>
  <c r="D272" i="14"/>
  <c r="C272" i="14"/>
  <c r="D271" i="14"/>
  <c r="C271" i="14"/>
  <c r="D270" i="14"/>
  <c r="C270" i="14"/>
  <c r="D269" i="14"/>
  <c r="C269" i="14"/>
  <c r="D268" i="14"/>
  <c r="C268" i="14"/>
  <c r="D267" i="14"/>
  <c r="C267" i="14"/>
  <c r="D266" i="14"/>
  <c r="C266" i="14"/>
  <c r="D265" i="14"/>
  <c r="C265" i="14"/>
  <c r="D264" i="14"/>
  <c r="C264" i="14"/>
  <c r="D263" i="14"/>
  <c r="C263" i="14"/>
  <c r="D262" i="14"/>
  <c r="C262" i="14"/>
  <c r="D261" i="14"/>
  <c r="C261" i="14"/>
  <c r="D260" i="14"/>
  <c r="C260" i="14"/>
  <c r="D259" i="14"/>
  <c r="C259" i="14"/>
  <c r="D258" i="14"/>
  <c r="C258" i="14"/>
  <c r="D257" i="14"/>
  <c r="C257" i="14"/>
  <c r="D256" i="14"/>
  <c r="C256" i="14"/>
  <c r="D255" i="14"/>
  <c r="C255" i="14"/>
  <c r="D254" i="14"/>
  <c r="C254" i="14"/>
  <c r="D253" i="14"/>
  <c r="C253" i="14"/>
  <c r="D252" i="14"/>
  <c r="C252" i="14"/>
  <c r="D251" i="14"/>
  <c r="C251" i="14"/>
  <c r="D250" i="14"/>
  <c r="C250" i="14"/>
  <c r="D249" i="14"/>
  <c r="C249" i="14"/>
  <c r="D248" i="14"/>
  <c r="C248" i="14"/>
  <c r="D247" i="14"/>
  <c r="C247" i="14"/>
  <c r="D246" i="14"/>
  <c r="C246" i="14"/>
  <c r="D245" i="14"/>
  <c r="C245" i="14"/>
  <c r="D244" i="14"/>
  <c r="C244" i="14"/>
  <c r="D243" i="14"/>
  <c r="C243" i="14"/>
  <c r="D242" i="14"/>
  <c r="C242" i="14"/>
  <c r="D241" i="14"/>
  <c r="C241" i="14"/>
  <c r="D240" i="14"/>
  <c r="C240" i="14"/>
  <c r="D239" i="14"/>
  <c r="C239" i="14"/>
  <c r="D238" i="14"/>
  <c r="C238" i="14"/>
  <c r="D237" i="14"/>
  <c r="C237" i="14"/>
  <c r="D236" i="14"/>
  <c r="C236" i="14"/>
  <c r="D235" i="14"/>
  <c r="C235" i="14"/>
  <c r="D234" i="14"/>
  <c r="C234" i="14"/>
  <c r="D233" i="14"/>
  <c r="C233" i="14"/>
  <c r="D232" i="14"/>
  <c r="C232" i="14"/>
  <c r="D231" i="14"/>
  <c r="C231" i="14"/>
  <c r="D230" i="14"/>
  <c r="C230" i="14"/>
  <c r="D229" i="14"/>
  <c r="C229" i="14"/>
  <c r="D228" i="14"/>
  <c r="C228" i="14"/>
  <c r="D227" i="14"/>
  <c r="C227" i="14"/>
  <c r="D226" i="14"/>
  <c r="C226" i="14"/>
  <c r="D225" i="14"/>
  <c r="C225" i="14"/>
  <c r="D224" i="14"/>
  <c r="C224" i="14"/>
  <c r="D223" i="14"/>
  <c r="C223" i="14"/>
  <c r="D222" i="14"/>
  <c r="C222" i="14"/>
  <c r="D221" i="14"/>
  <c r="C221" i="14"/>
  <c r="D220" i="14"/>
  <c r="C220" i="14"/>
  <c r="D219" i="14"/>
  <c r="C219" i="14"/>
  <c r="D218" i="14"/>
  <c r="C218" i="14"/>
  <c r="D217" i="14"/>
  <c r="C217" i="14"/>
  <c r="D216" i="14"/>
  <c r="C216" i="14"/>
  <c r="D215" i="14"/>
  <c r="C215" i="14"/>
  <c r="D214" i="14"/>
  <c r="C214" i="14"/>
  <c r="D213" i="14"/>
  <c r="C213" i="14"/>
  <c r="D212" i="14"/>
  <c r="C212" i="14"/>
  <c r="D211" i="14"/>
  <c r="C211" i="14"/>
  <c r="D210" i="14"/>
  <c r="C210" i="14"/>
  <c r="D209" i="14"/>
  <c r="C209" i="14"/>
  <c r="D208" i="14"/>
  <c r="C208" i="14"/>
  <c r="D207" i="14"/>
  <c r="C207" i="14"/>
  <c r="D206" i="14"/>
  <c r="C206" i="14"/>
  <c r="D205" i="14"/>
  <c r="C205" i="14"/>
  <c r="D204" i="14"/>
  <c r="C204" i="14"/>
  <c r="D203" i="14"/>
  <c r="C203" i="14"/>
  <c r="D202" i="14"/>
  <c r="C202" i="14"/>
  <c r="D201" i="14"/>
  <c r="C201" i="14"/>
  <c r="D200" i="14"/>
  <c r="C200" i="14"/>
  <c r="D199" i="14"/>
  <c r="C199" i="14"/>
  <c r="D198" i="14"/>
  <c r="C198" i="14"/>
  <c r="D197" i="14"/>
  <c r="C197" i="14"/>
  <c r="D196" i="14"/>
  <c r="C196" i="14"/>
  <c r="D195" i="14"/>
  <c r="C195" i="14"/>
  <c r="D194" i="14"/>
  <c r="C194" i="14"/>
  <c r="D193" i="14"/>
  <c r="C193" i="14"/>
  <c r="D192" i="14"/>
  <c r="C192" i="14"/>
  <c r="D191" i="14"/>
  <c r="C191" i="14"/>
  <c r="D190" i="14"/>
  <c r="C190" i="14"/>
  <c r="D189" i="14"/>
  <c r="C189" i="14"/>
  <c r="D188" i="14"/>
  <c r="C188" i="14"/>
  <c r="D187" i="14"/>
  <c r="C187" i="14"/>
  <c r="D186" i="14"/>
  <c r="C186" i="14"/>
  <c r="D185" i="14"/>
  <c r="C185" i="14"/>
  <c r="D184" i="14"/>
  <c r="C184" i="14"/>
  <c r="D183" i="14"/>
  <c r="C183" i="14"/>
  <c r="D182" i="14"/>
  <c r="C182" i="14"/>
  <c r="D181" i="14"/>
  <c r="C181" i="14"/>
  <c r="D180" i="14"/>
  <c r="C180" i="14"/>
  <c r="D179" i="14"/>
  <c r="C179" i="14"/>
  <c r="D178" i="14"/>
  <c r="C178" i="14"/>
  <c r="D177" i="14"/>
  <c r="C177" i="14"/>
  <c r="D176" i="14"/>
  <c r="C176" i="14"/>
  <c r="D175" i="14"/>
  <c r="C175" i="14"/>
  <c r="D174" i="14"/>
  <c r="C174" i="14"/>
  <c r="D173" i="14"/>
  <c r="C173" i="14"/>
  <c r="D172" i="14"/>
  <c r="C172" i="14"/>
  <c r="D171" i="14"/>
  <c r="C171" i="14"/>
  <c r="D170" i="14"/>
  <c r="C170" i="14"/>
  <c r="D169" i="14"/>
  <c r="C169" i="14"/>
  <c r="D168" i="14"/>
  <c r="C168" i="14"/>
  <c r="D167" i="14"/>
  <c r="C167" i="14"/>
  <c r="D166" i="14"/>
  <c r="C166" i="14"/>
  <c r="D165" i="14"/>
  <c r="C165" i="14"/>
  <c r="D164" i="14"/>
  <c r="C164" i="14"/>
  <c r="D163" i="14"/>
  <c r="C163" i="14"/>
  <c r="D162" i="14"/>
  <c r="C162" i="14"/>
  <c r="D161" i="14"/>
  <c r="C161" i="14"/>
  <c r="D160" i="14"/>
  <c r="C160" i="14"/>
  <c r="D159" i="14"/>
  <c r="C159" i="14"/>
  <c r="D158" i="14"/>
  <c r="C158" i="14"/>
  <c r="D157" i="14"/>
  <c r="C157" i="14"/>
  <c r="D156" i="14"/>
  <c r="C156" i="14"/>
  <c r="D155" i="14"/>
  <c r="C155" i="14"/>
  <c r="D154" i="14"/>
  <c r="C154" i="14"/>
  <c r="D153" i="14"/>
  <c r="C153" i="14"/>
  <c r="D152" i="14"/>
  <c r="C152" i="14"/>
  <c r="D151" i="14"/>
  <c r="C151" i="14"/>
  <c r="D150" i="14"/>
  <c r="C150" i="14"/>
  <c r="D149" i="14"/>
  <c r="C149" i="14"/>
  <c r="D148" i="14"/>
  <c r="C148" i="14"/>
  <c r="D147" i="14"/>
  <c r="C147" i="14"/>
  <c r="D146" i="14"/>
  <c r="C146" i="14"/>
  <c r="D145" i="14"/>
  <c r="C145" i="14"/>
  <c r="D144" i="14"/>
  <c r="C144" i="14"/>
  <c r="D143" i="14"/>
  <c r="C143" i="14"/>
  <c r="D142" i="14"/>
  <c r="C142" i="14"/>
  <c r="D141" i="14"/>
  <c r="C141" i="14"/>
  <c r="D140" i="14"/>
  <c r="C140" i="14"/>
  <c r="D139" i="14"/>
  <c r="C139" i="14"/>
  <c r="D138" i="14"/>
  <c r="C138" i="14"/>
  <c r="D137" i="14"/>
  <c r="C137" i="14"/>
  <c r="D136" i="14"/>
  <c r="C136" i="14"/>
  <c r="D135" i="14"/>
  <c r="C135" i="14"/>
  <c r="D134" i="14"/>
  <c r="C134" i="14"/>
  <c r="D133" i="14"/>
  <c r="C133" i="14"/>
  <c r="D132" i="14"/>
  <c r="C132" i="14"/>
  <c r="D131" i="14"/>
  <c r="C131" i="14"/>
  <c r="D130" i="14"/>
  <c r="C130" i="14"/>
  <c r="D129" i="14"/>
  <c r="C129" i="14"/>
  <c r="D128" i="14"/>
  <c r="C128" i="14"/>
  <c r="D127" i="14"/>
  <c r="C127" i="14"/>
  <c r="D126" i="14"/>
  <c r="C126" i="14"/>
  <c r="D125" i="14"/>
  <c r="C125" i="14"/>
  <c r="D124" i="14"/>
  <c r="C124" i="14"/>
  <c r="D123" i="14"/>
  <c r="C123" i="14"/>
  <c r="D122" i="14"/>
  <c r="C122" i="14"/>
  <c r="D121" i="14"/>
  <c r="C121" i="14"/>
  <c r="D120" i="14"/>
  <c r="C120" i="14"/>
  <c r="D119" i="14"/>
  <c r="C119" i="14"/>
  <c r="D118" i="14"/>
  <c r="C118" i="14"/>
  <c r="D117" i="14"/>
  <c r="C117" i="14"/>
  <c r="D116" i="14"/>
  <c r="C116" i="14"/>
  <c r="D115" i="14"/>
  <c r="C115" i="14"/>
  <c r="D114" i="14"/>
  <c r="C114" i="14"/>
  <c r="D113" i="14"/>
  <c r="C113" i="14"/>
  <c r="D112" i="14"/>
  <c r="C112" i="14"/>
  <c r="D111" i="14"/>
  <c r="C111" i="14"/>
  <c r="D110" i="14"/>
  <c r="C110" i="14"/>
  <c r="D109" i="14"/>
  <c r="C109" i="14"/>
  <c r="D108" i="14"/>
  <c r="C108" i="14"/>
  <c r="D107" i="14"/>
  <c r="C107" i="14"/>
  <c r="D106" i="14"/>
  <c r="C106" i="14"/>
  <c r="D105" i="14"/>
  <c r="C105" i="14"/>
  <c r="D104" i="14"/>
  <c r="C104" i="14"/>
  <c r="D103" i="14"/>
  <c r="C103" i="14"/>
  <c r="D102" i="14"/>
  <c r="C102" i="14"/>
  <c r="D101" i="14"/>
  <c r="C101" i="14"/>
  <c r="D100" i="14"/>
  <c r="C100" i="14"/>
  <c r="D99" i="14"/>
  <c r="C99" i="14"/>
  <c r="D98" i="14"/>
  <c r="C98" i="14"/>
  <c r="D97" i="14"/>
  <c r="C97" i="14"/>
  <c r="D96" i="14"/>
  <c r="C96" i="14"/>
  <c r="D95" i="14"/>
  <c r="C95" i="14"/>
  <c r="D94" i="14"/>
  <c r="C94" i="14"/>
  <c r="D93" i="14"/>
  <c r="C93" i="14"/>
  <c r="D92" i="14"/>
  <c r="C92" i="14"/>
  <c r="D91" i="14"/>
  <c r="C91" i="14"/>
  <c r="D90" i="14"/>
  <c r="C90" i="14"/>
  <c r="D89" i="14"/>
  <c r="C89" i="14"/>
  <c r="D88" i="14"/>
  <c r="C88" i="14"/>
  <c r="D87" i="14"/>
  <c r="C87" i="14"/>
  <c r="D86" i="14"/>
  <c r="C86" i="14"/>
  <c r="D85" i="14"/>
  <c r="C85" i="14"/>
  <c r="D84" i="14"/>
  <c r="C84" i="14"/>
  <c r="D83" i="14"/>
  <c r="C83" i="14"/>
  <c r="D82" i="14"/>
  <c r="C82" i="14"/>
  <c r="D81" i="14"/>
  <c r="C81" i="14"/>
  <c r="D80" i="14"/>
  <c r="C80" i="14"/>
  <c r="D79" i="14"/>
  <c r="C79" i="14"/>
  <c r="D78" i="14"/>
  <c r="C78" i="14"/>
  <c r="D77" i="14"/>
  <c r="C77" i="14"/>
  <c r="D76" i="14"/>
  <c r="C76" i="14"/>
  <c r="D75" i="14"/>
  <c r="C75" i="14"/>
  <c r="D74" i="14"/>
  <c r="C74" i="14"/>
  <c r="D73" i="14"/>
  <c r="C73" i="14"/>
  <c r="D72" i="14"/>
  <c r="C72" i="14"/>
  <c r="D71" i="14"/>
  <c r="C71" i="14"/>
  <c r="D70" i="14"/>
  <c r="C70" i="14"/>
  <c r="D69" i="14"/>
  <c r="C69" i="14"/>
  <c r="D68" i="14"/>
  <c r="C68" i="14"/>
  <c r="D67" i="14"/>
  <c r="C67" i="14"/>
  <c r="D66" i="14"/>
  <c r="C66" i="14"/>
  <c r="D65" i="14"/>
  <c r="C65" i="14"/>
  <c r="D64" i="14"/>
  <c r="C64" i="14"/>
  <c r="D63" i="14"/>
  <c r="C63" i="14"/>
  <c r="D62" i="14"/>
  <c r="C62" i="14"/>
  <c r="D61" i="14"/>
  <c r="C61" i="14"/>
  <c r="D60" i="14"/>
  <c r="C60" i="14"/>
  <c r="D59" i="14"/>
  <c r="C59" i="14"/>
  <c r="D58" i="14"/>
  <c r="C58" i="14"/>
  <c r="D57" i="14"/>
  <c r="C57" i="14"/>
  <c r="D56" i="14"/>
  <c r="C56" i="14"/>
  <c r="D55" i="14"/>
  <c r="C55" i="14"/>
  <c r="D54" i="14"/>
  <c r="C54" i="14"/>
  <c r="D53" i="14"/>
  <c r="C53" i="14"/>
  <c r="D52" i="14"/>
  <c r="C52" i="14"/>
  <c r="D51" i="14"/>
  <c r="C51" i="14"/>
  <c r="D50" i="14"/>
  <c r="C50" i="14"/>
  <c r="D49" i="14"/>
  <c r="C49" i="14"/>
  <c r="D48" i="14"/>
  <c r="C48" i="14"/>
  <c r="D47" i="14"/>
  <c r="C47" i="14"/>
  <c r="D46" i="14"/>
  <c r="C46" i="14"/>
  <c r="D45" i="14"/>
  <c r="C45" i="14"/>
  <c r="D44" i="14"/>
  <c r="C44" i="14"/>
  <c r="D43" i="14"/>
  <c r="C43" i="14"/>
  <c r="D42" i="14"/>
  <c r="C42" i="14"/>
  <c r="D41" i="14"/>
  <c r="C41" i="14"/>
  <c r="D40" i="14"/>
  <c r="C40" i="14"/>
  <c r="D39" i="14"/>
  <c r="C39" i="14"/>
  <c r="D38" i="14"/>
  <c r="C38" i="14"/>
  <c r="D37" i="14"/>
  <c r="C37" i="14"/>
  <c r="D36" i="14"/>
  <c r="C36" i="14"/>
  <c r="D35" i="14"/>
  <c r="C35" i="14"/>
  <c r="D34" i="14"/>
  <c r="C34" i="14"/>
  <c r="D33" i="14"/>
  <c r="C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D3" i="14"/>
  <c r="C3" i="14"/>
  <c r="C2" i="14"/>
  <c r="B18" i="13" l="1" a="1"/>
  <c r="B16" i="13" a="1"/>
  <c r="F16" i="13" s="1"/>
  <c r="B14" i="13" a="1"/>
  <c r="H14" i="13" s="1"/>
  <c r="B12" i="13" a="1"/>
  <c r="B10" i="13" a="1"/>
  <c r="B8" i="13" a="1"/>
  <c r="B18" i="12" a="1"/>
  <c r="F18" i="12" s="1"/>
  <c r="B16" i="12" a="1"/>
  <c r="B14" i="12" a="1"/>
  <c r="B12" i="12" a="1"/>
  <c r="B10" i="12" a="1"/>
  <c r="F10" i="12" s="1"/>
  <c r="B8" i="12" a="1"/>
  <c r="B18" i="11" a="1"/>
  <c r="B16" i="11" a="1"/>
  <c r="B14" i="11" a="1"/>
  <c r="D14" i="11" s="1"/>
  <c r="B12" i="11" a="1"/>
  <c r="B10" i="11" a="1"/>
  <c r="B8" i="11" a="1"/>
  <c r="B18" i="10" a="1"/>
  <c r="B18" i="10" s="1"/>
  <c r="B16" i="10" a="1"/>
  <c r="B14" i="10" a="1"/>
  <c r="B12" i="10" a="1"/>
  <c r="B10" i="10" a="1"/>
  <c r="B10" i="10" s="1"/>
  <c r="B8" i="10" a="1"/>
  <c r="F8" i="10"/>
  <c r="F7" i="10"/>
  <c r="B8" i="10"/>
  <c r="G8" i="10"/>
  <c r="G7" i="10"/>
  <c r="B18" i="9" a="1"/>
  <c r="B16" i="9" a="1"/>
  <c r="B16" i="9"/>
  <c r="F16" i="9"/>
  <c r="G16" i="9"/>
  <c r="B14" i="9" a="1"/>
  <c r="G14" i="9"/>
  <c r="B12" i="9" a="1"/>
  <c r="B10" i="9" a="1"/>
  <c r="B8" i="9" a="1"/>
  <c r="F8" i="9"/>
  <c r="F7" i="9"/>
  <c r="B8" i="9"/>
  <c r="G8" i="9"/>
  <c r="G7" i="9"/>
  <c r="B18" i="8" a="1"/>
  <c r="B16" i="8" a="1"/>
  <c r="B16" i="8"/>
  <c r="G16" i="8"/>
  <c r="B14" i="8" a="1"/>
  <c r="G14" i="8" s="1"/>
  <c r="B12" i="8" a="1"/>
  <c r="F12" i="8" s="1"/>
  <c r="B12" i="8"/>
  <c r="B10" i="8" a="1"/>
  <c r="D10" i="8" s="1"/>
  <c r="G10" i="8"/>
  <c r="B8" i="8" a="1"/>
  <c r="B8" i="8" s="1"/>
  <c r="G8" i="8"/>
  <c r="G7" i="8"/>
  <c r="B18" i="7" a="1"/>
  <c r="B18" i="7" s="1"/>
  <c r="B19" i="7" s="1"/>
  <c r="F18" i="7"/>
  <c r="F19" i="7" s="1"/>
  <c r="G18" i="7"/>
  <c r="G19" i="7" s="1"/>
  <c r="B16" i="7" a="1"/>
  <c r="G16" i="7" s="1"/>
  <c r="G17" i="7" s="1"/>
  <c r="B14" i="7" a="1"/>
  <c r="F14" i="7" s="1"/>
  <c r="F15" i="7" s="1"/>
  <c r="B14" i="7"/>
  <c r="B15" i="7" s="1"/>
  <c r="B12" i="7" a="1"/>
  <c r="H12" i="7" s="1"/>
  <c r="H13" i="7" s="1"/>
  <c r="G12" i="7"/>
  <c r="G13" i="7" s="1"/>
  <c r="B10" i="7" a="1"/>
  <c r="B10" i="7" s="1"/>
  <c r="B11" i="7" s="1"/>
  <c r="F10" i="7"/>
  <c r="F11" i="7" s="1"/>
  <c r="G10" i="7"/>
  <c r="G11" i="7" s="1"/>
  <c r="B8" i="7" a="1"/>
  <c r="G8" i="7" s="1"/>
  <c r="B18" i="6" a="1"/>
  <c r="B16" i="6" a="1"/>
  <c r="B14" i="6" a="1"/>
  <c r="B14" i="6"/>
  <c r="B15" i="6" s="1"/>
  <c r="F14" i="6"/>
  <c r="F15" i="6" s="1"/>
  <c r="G14" i="6"/>
  <c r="G15" i="6" s="1"/>
  <c r="B12" i="6" a="1"/>
  <c r="G12" i="6"/>
  <c r="G13" i="6" s="1"/>
  <c r="B10" i="6" a="1"/>
  <c r="G10" i="6"/>
  <c r="G11" i="6" s="1"/>
  <c r="B8" i="6" a="1"/>
  <c r="B18" i="5" a="1"/>
  <c r="H18" i="5" s="1"/>
  <c r="H19" i="5" s="1"/>
  <c r="B16" i="5" a="1"/>
  <c r="G16" i="5"/>
  <c r="G17" i="5" s="1"/>
  <c r="B14" i="5" a="1"/>
  <c r="B14" i="5" s="1"/>
  <c r="B15" i="5" s="1"/>
  <c r="F14" i="5"/>
  <c r="F15" i="5" s="1"/>
  <c r="G14" i="5"/>
  <c r="G15" i="5" s="1"/>
  <c r="B12" i="5" a="1"/>
  <c r="G12" i="5" s="1"/>
  <c r="G13" i="5" s="1"/>
  <c r="B10" i="5" a="1"/>
  <c r="B8" i="5" a="1"/>
  <c r="G8" i="5"/>
  <c r="B18" i="4" a="1"/>
  <c r="B18" i="4"/>
  <c r="B19" i="4" s="1"/>
  <c r="F18" i="4"/>
  <c r="F19" i="4" s="1"/>
  <c r="G18" i="4"/>
  <c r="G19" i="4" s="1"/>
  <c r="B16" i="4" a="1"/>
  <c r="G16" i="4"/>
  <c r="G17" i="4" s="1"/>
  <c r="B14" i="4" a="1"/>
  <c r="G14" i="4"/>
  <c r="G15" i="4" s="1"/>
  <c r="B12" i="4" a="1"/>
  <c r="B10" i="4" a="1"/>
  <c r="B10" i="4"/>
  <c r="B11" i="4" s="1"/>
  <c r="F10" i="4"/>
  <c r="F11" i="4" s="1"/>
  <c r="G10" i="4"/>
  <c r="G11" i="4" s="1"/>
  <c r="B8" i="4" a="1"/>
  <c r="G8" i="4"/>
  <c r="G9" i="4" s="1"/>
  <c r="G7" i="4"/>
  <c r="B18" i="3" a="1"/>
  <c r="B18" i="3" s="1"/>
  <c r="B19" i="3" s="1"/>
  <c r="F18" i="3"/>
  <c r="F19" i="3" s="1"/>
  <c r="G18" i="3"/>
  <c r="G19" i="3" s="1"/>
  <c r="B16" i="3" a="1"/>
  <c r="G16" i="3" s="1"/>
  <c r="G17" i="3" s="1"/>
  <c r="B14" i="3" a="1"/>
  <c r="B12" i="3" a="1"/>
  <c r="B12" i="3"/>
  <c r="B13" i="3" s="1"/>
  <c r="B10" i="3" a="1"/>
  <c r="B8" i="3" a="1"/>
  <c r="F8" i="3" s="1"/>
  <c r="F9" i="3" s="1"/>
  <c r="F7" i="3"/>
  <c r="B8" i="3"/>
  <c r="B9" i="3" s="1"/>
  <c r="G8" i="3"/>
  <c r="G9" i="3" s="1"/>
  <c r="B18" i="2" a="1"/>
  <c r="D18" i="2"/>
  <c r="D19" i="2" s="1"/>
  <c r="B16" i="2" a="1"/>
  <c r="B16" i="2" s="1"/>
  <c r="B17" i="2" s="1"/>
  <c r="F16" i="2"/>
  <c r="F17" i="2" s="1"/>
  <c r="G16" i="2"/>
  <c r="G17" i="2" s="1"/>
  <c r="B14" i="2" a="1"/>
  <c r="B14" i="2" s="1"/>
  <c r="B15" i="2" s="1"/>
  <c r="B12" i="2" a="1"/>
  <c r="B12" i="2"/>
  <c r="B13" i="2" s="1"/>
  <c r="F12" i="2"/>
  <c r="F13" i="2" s="1"/>
  <c r="G12" i="2"/>
  <c r="G13" i="2" s="1"/>
  <c r="B10" i="2" a="1"/>
  <c r="D10" i="2"/>
  <c r="D11" i="2" s="1"/>
  <c r="B8" i="2" a="1"/>
  <c r="G8" i="2"/>
  <c r="G14" i="2"/>
  <c r="G15" i="2" s="1"/>
  <c r="F14" i="2"/>
  <c r="F15" i="2" s="1"/>
  <c r="H14" i="2"/>
  <c r="H15" i="2" s="1"/>
  <c r="D8" i="2"/>
  <c r="D9" i="2" s="1"/>
  <c r="G10" i="2"/>
  <c r="G11" i="2" s="1"/>
  <c r="F10" i="2"/>
  <c r="F11" i="2" s="1"/>
  <c r="B10" i="2"/>
  <c r="B11" i="2" s="1"/>
  <c r="H10" i="2"/>
  <c r="H11" i="2" s="1"/>
  <c r="G18" i="2"/>
  <c r="G19" i="2" s="1"/>
  <c r="D12" i="2"/>
  <c r="D13" i="2" s="1"/>
  <c r="H12" i="2"/>
  <c r="H13" i="2" s="1"/>
  <c r="D16" i="2"/>
  <c r="D17" i="2" s="1"/>
  <c r="D8" i="3"/>
  <c r="D9" i="3" s="1"/>
  <c r="D7" i="3"/>
  <c r="H8" i="3"/>
  <c r="H9" i="3" s="1"/>
  <c r="B10" i="3"/>
  <c r="B11" i="3" s="1"/>
  <c r="B16" i="3"/>
  <c r="B17" i="3" s="1"/>
  <c r="F16" i="3"/>
  <c r="F17" i="3" s="1"/>
  <c r="D18" i="3"/>
  <c r="D19" i="3" s="1"/>
  <c r="B8" i="4"/>
  <c r="B9" i="4" s="1"/>
  <c r="F8" i="4"/>
  <c r="D10" i="4"/>
  <c r="D11" i="4" s="1"/>
  <c r="H10" i="4"/>
  <c r="H11" i="4" s="1"/>
  <c r="H14" i="4"/>
  <c r="H15" i="4" s="1"/>
  <c r="B16" i="4"/>
  <c r="B17" i="4" s="1"/>
  <c r="F16" i="4"/>
  <c r="F17" i="4" s="1"/>
  <c r="D18" i="4"/>
  <c r="D19" i="4" s="1"/>
  <c r="H18" i="4"/>
  <c r="H19" i="4" s="1"/>
  <c r="B8" i="5"/>
  <c r="B9" i="5" s="1"/>
  <c r="D10" i="5"/>
  <c r="D11" i="5" s="1"/>
  <c r="B12" i="5"/>
  <c r="B13" i="5" s="1"/>
  <c r="D14" i="5"/>
  <c r="D15" i="5" s="1"/>
  <c r="H14" i="5"/>
  <c r="H15" i="5" s="1"/>
  <c r="D10" i="6"/>
  <c r="D11" i="6" s="1"/>
  <c r="B12" i="6"/>
  <c r="B13" i="6" s="1"/>
  <c r="F12" i="6"/>
  <c r="F13" i="6" s="1"/>
  <c r="D14" i="6"/>
  <c r="D15" i="6" s="1"/>
  <c r="H14" i="6"/>
  <c r="H15" i="6" s="1"/>
  <c r="D18" i="6"/>
  <c r="D19" i="6" s="1"/>
  <c r="F8" i="7"/>
  <c r="F9" i="7" s="1"/>
  <c r="F7" i="7"/>
  <c r="D10" i="7"/>
  <c r="D11" i="7" s="1"/>
  <c r="B12" i="7"/>
  <c r="B13" i="7" s="1"/>
  <c r="F12" i="7"/>
  <c r="F13" i="7" s="1"/>
  <c r="B16" i="7"/>
  <c r="B17" i="7" s="1"/>
  <c r="F16" i="7"/>
  <c r="F17" i="7" s="1"/>
  <c r="D18" i="7"/>
  <c r="D19" i="7" s="1"/>
  <c r="F8" i="8"/>
  <c r="F7" i="8"/>
  <c r="D14" i="8"/>
  <c r="H14" i="8"/>
  <c r="F16" i="8"/>
  <c r="H18" i="8"/>
  <c r="D14" i="9"/>
  <c r="H14" i="9"/>
  <c r="D18" i="9"/>
  <c r="H16" i="3"/>
  <c r="H17" i="3" s="1"/>
  <c r="D8" i="4"/>
  <c r="H8" i="4"/>
  <c r="H9" i="4" s="1"/>
  <c r="H7" i="4"/>
  <c r="D16" i="4"/>
  <c r="D17" i="4" s="1"/>
  <c r="H16" i="4"/>
  <c r="H17" i="4" s="1"/>
  <c r="D8" i="5"/>
  <c r="D12" i="5"/>
  <c r="D13" i="5" s="1"/>
  <c r="H12" i="5"/>
  <c r="H13" i="5" s="1"/>
  <c r="H16" i="5"/>
  <c r="H17" i="5" s="1"/>
  <c r="D8" i="6"/>
  <c r="D12" i="6"/>
  <c r="D13" i="6" s="1"/>
  <c r="H12" i="6"/>
  <c r="H13" i="6" s="1"/>
  <c r="H16" i="6"/>
  <c r="H17" i="6" s="1"/>
  <c r="D8" i="7"/>
  <c r="D12" i="7"/>
  <c r="D13" i="7" s="1"/>
  <c r="H16" i="7"/>
  <c r="H17" i="7" s="1"/>
  <c r="D8" i="8"/>
  <c r="D7" i="8" s="1"/>
  <c r="B10" i="8"/>
  <c r="H12" i="8"/>
  <c r="B14" i="8"/>
  <c r="F14" i="8"/>
  <c r="D16" i="8"/>
  <c r="H16" i="8"/>
  <c r="B18" i="8"/>
  <c r="D8" i="9"/>
  <c r="D7" i="9"/>
  <c r="H8" i="9"/>
  <c r="H7" i="9" s="1"/>
  <c r="F10" i="9"/>
  <c r="D12" i="9"/>
  <c r="B14" i="9"/>
  <c r="F14" i="9"/>
  <c r="D16" i="9"/>
  <c r="H16" i="9"/>
  <c r="F18" i="9"/>
  <c r="D8" i="10"/>
  <c r="D7" i="10" s="1"/>
  <c r="H8" i="10"/>
  <c r="H7" i="10"/>
  <c r="H14" i="10"/>
  <c r="F14" i="10"/>
  <c r="D14" i="10"/>
  <c r="B14" i="10"/>
  <c r="G14" i="10"/>
  <c r="C14" i="10"/>
  <c r="H16" i="10"/>
  <c r="F16" i="10"/>
  <c r="D16" i="10"/>
  <c r="B16" i="10"/>
  <c r="G16" i="10"/>
  <c r="C16" i="10"/>
  <c r="H18" i="10"/>
  <c r="F18" i="10"/>
  <c r="D18" i="10"/>
  <c r="G18" i="10"/>
  <c r="C18" i="10"/>
  <c r="F8" i="11"/>
  <c r="F7" i="11" s="1"/>
  <c r="B8" i="11"/>
  <c r="G8" i="11"/>
  <c r="G7" i="11" s="1"/>
  <c r="H10" i="11"/>
  <c r="F10" i="11"/>
  <c r="D10" i="11"/>
  <c r="B10" i="11"/>
  <c r="G10" i="11"/>
  <c r="C10" i="11"/>
  <c r="H12" i="11"/>
  <c r="F12" i="11"/>
  <c r="D12" i="11"/>
  <c r="B12" i="11"/>
  <c r="G12" i="11"/>
  <c r="C12" i="11"/>
  <c r="H14" i="11"/>
  <c r="F14" i="11"/>
  <c r="B14" i="11"/>
  <c r="G14" i="11"/>
  <c r="C14" i="11"/>
  <c r="F16" i="11"/>
  <c r="D16" i="11"/>
  <c r="C16" i="11"/>
  <c r="H18" i="11"/>
  <c r="F18" i="11"/>
  <c r="D18" i="11"/>
  <c r="B18" i="11"/>
  <c r="G18" i="11"/>
  <c r="C18" i="11"/>
  <c r="H8" i="12"/>
  <c r="H7" i="12"/>
  <c r="F8" i="12"/>
  <c r="F7" i="12" s="1"/>
  <c r="D8" i="12"/>
  <c r="D7" i="12"/>
  <c r="B8" i="12"/>
  <c r="G8" i="12"/>
  <c r="G7" i="12" s="1"/>
  <c r="C8" i="12"/>
  <c r="C7" i="12"/>
  <c r="H10" i="12"/>
  <c r="D10" i="12"/>
  <c r="B10" i="12"/>
  <c r="G10" i="12"/>
  <c r="H12" i="12"/>
  <c r="F12" i="12"/>
  <c r="G12" i="12"/>
  <c r="C12" i="12"/>
  <c r="H14" i="12"/>
  <c r="F14" i="12"/>
  <c r="D14" i="12"/>
  <c r="B14" i="12"/>
  <c r="G14" i="12"/>
  <c r="C14" i="12"/>
  <c r="H16" i="12"/>
  <c r="F16" i="12"/>
  <c r="D16" i="12"/>
  <c r="B16" i="12"/>
  <c r="G16" i="12"/>
  <c r="C16" i="12"/>
  <c r="H18" i="12"/>
  <c r="D18" i="12"/>
  <c r="B18" i="12"/>
  <c r="G18" i="12"/>
  <c r="H8" i="13"/>
  <c r="H7" i="13" s="1"/>
  <c r="D8" i="13"/>
  <c r="D7" i="13"/>
  <c r="C8" i="13"/>
  <c r="C7" i="13" s="1"/>
  <c r="H10" i="13"/>
  <c r="F10" i="13"/>
  <c r="D10" i="13"/>
  <c r="B10" i="13"/>
  <c r="G10" i="13"/>
  <c r="C10" i="13"/>
  <c r="H12" i="13"/>
  <c r="F12" i="13"/>
  <c r="D12" i="13"/>
  <c r="B12" i="13"/>
  <c r="G12" i="13"/>
  <c r="C12" i="13"/>
  <c r="F14" i="13"/>
  <c r="D14" i="13"/>
  <c r="B14" i="13"/>
  <c r="C14" i="13"/>
  <c r="H16" i="13"/>
  <c r="B16" i="13"/>
  <c r="G16" i="13"/>
  <c r="H18" i="13"/>
  <c r="F18" i="13"/>
  <c r="D18" i="13"/>
  <c r="B18" i="13"/>
  <c r="G18" i="13"/>
  <c r="C18" i="13"/>
  <c r="C8" i="2"/>
  <c r="C10" i="2"/>
  <c r="C11" i="2" s="1"/>
  <c r="E10" i="2"/>
  <c r="E11" i="2" s="1"/>
  <c r="C12" i="2"/>
  <c r="C13" i="2" s="1"/>
  <c r="E12" i="2"/>
  <c r="E13" i="2" s="1"/>
  <c r="E14" i="2"/>
  <c r="E15" i="2" s="1"/>
  <c r="C16" i="2"/>
  <c r="C17" i="2" s="1"/>
  <c r="E16" i="2"/>
  <c r="E17" i="2" s="1"/>
  <c r="E18" i="2"/>
  <c r="E19" i="2" s="1"/>
  <c r="C8" i="3"/>
  <c r="E12" i="3"/>
  <c r="E13" i="3" s="1"/>
  <c r="C12" i="3"/>
  <c r="C13" i="3" s="1"/>
  <c r="E14" i="10"/>
  <c r="E16" i="10"/>
  <c r="E18" i="10"/>
  <c r="E10" i="11"/>
  <c r="E12" i="11"/>
  <c r="E14" i="11"/>
  <c r="E18" i="11"/>
  <c r="E8" i="12"/>
  <c r="E7" i="12" s="1"/>
  <c r="E12" i="12"/>
  <c r="E14" i="12"/>
  <c r="E16" i="12"/>
  <c r="E8" i="13"/>
  <c r="E7" i="13" s="1"/>
  <c r="E10" i="13"/>
  <c r="E12" i="13"/>
  <c r="E14" i="13"/>
  <c r="E16" i="13"/>
  <c r="E18" i="13"/>
  <c r="C16" i="3"/>
  <c r="C17" i="3" s="1"/>
  <c r="E16" i="3"/>
  <c r="E17" i="3" s="1"/>
  <c r="E18" i="3"/>
  <c r="E19" i="3" s="1"/>
  <c r="C8" i="4"/>
  <c r="E8" i="4"/>
  <c r="E9" i="4" s="1"/>
  <c r="E7" i="4"/>
  <c r="C10" i="4"/>
  <c r="C11" i="4" s="1"/>
  <c r="E10" i="4"/>
  <c r="E11" i="4" s="1"/>
  <c r="E12" i="4"/>
  <c r="E13" i="4" s="1"/>
  <c r="C16" i="4"/>
  <c r="C17" i="4" s="1"/>
  <c r="E16" i="4"/>
  <c r="E17" i="4" s="1"/>
  <c r="C18" i="4"/>
  <c r="C19" i="4" s="1"/>
  <c r="E18" i="4"/>
  <c r="E19" i="4" s="1"/>
  <c r="E8" i="5"/>
  <c r="E10" i="5"/>
  <c r="E11" i="5" s="1"/>
  <c r="C12" i="5"/>
  <c r="C13" i="5" s="1"/>
  <c r="E12" i="5"/>
  <c r="E13" i="5" s="1"/>
  <c r="E14" i="5"/>
  <c r="E15" i="5" s="1"/>
  <c r="C16" i="5"/>
  <c r="C17" i="5" s="1"/>
  <c r="C10" i="6"/>
  <c r="C11" i="6" s="1"/>
  <c r="C12" i="6"/>
  <c r="C13" i="6" s="1"/>
  <c r="E12" i="6"/>
  <c r="E13" i="6" s="1"/>
  <c r="C14" i="6"/>
  <c r="C15" i="6" s="1"/>
  <c r="E14" i="6"/>
  <c r="E15" i="6" s="1"/>
  <c r="E16" i="6"/>
  <c r="E17" i="6" s="1"/>
  <c r="C18" i="6"/>
  <c r="C19" i="6" s="1"/>
  <c r="E8" i="7"/>
  <c r="E10" i="7"/>
  <c r="E11" i="7" s="1"/>
  <c r="C12" i="7"/>
  <c r="C13" i="7" s="1"/>
  <c r="E14" i="7"/>
  <c r="E15" i="7" s="1"/>
  <c r="C16" i="7"/>
  <c r="C17" i="7" s="1"/>
  <c r="E16" i="7"/>
  <c r="E17" i="7" s="1"/>
  <c r="E18" i="7"/>
  <c r="E19" i="7" s="1"/>
  <c r="C8" i="8"/>
  <c r="C7" i="8" s="1"/>
  <c r="C10" i="8"/>
  <c r="E12" i="8"/>
  <c r="C14" i="8"/>
  <c r="E14" i="8"/>
  <c r="C16" i="8"/>
  <c r="E16" i="8"/>
  <c r="C18" i="8"/>
  <c r="C8" i="9"/>
  <c r="C7" i="9"/>
  <c r="E8" i="9"/>
  <c r="E7" i="9" s="1"/>
  <c r="E10" i="9"/>
  <c r="C12" i="9"/>
  <c r="C14" i="9"/>
  <c r="E14" i="9"/>
  <c r="C16" i="9"/>
  <c r="E16" i="9"/>
  <c r="E18" i="9"/>
  <c r="C8" i="10"/>
  <c r="C7" i="10" s="1"/>
  <c r="E8" i="10"/>
  <c r="E7" i="10"/>
  <c r="E12" i="10"/>
  <c r="G12" i="10"/>
  <c r="B7" i="2"/>
  <c r="D7" i="2"/>
  <c r="B5" i="9"/>
  <c r="B5" i="10"/>
  <c r="B5" i="11"/>
  <c r="B5" i="12"/>
  <c r="B5" i="13"/>
  <c r="B5" i="8"/>
  <c r="B5" i="6"/>
  <c r="B5" i="7"/>
  <c r="B5" i="5"/>
  <c r="B5" i="4"/>
  <c r="B5" i="3"/>
  <c r="B7" i="13"/>
  <c r="B7" i="12"/>
  <c r="B7" i="11"/>
  <c r="B7" i="10"/>
  <c r="B7" i="9"/>
  <c r="B7" i="8"/>
  <c r="B7" i="7"/>
  <c r="B7" i="6"/>
  <c r="B7" i="5"/>
  <c r="B7" i="4"/>
  <c r="B7" i="3"/>
  <c r="B5" i="2"/>
  <c r="E9" i="7" l="1"/>
  <c r="E7" i="7"/>
  <c r="D9" i="7"/>
  <c r="D7" i="7"/>
  <c r="F14" i="3"/>
  <c r="F15" i="3" s="1"/>
  <c r="D14" i="3"/>
  <c r="D15" i="3" s="1"/>
  <c r="G14" i="3"/>
  <c r="G15" i="3" s="1"/>
  <c r="H14" i="3"/>
  <c r="H15" i="3" s="1"/>
  <c r="C14" i="3"/>
  <c r="C15" i="3" s="1"/>
  <c r="F10" i="5"/>
  <c r="F11" i="5" s="1"/>
  <c r="G10" i="5"/>
  <c r="G11" i="5" s="1"/>
  <c r="C10" i="5"/>
  <c r="C11" i="5" s="1"/>
  <c r="E9" i="5"/>
  <c r="E7" i="5"/>
  <c r="G8" i="6"/>
  <c r="B8" i="6"/>
  <c r="B9" i="6" s="1"/>
  <c r="F8" i="6"/>
  <c r="H8" i="6"/>
  <c r="E8" i="6"/>
  <c r="F9" i="4"/>
  <c r="F7" i="4"/>
  <c r="B8" i="2"/>
  <c r="B9" i="2" s="1"/>
  <c r="H8" i="2"/>
  <c r="E8" i="2"/>
  <c r="F8" i="2"/>
  <c r="H12" i="3"/>
  <c r="H13" i="3" s="1"/>
  <c r="F12" i="3"/>
  <c r="F13" i="3" s="1"/>
  <c r="D12" i="3"/>
  <c r="D13" i="3" s="1"/>
  <c r="G12" i="3"/>
  <c r="G13" i="3" s="1"/>
  <c r="B14" i="4"/>
  <c r="B15" i="4" s="1"/>
  <c r="E14" i="4"/>
  <c r="E15" i="4" s="1"/>
  <c r="F14" i="4"/>
  <c r="F15" i="4" s="1"/>
  <c r="D14" i="4"/>
  <c r="D15" i="4" s="1"/>
  <c r="F8" i="5"/>
  <c r="H8" i="5"/>
  <c r="C8" i="5"/>
  <c r="B16" i="5"/>
  <c r="B17" i="5" s="1"/>
  <c r="E16" i="5"/>
  <c r="E17" i="5" s="1"/>
  <c r="F16" i="5"/>
  <c r="F17" i="5" s="1"/>
  <c r="D16" i="5"/>
  <c r="D17" i="5" s="1"/>
  <c r="G16" i="6"/>
  <c r="G17" i="6" s="1"/>
  <c r="B16" i="6"/>
  <c r="B17" i="6" s="1"/>
  <c r="D16" i="6"/>
  <c r="D17" i="6" s="1"/>
  <c r="C16" i="6"/>
  <c r="C17" i="6" s="1"/>
  <c r="G10" i="9"/>
  <c r="H10" i="9"/>
  <c r="B10" i="9"/>
  <c r="C10" i="9"/>
  <c r="G18" i="9"/>
  <c r="H18" i="9"/>
  <c r="B18" i="9"/>
  <c r="C18" i="9"/>
  <c r="H12" i="10"/>
  <c r="B12" i="10"/>
  <c r="F12" i="10"/>
  <c r="D12" i="10"/>
  <c r="C12" i="10"/>
  <c r="H8" i="11"/>
  <c r="H7" i="11" s="1"/>
  <c r="D8" i="11"/>
  <c r="D7" i="11" s="1"/>
  <c r="E8" i="11"/>
  <c r="E7" i="11" s="1"/>
  <c r="C8" i="11"/>
  <c r="C7" i="11" s="1"/>
  <c r="B16" i="11"/>
  <c r="H16" i="11"/>
  <c r="G16" i="11"/>
  <c r="E16" i="11"/>
  <c r="D12" i="12"/>
  <c r="B12" i="12"/>
  <c r="F8" i="13"/>
  <c r="F7" i="13" s="1"/>
  <c r="B8" i="13"/>
  <c r="G8" i="13"/>
  <c r="G7" i="13" s="1"/>
  <c r="C9" i="3"/>
  <c r="C7" i="3"/>
  <c r="D9" i="4"/>
  <c r="D7" i="4"/>
  <c r="H10" i="3"/>
  <c r="H11" i="3" s="1"/>
  <c r="E10" i="3"/>
  <c r="E11" i="3" s="1"/>
  <c r="G12" i="4"/>
  <c r="G13" i="4" s="1"/>
  <c r="F12" i="4"/>
  <c r="F13" i="4" s="1"/>
  <c r="H12" i="4"/>
  <c r="H13" i="4" s="1"/>
  <c r="C12" i="4"/>
  <c r="C13" i="4" s="1"/>
  <c r="F18" i="5"/>
  <c r="F19" i="5" s="1"/>
  <c r="G18" i="5"/>
  <c r="G19" i="5" s="1"/>
  <c r="C18" i="5"/>
  <c r="C19" i="5" s="1"/>
  <c r="G9" i="7"/>
  <c r="G7" i="7"/>
  <c r="C9" i="4"/>
  <c r="C7" i="4"/>
  <c r="E14" i="3"/>
  <c r="E15" i="3" s="1"/>
  <c r="C9" i="2"/>
  <c r="C7" i="2"/>
  <c r="D9" i="6"/>
  <c r="D7" i="6"/>
  <c r="D12" i="4"/>
  <c r="D13" i="4" s="1"/>
  <c r="G9" i="2"/>
  <c r="G7" i="2"/>
  <c r="G9" i="5"/>
  <c r="G7" i="5"/>
  <c r="G10" i="10"/>
  <c r="F10" i="10"/>
  <c r="E10" i="10"/>
  <c r="D10" i="10"/>
  <c r="C8" i="6"/>
  <c r="C10" i="3"/>
  <c r="C11" i="3" s="1"/>
  <c r="D9" i="5"/>
  <c r="D7" i="5"/>
  <c r="D10" i="3"/>
  <c r="D11" i="3" s="1"/>
  <c r="B18" i="2"/>
  <c r="B19" i="2" s="1"/>
  <c r="H18" i="2"/>
  <c r="H19" i="2" s="1"/>
  <c r="C18" i="2"/>
  <c r="C19" i="2" s="1"/>
  <c r="C10" i="10"/>
  <c r="E18" i="5"/>
  <c r="E19" i="5" s="1"/>
  <c r="C14" i="4"/>
  <c r="C15" i="4" s="1"/>
  <c r="H10" i="10"/>
  <c r="D10" i="9"/>
  <c r="F16" i="6"/>
  <c r="F17" i="6" s="1"/>
  <c r="D18" i="5"/>
  <c r="D19" i="5" s="1"/>
  <c r="H10" i="5"/>
  <c r="H11" i="5" s="1"/>
  <c r="B12" i="4"/>
  <c r="B13" i="4" s="1"/>
  <c r="F10" i="3"/>
  <c r="F11" i="3" s="1"/>
  <c r="F18" i="2"/>
  <c r="F19" i="2" s="1"/>
  <c r="G10" i="3"/>
  <c r="G11" i="3" s="1"/>
  <c r="B14" i="3"/>
  <c r="B15" i="3" s="1"/>
  <c r="B10" i="5"/>
  <c r="B11" i="5" s="1"/>
  <c r="B18" i="5"/>
  <c r="B19" i="5" s="1"/>
  <c r="B10" i="6"/>
  <c r="B11" i="6" s="1"/>
  <c r="H10" i="6"/>
  <c r="H11" i="6" s="1"/>
  <c r="E10" i="6"/>
  <c r="E11" i="6" s="1"/>
  <c r="F10" i="6"/>
  <c r="F11" i="6" s="1"/>
  <c r="B18" i="6"/>
  <c r="B19" i="6" s="1"/>
  <c r="H18" i="6"/>
  <c r="H19" i="6" s="1"/>
  <c r="E18" i="6"/>
  <c r="E19" i="6" s="1"/>
  <c r="G18" i="6"/>
  <c r="G19" i="6" s="1"/>
  <c r="F18" i="6"/>
  <c r="F19" i="6" s="1"/>
  <c r="G18" i="8"/>
  <c r="F18" i="8"/>
  <c r="E18" i="8"/>
  <c r="D18" i="8"/>
  <c r="B12" i="9"/>
  <c r="H12" i="9"/>
  <c r="E12" i="9"/>
  <c r="F12" i="9"/>
  <c r="G12" i="9"/>
  <c r="C12" i="8"/>
  <c r="E8" i="8"/>
  <c r="E7" i="8" s="1"/>
  <c r="C18" i="7"/>
  <c r="C19" i="7" s="1"/>
  <c r="C14" i="7"/>
  <c r="C15" i="7" s="1"/>
  <c r="C10" i="7"/>
  <c r="C11" i="7" s="1"/>
  <c r="C8" i="7"/>
  <c r="C14" i="5"/>
  <c r="C15" i="5" s="1"/>
  <c r="C18" i="3"/>
  <c r="C19" i="3" s="1"/>
  <c r="E18" i="12"/>
  <c r="E10" i="12"/>
  <c r="E8" i="3"/>
  <c r="C14" i="2"/>
  <c r="C15" i="2" s="1"/>
  <c r="D16" i="13"/>
  <c r="G14" i="13"/>
  <c r="C18" i="12"/>
  <c r="C10" i="12"/>
  <c r="D12" i="8"/>
  <c r="H8" i="8"/>
  <c r="H7" i="8" s="1"/>
  <c r="D16" i="7"/>
  <c r="D17" i="7" s="1"/>
  <c r="H8" i="7"/>
  <c r="D16" i="3"/>
  <c r="D17" i="3" s="1"/>
  <c r="H10" i="8"/>
  <c r="H18" i="7"/>
  <c r="H19" i="7" s="1"/>
  <c r="H14" i="7"/>
  <c r="H15" i="7" s="1"/>
  <c r="H10" i="7"/>
  <c r="H11" i="7" s="1"/>
  <c r="B8" i="7"/>
  <c r="B9" i="7" s="1"/>
  <c r="F12" i="5"/>
  <c r="F13" i="5" s="1"/>
  <c r="H18" i="3"/>
  <c r="H19" i="3" s="1"/>
  <c r="H7" i="3"/>
  <c r="H16" i="2"/>
  <c r="H17" i="2" s="1"/>
  <c r="D14" i="2"/>
  <c r="D15" i="2" s="1"/>
  <c r="G7" i="3"/>
  <c r="G14" i="7"/>
  <c r="G15" i="7" s="1"/>
  <c r="G12" i="8"/>
  <c r="E10" i="8"/>
  <c r="E12" i="7"/>
  <c r="E13" i="7" s="1"/>
  <c r="C16" i="13"/>
  <c r="F10" i="8"/>
  <c r="D14" i="7"/>
  <c r="D15" i="7" s="1"/>
  <c r="H9" i="5" l="1"/>
  <c r="H7" i="5"/>
  <c r="H9" i="7"/>
  <c r="H7" i="7"/>
  <c r="C9" i="6"/>
  <c r="C7" i="6"/>
  <c r="F9" i="5"/>
  <c r="F7" i="5"/>
  <c r="H9" i="6"/>
  <c r="H7" i="6"/>
  <c r="C9" i="7"/>
  <c r="C7" i="7"/>
  <c r="C9" i="5"/>
  <c r="C7" i="5"/>
  <c r="E9" i="2"/>
  <c r="E7" i="2"/>
  <c r="H9" i="2"/>
  <c r="H7" i="2"/>
  <c r="E9" i="6"/>
  <c r="E7" i="6"/>
  <c r="G9" i="6"/>
  <c r="G7" i="6"/>
  <c r="E9" i="3"/>
  <c r="E7" i="3"/>
  <c r="F9" i="2"/>
  <c r="F7" i="2"/>
  <c r="F9" i="6"/>
  <c r="F7" i="6"/>
</calcChain>
</file>

<file path=xl/sharedStrings.xml><?xml version="1.0" encoding="utf-8"?>
<sst xmlns="http://schemas.openxmlformats.org/spreadsheetml/2006/main" count="233" uniqueCount="37">
  <si>
    <t>Введите год:</t>
  </si>
  <si>
    <t>ЯНВАРЬ</t>
  </si>
  <si>
    <t>Начало недели:</t>
  </si>
  <si>
    <t>ФЕВ</t>
  </si>
  <si>
    <t>ОКТЯБРЬ</t>
  </si>
  <si>
    <t>СЕН</t>
  </si>
  <si>
    <t>НОЯ</t>
  </si>
  <si>
    <t>НОЯБРЬ</t>
  </si>
  <si>
    <t>ОКТ</t>
  </si>
  <si>
    <t>ДЕК</t>
  </si>
  <si>
    <t>ДЕКАБРЬ</t>
  </si>
  <si>
    <t>ЯНВ</t>
  </si>
  <si>
    <t>ФЕВРАЛЬ</t>
  </si>
  <si>
    <t>МАР</t>
  </si>
  <si>
    <t>МАРТ</t>
  </si>
  <si>
    <t>АПР</t>
  </si>
  <si>
    <t>АПРЕЛЬ</t>
  </si>
  <si>
    <t>МАЙ</t>
  </si>
  <si>
    <t>ИЮН</t>
  </si>
  <si>
    <t>ИЮНЬ</t>
  </si>
  <si>
    <t>ИЮЛ</t>
  </si>
  <si>
    <t>ИЮЛЬ</t>
  </si>
  <si>
    <t>АВГ</t>
  </si>
  <si>
    <t>АВГУСТ</t>
  </si>
  <si>
    <t>СЕНТЯБРЬ</t>
  </si>
  <si>
    <t>Начните календарь с понедельника, изменив значение в ячейке E3 на Пн</t>
  </si>
  <si>
    <t>Пн</t>
  </si>
  <si>
    <t>Первая ночь</t>
  </si>
  <si>
    <t>Вторая ночь</t>
  </si>
  <si>
    <t>Начало отсчета</t>
  </si>
  <si>
    <t>Дата</t>
  </si>
  <si>
    <t>День недели</t>
  </si>
  <si>
    <t>Категория дня (формулой)</t>
  </si>
  <si>
    <t>Первый день</t>
  </si>
  <si>
    <t>Второй день</t>
  </si>
  <si>
    <t>X</t>
  </si>
  <si>
    <t>Категория дня (простым протягиванием 8 ячеек с только значениями - для точки начала 30.12.2020)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</si>
</sst>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 x14ac:knownFonts="1">
    <font>
      <b/>
      <sz val="8"/>
      <color theme="1" tint="0.499984740745262"/>
      <name val="Trebuchet MS"/>
      <family val="2"/>
      <scheme val="minor"/>
    </font>
    <font>
      <sz val="11"/>
      <color theme="1"/>
      <name val="Trebuchet MS"/>
      <family val="2"/>
      <charset val="204"/>
      <scheme val="minor"/>
    </font>
    <font>
      <b/>
      <sz val="11"/>
      <color theme="1"/>
      <name val="Trebuchet MS"/>
      <family val="2"/>
      <scheme val="minor"/>
    </font>
    <font>
      <b/>
      <sz val="10"/>
      <color theme="0" tint="-0.24994659260841701"/>
      <name val="Trebuchet MS"/>
      <family val="2"/>
      <scheme val="minor"/>
    </font>
    <font>
      <b/>
      <sz val="9"/>
      <color theme="0" tint="-0.2499465926084170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22"/>
      <color theme="0" tint="-0.24994659260841701"/>
      <name val="Trebuchet MS"/>
      <family val="2"/>
      <scheme val="major"/>
    </font>
    <font>
      <b/>
      <u/>
      <sz val="10"/>
      <color theme="1"/>
      <name val="Trebuchet MS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horizontal="left" vertical="top" wrapText="1" indent="1"/>
    </xf>
    <xf numFmtId="0" fontId="5" fillId="0" borderId="0" applyNumberFormat="0" applyFill="0" applyBorder="0" applyProtection="0">
      <alignment horizontal="left" vertical="top"/>
    </xf>
    <xf numFmtId="0" fontId="2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2" fillId="0" borderId="0" applyFill="0" applyProtection="0">
      <alignment horizontal="left" indent="1"/>
    </xf>
    <xf numFmtId="0" fontId="7" fillId="0" borderId="0" applyNumberFormat="0" applyFill="0" applyProtection="0">
      <alignment horizontal="center" vertical="top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horizontal="left"/>
    </xf>
    <xf numFmtId="0" fontId="1" fillId="0" borderId="0"/>
  </cellStyleXfs>
  <cellXfs count="21">
    <xf numFmtId="0" fontId="0" fillId="0" borderId="0" xfId="0">
      <alignment horizontal="left" vertical="top" wrapText="1" indent="1"/>
    </xf>
    <xf numFmtId="0" fontId="3" fillId="0" borderId="0" xfId="3" applyAlignment="1">
      <alignment horizontal="left" vertical="top"/>
    </xf>
    <xf numFmtId="164" fontId="2" fillId="0" borderId="0" xfId="4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0" fillId="0" borderId="2" xfId="0" applyBorder="1">
      <alignment horizontal="left" vertical="top" wrapText="1" indent="1"/>
    </xf>
    <xf numFmtId="0" fontId="5" fillId="0" borderId="0" xfId="1" applyAlignment="1">
      <alignment horizontal="center" vertical="top"/>
    </xf>
    <xf numFmtId="164" fontId="2" fillId="0" borderId="2" xfId="4" applyBorder="1">
      <alignment horizontal="left" indent="1"/>
    </xf>
    <xf numFmtId="0" fontId="2" fillId="0" borderId="0" xfId="2">
      <alignment vertical="top"/>
    </xf>
    <xf numFmtId="0" fontId="7" fillId="0" borderId="0" xfId="5">
      <alignment horizontal="center" vertical="top"/>
    </xf>
    <xf numFmtId="0" fontId="4" fillId="0" borderId="0" xfId="6" applyAlignment="1">
      <alignment horizontal="left" vertical="top"/>
    </xf>
    <xf numFmtId="0" fontId="7" fillId="0" borderId="3" xfId="5" applyBorder="1">
      <alignment horizontal="center" vertical="top"/>
    </xf>
    <xf numFmtId="164" fontId="2" fillId="0" borderId="0" xfId="2" applyNumberFormat="1">
      <alignment vertical="top"/>
    </xf>
    <xf numFmtId="0" fontId="6" fillId="0" borderId="0" xfId="7">
      <alignment horizontal="left"/>
    </xf>
    <xf numFmtId="164" fontId="5" fillId="0" borderId="0" xfId="1" applyNumberFormat="1">
      <alignment horizontal="left" vertical="top"/>
    </xf>
    <xf numFmtId="0" fontId="8" fillId="0" borderId="0" xfId="8" applyFont="1"/>
    <xf numFmtId="0" fontId="8" fillId="0" borderId="0" xfId="8" applyFont="1" applyAlignment="1"/>
    <xf numFmtId="0" fontId="9" fillId="0" borderId="0" xfId="8" applyFont="1"/>
    <xf numFmtId="14" fontId="9" fillId="0" borderId="0" xfId="8" applyNumberFormat="1" applyFont="1"/>
    <xf numFmtId="0" fontId="9" fillId="0" borderId="0" xfId="8" applyNumberFormat="1" applyFont="1" applyAlignment="1">
      <alignment horizontal="center"/>
    </xf>
    <xf numFmtId="0" fontId="9" fillId="0" borderId="0" xfId="8" applyNumberFormat="1" applyFont="1"/>
    <xf numFmtId="0" fontId="9" fillId="0" borderId="0" xfId="8" applyFont="1" applyAlignment="1">
      <alignment horizontal="center"/>
    </xf>
  </cellXfs>
  <cellStyles count="9">
    <cellStyle name="Гиперссылка" xfId="5" builtinId="8" customBuiltin="1"/>
    <cellStyle name="Год" xfId="7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6" builtinId="19" customBuiltin="1"/>
    <cellStyle name="Название" xfId="1" builtinId="15" customBuiltin="1"/>
    <cellStyle name="Обычный" xfId="0" builtinId="0" customBuiltin="1"/>
    <cellStyle name="Обычный 2" xfId="8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3476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3">
          <cell r="C3">
            <v>2021</v>
          </cell>
          <cell r="E3" t="str">
            <v>Пн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33203125" style="16"/>
    <col min="2" max="2" width="11.83203125" style="16" bestFit="1" customWidth="1"/>
    <col min="3" max="3" width="15.33203125" style="20" bestFit="1" customWidth="1"/>
    <col min="4" max="4" width="30.83203125" style="16" bestFit="1" customWidth="1"/>
    <col min="5" max="5" width="76.1640625" style="16" bestFit="1" customWidth="1"/>
    <col min="6" max="7" width="9.33203125" style="16"/>
    <col min="8" max="8" width="10.5" style="16" bestFit="1" customWidth="1"/>
    <col min="9" max="16384" width="9.33203125" style="16"/>
  </cols>
  <sheetData>
    <row r="1" spans="1:5" x14ac:dyDescent="0.25">
      <c r="A1" s="14" t="s">
        <v>29</v>
      </c>
      <c r="B1" s="14" t="s">
        <v>30</v>
      </c>
      <c r="C1" s="15" t="s">
        <v>31</v>
      </c>
      <c r="D1" s="14" t="s">
        <v>32</v>
      </c>
      <c r="E1" s="14" t="s">
        <v>36</v>
      </c>
    </row>
    <row r="2" spans="1:5" x14ac:dyDescent="0.25">
      <c r="A2" s="14"/>
      <c r="B2" s="17">
        <v>44187</v>
      </c>
      <c r="C2" s="18">
        <f t="shared" ref="C2:C11" si="0">WEEKDAY(B2,2)</f>
        <v>2</v>
      </c>
      <c r="D2" s="19" t="str">
        <f>CHOOSE(MOD(B2-VLOOKUP("X",A:B,2,)+8^8,8)+1,"Первый день","Второй день","","Первая ночь","Вторая ночь","","","")</f>
        <v>Первый день</v>
      </c>
      <c r="E2" s="19" t="s">
        <v>33</v>
      </c>
    </row>
    <row r="3" spans="1:5" x14ac:dyDescent="0.25">
      <c r="A3" s="14"/>
      <c r="B3" s="17">
        <v>44188</v>
      </c>
      <c r="C3" s="18">
        <f t="shared" si="0"/>
        <v>3</v>
      </c>
      <c r="D3" s="19" t="str">
        <f t="shared" ref="D3:D66" si="1">CHOOSE(MOD(B3-VLOOKUP("X",A:B,2,)+8^8,8)+1,"Первый день","Второй день","","Первая ночь","Вторая ночь","","","")</f>
        <v>Второй день</v>
      </c>
      <c r="E3" s="19" t="s">
        <v>34</v>
      </c>
    </row>
    <row r="4" spans="1:5" x14ac:dyDescent="0.25">
      <c r="A4" s="14"/>
      <c r="B4" s="17">
        <v>44189</v>
      </c>
      <c r="C4" s="18">
        <f t="shared" si="0"/>
        <v>4</v>
      </c>
      <c r="D4" s="19" t="str">
        <f t="shared" si="1"/>
        <v/>
      </c>
      <c r="E4" s="19"/>
    </row>
    <row r="5" spans="1:5" x14ac:dyDescent="0.25">
      <c r="A5" s="14"/>
      <c r="B5" s="17">
        <v>44190</v>
      </c>
      <c r="C5" s="18">
        <f t="shared" si="0"/>
        <v>5</v>
      </c>
      <c r="D5" s="19" t="str">
        <f t="shared" si="1"/>
        <v>Первая ночь</v>
      </c>
      <c r="E5" s="19" t="s">
        <v>27</v>
      </c>
    </row>
    <row r="6" spans="1:5" x14ac:dyDescent="0.25">
      <c r="A6" s="14"/>
      <c r="B6" s="17">
        <v>44191</v>
      </c>
      <c r="C6" s="18">
        <f t="shared" si="0"/>
        <v>6</v>
      </c>
      <c r="D6" s="19" t="str">
        <f t="shared" si="1"/>
        <v>Вторая ночь</v>
      </c>
      <c r="E6" s="19" t="s">
        <v>28</v>
      </c>
    </row>
    <row r="7" spans="1:5" x14ac:dyDescent="0.25">
      <c r="A7" s="14"/>
      <c r="B7" s="17">
        <v>44192</v>
      </c>
      <c r="C7" s="18">
        <f t="shared" si="0"/>
        <v>7</v>
      </c>
      <c r="D7" s="19" t="str">
        <f t="shared" si="1"/>
        <v/>
      </c>
      <c r="E7" s="19"/>
    </row>
    <row r="8" spans="1:5" x14ac:dyDescent="0.25">
      <c r="B8" s="17">
        <v>44193</v>
      </c>
      <c r="C8" s="18">
        <f t="shared" si="0"/>
        <v>1</v>
      </c>
      <c r="D8" s="19" t="str">
        <f t="shared" si="1"/>
        <v/>
      </c>
      <c r="E8" s="19"/>
    </row>
    <row r="9" spans="1:5" x14ac:dyDescent="0.25">
      <c r="A9" s="20"/>
      <c r="B9" s="17">
        <v>44194</v>
      </c>
      <c r="C9" s="18">
        <f t="shared" si="0"/>
        <v>2</v>
      </c>
      <c r="D9" s="19" t="str">
        <f t="shared" si="1"/>
        <v/>
      </c>
      <c r="E9" s="19"/>
    </row>
    <row r="10" spans="1:5" x14ac:dyDescent="0.25">
      <c r="A10" s="20" t="s">
        <v>35</v>
      </c>
      <c r="B10" s="17">
        <v>44195</v>
      </c>
      <c r="C10" s="18">
        <f t="shared" si="0"/>
        <v>3</v>
      </c>
      <c r="D10" s="19" t="str">
        <f t="shared" si="1"/>
        <v>Первый день</v>
      </c>
      <c r="E10" s="19" t="s">
        <v>33</v>
      </c>
    </row>
    <row r="11" spans="1:5" x14ac:dyDescent="0.25">
      <c r="B11" s="17">
        <v>44196</v>
      </c>
      <c r="C11" s="18">
        <f t="shared" si="0"/>
        <v>4</v>
      </c>
      <c r="D11" s="19" t="str">
        <f t="shared" si="1"/>
        <v>Второй день</v>
      </c>
      <c r="E11" s="19" t="s">
        <v>34</v>
      </c>
    </row>
    <row r="12" spans="1:5" x14ac:dyDescent="0.25">
      <c r="B12" s="17">
        <v>44197</v>
      </c>
      <c r="C12" s="18">
        <f>WEEKDAY(B12,2)</f>
        <v>5</v>
      </c>
      <c r="D12" s="19" t="str">
        <f t="shared" si="1"/>
        <v/>
      </c>
      <c r="E12" s="19"/>
    </row>
    <row r="13" spans="1:5" x14ac:dyDescent="0.25">
      <c r="A13" s="20"/>
      <c r="B13" s="17">
        <v>44198</v>
      </c>
      <c r="C13" s="18">
        <f>WEEKDAY(B13,2)</f>
        <v>6</v>
      </c>
      <c r="D13" s="19" t="str">
        <f t="shared" si="1"/>
        <v>Первая ночь</v>
      </c>
      <c r="E13" s="19" t="s">
        <v>27</v>
      </c>
    </row>
    <row r="14" spans="1:5" x14ac:dyDescent="0.25">
      <c r="B14" s="17">
        <v>44199</v>
      </c>
      <c r="C14" s="18">
        <f t="shared" ref="C14:C77" si="2">WEEKDAY(B14,2)</f>
        <v>7</v>
      </c>
      <c r="D14" s="19" t="str">
        <f t="shared" si="1"/>
        <v>Вторая ночь</v>
      </c>
      <c r="E14" s="19" t="s">
        <v>28</v>
      </c>
    </row>
    <row r="15" spans="1:5" x14ac:dyDescent="0.25">
      <c r="B15" s="17">
        <v>44200</v>
      </c>
      <c r="C15" s="18">
        <f t="shared" si="2"/>
        <v>1</v>
      </c>
      <c r="D15" s="19" t="str">
        <f t="shared" si="1"/>
        <v/>
      </c>
      <c r="E15" s="19"/>
    </row>
    <row r="16" spans="1:5" x14ac:dyDescent="0.25">
      <c r="B16" s="17">
        <v>44201</v>
      </c>
      <c r="C16" s="18">
        <f t="shared" si="2"/>
        <v>2</v>
      </c>
      <c r="D16" s="19" t="str">
        <f t="shared" si="1"/>
        <v/>
      </c>
      <c r="E16" s="19"/>
    </row>
    <row r="17" spans="2:5" x14ac:dyDescent="0.25">
      <c r="B17" s="17">
        <v>44202</v>
      </c>
      <c r="C17" s="18">
        <f t="shared" si="2"/>
        <v>3</v>
      </c>
      <c r="D17" s="19" t="str">
        <f t="shared" si="1"/>
        <v/>
      </c>
      <c r="E17" s="19"/>
    </row>
    <row r="18" spans="2:5" x14ac:dyDescent="0.25">
      <c r="B18" s="17">
        <v>44203</v>
      </c>
      <c r="C18" s="18">
        <f t="shared" si="2"/>
        <v>4</v>
      </c>
      <c r="D18" s="19" t="str">
        <f t="shared" si="1"/>
        <v>Первый день</v>
      </c>
      <c r="E18" s="19" t="s">
        <v>33</v>
      </c>
    </row>
    <row r="19" spans="2:5" x14ac:dyDescent="0.25">
      <c r="B19" s="17">
        <v>44204</v>
      </c>
      <c r="C19" s="18">
        <f t="shared" si="2"/>
        <v>5</v>
      </c>
      <c r="D19" s="19" t="str">
        <f t="shared" si="1"/>
        <v>Второй день</v>
      </c>
      <c r="E19" s="19" t="s">
        <v>34</v>
      </c>
    </row>
    <row r="20" spans="2:5" x14ac:dyDescent="0.25">
      <c r="B20" s="17">
        <v>44205</v>
      </c>
      <c r="C20" s="18">
        <f t="shared" si="2"/>
        <v>6</v>
      </c>
      <c r="D20" s="19" t="str">
        <f t="shared" si="1"/>
        <v/>
      </c>
      <c r="E20" s="19"/>
    </row>
    <row r="21" spans="2:5" x14ac:dyDescent="0.25">
      <c r="B21" s="17">
        <v>44206</v>
      </c>
      <c r="C21" s="18">
        <f t="shared" si="2"/>
        <v>7</v>
      </c>
      <c r="D21" s="19" t="str">
        <f t="shared" si="1"/>
        <v>Первая ночь</v>
      </c>
      <c r="E21" s="19" t="s">
        <v>27</v>
      </c>
    </row>
    <row r="22" spans="2:5" x14ac:dyDescent="0.25">
      <c r="B22" s="17">
        <v>44207</v>
      </c>
      <c r="C22" s="18">
        <f t="shared" si="2"/>
        <v>1</v>
      </c>
      <c r="D22" s="19" t="str">
        <f t="shared" si="1"/>
        <v>Вторая ночь</v>
      </c>
      <c r="E22" s="19" t="s">
        <v>28</v>
      </c>
    </row>
    <row r="23" spans="2:5" x14ac:dyDescent="0.25">
      <c r="B23" s="17">
        <v>44208</v>
      </c>
      <c r="C23" s="18">
        <f t="shared" si="2"/>
        <v>2</v>
      </c>
      <c r="D23" s="19" t="str">
        <f t="shared" si="1"/>
        <v/>
      </c>
      <c r="E23" s="19"/>
    </row>
    <row r="24" spans="2:5" x14ac:dyDescent="0.25">
      <c r="B24" s="17">
        <v>44209</v>
      </c>
      <c r="C24" s="18">
        <f t="shared" si="2"/>
        <v>3</v>
      </c>
      <c r="D24" s="19" t="str">
        <f t="shared" si="1"/>
        <v/>
      </c>
      <c r="E24" s="19"/>
    </row>
    <row r="25" spans="2:5" x14ac:dyDescent="0.25">
      <c r="B25" s="17">
        <v>44210</v>
      </c>
      <c r="C25" s="18">
        <f t="shared" si="2"/>
        <v>4</v>
      </c>
      <c r="D25" s="19" t="str">
        <f t="shared" si="1"/>
        <v/>
      </c>
      <c r="E25" s="19"/>
    </row>
    <row r="26" spans="2:5" x14ac:dyDescent="0.25">
      <c r="B26" s="17">
        <v>44211</v>
      </c>
      <c r="C26" s="18">
        <f t="shared" si="2"/>
        <v>5</v>
      </c>
      <c r="D26" s="19" t="str">
        <f t="shared" si="1"/>
        <v>Первый день</v>
      </c>
      <c r="E26" s="19" t="s">
        <v>33</v>
      </c>
    </row>
    <row r="27" spans="2:5" x14ac:dyDescent="0.25">
      <c r="B27" s="17">
        <v>44212</v>
      </c>
      <c r="C27" s="18">
        <f t="shared" si="2"/>
        <v>6</v>
      </c>
      <c r="D27" s="19" t="str">
        <f t="shared" si="1"/>
        <v>Второй день</v>
      </c>
      <c r="E27" s="19" t="s">
        <v>34</v>
      </c>
    </row>
    <row r="28" spans="2:5" x14ac:dyDescent="0.25">
      <c r="B28" s="17">
        <v>44213</v>
      </c>
      <c r="C28" s="18">
        <f t="shared" si="2"/>
        <v>7</v>
      </c>
      <c r="D28" s="19" t="str">
        <f t="shared" si="1"/>
        <v/>
      </c>
      <c r="E28" s="19"/>
    </row>
    <row r="29" spans="2:5" x14ac:dyDescent="0.25">
      <c r="B29" s="17">
        <v>44214</v>
      </c>
      <c r="C29" s="18">
        <f t="shared" si="2"/>
        <v>1</v>
      </c>
      <c r="D29" s="19" t="str">
        <f t="shared" si="1"/>
        <v>Первая ночь</v>
      </c>
      <c r="E29" s="19" t="s">
        <v>27</v>
      </c>
    </row>
    <row r="30" spans="2:5" x14ac:dyDescent="0.25">
      <c r="B30" s="17">
        <v>44215</v>
      </c>
      <c r="C30" s="18">
        <f t="shared" si="2"/>
        <v>2</v>
      </c>
      <c r="D30" s="19" t="str">
        <f t="shared" si="1"/>
        <v>Вторая ночь</v>
      </c>
      <c r="E30" s="19" t="s">
        <v>28</v>
      </c>
    </row>
    <row r="31" spans="2:5" x14ac:dyDescent="0.25">
      <c r="B31" s="17">
        <v>44216</v>
      </c>
      <c r="C31" s="18">
        <f t="shared" si="2"/>
        <v>3</v>
      </c>
      <c r="D31" s="19" t="str">
        <f t="shared" si="1"/>
        <v/>
      </c>
      <c r="E31" s="19"/>
    </row>
    <row r="32" spans="2:5" x14ac:dyDescent="0.25">
      <c r="B32" s="17">
        <v>44217</v>
      </c>
      <c r="C32" s="18">
        <f t="shared" si="2"/>
        <v>4</v>
      </c>
      <c r="D32" s="19" t="str">
        <f t="shared" si="1"/>
        <v/>
      </c>
      <c r="E32" s="19"/>
    </row>
    <row r="33" spans="2:5" x14ac:dyDescent="0.25">
      <c r="B33" s="17">
        <v>44218</v>
      </c>
      <c r="C33" s="18">
        <f t="shared" si="2"/>
        <v>5</v>
      </c>
      <c r="D33" s="19" t="str">
        <f t="shared" si="1"/>
        <v/>
      </c>
      <c r="E33" s="19"/>
    </row>
    <row r="34" spans="2:5" x14ac:dyDescent="0.25">
      <c r="B34" s="17">
        <v>44219</v>
      </c>
      <c r="C34" s="18">
        <f t="shared" si="2"/>
        <v>6</v>
      </c>
      <c r="D34" s="19" t="str">
        <f t="shared" si="1"/>
        <v>Первый день</v>
      </c>
      <c r="E34" s="19" t="s">
        <v>33</v>
      </c>
    </row>
    <row r="35" spans="2:5" x14ac:dyDescent="0.25">
      <c r="B35" s="17">
        <v>44220</v>
      </c>
      <c r="C35" s="18">
        <f t="shared" si="2"/>
        <v>7</v>
      </c>
      <c r="D35" s="19" t="str">
        <f t="shared" si="1"/>
        <v>Второй день</v>
      </c>
      <c r="E35" s="19" t="s">
        <v>34</v>
      </c>
    </row>
    <row r="36" spans="2:5" x14ac:dyDescent="0.25">
      <c r="B36" s="17">
        <v>44221</v>
      </c>
      <c r="C36" s="18">
        <f t="shared" si="2"/>
        <v>1</v>
      </c>
      <c r="D36" s="19" t="str">
        <f t="shared" si="1"/>
        <v/>
      </c>
      <c r="E36" s="19"/>
    </row>
    <row r="37" spans="2:5" x14ac:dyDescent="0.25">
      <c r="B37" s="17">
        <v>44222</v>
      </c>
      <c r="C37" s="18">
        <f t="shared" si="2"/>
        <v>2</v>
      </c>
      <c r="D37" s="19" t="str">
        <f t="shared" si="1"/>
        <v>Первая ночь</v>
      </c>
      <c r="E37" s="19" t="s">
        <v>27</v>
      </c>
    </row>
    <row r="38" spans="2:5" x14ac:dyDescent="0.25">
      <c r="B38" s="17">
        <v>44223</v>
      </c>
      <c r="C38" s="18">
        <f t="shared" si="2"/>
        <v>3</v>
      </c>
      <c r="D38" s="19" t="str">
        <f t="shared" si="1"/>
        <v>Вторая ночь</v>
      </c>
      <c r="E38" s="19" t="s">
        <v>28</v>
      </c>
    </row>
    <row r="39" spans="2:5" x14ac:dyDescent="0.25">
      <c r="B39" s="17">
        <v>44224</v>
      </c>
      <c r="C39" s="18">
        <f t="shared" si="2"/>
        <v>4</v>
      </c>
      <c r="D39" s="19" t="str">
        <f t="shared" si="1"/>
        <v/>
      </c>
      <c r="E39" s="19"/>
    </row>
    <row r="40" spans="2:5" x14ac:dyDescent="0.25">
      <c r="B40" s="17">
        <v>44225</v>
      </c>
      <c r="C40" s="18">
        <f t="shared" si="2"/>
        <v>5</v>
      </c>
      <c r="D40" s="19" t="str">
        <f t="shared" si="1"/>
        <v/>
      </c>
      <c r="E40" s="19"/>
    </row>
    <row r="41" spans="2:5" x14ac:dyDescent="0.25">
      <c r="B41" s="17">
        <v>44226</v>
      </c>
      <c r="C41" s="18">
        <f t="shared" si="2"/>
        <v>6</v>
      </c>
      <c r="D41" s="19" t="str">
        <f t="shared" si="1"/>
        <v/>
      </c>
      <c r="E41" s="19"/>
    </row>
    <row r="42" spans="2:5" x14ac:dyDescent="0.25">
      <c r="B42" s="17">
        <v>44227</v>
      </c>
      <c r="C42" s="18">
        <f t="shared" si="2"/>
        <v>7</v>
      </c>
      <c r="D42" s="19" t="str">
        <f t="shared" si="1"/>
        <v>Первый день</v>
      </c>
      <c r="E42" s="19" t="s">
        <v>33</v>
      </c>
    </row>
    <row r="43" spans="2:5" x14ac:dyDescent="0.25">
      <c r="B43" s="17">
        <v>44228</v>
      </c>
      <c r="C43" s="18">
        <f t="shared" si="2"/>
        <v>1</v>
      </c>
      <c r="D43" s="19" t="str">
        <f t="shared" si="1"/>
        <v>Второй день</v>
      </c>
      <c r="E43" s="19" t="s">
        <v>34</v>
      </c>
    </row>
    <row r="44" spans="2:5" x14ac:dyDescent="0.25">
      <c r="B44" s="17">
        <v>44229</v>
      </c>
      <c r="C44" s="18">
        <f t="shared" si="2"/>
        <v>2</v>
      </c>
      <c r="D44" s="19" t="str">
        <f t="shared" si="1"/>
        <v/>
      </c>
      <c r="E44" s="19"/>
    </row>
    <row r="45" spans="2:5" x14ac:dyDescent="0.25">
      <c r="B45" s="17">
        <v>44230</v>
      </c>
      <c r="C45" s="18">
        <f t="shared" si="2"/>
        <v>3</v>
      </c>
      <c r="D45" s="19" t="str">
        <f t="shared" si="1"/>
        <v>Первая ночь</v>
      </c>
      <c r="E45" s="19" t="s">
        <v>27</v>
      </c>
    </row>
    <row r="46" spans="2:5" x14ac:dyDescent="0.25">
      <c r="B46" s="17">
        <v>44231</v>
      </c>
      <c r="C46" s="18">
        <f t="shared" si="2"/>
        <v>4</v>
      </c>
      <c r="D46" s="19" t="str">
        <f t="shared" si="1"/>
        <v>Вторая ночь</v>
      </c>
      <c r="E46" s="19" t="s">
        <v>28</v>
      </c>
    </row>
    <row r="47" spans="2:5" x14ac:dyDescent="0.25">
      <c r="B47" s="17">
        <v>44232</v>
      </c>
      <c r="C47" s="18">
        <f t="shared" si="2"/>
        <v>5</v>
      </c>
      <c r="D47" s="19" t="str">
        <f t="shared" si="1"/>
        <v/>
      </c>
      <c r="E47" s="19"/>
    </row>
    <row r="48" spans="2:5" x14ac:dyDescent="0.25">
      <c r="B48" s="17">
        <v>44233</v>
      </c>
      <c r="C48" s="18">
        <f t="shared" si="2"/>
        <v>6</v>
      </c>
      <c r="D48" s="19" t="str">
        <f t="shared" si="1"/>
        <v/>
      </c>
      <c r="E48" s="19"/>
    </row>
    <row r="49" spans="2:5" x14ac:dyDescent="0.25">
      <c r="B49" s="17">
        <v>44234</v>
      </c>
      <c r="C49" s="18">
        <f t="shared" si="2"/>
        <v>7</v>
      </c>
      <c r="D49" s="19" t="str">
        <f t="shared" si="1"/>
        <v/>
      </c>
      <c r="E49" s="19"/>
    </row>
    <row r="50" spans="2:5" x14ac:dyDescent="0.25">
      <c r="B50" s="17">
        <v>44235</v>
      </c>
      <c r="C50" s="18">
        <f t="shared" si="2"/>
        <v>1</v>
      </c>
      <c r="D50" s="19" t="str">
        <f t="shared" si="1"/>
        <v>Первый день</v>
      </c>
      <c r="E50" s="19" t="s">
        <v>33</v>
      </c>
    </row>
    <row r="51" spans="2:5" x14ac:dyDescent="0.25">
      <c r="B51" s="17">
        <v>44236</v>
      </c>
      <c r="C51" s="18">
        <f t="shared" si="2"/>
        <v>2</v>
      </c>
      <c r="D51" s="19" t="str">
        <f t="shared" si="1"/>
        <v>Второй день</v>
      </c>
      <c r="E51" s="19" t="s">
        <v>34</v>
      </c>
    </row>
    <row r="52" spans="2:5" x14ac:dyDescent="0.25">
      <c r="B52" s="17">
        <v>44237</v>
      </c>
      <c r="C52" s="18">
        <f t="shared" si="2"/>
        <v>3</v>
      </c>
      <c r="D52" s="19" t="str">
        <f t="shared" si="1"/>
        <v/>
      </c>
      <c r="E52" s="19"/>
    </row>
    <row r="53" spans="2:5" x14ac:dyDescent="0.25">
      <c r="B53" s="17">
        <v>44238</v>
      </c>
      <c r="C53" s="18">
        <f t="shared" si="2"/>
        <v>4</v>
      </c>
      <c r="D53" s="19" t="str">
        <f t="shared" si="1"/>
        <v>Первая ночь</v>
      </c>
      <c r="E53" s="19" t="s">
        <v>27</v>
      </c>
    </row>
    <row r="54" spans="2:5" x14ac:dyDescent="0.25">
      <c r="B54" s="17">
        <v>44239</v>
      </c>
      <c r="C54" s="18">
        <f t="shared" si="2"/>
        <v>5</v>
      </c>
      <c r="D54" s="19" t="str">
        <f t="shared" si="1"/>
        <v>Вторая ночь</v>
      </c>
      <c r="E54" s="19" t="s">
        <v>28</v>
      </c>
    </row>
    <row r="55" spans="2:5" x14ac:dyDescent="0.25">
      <c r="B55" s="17">
        <v>44240</v>
      </c>
      <c r="C55" s="18">
        <f t="shared" si="2"/>
        <v>6</v>
      </c>
      <c r="D55" s="19" t="str">
        <f t="shared" si="1"/>
        <v/>
      </c>
      <c r="E55" s="19"/>
    </row>
    <row r="56" spans="2:5" x14ac:dyDescent="0.25">
      <c r="B56" s="17">
        <v>44241</v>
      </c>
      <c r="C56" s="18">
        <f t="shared" si="2"/>
        <v>7</v>
      </c>
      <c r="D56" s="19" t="str">
        <f t="shared" si="1"/>
        <v/>
      </c>
      <c r="E56" s="19"/>
    </row>
    <row r="57" spans="2:5" x14ac:dyDescent="0.25">
      <c r="B57" s="17">
        <v>44242</v>
      </c>
      <c r="C57" s="18">
        <f t="shared" si="2"/>
        <v>1</v>
      </c>
      <c r="D57" s="19" t="str">
        <f t="shared" si="1"/>
        <v/>
      </c>
      <c r="E57" s="19"/>
    </row>
    <row r="58" spans="2:5" x14ac:dyDescent="0.25">
      <c r="B58" s="17">
        <v>44243</v>
      </c>
      <c r="C58" s="18">
        <f t="shared" si="2"/>
        <v>2</v>
      </c>
      <c r="D58" s="19" t="str">
        <f t="shared" si="1"/>
        <v>Первый день</v>
      </c>
      <c r="E58" s="19" t="s">
        <v>33</v>
      </c>
    </row>
    <row r="59" spans="2:5" x14ac:dyDescent="0.25">
      <c r="B59" s="17">
        <v>44244</v>
      </c>
      <c r="C59" s="18">
        <f t="shared" si="2"/>
        <v>3</v>
      </c>
      <c r="D59" s="19" t="str">
        <f t="shared" si="1"/>
        <v>Второй день</v>
      </c>
      <c r="E59" s="19" t="s">
        <v>34</v>
      </c>
    </row>
    <row r="60" spans="2:5" x14ac:dyDescent="0.25">
      <c r="B60" s="17">
        <v>44245</v>
      </c>
      <c r="C60" s="18">
        <f t="shared" si="2"/>
        <v>4</v>
      </c>
      <c r="D60" s="19" t="str">
        <f t="shared" si="1"/>
        <v/>
      </c>
      <c r="E60" s="19"/>
    </row>
    <row r="61" spans="2:5" x14ac:dyDescent="0.25">
      <c r="B61" s="17">
        <v>44246</v>
      </c>
      <c r="C61" s="18">
        <f t="shared" si="2"/>
        <v>5</v>
      </c>
      <c r="D61" s="19" t="str">
        <f t="shared" si="1"/>
        <v>Первая ночь</v>
      </c>
      <c r="E61" s="19" t="s">
        <v>27</v>
      </c>
    </row>
    <row r="62" spans="2:5" x14ac:dyDescent="0.25">
      <c r="B62" s="17">
        <v>44247</v>
      </c>
      <c r="C62" s="18">
        <f t="shared" si="2"/>
        <v>6</v>
      </c>
      <c r="D62" s="19" t="str">
        <f t="shared" si="1"/>
        <v>Вторая ночь</v>
      </c>
      <c r="E62" s="19" t="s">
        <v>28</v>
      </c>
    </row>
    <row r="63" spans="2:5" x14ac:dyDescent="0.25">
      <c r="B63" s="17">
        <v>44248</v>
      </c>
      <c r="C63" s="18">
        <f t="shared" si="2"/>
        <v>7</v>
      </c>
      <c r="D63" s="19" t="str">
        <f t="shared" si="1"/>
        <v/>
      </c>
      <c r="E63" s="19"/>
    </row>
    <row r="64" spans="2:5" x14ac:dyDescent="0.25">
      <c r="B64" s="17">
        <v>44249</v>
      </c>
      <c r="C64" s="18">
        <f t="shared" si="2"/>
        <v>1</v>
      </c>
      <c r="D64" s="19" t="str">
        <f t="shared" si="1"/>
        <v/>
      </c>
      <c r="E64" s="19"/>
    </row>
    <row r="65" spans="2:5" x14ac:dyDescent="0.25">
      <c r="B65" s="17">
        <v>44250</v>
      </c>
      <c r="C65" s="18">
        <f t="shared" si="2"/>
        <v>2</v>
      </c>
      <c r="D65" s="19" t="str">
        <f t="shared" si="1"/>
        <v/>
      </c>
      <c r="E65" s="19"/>
    </row>
    <row r="66" spans="2:5" x14ac:dyDescent="0.25">
      <c r="B66" s="17">
        <v>44251</v>
      </c>
      <c r="C66" s="18">
        <f t="shared" si="2"/>
        <v>3</v>
      </c>
      <c r="D66" s="19" t="str">
        <f t="shared" si="1"/>
        <v>Первый день</v>
      </c>
      <c r="E66" s="19" t="s">
        <v>33</v>
      </c>
    </row>
    <row r="67" spans="2:5" x14ac:dyDescent="0.25">
      <c r="B67" s="17">
        <v>44252</v>
      </c>
      <c r="C67" s="18">
        <f t="shared" si="2"/>
        <v>4</v>
      </c>
      <c r="D67" s="19" t="str">
        <f t="shared" ref="D67:D130" si="3">CHOOSE(MOD(B67-VLOOKUP("X",A:B,2,)+8^8,8)+1,"Первый день","Второй день","","Первая ночь","Вторая ночь","","","")</f>
        <v>Второй день</v>
      </c>
      <c r="E67" s="19" t="s">
        <v>34</v>
      </c>
    </row>
    <row r="68" spans="2:5" x14ac:dyDescent="0.25">
      <c r="B68" s="17">
        <v>44253</v>
      </c>
      <c r="C68" s="18">
        <f t="shared" si="2"/>
        <v>5</v>
      </c>
      <c r="D68" s="19" t="str">
        <f t="shared" si="3"/>
        <v/>
      </c>
      <c r="E68" s="19"/>
    </row>
    <row r="69" spans="2:5" x14ac:dyDescent="0.25">
      <c r="B69" s="17">
        <v>44254</v>
      </c>
      <c r="C69" s="18">
        <f t="shared" si="2"/>
        <v>6</v>
      </c>
      <c r="D69" s="19" t="str">
        <f t="shared" si="3"/>
        <v>Первая ночь</v>
      </c>
      <c r="E69" s="19" t="s">
        <v>27</v>
      </c>
    </row>
    <row r="70" spans="2:5" x14ac:dyDescent="0.25">
      <c r="B70" s="17">
        <v>44255</v>
      </c>
      <c r="C70" s="18">
        <f t="shared" si="2"/>
        <v>7</v>
      </c>
      <c r="D70" s="19" t="str">
        <f t="shared" si="3"/>
        <v>Вторая ночь</v>
      </c>
      <c r="E70" s="19" t="s">
        <v>28</v>
      </c>
    </row>
    <row r="71" spans="2:5" x14ac:dyDescent="0.25">
      <c r="B71" s="17">
        <v>44256</v>
      </c>
      <c r="C71" s="18">
        <f t="shared" si="2"/>
        <v>1</v>
      </c>
      <c r="D71" s="19" t="str">
        <f t="shared" si="3"/>
        <v/>
      </c>
      <c r="E71" s="19"/>
    </row>
    <row r="72" spans="2:5" x14ac:dyDescent="0.25">
      <c r="B72" s="17">
        <v>44257</v>
      </c>
      <c r="C72" s="18">
        <f t="shared" si="2"/>
        <v>2</v>
      </c>
      <c r="D72" s="19" t="str">
        <f t="shared" si="3"/>
        <v/>
      </c>
      <c r="E72" s="19"/>
    </row>
    <row r="73" spans="2:5" x14ac:dyDescent="0.25">
      <c r="B73" s="17">
        <v>44258</v>
      </c>
      <c r="C73" s="18">
        <f t="shared" si="2"/>
        <v>3</v>
      </c>
      <c r="D73" s="19" t="str">
        <f t="shared" si="3"/>
        <v/>
      </c>
      <c r="E73" s="19"/>
    </row>
    <row r="74" spans="2:5" x14ac:dyDescent="0.25">
      <c r="B74" s="17">
        <v>44259</v>
      </c>
      <c r="C74" s="18">
        <f t="shared" si="2"/>
        <v>4</v>
      </c>
      <c r="D74" s="19" t="str">
        <f t="shared" si="3"/>
        <v>Первый день</v>
      </c>
      <c r="E74" s="19" t="s">
        <v>33</v>
      </c>
    </row>
    <row r="75" spans="2:5" x14ac:dyDescent="0.25">
      <c r="B75" s="17">
        <v>44260</v>
      </c>
      <c r="C75" s="18">
        <f t="shared" si="2"/>
        <v>5</v>
      </c>
      <c r="D75" s="19" t="str">
        <f t="shared" si="3"/>
        <v>Второй день</v>
      </c>
      <c r="E75" s="19" t="s">
        <v>34</v>
      </c>
    </row>
    <row r="76" spans="2:5" x14ac:dyDescent="0.25">
      <c r="B76" s="17">
        <v>44261</v>
      </c>
      <c r="C76" s="18">
        <f t="shared" si="2"/>
        <v>6</v>
      </c>
      <c r="D76" s="19" t="str">
        <f t="shared" si="3"/>
        <v/>
      </c>
      <c r="E76" s="19"/>
    </row>
    <row r="77" spans="2:5" x14ac:dyDescent="0.25">
      <c r="B77" s="17">
        <v>44262</v>
      </c>
      <c r="C77" s="18">
        <f t="shared" si="2"/>
        <v>7</v>
      </c>
      <c r="D77" s="19" t="str">
        <f t="shared" si="3"/>
        <v>Первая ночь</v>
      </c>
      <c r="E77" s="19" t="s">
        <v>27</v>
      </c>
    </row>
    <row r="78" spans="2:5" x14ac:dyDescent="0.25">
      <c r="B78" s="17">
        <v>44263</v>
      </c>
      <c r="C78" s="18">
        <f t="shared" ref="C78:C141" si="4">WEEKDAY(B78,2)</f>
        <v>1</v>
      </c>
      <c r="D78" s="19" t="str">
        <f t="shared" si="3"/>
        <v>Вторая ночь</v>
      </c>
      <c r="E78" s="19" t="s">
        <v>28</v>
      </c>
    </row>
    <row r="79" spans="2:5" x14ac:dyDescent="0.25">
      <c r="B79" s="17">
        <v>44264</v>
      </c>
      <c r="C79" s="18">
        <f t="shared" si="4"/>
        <v>2</v>
      </c>
      <c r="D79" s="19" t="str">
        <f t="shared" si="3"/>
        <v/>
      </c>
      <c r="E79" s="19"/>
    </row>
    <row r="80" spans="2:5" x14ac:dyDescent="0.25">
      <c r="B80" s="17">
        <v>44265</v>
      </c>
      <c r="C80" s="18">
        <f t="shared" si="4"/>
        <v>3</v>
      </c>
      <c r="D80" s="19" t="str">
        <f t="shared" si="3"/>
        <v/>
      </c>
      <c r="E80" s="19"/>
    </row>
    <row r="81" spans="2:5" x14ac:dyDescent="0.25">
      <c r="B81" s="17">
        <v>44266</v>
      </c>
      <c r="C81" s="18">
        <f t="shared" si="4"/>
        <v>4</v>
      </c>
      <c r="D81" s="19" t="str">
        <f t="shared" si="3"/>
        <v/>
      </c>
      <c r="E81" s="19"/>
    </row>
    <row r="82" spans="2:5" x14ac:dyDescent="0.25">
      <c r="B82" s="17">
        <v>44267</v>
      </c>
      <c r="C82" s="18">
        <f t="shared" si="4"/>
        <v>5</v>
      </c>
      <c r="D82" s="19" t="str">
        <f t="shared" si="3"/>
        <v>Первый день</v>
      </c>
      <c r="E82" s="19" t="s">
        <v>33</v>
      </c>
    </row>
    <row r="83" spans="2:5" x14ac:dyDescent="0.25">
      <c r="B83" s="17">
        <v>44268</v>
      </c>
      <c r="C83" s="18">
        <f t="shared" si="4"/>
        <v>6</v>
      </c>
      <c r="D83" s="19" t="str">
        <f t="shared" si="3"/>
        <v>Второй день</v>
      </c>
      <c r="E83" s="19" t="s">
        <v>34</v>
      </c>
    </row>
    <row r="84" spans="2:5" x14ac:dyDescent="0.25">
      <c r="B84" s="17">
        <v>44269</v>
      </c>
      <c r="C84" s="18">
        <f t="shared" si="4"/>
        <v>7</v>
      </c>
      <c r="D84" s="19" t="str">
        <f t="shared" si="3"/>
        <v/>
      </c>
      <c r="E84" s="19"/>
    </row>
    <row r="85" spans="2:5" x14ac:dyDescent="0.25">
      <c r="B85" s="17">
        <v>44270</v>
      </c>
      <c r="C85" s="18">
        <f t="shared" si="4"/>
        <v>1</v>
      </c>
      <c r="D85" s="19" t="str">
        <f t="shared" si="3"/>
        <v>Первая ночь</v>
      </c>
      <c r="E85" s="19" t="s">
        <v>27</v>
      </c>
    </row>
    <row r="86" spans="2:5" x14ac:dyDescent="0.25">
      <c r="B86" s="17">
        <v>44271</v>
      </c>
      <c r="C86" s="18">
        <f t="shared" si="4"/>
        <v>2</v>
      </c>
      <c r="D86" s="19" t="str">
        <f t="shared" si="3"/>
        <v>Вторая ночь</v>
      </c>
      <c r="E86" s="19" t="s">
        <v>28</v>
      </c>
    </row>
    <row r="87" spans="2:5" x14ac:dyDescent="0.25">
      <c r="B87" s="17">
        <v>44272</v>
      </c>
      <c r="C87" s="18">
        <f t="shared" si="4"/>
        <v>3</v>
      </c>
      <c r="D87" s="19" t="str">
        <f t="shared" si="3"/>
        <v/>
      </c>
      <c r="E87" s="19"/>
    </row>
    <row r="88" spans="2:5" x14ac:dyDescent="0.25">
      <c r="B88" s="17">
        <v>44273</v>
      </c>
      <c r="C88" s="18">
        <f t="shared" si="4"/>
        <v>4</v>
      </c>
      <c r="D88" s="19" t="str">
        <f t="shared" si="3"/>
        <v/>
      </c>
      <c r="E88" s="19"/>
    </row>
    <row r="89" spans="2:5" x14ac:dyDescent="0.25">
      <c r="B89" s="17">
        <v>44274</v>
      </c>
      <c r="C89" s="18">
        <f t="shared" si="4"/>
        <v>5</v>
      </c>
      <c r="D89" s="19" t="str">
        <f t="shared" si="3"/>
        <v/>
      </c>
      <c r="E89" s="19"/>
    </row>
    <row r="90" spans="2:5" x14ac:dyDescent="0.25">
      <c r="B90" s="17">
        <v>44275</v>
      </c>
      <c r="C90" s="18">
        <f t="shared" si="4"/>
        <v>6</v>
      </c>
      <c r="D90" s="19" t="str">
        <f t="shared" si="3"/>
        <v>Первый день</v>
      </c>
      <c r="E90" s="19" t="s">
        <v>33</v>
      </c>
    </row>
    <row r="91" spans="2:5" x14ac:dyDescent="0.25">
      <c r="B91" s="17">
        <v>44276</v>
      </c>
      <c r="C91" s="18">
        <f t="shared" si="4"/>
        <v>7</v>
      </c>
      <c r="D91" s="19" t="str">
        <f t="shared" si="3"/>
        <v>Второй день</v>
      </c>
      <c r="E91" s="19" t="s">
        <v>34</v>
      </c>
    </row>
    <row r="92" spans="2:5" x14ac:dyDescent="0.25">
      <c r="B92" s="17">
        <v>44277</v>
      </c>
      <c r="C92" s="18">
        <f t="shared" si="4"/>
        <v>1</v>
      </c>
      <c r="D92" s="19" t="str">
        <f t="shared" si="3"/>
        <v/>
      </c>
      <c r="E92" s="19"/>
    </row>
    <row r="93" spans="2:5" x14ac:dyDescent="0.25">
      <c r="B93" s="17">
        <v>44278</v>
      </c>
      <c r="C93" s="18">
        <f t="shared" si="4"/>
        <v>2</v>
      </c>
      <c r="D93" s="19" t="str">
        <f t="shared" si="3"/>
        <v>Первая ночь</v>
      </c>
      <c r="E93" s="19" t="s">
        <v>27</v>
      </c>
    </row>
    <row r="94" spans="2:5" x14ac:dyDescent="0.25">
      <c r="B94" s="17">
        <v>44279</v>
      </c>
      <c r="C94" s="18">
        <f t="shared" si="4"/>
        <v>3</v>
      </c>
      <c r="D94" s="19" t="str">
        <f t="shared" si="3"/>
        <v>Вторая ночь</v>
      </c>
      <c r="E94" s="19" t="s">
        <v>28</v>
      </c>
    </row>
    <row r="95" spans="2:5" x14ac:dyDescent="0.25">
      <c r="B95" s="17">
        <v>44280</v>
      </c>
      <c r="C95" s="18">
        <f t="shared" si="4"/>
        <v>4</v>
      </c>
      <c r="D95" s="19" t="str">
        <f t="shared" si="3"/>
        <v/>
      </c>
      <c r="E95" s="19"/>
    </row>
    <row r="96" spans="2:5" x14ac:dyDescent="0.25">
      <c r="B96" s="17">
        <v>44281</v>
      </c>
      <c r="C96" s="18">
        <f t="shared" si="4"/>
        <v>5</v>
      </c>
      <c r="D96" s="19" t="str">
        <f t="shared" si="3"/>
        <v/>
      </c>
      <c r="E96" s="19"/>
    </row>
    <row r="97" spans="2:5" x14ac:dyDescent="0.25">
      <c r="B97" s="17">
        <v>44282</v>
      </c>
      <c r="C97" s="18">
        <f t="shared" si="4"/>
        <v>6</v>
      </c>
      <c r="D97" s="19" t="str">
        <f t="shared" si="3"/>
        <v/>
      </c>
      <c r="E97" s="19"/>
    </row>
    <row r="98" spans="2:5" x14ac:dyDescent="0.25">
      <c r="B98" s="17">
        <v>44283</v>
      </c>
      <c r="C98" s="18">
        <f t="shared" si="4"/>
        <v>7</v>
      </c>
      <c r="D98" s="19" t="str">
        <f t="shared" si="3"/>
        <v>Первый день</v>
      </c>
      <c r="E98" s="19" t="s">
        <v>33</v>
      </c>
    </row>
    <row r="99" spans="2:5" x14ac:dyDescent="0.25">
      <c r="B99" s="17">
        <v>44284</v>
      </c>
      <c r="C99" s="18">
        <f t="shared" si="4"/>
        <v>1</v>
      </c>
      <c r="D99" s="19" t="str">
        <f t="shared" si="3"/>
        <v>Второй день</v>
      </c>
      <c r="E99" s="19" t="s">
        <v>34</v>
      </c>
    </row>
    <row r="100" spans="2:5" x14ac:dyDescent="0.25">
      <c r="B100" s="17">
        <v>44285</v>
      </c>
      <c r="C100" s="18">
        <f t="shared" si="4"/>
        <v>2</v>
      </c>
      <c r="D100" s="19" t="str">
        <f t="shared" si="3"/>
        <v/>
      </c>
      <c r="E100" s="19"/>
    </row>
    <row r="101" spans="2:5" x14ac:dyDescent="0.25">
      <c r="B101" s="17">
        <v>44286</v>
      </c>
      <c r="C101" s="18">
        <f t="shared" si="4"/>
        <v>3</v>
      </c>
      <c r="D101" s="19" t="str">
        <f t="shared" si="3"/>
        <v>Первая ночь</v>
      </c>
      <c r="E101" s="19" t="s">
        <v>27</v>
      </c>
    </row>
    <row r="102" spans="2:5" x14ac:dyDescent="0.25">
      <c r="B102" s="17">
        <v>44287</v>
      </c>
      <c r="C102" s="18">
        <f t="shared" si="4"/>
        <v>4</v>
      </c>
      <c r="D102" s="19" t="str">
        <f t="shared" si="3"/>
        <v>Вторая ночь</v>
      </c>
      <c r="E102" s="19" t="s">
        <v>28</v>
      </c>
    </row>
    <row r="103" spans="2:5" x14ac:dyDescent="0.25">
      <c r="B103" s="17">
        <v>44288</v>
      </c>
      <c r="C103" s="18">
        <f t="shared" si="4"/>
        <v>5</v>
      </c>
      <c r="D103" s="19" t="str">
        <f t="shared" si="3"/>
        <v/>
      </c>
      <c r="E103" s="19"/>
    </row>
    <row r="104" spans="2:5" x14ac:dyDescent="0.25">
      <c r="B104" s="17">
        <v>44289</v>
      </c>
      <c r="C104" s="18">
        <f t="shared" si="4"/>
        <v>6</v>
      </c>
      <c r="D104" s="19" t="str">
        <f t="shared" si="3"/>
        <v/>
      </c>
      <c r="E104" s="19"/>
    </row>
    <row r="105" spans="2:5" x14ac:dyDescent="0.25">
      <c r="B105" s="17">
        <v>44290</v>
      </c>
      <c r="C105" s="18">
        <f t="shared" si="4"/>
        <v>7</v>
      </c>
      <c r="D105" s="19" t="str">
        <f t="shared" si="3"/>
        <v/>
      </c>
      <c r="E105" s="19"/>
    </row>
    <row r="106" spans="2:5" x14ac:dyDescent="0.25">
      <c r="B106" s="17">
        <v>44291</v>
      </c>
      <c r="C106" s="18">
        <f t="shared" si="4"/>
        <v>1</v>
      </c>
      <c r="D106" s="19" t="str">
        <f t="shared" si="3"/>
        <v>Первый день</v>
      </c>
      <c r="E106" s="19" t="s">
        <v>33</v>
      </c>
    </row>
    <row r="107" spans="2:5" x14ac:dyDescent="0.25">
      <c r="B107" s="17">
        <v>44292</v>
      </c>
      <c r="C107" s="18">
        <f t="shared" si="4"/>
        <v>2</v>
      </c>
      <c r="D107" s="19" t="str">
        <f t="shared" si="3"/>
        <v>Второй день</v>
      </c>
      <c r="E107" s="19" t="s">
        <v>34</v>
      </c>
    </row>
    <row r="108" spans="2:5" x14ac:dyDescent="0.25">
      <c r="B108" s="17">
        <v>44293</v>
      </c>
      <c r="C108" s="18">
        <f t="shared" si="4"/>
        <v>3</v>
      </c>
      <c r="D108" s="19" t="str">
        <f t="shared" si="3"/>
        <v/>
      </c>
      <c r="E108" s="19"/>
    </row>
    <row r="109" spans="2:5" x14ac:dyDescent="0.25">
      <c r="B109" s="17">
        <v>44294</v>
      </c>
      <c r="C109" s="18">
        <f t="shared" si="4"/>
        <v>4</v>
      </c>
      <c r="D109" s="19" t="str">
        <f t="shared" si="3"/>
        <v>Первая ночь</v>
      </c>
      <c r="E109" s="19" t="s">
        <v>27</v>
      </c>
    </row>
    <row r="110" spans="2:5" x14ac:dyDescent="0.25">
      <c r="B110" s="17">
        <v>44295</v>
      </c>
      <c r="C110" s="18">
        <f t="shared" si="4"/>
        <v>5</v>
      </c>
      <c r="D110" s="19" t="str">
        <f t="shared" si="3"/>
        <v>Вторая ночь</v>
      </c>
      <c r="E110" s="19" t="s">
        <v>28</v>
      </c>
    </row>
    <row r="111" spans="2:5" x14ac:dyDescent="0.25">
      <c r="B111" s="17">
        <v>44296</v>
      </c>
      <c r="C111" s="18">
        <f t="shared" si="4"/>
        <v>6</v>
      </c>
      <c r="D111" s="19" t="str">
        <f t="shared" si="3"/>
        <v/>
      </c>
      <c r="E111" s="19"/>
    </row>
    <row r="112" spans="2:5" x14ac:dyDescent="0.25">
      <c r="B112" s="17">
        <v>44297</v>
      </c>
      <c r="C112" s="18">
        <f t="shared" si="4"/>
        <v>7</v>
      </c>
      <c r="D112" s="19" t="str">
        <f t="shared" si="3"/>
        <v/>
      </c>
      <c r="E112" s="19"/>
    </row>
    <row r="113" spans="2:5" x14ac:dyDescent="0.25">
      <c r="B113" s="17">
        <v>44298</v>
      </c>
      <c r="C113" s="18">
        <f t="shared" si="4"/>
        <v>1</v>
      </c>
      <c r="D113" s="19" t="str">
        <f t="shared" si="3"/>
        <v/>
      </c>
      <c r="E113" s="19"/>
    </row>
    <row r="114" spans="2:5" x14ac:dyDescent="0.25">
      <c r="B114" s="17">
        <v>44299</v>
      </c>
      <c r="C114" s="18">
        <f t="shared" si="4"/>
        <v>2</v>
      </c>
      <c r="D114" s="19" t="str">
        <f t="shared" si="3"/>
        <v>Первый день</v>
      </c>
      <c r="E114" s="19" t="s">
        <v>33</v>
      </c>
    </row>
    <row r="115" spans="2:5" x14ac:dyDescent="0.25">
      <c r="B115" s="17">
        <v>44300</v>
      </c>
      <c r="C115" s="18">
        <f t="shared" si="4"/>
        <v>3</v>
      </c>
      <c r="D115" s="19" t="str">
        <f t="shared" si="3"/>
        <v>Второй день</v>
      </c>
      <c r="E115" s="19" t="s">
        <v>34</v>
      </c>
    </row>
    <row r="116" spans="2:5" x14ac:dyDescent="0.25">
      <c r="B116" s="17">
        <v>44301</v>
      </c>
      <c r="C116" s="18">
        <f t="shared" si="4"/>
        <v>4</v>
      </c>
      <c r="D116" s="19" t="str">
        <f t="shared" si="3"/>
        <v/>
      </c>
      <c r="E116" s="19"/>
    </row>
    <row r="117" spans="2:5" x14ac:dyDescent="0.25">
      <c r="B117" s="17">
        <v>44302</v>
      </c>
      <c r="C117" s="18">
        <f t="shared" si="4"/>
        <v>5</v>
      </c>
      <c r="D117" s="19" t="str">
        <f t="shared" si="3"/>
        <v>Первая ночь</v>
      </c>
      <c r="E117" s="19" t="s">
        <v>27</v>
      </c>
    </row>
    <row r="118" spans="2:5" x14ac:dyDescent="0.25">
      <c r="B118" s="17">
        <v>44303</v>
      </c>
      <c r="C118" s="18">
        <f t="shared" si="4"/>
        <v>6</v>
      </c>
      <c r="D118" s="19" t="str">
        <f t="shared" si="3"/>
        <v>Вторая ночь</v>
      </c>
      <c r="E118" s="19" t="s">
        <v>28</v>
      </c>
    </row>
    <row r="119" spans="2:5" x14ac:dyDescent="0.25">
      <c r="B119" s="17">
        <v>44304</v>
      </c>
      <c r="C119" s="18">
        <f t="shared" si="4"/>
        <v>7</v>
      </c>
      <c r="D119" s="19" t="str">
        <f t="shared" si="3"/>
        <v/>
      </c>
      <c r="E119" s="19"/>
    </row>
    <row r="120" spans="2:5" x14ac:dyDescent="0.25">
      <c r="B120" s="17">
        <v>44305</v>
      </c>
      <c r="C120" s="18">
        <f t="shared" si="4"/>
        <v>1</v>
      </c>
      <c r="D120" s="19" t="str">
        <f t="shared" si="3"/>
        <v/>
      </c>
      <c r="E120" s="19"/>
    </row>
    <row r="121" spans="2:5" x14ac:dyDescent="0.25">
      <c r="B121" s="17">
        <v>44306</v>
      </c>
      <c r="C121" s="18">
        <f t="shared" si="4"/>
        <v>2</v>
      </c>
      <c r="D121" s="19" t="str">
        <f t="shared" si="3"/>
        <v/>
      </c>
      <c r="E121" s="19"/>
    </row>
    <row r="122" spans="2:5" x14ac:dyDescent="0.25">
      <c r="B122" s="17">
        <v>44307</v>
      </c>
      <c r="C122" s="18">
        <f t="shared" si="4"/>
        <v>3</v>
      </c>
      <c r="D122" s="19" t="str">
        <f t="shared" si="3"/>
        <v>Первый день</v>
      </c>
      <c r="E122" s="19" t="s">
        <v>33</v>
      </c>
    </row>
    <row r="123" spans="2:5" x14ac:dyDescent="0.25">
      <c r="B123" s="17">
        <v>44308</v>
      </c>
      <c r="C123" s="18">
        <f t="shared" si="4"/>
        <v>4</v>
      </c>
      <c r="D123" s="19" t="str">
        <f t="shared" si="3"/>
        <v>Второй день</v>
      </c>
      <c r="E123" s="19" t="s">
        <v>34</v>
      </c>
    </row>
    <row r="124" spans="2:5" x14ac:dyDescent="0.25">
      <c r="B124" s="17">
        <v>44309</v>
      </c>
      <c r="C124" s="18">
        <f t="shared" si="4"/>
        <v>5</v>
      </c>
      <c r="D124" s="19" t="str">
        <f t="shared" si="3"/>
        <v/>
      </c>
      <c r="E124" s="19"/>
    </row>
    <row r="125" spans="2:5" x14ac:dyDescent="0.25">
      <c r="B125" s="17">
        <v>44310</v>
      </c>
      <c r="C125" s="18">
        <f t="shared" si="4"/>
        <v>6</v>
      </c>
      <c r="D125" s="19" t="str">
        <f t="shared" si="3"/>
        <v>Первая ночь</v>
      </c>
      <c r="E125" s="19" t="s">
        <v>27</v>
      </c>
    </row>
    <row r="126" spans="2:5" x14ac:dyDescent="0.25">
      <c r="B126" s="17">
        <v>44311</v>
      </c>
      <c r="C126" s="18">
        <f t="shared" si="4"/>
        <v>7</v>
      </c>
      <c r="D126" s="19" t="str">
        <f t="shared" si="3"/>
        <v>Вторая ночь</v>
      </c>
      <c r="E126" s="19" t="s">
        <v>28</v>
      </c>
    </row>
    <row r="127" spans="2:5" x14ac:dyDescent="0.25">
      <c r="B127" s="17">
        <v>44312</v>
      </c>
      <c r="C127" s="18">
        <f t="shared" si="4"/>
        <v>1</v>
      </c>
      <c r="D127" s="19" t="str">
        <f t="shared" si="3"/>
        <v/>
      </c>
      <c r="E127" s="19"/>
    </row>
    <row r="128" spans="2:5" x14ac:dyDescent="0.25">
      <c r="B128" s="17">
        <v>44313</v>
      </c>
      <c r="C128" s="18">
        <f t="shared" si="4"/>
        <v>2</v>
      </c>
      <c r="D128" s="19" t="str">
        <f t="shared" si="3"/>
        <v/>
      </c>
      <c r="E128" s="19"/>
    </row>
    <row r="129" spans="2:5" x14ac:dyDescent="0.25">
      <c r="B129" s="17">
        <v>44314</v>
      </c>
      <c r="C129" s="18">
        <f t="shared" si="4"/>
        <v>3</v>
      </c>
      <c r="D129" s="19" t="str">
        <f t="shared" si="3"/>
        <v/>
      </c>
      <c r="E129" s="19"/>
    </row>
    <row r="130" spans="2:5" x14ac:dyDescent="0.25">
      <c r="B130" s="17">
        <v>44315</v>
      </c>
      <c r="C130" s="18">
        <f t="shared" si="4"/>
        <v>4</v>
      </c>
      <c r="D130" s="19" t="str">
        <f t="shared" si="3"/>
        <v>Первый день</v>
      </c>
      <c r="E130" s="19" t="s">
        <v>33</v>
      </c>
    </row>
    <row r="131" spans="2:5" x14ac:dyDescent="0.25">
      <c r="B131" s="17">
        <v>44316</v>
      </c>
      <c r="C131" s="18">
        <f t="shared" si="4"/>
        <v>5</v>
      </c>
      <c r="D131" s="19" t="str">
        <f t="shared" ref="D131:D194" si="5">CHOOSE(MOD(B131-VLOOKUP("X",A:B,2,)+8^8,8)+1,"Первый день","Второй день","","Первая ночь","Вторая ночь","","","")</f>
        <v>Второй день</v>
      </c>
      <c r="E131" s="19" t="s">
        <v>34</v>
      </c>
    </row>
    <row r="132" spans="2:5" x14ac:dyDescent="0.25">
      <c r="B132" s="17">
        <v>44317</v>
      </c>
      <c r="C132" s="18">
        <f t="shared" si="4"/>
        <v>6</v>
      </c>
      <c r="D132" s="19" t="str">
        <f t="shared" si="5"/>
        <v/>
      </c>
      <c r="E132" s="19"/>
    </row>
    <row r="133" spans="2:5" x14ac:dyDescent="0.25">
      <c r="B133" s="17">
        <v>44318</v>
      </c>
      <c r="C133" s="18">
        <f t="shared" si="4"/>
        <v>7</v>
      </c>
      <c r="D133" s="19" t="str">
        <f t="shared" si="5"/>
        <v>Первая ночь</v>
      </c>
      <c r="E133" s="19" t="s">
        <v>27</v>
      </c>
    </row>
    <row r="134" spans="2:5" x14ac:dyDescent="0.25">
      <c r="B134" s="17">
        <v>44319</v>
      </c>
      <c r="C134" s="18">
        <f t="shared" si="4"/>
        <v>1</v>
      </c>
      <c r="D134" s="19" t="str">
        <f t="shared" si="5"/>
        <v>Вторая ночь</v>
      </c>
      <c r="E134" s="19" t="s">
        <v>28</v>
      </c>
    </row>
    <row r="135" spans="2:5" x14ac:dyDescent="0.25">
      <c r="B135" s="17">
        <v>44320</v>
      </c>
      <c r="C135" s="18">
        <f t="shared" si="4"/>
        <v>2</v>
      </c>
      <c r="D135" s="19" t="str">
        <f t="shared" si="5"/>
        <v/>
      </c>
      <c r="E135" s="19"/>
    </row>
    <row r="136" spans="2:5" x14ac:dyDescent="0.25">
      <c r="B136" s="17">
        <v>44321</v>
      </c>
      <c r="C136" s="18">
        <f t="shared" si="4"/>
        <v>3</v>
      </c>
      <c r="D136" s="19" t="str">
        <f t="shared" si="5"/>
        <v/>
      </c>
      <c r="E136" s="19"/>
    </row>
    <row r="137" spans="2:5" x14ac:dyDescent="0.25">
      <c r="B137" s="17">
        <v>44322</v>
      </c>
      <c r="C137" s="18">
        <f t="shared" si="4"/>
        <v>4</v>
      </c>
      <c r="D137" s="19" t="str">
        <f t="shared" si="5"/>
        <v/>
      </c>
      <c r="E137" s="19"/>
    </row>
    <row r="138" spans="2:5" x14ac:dyDescent="0.25">
      <c r="B138" s="17">
        <v>44323</v>
      </c>
      <c r="C138" s="18">
        <f t="shared" si="4"/>
        <v>5</v>
      </c>
      <c r="D138" s="19" t="str">
        <f t="shared" si="5"/>
        <v>Первый день</v>
      </c>
      <c r="E138" s="19" t="s">
        <v>33</v>
      </c>
    </row>
    <row r="139" spans="2:5" x14ac:dyDescent="0.25">
      <c r="B139" s="17">
        <v>44324</v>
      </c>
      <c r="C139" s="18">
        <f t="shared" si="4"/>
        <v>6</v>
      </c>
      <c r="D139" s="19" t="str">
        <f t="shared" si="5"/>
        <v>Второй день</v>
      </c>
      <c r="E139" s="19" t="s">
        <v>34</v>
      </c>
    </row>
    <row r="140" spans="2:5" x14ac:dyDescent="0.25">
      <c r="B140" s="17">
        <v>44325</v>
      </c>
      <c r="C140" s="18">
        <f t="shared" si="4"/>
        <v>7</v>
      </c>
      <c r="D140" s="19" t="str">
        <f t="shared" si="5"/>
        <v/>
      </c>
      <c r="E140" s="19"/>
    </row>
    <row r="141" spans="2:5" x14ac:dyDescent="0.25">
      <c r="B141" s="17">
        <v>44326</v>
      </c>
      <c r="C141" s="18">
        <f t="shared" si="4"/>
        <v>1</v>
      </c>
      <c r="D141" s="19" t="str">
        <f t="shared" si="5"/>
        <v>Первая ночь</v>
      </c>
      <c r="E141" s="19" t="s">
        <v>27</v>
      </c>
    </row>
    <row r="142" spans="2:5" x14ac:dyDescent="0.25">
      <c r="B142" s="17">
        <v>44327</v>
      </c>
      <c r="C142" s="18">
        <f t="shared" ref="C142:C205" si="6">WEEKDAY(B142,2)</f>
        <v>2</v>
      </c>
      <c r="D142" s="19" t="str">
        <f t="shared" si="5"/>
        <v>Вторая ночь</v>
      </c>
      <c r="E142" s="19" t="s">
        <v>28</v>
      </c>
    </row>
    <row r="143" spans="2:5" x14ac:dyDescent="0.25">
      <c r="B143" s="17">
        <v>44328</v>
      </c>
      <c r="C143" s="18">
        <f t="shared" si="6"/>
        <v>3</v>
      </c>
      <c r="D143" s="19" t="str">
        <f t="shared" si="5"/>
        <v/>
      </c>
      <c r="E143" s="19"/>
    </row>
    <row r="144" spans="2:5" x14ac:dyDescent="0.25">
      <c r="B144" s="17">
        <v>44329</v>
      </c>
      <c r="C144" s="18">
        <f t="shared" si="6"/>
        <v>4</v>
      </c>
      <c r="D144" s="19" t="str">
        <f t="shared" si="5"/>
        <v/>
      </c>
      <c r="E144" s="19"/>
    </row>
    <row r="145" spans="2:5" x14ac:dyDescent="0.25">
      <c r="B145" s="17">
        <v>44330</v>
      </c>
      <c r="C145" s="18">
        <f t="shared" si="6"/>
        <v>5</v>
      </c>
      <c r="D145" s="19" t="str">
        <f t="shared" si="5"/>
        <v/>
      </c>
      <c r="E145" s="19"/>
    </row>
    <row r="146" spans="2:5" x14ac:dyDescent="0.25">
      <c r="B146" s="17">
        <v>44331</v>
      </c>
      <c r="C146" s="18">
        <f t="shared" si="6"/>
        <v>6</v>
      </c>
      <c r="D146" s="19" t="str">
        <f t="shared" si="5"/>
        <v>Первый день</v>
      </c>
      <c r="E146" s="19" t="s">
        <v>33</v>
      </c>
    </row>
    <row r="147" spans="2:5" x14ac:dyDescent="0.25">
      <c r="B147" s="17">
        <v>44332</v>
      </c>
      <c r="C147" s="18">
        <f t="shared" si="6"/>
        <v>7</v>
      </c>
      <c r="D147" s="19" t="str">
        <f t="shared" si="5"/>
        <v>Второй день</v>
      </c>
      <c r="E147" s="19" t="s">
        <v>34</v>
      </c>
    </row>
    <row r="148" spans="2:5" x14ac:dyDescent="0.25">
      <c r="B148" s="17">
        <v>44333</v>
      </c>
      <c r="C148" s="18">
        <f t="shared" si="6"/>
        <v>1</v>
      </c>
      <c r="D148" s="19" t="str">
        <f t="shared" si="5"/>
        <v/>
      </c>
      <c r="E148" s="19"/>
    </row>
    <row r="149" spans="2:5" x14ac:dyDescent="0.25">
      <c r="B149" s="17">
        <v>44334</v>
      </c>
      <c r="C149" s="18">
        <f t="shared" si="6"/>
        <v>2</v>
      </c>
      <c r="D149" s="19" t="str">
        <f t="shared" si="5"/>
        <v>Первая ночь</v>
      </c>
      <c r="E149" s="19" t="s">
        <v>27</v>
      </c>
    </row>
    <row r="150" spans="2:5" x14ac:dyDescent="0.25">
      <c r="B150" s="17">
        <v>44335</v>
      </c>
      <c r="C150" s="18">
        <f t="shared" si="6"/>
        <v>3</v>
      </c>
      <c r="D150" s="19" t="str">
        <f t="shared" si="5"/>
        <v>Вторая ночь</v>
      </c>
      <c r="E150" s="19" t="s">
        <v>28</v>
      </c>
    </row>
    <row r="151" spans="2:5" x14ac:dyDescent="0.25">
      <c r="B151" s="17">
        <v>44336</v>
      </c>
      <c r="C151" s="18">
        <f t="shared" si="6"/>
        <v>4</v>
      </c>
      <c r="D151" s="19" t="str">
        <f t="shared" si="5"/>
        <v/>
      </c>
      <c r="E151" s="19"/>
    </row>
    <row r="152" spans="2:5" x14ac:dyDescent="0.25">
      <c r="B152" s="17">
        <v>44337</v>
      </c>
      <c r="C152" s="18">
        <f t="shared" si="6"/>
        <v>5</v>
      </c>
      <c r="D152" s="19" t="str">
        <f t="shared" si="5"/>
        <v/>
      </c>
      <c r="E152" s="19"/>
    </row>
    <row r="153" spans="2:5" x14ac:dyDescent="0.25">
      <c r="B153" s="17">
        <v>44338</v>
      </c>
      <c r="C153" s="18">
        <f t="shared" si="6"/>
        <v>6</v>
      </c>
      <c r="D153" s="19" t="str">
        <f t="shared" si="5"/>
        <v/>
      </c>
      <c r="E153" s="19"/>
    </row>
    <row r="154" spans="2:5" x14ac:dyDescent="0.25">
      <c r="B154" s="17">
        <v>44339</v>
      </c>
      <c r="C154" s="18">
        <f t="shared" si="6"/>
        <v>7</v>
      </c>
      <c r="D154" s="19" t="str">
        <f t="shared" si="5"/>
        <v>Первый день</v>
      </c>
      <c r="E154" s="19" t="s">
        <v>33</v>
      </c>
    </row>
    <row r="155" spans="2:5" x14ac:dyDescent="0.25">
      <c r="B155" s="17">
        <v>44340</v>
      </c>
      <c r="C155" s="18">
        <f t="shared" si="6"/>
        <v>1</v>
      </c>
      <c r="D155" s="19" t="str">
        <f t="shared" si="5"/>
        <v>Второй день</v>
      </c>
      <c r="E155" s="19" t="s">
        <v>34</v>
      </c>
    </row>
    <row r="156" spans="2:5" x14ac:dyDescent="0.25">
      <c r="B156" s="17">
        <v>44341</v>
      </c>
      <c r="C156" s="18">
        <f t="shared" si="6"/>
        <v>2</v>
      </c>
      <c r="D156" s="19" t="str">
        <f t="shared" si="5"/>
        <v/>
      </c>
      <c r="E156" s="19"/>
    </row>
    <row r="157" spans="2:5" x14ac:dyDescent="0.25">
      <c r="B157" s="17">
        <v>44342</v>
      </c>
      <c r="C157" s="18">
        <f t="shared" si="6"/>
        <v>3</v>
      </c>
      <c r="D157" s="19" t="str">
        <f t="shared" si="5"/>
        <v>Первая ночь</v>
      </c>
      <c r="E157" s="19" t="s">
        <v>27</v>
      </c>
    </row>
    <row r="158" spans="2:5" x14ac:dyDescent="0.25">
      <c r="B158" s="17">
        <v>44343</v>
      </c>
      <c r="C158" s="18">
        <f t="shared" si="6"/>
        <v>4</v>
      </c>
      <c r="D158" s="19" t="str">
        <f t="shared" si="5"/>
        <v>Вторая ночь</v>
      </c>
      <c r="E158" s="19" t="s">
        <v>28</v>
      </c>
    </row>
    <row r="159" spans="2:5" x14ac:dyDescent="0.25">
      <c r="B159" s="17">
        <v>44344</v>
      </c>
      <c r="C159" s="18">
        <f t="shared" si="6"/>
        <v>5</v>
      </c>
      <c r="D159" s="19" t="str">
        <f t="shared" si="5"/>
        <v/>
      </c>
      <c r="E159" s="19"/>
    </row>
    <row r="160" spans="2:5" x14ac:dyDescent="0.25">
      <c r="B160" s="17">
        <v>44345</v>
      </c>
      <c r="C160" s="18">
        <f t="shared" si="6"/>
        <v>6</v>
      </c>
      <c r="D160" s="19" t="str">
        <f t="shared" si="5"/>
        <v/>
      </c>
      <c r="E160" s="19"/>
    </row>
    <row r="161" spans="2:5" x14ac:dyDescent="0.25">
      <c r="B161" s="17">
        <v>44346</v>
      </c>
      <c r="C161" s="18">
        <f t="shared" si="6"/>
        <v>7</v>
      </c>
      <c r="D161" s="19" t="str">
        <f t="shared" si="5"/>
        <v/>
      </c>
      <c r="E161" s="19"/>
    </row>
    <row r="162" spans="2:5" x14ac:dyDescent="0.25">
      <c r="B162" s="17">
        <v>44347</v>
      </c>
      <c r="C162" s="18">
        <f t="shared" si="6"/>
        <v>1</v>
      </c>
      <c r="D162" s="19" t="str">
        <f t="shared" si="5"/>
        <v>Первый день</v>
      </c>
      <c r="E162" s="19" t="s">
        <v>33</v>
      </c>
    </row>
    <row r="163" spans="2:5" x14ac:dyDescent="0.25">
      <c r="B163" s="17">
        <v>44348</v>
      </c>
      <c r="C163" s="18">
        <f t="shared" si="6"/>
        <v>2</v>
      </c>
      <c r="D163" s="19" t="str">
        <f t="shared" si="5"/>
        <v>Второй день</v>
      </c>
      <c r="E163" s="19" t="s">
        <v>34</v>
      </c>
    </row>
    <row r="164" spans="2:5" x14ac:dyDescent="0.25">
      <c r="B164" s="17">
        <v>44349</v>
      </c>
      <c r="C164" s="18">
        <f t="shared" si="6"/>
        <v>3</v>
      </c>
      <c r="D164" s="19" t="str">
        <f t="shared" si="5"/>
        <v/>
      </c>
      <c r="E164" s="19"/>
    </row>
    <row r="165" spans="2:5" x14ac:dyDescent="0.25">
      <c r="B165" s="17">
        <v>44350</v>
      </c>
      <c r="C165" s="18">
        <f t="shared" si="6"/>
        <v>4</v>
      </c>
      <c r="D165" s="19" t="str">
        <f t="shared" si="5"/>
        <v>Первая ночь</v>
      </c>
      <c r="E165" s="19" t="s">
        <v>27</v>
      </c>
    </row>
    <row r="166" spans="2:5" x14ac:dyDescent="0.25">
      <c r="B166" s="17">
        <v>44351</v>
      </c>
      <c r="C166" s="18">
        <f t="shared" si="6"/>
        <v>5</v>
      </c>
      <c r="D166" s="19" t="str">
        <f t="shared" si="5"/>
        <v>Вторая ночь</v>
      </c>
      <c r="E166" s="19" t="s">
        <v>28</v>
      </c>
    </row>
    <row r="167" spans="2:5" x14ac:dyDescent="0.25">
      <c r="B167" s="17">
        <v>44352</v>
      </c>
      <c r="C167" s="18">
        <f t="shared" si="6"/>
        <v>6</v>
      </c>
      <c r="D167" s="19" t="str">
        <f t="shared" si="5"/>
        <v/>
      </c>
      <c r="E167" s="19"/>
    </row>
    <row r="168" spans="2:5" x14ac:dyDescent="0.25">
      <c r="B168" s="17">
        <v>44353</v>
      </c>
      <c r="C168" s="18">
        <f t="shared" si="6"/>
        <v>7</v>
      </c>
      <c r="D168" s="19" t="str">
        <f t="shared" si="5"/>
        <v/>
      </c>
      <c r="E168" s="19"/>
    </row>
    <row r="169" spans="2:5" x14ac:dyDescent="0.25">
      <c r="B169" s="17">
        <v>44354</v>
      </c>
      <c r="C169" s="18">
        <f t="shared" si="6"/>
        <v>1</v>
      </c>
      <c r="D169" s="19" t="str">
        <f t="shared" si="5"/>
        <v/>
      </c>
      <c r="E169" s="19"/>
    </row>
    <row r="170" spans="2:5" x14ac:dyDescent="0.25">
      <c r="B170" s="17">
        <v>44355</v>
      </c>
      <c r="C170" s="18">
        <f t="shared" si="6"/>
        <v>2</v>
      </c>
      <c r="D170" s="19" t="str">
        <f t="shared" si="5"/>
        <v>Первый день</v>
      </c>
      <c r="E170" s="19" t="s">
        <v>33</v>
      </c>
    </row>
    <row r="171" spans="2:5" x14ac:dyDescent="0.25">
      <c r="B171" s="17">
        <v>44356</v>
      </c>
      <c r="C171" s="18">
        <f t="shared" si="6"/>
        <v>3</v>
      </c>
      <c r="D171" s="19" t="str">
        <f t="shared" si="5"/>
        <v>Второй день</v>
      </c>
      <c r="E171" s="19" t="s">
        <v>34</v>
      </c>
    </row>
    <row r="172" spans="2:5" x14ac:dyDescent="0.25">
      <c r="B172" s="17">
        <v>44357</v>
      </c>
      <c r="C172" s="18">
        <f t="shared" si="6"/>
        <v>4</v>
      </c>
      <c r="D172" s="19" t="str">
        <f t="shared" si="5"/>
        <v/>
      </c>
      <c r="E172" s="19"/>
    </row>
    <row r="173" spans="2:5" x14ac:dyDescent="0.25">
      <c r="B173" s="17">
        <v>44358</v>
      </c>
      <c r="C173" s="18">
        <f t="shared" si="6"/>
        <v>5</v>
      </c>
      <c r="D173" s="19" t="str">
        <f t="shared" si="5"/>
        <v>Первая ночь</v>
      </c>
      <c r="E173" s="19" t="s">
        <v>27</v>
      </c>
    </row>
    <row r="174" spans="2:5" x14ac:dyDescent="0.25">
      <c r="B174" s="17">
        <v>44359</v>
      </c>
      <c r="C174" s="18">
        <f t="shared" si="6"/>
        <v>6</v>
      </c>
      <c r="D174" s="19" t="str">
        <f t="shared" si="5"/>
        <v>Вторая ночь</v>
      </c>
      <c r="E174" s="19" t="s">
        <v>28</v>
      </c>
    </row>
    <row r="175" spans="2:5" x14ac:dyDescent="0.25">
      <c r="B175" s="17">
        <v>44360</v>
      </c>
      <c r="C175" s="18">
        <f t="shared" si="6"/>
        <v>7</v>
      </c>
      <c r="D175" s="19" t="str">
        <f t="shared" si="5"/>
        <v/>
      </c>
      <c r="E175" s="19"/>
    </row>
    <row r="176" spans="2:5" x14ac:dyDescent="0.25">
      <c r="B176" s="17">
        <v>44361</v>
      </c>
      <c r="C176" s="18">
        <f t="shared" si="6"/>
        <v>1</v>
      </c>
      <c r="D176" s="19" t="str">
        <f t="shared" si="5"/>
        <v/>
      </c>
      <c r="E176" s="19"/>
    </row>
    <row r="177" spans="2:5" x14ac:dyDescent="0.25">
      <c r="B177" s="17">
        <v>44362</v>
      </c>
      <c r="C177" s="18">
        <f t="shared" si="6"/>
        <v>2</v>
      </c>
      <c r="D177" s="19" t="str">
        <f t="shared" si="5"/>
        <v/>
      </c>
      <c r="E177" s="19"/>
    </row>
    <row r="178" spans="2:5" x14ac:dyDescent="0.25">
      <c r="B178" s="17">
        <v>44363</v>
      </c>
      <c r="C178" s="18">
        <f t="shared" si="6"/>
        <v>3</v>
      </c>
      <c r="D178" s="19" t="str">
        <f t="shared" si="5"/>
        <v>Первый день</v>
      </c>
      <c r="E178" s="19" t="s">
        <v>33</v>
      </c>
    </row>
    <row r="179" spans="2:5" x14ac:dyDescent="0.25">
      <c r="B179" s="17">
        <v>44364</v>
      </c>
      <c r="C179" s="18">
        <f t="shared" si="6"/>
        <v>4</v>
      </c>
      <c r="D179" s="19" t="str">
        <f t="shared" si="5"/>
        <v>Второй день</v>
      </c>
      <c r="E179" s="19" t="s">
        <v>34</v>
      </c>
    </row>
    <row r="180" spans="2:5" x14ac:dyDescent="0.25">
      <c r="B180" s="17">
        <v>44365</v>
      </c>
      <c r="C180" s="18">
        <f t="shared" si="6"/>
        <v>5</v>
      </c>
      <c r="D180" s="19" t="str">
        <f t="shared" si="5"/>
        <v/>
      </c>
      <c r="E180" s="19"/>
    </row>
    <row r="181" spans="2:5" x14ac:dyDescent="0.25">
      <c r="B181" s="17">
        <v>44366</v>
      </c>
      <c r="C181" s="18">
        <f t="shared" si="6"/>
        <v>6</v>
      </c>
      <c r="D181" s="19" t="str">
        <f t="shared" si="5"/>
        <v>Первая ночь</v>
      </c>
      <c r="E181" s="19" t="s">
        <v>27</v>
      </c>
    </row>
    <row r="182" spans="2:5" x14ac:dyDescent="0.25">
      <c r="B182" s="17">
        <v>44367</v>
      </c>
      <c r="C182" s="18">
        <f t="shared" si="6"/>
        <v>7</v>
      </c>
      <c r="D182" s="19" t="str">
        <f t="shared" si="5"/>
        <v>Вторая ночь</v>
      </c>
      <c r="E182" s="19" t="s">
        <v>28</v>
      </c>
    </row>
    <row r="183" spans="2:5" x14ac:dyDescent="0.25">
      <c r="B183" s="17">
        <v>44368</v>
      </c>
      <c r="C183" s="18">
        <f t="shared" si="6"/>
        <v>1</v>
      </c>
      <c r="D183" s="19" t="str">
        <f t="shared" si="5"/>
        <v/>
      </c>
      <c r="E183" s="19"/>
    </row>
    <row r="184" spans="2:5" x14ac:dyDescent="0.25">
      <c r="B184" s="17">
        <v>44369</v>
      </c>
      <c r="C184" s="18">
        <f t="shared" si="6"/>
        <v>2</v>
      </c>
      <c r="D184" s="19" t="str">
        <f t="shared" si="5"/>
        <v/>
      </c>
      <c r="E184" s="19"/>
    </row>
    <row r="185" spans="2:5" x14ac:dyDescent="0.25">
      <c r="B185" s="17">
        <v>44370</v>
      </c>
      <c r="C185" s="18">
        <f t="shared" si="6"/>
        <v>3</v>
      </c>
      <c r="D185" s="19" t="str">
        <f t="shared" si="5"/>
        <v/>
      </c>
      <c r="E185" s="19"/>
    </row>
    <row r="186" spans="2:5" x14ac:dyDescent="0.25">
      <c r="B186" s="17">
        <v>44371</v>
      </c>
      <c r="C186" s="18">
        <f t="shared" si="6"/>
        <v>4</v>
      </c>
      <c r="D186" s="19" t="str">
        <f t="shared" si="5"/>
        <v>Первый день</v>
      </c>
      <c r="E186" s="19" t="s">
        <v>33</v>
      </c>
    </row>
    <row r="187" spans="2:5" x14ac:dyDescent="0.25">
      <c r="B187" s="17">
        <v>44372</v>
      </c>
      <c r="C187" s="18">
        <f t="shared" si="6"/>
        <v>5</v>
      </c>
      <c r="D187" s="19" t="str">
        <f t="shared" si="5"/>
        <v>Второй день</v>
      </c>
      <c r="E187" s="19" t="s">
        <v>34</v>
      </c>
    </row>
    <row r="188" spans="2:5" x14ac:dyDescent="0.25">
      <c r="B188" s="17">
        <v>44373</v>
      </c>
      <c r="C188" s="18">
        <f t="shared" si="6"/>
        <v>6</v>
      </c>
      <c r="D188" s="19" t="str">
        <f t="shared" si="5"/>
        <v/>
      </c>
      <c r="E188" s="19"/>
    </row>
    <row r="189" spans="2:5" x14ac:dyDescent="0.25">
      <c r="B189" s="17">
        <v>44374</v>
      </c>
      <c r="C189" s="18">
        <f t="shared" si="6"/>
        <v>7</v>
      </c>
      <c r="D189" s="19" t="str">
        <f t="shared" si="5"/>
        <v>Первая ночь</v>
      </c>
      <c r="E189" s="19" t="s">
        <v>27</v>
      </c>
    </row>
    <row r="190" spans="2:5" x14ac:dyDescent="0.25">
      <c r="B190" s="17">
        <v>44375</v>
      </c>
      <c r="C190" s="18">
        <f t="shared" si="6"/>
        <v>1</v>
      </c>
      <c r="D190" s="19" t="str">
        <f t="shared" si="5"/>
        <v>Вторая ночь</v>
      </c>
      <c r="E190" s="19" t="s">
        <v>28</v>
      </c>
    </row>
    <row r="191" spans="2:5" x14ac:dyDescent="0.25">
      <c r="B191" s="17">
        <v>44376</v>
      </c>
      <c r="C191" s="18">
        <f t="shared" si="6"/>
        <v>2</v>
      </c>
      <c r="D191" s="19" t="str">
        <f t="shared" si="5"/>
        <v/>
      </c>
      <c r="E191" s="19"/>
    </row>
    <row r="192" spans="2:5" x14ac:dyDescent="0.25">
      <c r="B192" s="17">
        <v>44377</v>
      </c>
      <c r="C192" s="18">
        <f t="shared" si="6"/>
        <v>3</v>
      </c>
      <c r="D192" s="19" t="str">
        <f t="shared" si="5"/>
        <v/>
      </c>
      <c r="E192" s="19"/>
    </row>
    <row r="193" spans="2:5" x14ac:dyDescent="0.25">
      <c r="B193" s="17">
        <v>44378</v>
      </c>
      <c r="C193" s="18">
        <f t="shared" si="6"/>
        <v>4</v>
      </c>
      <c r="D193" s="19" t="str">
        <f t="shared" si="5"/>
        <v/>
      </c>
      <c r="E193" s="19"/>
    </row>
    <row r="194" spans="2:5" x14ac:dyDescent="0.25">
      <c r="B194" s="17">
        <v>44379</v>
      </c>
      <c r="C194" s="18">
        <f t="shared" si="6"/>
        <v>5</v>
      </c>
      <c r="D194" s="19" t="str">
        <f t="shared" si="5"/>
        <v>Первый день</v>
      </c>
      <c r="E194" s="19" t="s">
        <v>33</v>
      </c>
    </row>
    <row r="195" spans="2:5" x14ac:dyDescent="0.25">
      <c r="B195" s="17">
        <v>44380</v>
      </c>
      <c r="C195" s="18">
        <f t="shared" si="6"/>
        <v>6</v>
      </c>
      <c r="D195" s="19" t="str">
        <f t="shared" ref="D195:D258" si="7">CHOOSE(MOD(B195-VLOOKUP("X",A:B,2,)+8^8,8)+1,"Первый день","Второй день","","Первая ночь","Вторая ночь","","","")</f>
        <v>Второй день</v>
      </c>
      <c r="E195" s="19" t="s">
        <v>34</v>
      </c>
    </row>
    <row r="196" spans="2:5" x14ac:dyDescent="0.25">
      <c r="B196" s="17">
        <v>44381</v>
      </c>
      <c r="C196" s="18">
        <f t="shared" si="6"/>
        <v>7</v>
      </c>
      <c r="D196" s="19" t="str">
        <f t="shared" si="7"/>
        <v/>
      </c>
      <c r="E196" s="19"/>
    </row>
    <row r="197" spans="2:5" x14ac:dyDescent="0.25">
      <c r="B197" s="17">
        <v>44382</v>
      </c>
      <c r="C197" s="18">
        <f t="shared" si="6"/>
        <v>1</v>
      </c>
      <c r="D197" s="19" t="str">
        <f t="shared" si="7"/>
        <v>Первая ночь</v>
      </c>
      <c r="E197" s="19" t="s">
        <v>27</v>
      </c>
    </row>
    <row r="198" spans="2:5" x14ac:dyDescent="0.25">
      <c r="B198" s="17">
        <v>44383</v>
      </c>
      <c r="C198" s="18">
        <f t="shared" si="6"/>
        <v>2</v>
      </c>
      <c r="D198" s="19" t="str">
        <f t="shared" si="7"/>
        <v>Вторая ночь</v>
      </c>
      <c r="E198" s="19" t="s">
        <v>28</v>
      </c>
    </row>
    <row r="199" spans="2:5" x14ac:dyDescent="0.25">
      <c r="B199" s="17">
        <v>44384</v>
      </c>
      <c r="C199" s="18">
        <f t="shared" si="6"/>
        <v>3</v>
      </c>
      <c r="D199" s="19" t="str">
        <f t="shared" si="7"/>
        <v/>
      </c>
      <c r="E199" s="19"/>
    </row>
    <row r="200" spans="2:5" x14ac:dyDescent="0.25">
      <c r="B200" s="17">
        <v>44385</v>
      </c>
      <c r="C200" s="18">
        <f t="shared" si="6"/>
        <v>4</v>
      </c>
      <c r="D200" s="19" t="str">
        <f t="shared" si="7"/>
        <v/>
      </c>
      <c r="E200" s="19"/>
    </row>
    <row r="201" spans="2:5" x14ac:dyDescent="0.25">
      <c r="B201" s="17">
        <v>44386</v>
      </c>
      <c r="C201" s="18">
        <f t="shared" si="6"/>
        <v>5</v>
      </c>
      <c r="D201" s="19" t="str">
        <f t="shared" si="7"/>
        <v/>
      </c>
      <c r="E201" s="19"/>
    </row>
    <row r="202" spans="2:5" x14ac:dyDescent="0.25">
      <c r="B202" s="17">
        <v>44387</v>
      </c>
      <c r="C202" s="18">
        <f t="shared" si="6"/>
        <v>6</v>
      </c>
      <c r="D202" s="19" t="str">
        <f t="shared" si="7"/>
        <v>Первый день</v>
      </c>
      <c r="E202" s="19" t="s">
        <v>33</v>
      </c>
    </row>
    <row r="203" spans="2:5" x14ac:dyDescent="0.25">
      <c r="B203" s="17">
        <v>44388</v>
      </c>
      <c r="C203" s="18">
        <f t="shared" si="6"/>
        <v>7</v>
      </c>
      <c r="D203" s="19" t="str">
        <f t="shared" si="7"/>
        <v>Второй день</v>
      </c>
      <c r="E203" s="19" t="s">
        <v>34</v>
      </c>
    </row>
    <row r="204" spans="2:5" x14ac:dyDescent="0.25">
      <c r="B204" s="17">
        <v>44389</v>
      </c>
      <c r="C204" s="18">
        <f t="shared" si="6"/>
        <v>1</v>
      </c>
      <c r="D204" s="19" t="str">
        <f t="shared" si="7"/>
        <v/>
      </c>
      <c r="E204" s="19"/>
    </row>
    <row r="205" spans="2:5" x14ac:dyDescent="0.25">
      <c r="B205" s="17">
        <v>44390</v>
      </c>
      <c r="C205" s="18">
        <f t="shared" si="6"/>
        <v>2</v>
      </c>
      <c r="D205" s="19" t="str">
        <f t="shared" si="7"/>
        <v>Первая ночь</v>
      </c>
      <c r="E205" s="19" t="s">
        <v>27</v>
      </c>
    </row>
    <row r="206" spans="2:5" x14ac:dyDescent="0.25">
      <c r="B206" s="17">
        <v>44391</v>
      </c>
      <c r="C206" s="18">
        <f t="shared" ref="C206:C269" si="8">WEEKDAY(B206,2)</f>
        <v>3</v>
      </c>
      <c r="D206" s="19" t="str">
        <f t="shared" si="7"/>
        <v>Вторая ночь</v>
      </c>
      <c r="E206" s="19" t="s">
        <v>28</v>
      </c>
    </row>
    <row r="207" spans="2:5" x14ac:dyDescent="0.25">
      <c r="B207" s="17">
        <v>44392</v>
      </c>
      <c r="C207" s="18">
        <f t="shared" si="8"/>
        <v>4</v>
      </c>
      <c r="D207" s="19" t="str">
        <f t="shared" si="7"/>
        <v/>
      </c>
      <c r="E207" s="19"/>
    </row>
    <row r="208" spans="2:5" x14ac:dyDescent="0.25">
      <c r="B208" s="17">
        <v>44393</v>
      </c>
      <c r="C208" s="18">
        <f t="shared" si="8"/>
        <v>5</v>
      </c>
      <c r="D208" s="19" t="str">
        <f t="shared" si="7"/>
        <v/>
      </c>
      <c r="E208" s="19"/>
    </row>
    <row r="209" spans="2:5" x14ac:dyDescent="0.25">
      <c r="B209" s="17">
        <v>44394</v>
      </c>
      <c r="C209" s="18">
        <f t="shared" si="8"/>
        <v>6</v>
      </c>
      <c r="D209" s="19" t="str">
        <f t="shared" si="7"/>
        <v/>
      </c>
      <c r="E209" s="19"/>
    </row>
    <row r="210" spans="2:5" x14ac:dyDescent="0.25">
      <c r="B210" s="17">
        <v>44395</v>
      </c>
      <c r="C210" s="18">
        <f t="shared" si="8"/>
        <v>7</v>
      </c>
      <c r="D210" s="19" t="str">
        <f t="shared" si="7"/>
        <v>Первый день</v>
      </c>
      <c r="E210" s="19" t="s">
        <v>33</v>
      </c>
    </row>
    <row r="211" spans="2:5" x14ac:dyDescent="0.25">
      <c r="B211" s="17">
        <v>44396</v>
      </c>
      <c r="C211" s="18">
        <f t="shared" si="8"/>
        <v>1</v>
      </c>
      <c r="D211" s="19" t="str">
        <f t="shared" si="7"/>
        <v>Второй день</v>
      </c>
      <c r="E211" s="19" t="s">
        <v>34</v>
      </c>
    </row>
    <row r="212" spans="2:5" x14ac:dyDescent="0.25">
      <c r="B212" s="17">
        <v>44397</v>
      </c>
      <c r="C212" s="18">
        <f t="shared" si="8"/>
        <v>2</v>
      </c>
      <c r="D212" s="19" t="str">
        <f t="shared" si="7"/>
        <v/>
      </c>
      <c r="E212" s="19"/>
    </row>
    <row r="213" spans="2:5" x14ac:dyDescent="0.25">
      <c r="B213" s="17">
        <v>44398</v>
      </c>
      <c r="C213" s="18">
        <f t="shared" si="8"/>
        <v>3</v>
      </c>
      <c r="D213" s="19" t="str">
        <f t="shared" si="7"/>
        <v>Первая ночь</v>
      </c>
      <c r="E213" s="19" t="s">
        <v>27</v>
      </c>
    </row>
    <row r="214" spans="2:5" x14ac:dyDescent="0.25">
      <c r="B214" s="17">
        <v>44399</v>
      </c>
      <c r="C214" s="18">
        <f t="shared" si="8"/>
        <v>4</v>
      </c>
      <c r="D214" s="19" t="str">
        <f t="shared" si="7"/>
        <v>Вторая ночь</v>
      </c>
      <c r="E214" s="19" t="s">
        <v>28</v>
      </c>
    </row>
    <row r="215" spans="2:5" x14ac:dyDescent="0.25">
      <c r="B215" s="17">
        <v>44400</v>
      </c>
      <c r="C215" s="18">
        <f t="shared" si="8"/>
        <v>5</v>
      </c>
      <c r="D215" s="19" t="str">
        <f t="shared" si="7"/>
        <v/>
      </c>
      <c r="E215" s="19"/>
    </row>
    <row r="216" spans="2:5" x14ac:dyDescent="0.25">
      <c r="B216" s="17">
        <v>44401</v>
      </c>
      <c r="C216" s="18">
        <f t="shared" si="8"/>
        <v>6</v>
      </c>
      <c r="D216" s="19" t="str">
        <f t="shared" si="7"/>
        <v/>
      </c>
      <c r="E216" s="19"/>
    </row>
    <row r="217" spans="2:5" x14ac:dyDescent="0.25">
      <c r="B217" s="17">
        <v>44402</v>
      </c>
      <c r="C217" s="18">
        <f t="shared" si="8"/>
        <v>7</v>
      </c>
      <c r="D217" s="19" t="str">
        <f t="shared" si="7"/>
        <v/>
      </c>
      <c r="E217" s="19"/>
    </row>
    <row r="218" spans="2:5" x14ac:dyDescent="0.25">
      <c r="B218" s="17">
        <v>44403</v>
      </c>
      <c r="C218" s="18">
        <f t="shared" si="8"/>
        <v>1</v>
      </c>
      <c r="D218" s="19" t="str">
        <f t="shared" si="7"/>
        <v>Первый день</v>
      </c>
      <c r="E218" s="19" t="s">
        <v>33</v>
      </c>
    </row>
    <row r="219" spans="2:5" x14ac:dyDescent="0.25">
      <c r="B219" s="17">
        <v>44404</v>
      </c>
      <c r="C219" s="18">
        <f t="shared" si="8"/>
        <v>2</v>
      </c>
      <c r="D219" s="19" t="str">
        <f t="shared" si="7"/>
        <v>Второй день</v>
      </c>
      <c r="E219" s="19" t="s">
        <v>34</v>
      </c>
    </row>
    <row r="220" spans="2:5" x14ac:dyDescent="0.25">
      <c r="B220" s="17">
        <v>44405</v>
      </c>
      <c r="C220" s="18">
        <f t="shared" si="8"/>
        <v>3</v>
      </c>
      <c r="D220" s="19" t="str">
        <f t="shared" si="7"/>
        <v/>
      </c>
      <c r="E220" s="19"/>
    </row>
    <row r="221" spans="2:5" x14ac:dyDescent="0.25">
      <c r="B221" s="17">
        <v>44406</v>
      </c>
      <c r="C221" s="18">
        <f t="shared" si="8"/>
        <v>4</v>
      </c>
      <c r="D221" s="19" t="str">
        <f t="shared" si="7"/>
        <v>Первая ночь</v>
      </c>
      <c r="E221" s="19" t="s">
        <v>27</v>
      </c>
    </row>
    <row r="222" spans="2:5" x14ac:dyDescent="0.25">
      <c r="B222" s="17">
        <v>44407</v>
      </c>
      <c r="C222" s="18">
        <f t="shared" si="8"/>
        <v>5</v>
      </c>
      <c r="D222" s="19" t="str">
        <f t="shared" si="7"/>
        <v>Вторая ночь</v>
      </c>
      <c r="E222" s="19" t="s">
        <v>28</v>
      </c>
    </row>
    <row r="223" spans="2:5" x14ac:dyDescent="0.25">
      <c r="B223" s="17">
        <v>44408</v>
      </c>
      <c r="C223" s="18">
        <f t="shared" si="8"/>
        <v>6</v>
      </c>
      <c r="D223" s="19" t="str">
        <f t="shared" si="7"/>
        <v/>
      </c>
      <c r="E223" s="19"/>
    </row>
    <row r="224" spans="2:5" x14ac:dyDescent="0.25">
      <c r="B224" s="17">
        <v>44409</v>
      </c>
      <c r="C224" s="18">
        <f t="shared" si="8"/>
        <v>7</v>
      </c>
      <c r="D224" s="19" t="str">
        <f t="shared" si="7"/>
        <v/>
      </c>
      <c r="E224" s="19"/>
    </row>
    <row r="225" spans="2:5" x14ac:dyDescent="0.25">
      <c r="B225" s="17">
        <v>44410</v>
      </c>
      <c r="C225" s="18">
        <f t="shared" si="8"/>
        <v>1</v>
      </c>
      <c r="D225" s="19" t="str">
        <f t="shared" si="7"/>
        <v/>
      </c>
      <c r="E225" s="19"/>
    </row>
    <row r="226" spans="2:5" x14ac:dyDescent="0.25">
      <c r="B226" s="17">
        <v>44411</v>
      </c>
      <c r="C226" s="18">
        <f t="shared" si="8"/>
        <v>2</v>
      </c>
      <c r="D226" s="19" t="str">
        <f t="shared" si="7"/>
        <v>Первый день</v>
      </c>
      <c r="E226" s="19" t="s">
        <v>33</v>
      </c>
    </row>
    <row r="227" spans="2:5" x14ac:dyDescent="0.25">
      <c r="B227" s="17">
        <v>44412</v>
      </c>
      <c r="C227" s="18">
        <f t="shared" si="8"/>
        <v>3</v>
      </c>
      <c r="D227" s="19" t="str">
        <f t="shared" si="7"/>
        <v>Второй день</v>
      </c>
      <c r="E227" s="19" t="s">
        <v>34</v>
      </c>
    </row>
    <row r="228" spans="2:5" x14ac:dyDescent="0.25">
      <c r="B228" s="17">
        <v>44413</v>
      </c>
      <c r="C228" s="18">
        <f t="shared" si="8"/>
        <v>4</v>
      </c>
      <c r="D228" s="19" t="str">
        <f t="shared" si="7"/>
        <v/>
      </c>
      <c r="E228" s="19"/>
    </row>
    <row r="229" spans="2:5" x14ac:dyDescent="0.25">
      <c r="B229" s="17">
        <v>44414</v>
      </c>
      <c r="C229" s="18">
        <f t="shared" si="8"/>
        <v>5</v>
      </c>
      <c r="D229" s="19" t="str">
        <f t="shared" si="7"/>
        <v>Первая ночь</v>
      </c>
      <c r="E229" s="19" t="s">
        <v>27</v>
      </c>
    </row>
    <row r="230" spans="2:5" x14ac:dyDescent="0.25">
      <c r="B230" s="17">
        <v>44415</v>
      </c>
      <c r="C230" s="18">
        <f t="shared" si="8"/>
        <v>6</v>
      </c>
      <c r="D230" s="19" t="str">
        <f t="shared" si="7"/>
        <v>Вторая ночь</v>
      </c>
      <c r="E230" s="19" t="s">
        <v>28</v>
      </c>
    </row>
    <row r="231" spans="2:5" x14ac:dyDescent="0.25">
      <c r="B231" s="17">
        <v>44416</v>
      </c>
      <c r="C231" s="18">
        <f t="shared" si="8"/>
        <v>7</v>
      </c>
      <c r="D231" s="19" t="str">
        <f t="shared" si="7"/>
        <v/>
      </c>
      <c r="E231" s="19"/>
    </row>
    <row r="232" spans="2:5" x14ac:dyDescent="0.25">
      <c r="B232" s="17">
        <v>44417</v>
      </c>
      <c r="C232" s="18">
        <f t="shared" si="8"/>
        <v>1</v>
      </c>
      <c r="D232" s="19" t="str">
        <f t="shared" si="7"/>
        <v/>
      </c>
      <c r="E232" s="19"/>
    </row>
    <row r="233" spans="2:5" x14ac:dyDescent="0.25">
      <c r="B233" s="17">
        <v>44418</v>
      </c>
      <c r="C233" s="18">
        <f t="shared" si="8"/>
        <v>2</v>
      </c>
      <c r="D233" s="19" t="str">
        <f t="shared" si="7"/>
        <v/>
      </c>
      <c r="E233" s="19"/>
    </row>
    <row r="234" spans="2:5" x14ac:dyDescent="0.25">
      <c r="B234" s="17">
        <v>44419</v>
      </c>
      <c r="C234" s="18">
        <f t="shared" si="8"/>
        <v>3</v>
      </c>
      <c r="D234" s="19" t="str">
        <f t="shared" si="7"/>
        <v>Первый день</v>
      </c>
      <c r="E234" s="19" t="s">
        <v>33</v>
      </c>
    </row>
    <row r="235" spans="2:5" x14ac:dyDescent="0.25">
      <c r="B235" s="17">
        <v>44420</v>
      </c>
      <c r="C235" s="18">
        <f t="shared" si="8"/>
        <v>4</v>
      </c>
      <c r="D235" s="19" t="str">
        <f t="shared" si="7"/>
        <v>Второй день</v>
      </c>
      <c r="E235" s="19" t="s">
        <v>34</v>
      </c>
    </row>
    <row r="236" spans="2:5" x14ac:dyDescent="0.25">
      <c r="B236" s="17">
        <v>44421</v>
      </c>
      <c r="C236" s="18">
        <f t="shared" si="8"/>
        <v>5</v>
      </c>
      <c r="D236" s="19" t="str">
        <f t="shared" si="7"/>
        <v/>
      </c>
      <c r="E236" s="19"/>
    </row>
    <row r="237" spans="2:5" x14ac:dyDescent="0.25">
      <c r="B237" s="17">
        <v>44422</v>
      </c>
      <c r="C237" s="18">
        <f t="shared" si="8"/>
        <v>6</v>
      </c>
      <c r="D237" s="19" t="str">
        <f t="shared" si="7"/>
        <v>Первая ночь</v>
      </c>
      <c r="E237" s="19" t="s">
        <v>27</v>
      </c>
    </row>
    <row r="238" spans="2:5" x14ac:dyDescent="0.25">
      <c r="B238" s="17">
        <v>44423</v>
      </c>
      <c r="C238" s="18">
        <f t="shared" si="8"/>
        <v>7</v>
      </c>
      <c r="D238" s="19" t="str">
        <f t="shared" si="7"/>
        <v>Вторая ночь</v>
      </c>
      <c r="E238" s="19" t="s">
        <v>28</v>
      </c>
    </row>
    <row r="239" spans="2:5" x14ac:dyDescent="0.25">
      <c r="B239" s="17">
        <v>44424</v>
      </c>
      <c r="C239" s="18">
        <f t="shared" si="8"/>
        <v>1</v>
      </c>
      <c r="D239" s="19" t="str">
        <f t="shared" si="7"/>
        <v/>
      </c>
      <c r="E239" s="19"/>
    </row>
    <row r="240" spans="2:5" x14ac:dyDescent="0.25">
      <c r="B240" s="17">
        <v>44425</v>
      </c>
      <c r="C240" s="18">
        <f t="shared" si="8"/>
        <v>2</v>
      </c>
      <c r="D240" s="19" t="str">
        <f t="shared" si="7"/>
        <v/>
      </c>
      <c r="E240" s="19"/>
    </row>
    <row r="241" spans="2:5" x14ac:dyDescent="0.25">
      <c r="B241" s="17">
        <v>44426</v>
      </c>
      <c r="C241" s="18">
        <f t="shared" si="8"/>
        <v>3</v>
      </c>
      <c r="D241" s="19" t="str">
        <f t="shared" si="7"/>
        <v/>
      </c>
      <c r="E241" s="19"/>
    </row>
    <row r="242" spans="2:5" x14ac:dyDescent="0.25">
      <c r="B242" s="17">
        <v>44427</v>
      </c>
      <c r="C242" s="18">
        <f t="shared" si="8"/>
        <v>4</v>
      </c>
      <c r="D242" s="19" t="str">
        <f t="shared" si="7"/>
        <v>Первый день</v>
      </c>
      <c r="E242" s="19" t="s">
        <v>33</v>
      </c>
    </row>
    <row r="243" spans="2:5" x14ac:dyDescent="0.25">
      <c r="B243" s="17">
        <v>44428</v>
      </c>
      <c r="C243" s="18">
        <f t="shared" si="8"/>
        <v>5</v>
      </c>
      <c r="D243" s="19" t="str">
        <f t="shared" si="7"/>
        <v>Второй день</v>
      </c>
      <c r="E243" s="19" t="s">
        <v>34</v>
      </c>
    </row>
    <row r="244" spans="2:5" x14ac:dyDescent="0.25">
      <c r="B244" s="17">
        <v>44429</v>
      </c>
      <c r="C244" s="18">
        <f t="shared" si="8"/>
        <v>6</v>
      </c>
      <c r="D244" s="19" t="str">
        <f t="shared" si="7"/>
        <v/>
      </c>
      <c r="E244" s="19"/>
    </row>
    <row r="245" spans="2:5" x14ac:dyDescent="0.25">
      <c r="B245" s="17">
        <v>44430</v>
      </c>
      <c r="C245" s="18">
        <f t="shared" si="8"/>
        <v>7</v>
      </c>
      <c r="D245" s="19" t="str">
        <f t="shared" si="7"/>
        <v>Первая ночь</v>
      </c>
      <c r="E245" s="19" t="s">
        <v>27</v>
      </c>
    </row>
    <row r="246" spans="2:5" x14ac:dyDescent="0.25">
      <c r="B246" s="17">
        <v>44431</v>
      </c>
      <c r="C246" s="18">
        <f t="shared" si="8"/>
        <v>1</v>
      </c>
      <c r="D246" s="19" t="str">
        <f t="shared" si="7"/>
        <v>Вторая ночь</v>
      </c>
      <c r="E246" s="19" t="s">
        <v>28</v>
      </c>
    </row>
    <row r="247" spans="2:5" x14ac:dyDescent="0.25">
      <c r="B247" s="17">
        <v>44432</v>
      </c>
      <c r="C247" s="18">
        <f t="shared" si="8"/>
        <v>2</v>
      </c>
      <c r="D247" s="19" t="str">
        <f t="shared" si="7"/>
        <v/>
      </c>
      <c r="E247" s="19"/>
    </row>
    <row r="248" spans="2:5" x14ac:dyDescent="0.25">
      <c r="B248" s="17">
        <v>44433</v>
      </c>
      <c r="C248" s="18">
        <f t="shared" si="8"/>
        <v>3</v>
      </c>
      <c r="D248" s="19" t="str">
        <f t="shared" si="7"/>
        <v/>
      </c>
      <c r="E248" s="19"/>
    </row>
    <row r="249" spans="2:5" x14ac:dyDescent="0.25">
      <c r="B249" s="17">
        <v>44434</v>
      </c>
      <c r="C249" s="18">
        <f t="shared" si="8"/>
        <v>4</v>
      </c>
      <c r="D249" s="19" t="str">
        <f t="shared" si="7"/>
        <v/>
      </c>
      <c r="E249" s="19"/>
    </row>
    <row r="250" spans="2:5" x14ac:dyDescent="0.25">
      <c r="B250" s="17">
        <v>44435</v>
      </c>
      <c r="C250" s="18">
        <f t="shared" si="8"/>
        <v>5</v>
      </c>
      <c r="D250" s="19" t="str">
        <f t="shared" si="7"/>
        <v>Первый день</v>
      </c>
      <c r="E250" s="19" t="s">
        <v>33</v>
      </c>
    </row>
    <row r="251" spans="2:5" x14ac:dyDescent="0.25">
      <c r="B251" s="17">
        <v>44436</v>
      </c>
      <c r="C251" s="18">
        <f t="shared" si="8"/>
        <v>6</v>
      </c>
      <c r="D251" s="19" t="str">
        <f t="shared" si="7"/>
        <v>Второй день</v>
      </c>
      <c r="E251" s="19" t="s">
        <v>34</v>
      </c>
    </row>
    <row r="252" spans="2:5" x14ac:dyDescent="0.25">
      <c r="B252" s="17">
        <v>44437</v>
      </c>
      <c r="C252" s="18">
        <f t="shared" si="8"/>
        <v>7</v>
      </c>
      <c r="D252" s="19" t="str">
        <f t="shared" si="7"/>
        <v/>
      </c>
      <c r="E252" s="19"/>
    </row>
    <row r="253" spans="2:5" x14ac:dyDescent="0.25">
      <c r="B253" s="17">
        <v>44438</v>
      </c>
      <c r="C253" s="18">
        <f t="shared" si="8"/>
        <v>1</v>
      </c>
      <c r="D253" s="19" t="str">
        <f t="shared" si="7"/>
        <v>Первая ночь</v>
      </c>
      <c r="E253" s="19" t="s">
        <v>27</v>
      </c>
    </row>
    <row r="254" spans="2:5" x14ac:dyDescent="0.25">
      <c r="B254" s="17">
        <v>44439</v>
      </c>
      <c r="C254" s="18">
        <f t="shared" si="8"/>
        <v>2</v>
      </c>
      <c r="D254" s="19" t="str">
        <f t="shared" si="7"/>
        <v>Вторая ночь</v>
      </c>
      <c r="E254" s="19" t="s">
        <v>28</v>
      </c>
    </row>
    <row r="255" spans="2:5" x14ac:dyDescent="0.25">
      <c r="B255" s="17">
        <v>44440</v>
      </c>
      <c r="C255" s="18">
        <f t="shared" si="8"/>
        <v>3</v>
      </c>
      <c r="D255" s="19" t="str">
        <f t="shared" si="7"/>
        <v/>
      </c>
      <c r="E255" s="19"/>
    </row>
    <row r="256" spans="2:5" x14ac:dyDescent="0.25">
      <c r="B256" s="17">
        <v>44441</v>
      </c>
      <c r="C256" s="18">
        <f t="shared" si="8"/>
        <v>4</v>
      </c>
      <c r="D256" s="19" t="str">
        <f t="shared" si="7"/>
        <v/>
      </c>
      <c r="E256" s="19"/>
    </row>
    <row r="257" spans="2:5" x14ac:dyDescent="0.25">
      <c r="B257" s="17">
        <v>44442</v>
      </c>
      <c r="C257" s="18">
        <f t="shared" si="8"/>
        <v>5</v>
      </c>
      <c r="D257" s="19" t="str">
        <f t="shared" si="7"/>
        <v/>
      </c>
      <c r="E257" s="19"/>
    </row>
    <row r="258" spans="2:5" x14ac:dyDescent="0.25">
      <c r="B258" s="17">
        <v>44443</v>
      </c>
      <c r="C258" s="18">
        <f t="shared" si="8"/>
        <v>6</v>
      </c>
      <c r="D258" s="19" t="str">
        <f t="shared" si="7"/>
        <v>Первый день</v>
      </c>
      <c r="E258" s="19" t="s">
        <v>33</v>
      </c>
    </row>
    <row r="259" spans="2:5" x14ac:dyDescent="0.25">
      <c r="B259" s="17">
        <v>44444</v>
      </c>
      <c r="C259" s="18">
        <f t="shared" si="8"/>
        <v>7</v>
      </c>
      <c r="D259" s="19" t="str">
        <f t="shared" ref="D259:D322" si="9">CHOOSE(MOD(B259-VLOOKUP("X",A:B,2,)+8^8,8)+1,"Первый день","Второй день","","Первая ночь","Вторая ночь","","","")</f>
        <v>Второй день</v>
      </c>
      <c r="E259" s="19" t="s">
        <v>34</v>
      </c>
    </row>
    <row r="260" spans="2:5" x14ac:dyDescent="0.25">
      <c r="B260" s="17">
        <v>44445</v>
      </c>
      <c r="C260" s="18">
        <f t="shared" si="8"/>
        <v>1</v>
      </c>
      <c r="D260" s="19" t="str">
        <f t="shared" si="9"/>
        <v/>
      </c>
      <c r="E260" s="19"/>
    </row>
    <row r="261" spans="2:5" x14ac:dyDescent="0.25">
      <c r="B261" s="17">
        <v>44446</v>
      </c>
      <c r="C261" s="18">
        <f t="shared" si="8"/>
        <v>2</v>
      </c>
      <c r="D261" s="19" t="str">
        <f t="shared" si="9"/>
        <v>Первая ночь</v>
      </c>
      <c r="E261" s="19" t="s">
        <v>27</v>
      </c>
    </row>
    <row r="262" spans="2:5" x14ac:dyDescent="0.25">
      <c r="B262" s="17">
        <v>44447</v>
      </c>
      <c r="C262" s="18">
        <f t="shared" si="8"/>
        <v>3</v>
      </c>
      <c r="D262" s="19" t="str">
        <f t="shared" si="9"/>
        <v>Вторая ночь</v>
      </c>
      <c r="E262" s="19" t="s">
        <v>28</v>
      </c>
    </row>
    <row r="263" spans="2:5" x14ac:dyDescent="0.25">
      <c r="B263" s="17">
        <v>44448</v>
      </c>
      <c r="C263" s="18">
        <f t="shared" si="8"/>
        <v>4</v>
      </c>
      <c r="D263" s="19" t="str">
        <f t="shared" si="9"/>
        <v/>
      </c>
      <c r="E263" s="19"/>
    </row>
    <row r="264" spans="2:5" x14ac:dyDescent="0.25">
      <c r="B264" s="17">
        <v>44449</v>
      </c>
      <c r="C264" s="18">
        <f t="shared" si="8"/>
        <v>5</v>
      </c>
      <c r="D264" s="19" t="str">
        <f t="shared" si="9"/>
        <v/>
      </c>
      <c r="E264" s="19"/>
    </row>
    <row r="265" spans="2:5" x14ac:dyDescent="0.25">
      <c r="B265" s="17">
        <v>44450</v>
      </c>
      <c r="C265" s="18">
        <f t="shared" si="8"/>
        <v>6</v>
      </c>
      <c r="D265" s="19" t="str">
        <f t="shared" si="9"/>
        <v/>
      </c>
      <c r="E265" s="19"/>
    </row>
    <row r="266" spans="2:5" x14ac:dyDescent="0.25">
      <c r="B266" s="17">
        <v>44451</v>
      </c>
      <c r="C266" s="18">
        <f t="shared" si="8"/>
        <v>7</v>
      </c>
      <c r="D266" s="19" t="str">
        <f t="shared" si="9"/>
        <v>Первый день</v>
      </c>
      <c r="E266" s="19" t="s">
        <v>33</v>
      </c>
    </row>
    <row r="267" spans="2:5" x14ac:dyDescent="0.25">
      <c r="B267" s="17">
        <v>44452</v>
      </c>
      <c r="C267" s="18">
        <f t="shared" si="8"/>
        <v>1</v>
      </c>
      <c r="D267" s="19" t="str">
        <f t="shared" si="9"/>
        <v>Второй день</v>
      </c>
      <c r="E267" s="19" t="s">
        <v>34</v>
      </c>
    </row>
    <row r="268" spans="2:5" x14ac:dyDescent="0.25">
      <c r="B268" s="17">
        <v>44453</v>
      </c>
      <c r="C268" s="18">
        <f t="shared" si="8"/>
        <v>2</v>
      </c>
      <c r="D268" s="19" t="str">
        <f t="shared" si="9"/>
        <v/>
      </c>
      <c r="E268" s="19"/>
    </row>
    <row r="269" spans="2:5" x14ac:dyDescent="0.25">
      <c r="B269" s="17">
        <v>44454</v>
      </c>
      <c r="C269" s="18">
        <f t="shared" si="8"/>
        <v>3</v>
      </c>
      <c r="D269" s="19" t="str">
        <f t="shared" si="9"/>
        <v>Первая ночь</v>
      </c>
      <c r="E269" s="19" t="s">
        <v>27</v>
      </c>
    </row>
    <row r="270" spans="2:5" x14ac:dyDescent="0.25">
      <c r="B270" s="17">
        <v>44455</v>
      </c>
      <c r="C270" s="18">
        <f t="shared" ref="C270:C333" si="10">WEEKDAY(B270,2)</f>
        <v>4</v>
      </c>
      <c r="D270" s="19" t="str">
        <f t="shared" si="9"/>
        <v>Вторая ночь</v>
      </c>
      <c r="E270" s="19" t="s">
        <v>28</v>
      </c>
    </row>
    <row r="271" spans="2:5" x14ac:dyDescent="0.25">
      <c r="B271" s="17">
        <v>44456</v>
      </c>
      <c r="C271" s="18">
        <f t="shared" si="10"/>
        <v>5</v>
      </c>
      <c r="D271" s="19" t="str">
        <f t="shared" si="9"/>
        <v/>
      </c>
      <c r="E271" s="19"/>
    </row>
    <row r="272" spans="2:5" x14ac:dyDescent="0.25">
      <c r="B272" s="17">
        <v>44457</v>
      </c>
      <c r="C272" s="18">
        <f t="shared" si="10"/>
        <v>6</v>
      </c>
      <c r="D272" s="19" t="str">
        <f t="shared" si="9"/>
        <v/>
      </c>
      <c r="E272" s="19"/>
    </row>
    <row r="273" spans="2:5" x14ac:dyDescent="0.25">
      <c r="B273" s="17">
        <v>44458</v>
      </c>
      <c r="C273" s="18">
        <f t="shared" si="10"/>
        <v>7</v>
      </c>
      <c r="D273" s="19" t="str">
        <f t="shared" si="9"/>
        <v/>
      </c>
      <c r="E273" s="19"/>
    </row>
    <row r="274" spans="2:5" x14ac:dyDescent="0.25">
      <c r="B274" s="17">
        <v>44459</v>
      </c>
      <c r="C274" s="18">
        <f t="shared" si="10"/>
        <v>1</v>
      </c>
      <c r="D274" s="19" t="str">
        <f t="shared" si="9"/>
        <v>Первый день</v>
      </c>
      <c r="E274" s="19" t="s">
        <v>33</v>
      </c>
    </row>
    <row r="275" spans="2:5" x14ac:dyDescent="0.25">
      <c r="B275" s="17">
        <v>44460</v>
      </c>
      <c r="C275" s="18">
        <f t="shared" si="10"/>
        <v>2</v>
      </c>
      <c r="D275" s="19" t="str">
        <f t="shared" si="9"/>
        <v>Второй день</v>
      </c>
      <c r="E275" s="19" t="s">
        <v>34</v>
      </c>
    </row>
    <row r="276" spans="2:5" x14ac:dyDescent="0.25">
      <c r="B276" s="17">
        <v>44461</v>
      </c>
      <c r="C276" s="18">
        <f t="shared" si="10"/>
        <v>3</v>
      </c>
      <c r="D276" s="19" t="str">
        <f t="shared" si="9"/>
        <v/>
      </c>
      <c r="E276" s="19"/>
    </row>
    <row r="277" spans="2:5" x14ac:dyDescent="0.25">
      <c r="B277" s="17">
        <v>44462</v>
      </c>
      <c r="C277" s="18">
        <f t="shared" si="10"/>
        <v>4</v>
      </c>
      <c r="D277" s="19" t="str">
        <f t="shared" si="9"/>
        <v>Первая ночь</v>
      </c>
      <c r="E277" s="19" t="s">
        <v>27</v>
      </c>
    </row>
    <row r="278" spans="2:5" x14ac:dyDescent="0.25">
      <c r="B278" s="17">
        <v>44463</v>
      </c>
      <c r="C278" s="18">
        <f t="shared" si="10"/>
        <v>5</v>
      </c>
      <c r="D278" s="19" t="str">
        <f t="shared" si="9"/>
        <v>Вторая ночь</v>
      </c>
      <c r="E278" s="19" t="s">
        <v>28</v>
      </c>
    </row>
    <row r="279" spans="2:5" x14ac:dyDescent="0.25">
      <c r="B279" s="17">
        <v>44464</v>
      </c>
      <c r="C279" s="18">
        <f t="shared" si="10"/>
        <v>6</v>
      </c>
      <c r="D279" s="19" t="str">
        <f t="shared" si="9"/>
        <v/>
      </c>
      <c r="E279" s="19"/>
    </row>
    <row r="280" spans="2:5" x14ac:dyDescent="0.25">
      <c r="B280" s="17">
        <v>44465</v>
      </c>
      <c r="C280" s="18">
        <f t="shared" si="10"/>
        <v>7</v>
      </c>
      <c r="D280" s="19" t="str">
        <f t="shared" si="9"/>
        <v/>
      </c>
      <c r="E280" s="19"/>
    </row>
    <row r="281" spans="2:5" x14ac:dyDescent="0.25">
      <c r="B281" s="17">
        <v>44466</v>
      </c>
      <c r="C281" s="18">
        <f t="shared" si="10"/>
        <v>1</v>
      </c>
      <c r="D281" s="19" t="str">
        <f t="shared" si="9"/>
        <v/>
      </c>
      <c r="E281" s="19"/>
    </row>
    <row r="282" spans="2:5" x14ac:dyDescent="0.25">
      <c r="B282" s="17">
        <v>44467</v>
      </c>
      <c r="C282" s="18">
        <f t="shared" si="10"/>
        <v>2</v>
      </c>
      <c r="D282" s="19" t="str">
        <f t="shared" si="9"/>
        <v>Первый день</v>
      </c>
      <c r="E282" s="19" t="s">
        <v>33</v>
      </c>
    </row>
    <row r="283" spans="2:5" x14ac:dyDescent="0.25">
      <c r="B283" s="17">
        <v>44468</v>
      </c>
      <c r="C283" s="18">
        <f t="shared" si="10"/>
        <v>3</v>
      </c>
      <c r="D283" s="19" t="str">
        <f t="shared" si="9"/>
        <v>Второй день</v>
      </c>
      <c r="E283" s="19" t="s">
        <v>34</v>
      </c>
    </row>
    <row r="284" spans="2:5" x14ac:dyDescent="0.25">
      <c r="B284" s="17">
        <v>44469</v>
      </c>
      <c r="C284" s="18">
        <f t="shared" si="10"/>
        <v>4</v>
      </c>
      <c r="D284" s="19" t="str">
        <f t="shared" si="9"/>
        <v/>
      </c>
      <c r="E284" s="19"/>
    </row>
    <row r="285" spans="2:5" x14ac:dyDescent="0.25">
      <c r="B285" s="17">
        <v>44470</v>
      </c>
      <c r="C285" s="18">
        <f t="shared" si="10"/>
        <v>5</v>
      </c>
      <c r="D285" s="19" t="str">
        <f t="shared" si="9"/>
        <v>Первая ночь</v>
      </c>
      <c r="E285" s="19" t="s">
        <v>27</v>
      </c>
    </row>
    <row r="286" spans="2:5" x14ac:dyDescent="0.25">
      <c r="B286" s="17">
        <v>44471</v>
      </c>
      <c r="C286" s="18">
        <f t="shared" si="10"/>
        <v>6</v>
      </c>
      <c r="D286" s="19" t="str">
        <f t="shared" si="9"/>
        <v>Вторая ночь</v>
      </c>
      <c r="E286" s="19" t="s">
        <v>28</v>
      </c>
    </row>
    <row r="287" spans="2:5" x14ac:dyDescent="0.25">
      <c r="B287" s="17">
        <v>44472</v>
      </c>
      <c r="C287" s="18">
        <f t="shared" si="10"/>
        <v>7</v>
      </c>
      <c r="D287" s="19" t="str">
        <f t="shared" si="9"/>
        <v/>
      </c>
      <c r="E287" s="19"/>
    </row>
    <row r="288" spans="2:5" x14ac:dyDescent="0.25">
      <c r="B288" s="17">
        <v>44473</v>
      </c>
      <c r="C288" s="18">
        <f t="shared" si="10"/>
        <v>1</v>
      </c>
      <c r="D288" s="19" t="str">
        <f t="shared" si="9"/>
        <v/>
      </c>
      <c r="E288" s="19"/>
    </row>
    <row r="289" spans="2:5" x14ac:dyDescent="0.25">
      <c r="B289" s="17">
        <v>44474</v>
      </c>
      <c r="C289" s="18">
        <f t="shared" si="10"/>
        <v>2</v>
      </c>
      <c r="D289" s="19" t="str">
        <f t="shared" si="9"/>
        <v/>
      </c>
      <c r="E289" s="19"/>
    </row>
    <row r="290" spans="2:5" x14ac:dyDescent="0.25">
      <c r="B290" s="17">
        <v>44475</v>
      </c>
      <c r="C290" s="18">
        <f t="shared" si="10"/>
        <v>3</v>
      </c>
      <c r="D290" s="19" t="str">
        <f t="shared" si="9"/>
        <v>Первый день</v>
      </c>
      <c r="E290" s="19" t="s">
        <v>33</v>
      </c>
    </row>
    <row r="291" spans="2:5" x14ac:dyDescent="0.25">
      <c r="B291" s="17">
        <v>44476</v>
      </c>
      <c r="C291" s="18">
        <f t="shared" si="10"/>
        <v>4</v>
      </c>
      <c r="D291" s="19" t="str">
        <f t="shared" si="9"/>
        <v>Второй день</v>
      </c>
      <c r="E291" s="19" t="s">
        <v>34</v>
      </c>
    </row>
    <row r="292" spans="2:5" x14ac:dyDescent="0.25">
      <c r="B292" s="17">
        <v>44477</v>
      </c>
      <c r="C292" s="18">
        <f t="shared" si="10"/>
        <v>5</v>
      </c>
      <c r="D292" s="19" t="str">
        <f t="shared" si="9"/>
        <v/>
      </c>
      <c r="E292" s="19"/>
    </row>
    <row r="293" spans="2:5" x14ac:dyDescent="0.25">
      <c r="B293" s="17">
        <v>44478</v>
      </c>
      <c r="C293" s="18">
        <f t="shared" si="10"/>
        <v>6</v>
      </c>
      <c r="D293" s="19" t="str">
        <f t="shared" si="9"/>
        <v>Первая ночь</v>
      </c>
      <c r="E293" s="19" t="s">
        <v>27</v>
      </c>
    </row>
    <row r="294" spans="2:5" x14ac:dyDescent="0.25">
      <c r="B294" s="17">
        <v>44479</v>
      </c>
      <c r="C294" s="18">
        <f t="shared" si="10"/>
        <v>7</v>
      </c>
      <c r="D294" s="19" t="str">
        <f t="shared" si="9"/>
        <v>Вторая ночь</v>
      </c>
      <c r="E294" s="19" t="s">
        <v>28</v>
      </c>
    </row>
    <row r="295" spans="2:5" x14ac:dyDescent="0.25">
      <c r="B295" s="17">
        <v>44480</v>
      </c>
      <c r="C295" s="18">
        <f t="shared" si="10"/>
        <v>1</v>
      </c>
      <c r="D295" s="19" t="str">
        <f t="shared" si="9"/>
        <v/>
      </c>
      <c r="E295" s="19"/>
    </row>
    <row r="296" spans="2:5" x14ac:dyDescent="0.25">
      <c r="B296" s="17">
        <v>44481</v>
      </c>
      <c r="C296" s="18">
        <f t="shared" si="10"/>
        <v>2</v>
      </c>
      <c r="D296" s="19" t="str">
        <f t="shared" si="9"/>
        <v/>
      </c>
      <c r="E296" s="19"/>
    </row>
    <row r="297" spans="2:5" x14ac:dyDescent="0.25">
      <c r="B297" s="17">
        <v>44482</v>
      </c>
      <c r="C297" s="18">
        <f t="shared" si="10"/>
        <v>3</v>
      </c>
      <c r="D297" s="19" t="str">
        <f t="shared" si="9"/>
        <v/>
      </c>
      <c r="E297" s="19"/>
    </row>
    <row r="298" spans="2:5" x14ac:dyDescent="0.25">
      <c r="B298" s="17">
        <v>44483</v>
      </c>
      <c r="C298" s="18">
        <f t="shared" si="10"/>
        <v>4</v>
      </c>
      <c r="D298" s="19" t="str">
        <f t="shared" si="9"/>
        <v>Первый день</v>
      </c>
      <c r="E298" s="19" t="s">
        <v>33</v>
      </c>
    </row>
    <row r="299" spans="2:5" x14ac:dyDescent="0.25">
      <c r="B299" s="17">
        <v>44484</v>
      </c>
      <c r="C299" s="18">
        <f t="shared" si="10"/>
        <v>5</v>
      </c>
      <c r="D299" s="19" t="str">
        <f t="shared" si="9"/>
        <v>Второй день</v>
      </c>
      <c r="E299" s="19" t="s">
        <v>34</v>
      </c>
    </row>
    <row r="300" spans="2:5" x14ac:dyDescent="0.25">
      <c r="B300" s="17">
        <v>44485</v>
      </c>
      <c r="C300" s="18">
        <f t="shared" si="10"/>
        <v>6</v>
      </c>
      <c r="D300" s="19" t="str">
        <f t="shared" si="9"/>
        <v/>
      </c>
      <c r="E300" s="19"/>
    </row>
    <row r="301" spans="2:5" x14ac:dyDescent="0.25">
      <c r="B301" s="17">
        <v>44486</v>
      </c>
      <c r="C301" s="18">
        <f t="shared" si="10"/>
        <v>7</v>
      </c>
      <c r="D301" s="19" t="str">
        <f t="shared" si="9"/>
        <v>Первая ночь</v>
      </c>
      <c r="E301" s="19" t="s">
        <v>27</v>
      </c>
    </row>
    <row r="302" spans="2:5" x14ac:dyDescent="0.25">
      <c r="B302" s="17">
        <v>44487</v>
      </c>
      <c r="C302" s="18">
        <f t="shared" si="10"/>
        <v>1</v>
      </c>
      <c r="D302" s="19" t="str">
        <f t="shared" si="9"/>
        <v>Вторая ночь</v>
      </c>
      <c r="E302" s="19" t="s">
        <v>28</v>
      </c>
    </row>
    <row r="303" spans="2:5" x14ac:dyDescent="0.25">
      <c r="B303" s="17">
        <v>44488</v>
      </c>
      <c r="C303" s="18">
        <f t="shared" si="10"/>
        <v>2</v>
      </c>
      <c r="D303" s="19" t="str">
        <f t="shared" si="9"/>
        <v/>
      </c>
      <c r="E303" s="19"/>
    </row>
    <row r="304" spans="2:5" x14ac:dyDescent="0.25">
      <c r="B304" s="17">
        <v>44489</v>
      </c>
      <c r="C304" s="18">
        <f t="shared" si="10"/>
        <v>3</v>
      </c>
      <c r="D304" s="19" t="str">
        <f t="shared" si="9"/>
        <v/>
      </c>
      <c r="E304" s="19"/>
    </row>
    <row r="305" spans="2:5" x14ac:dyDescent="0.25">
      <c r="B305" s="17">
        <v>44490</v>
      </c>
      <c r="C305" s="18">
        <f t="shared" si="10"/>
        <v>4</v>
      </c>
      <c r="D305" s="19" t="str">
        <f t="shared" si="9"/>
        <v/>
      </c>
      <c r="E305" s="19"/>
    </row>
    <row r="306" spans="2:5" x14ac:dyDescent="0.25">
      <c r="B306" s="17">
        <v>44491</v>
      </c>
      <c r="C306" s="18">
        <f t="shared" si="10"/>
        <v>5</v>
      </c>
      <c r="D306" s="19" t="str">
        <f t="shared" si="9"/>
        <v>Первый день</v>
      </c>
      <c r="E306" s="19" t="s">
        <v>33</v>
      </c>
    </row>
    <row r="307" spans="2:5" x14ac:dyDescent="0.25">
      <c r="B307" s="17">
        <v>44492</v>
      </c>
      <c r="C307" s="18">
        <f t="shared" si="10"/>
        <v>6</v>
      </c>
      <c r="D307" s="19" t="str">
        <f t="shared" si="9"/>
        <v>Второй день</v>
      </c>
      <c r="E307" s="19" t="s">
        <v>34</v>
      </c>
    </row>
    <row r="308" spans="2:5" x14ac:dyDescent="0.25">
      <c r="B308" s="17">
        <v>44493</v>
      </c>
      <c r="C308" s="18">
        <f t="shared" si="10"/>
        <v>7</v>
      </c>
      <c r="D308" s="19" t="str">
        <f t="shared" si="9"/>
        <v/>
      </c>
      <c r="E308" s="19"/>
    </row>
    <row r="309" spans="2:5" x14ac:dyDescent="0.25">
      <c r="B309" s="17">
        <v>44494</v>
      </c>
      <c r="C309" s="18">
        <f t="shared" si="10"/>
        <v>1</v>
      </c>
      <c r="D309" s="19" t="str">
        <f t="shared" si="9"/>
        <v>Первая ночь</v>
      </c>
      <c r="E309" s="19" t="s">
        <v>27</v>
      </c>
    </row>
    <row r="310" spans="2:5" x14ac:dyDescent="0.25">
      <c r="B310" s="17">
        <v>44495</v>
      </c>
      <c r="C310" s="18">
        <f t="shared" si="10"/>
        <v>2</v>
      </c>
      <c r="D310" s="19" t="str">
        <f t="shared" si="9"/>
        <v>Вторая ночь</v>
      </c>
      <c r="E310" s="19" t="s">
        <v>28</v>
      </c>
    </row>
    <row r="311" spans="2:5" x14ac:dyDescent="0.25">
      <c r="B311" s="17">
        <v>44496</v>
      </c>
      <c r="C311" s="18">
        <f t="shared" si="10"/>
        <v>3</v>
      </c>
      <c r="D311" s="19" t="str">
        <f t="shared" si="9"/>
        <v/>
      </c>
      <c r="E311" s="19"/>
    </row>
    <row r="312" spans="2:5" x14ac:dyDescent="0.25">
      <c r="B312" s="17">
        <v>44497</v>
      </c>
      <c r="C312" s="18">
        <f t="shared" si="10"/>
        <v>4</v>
      </c>
      <c r="D312" s="19" t="str">
        <f t="shared" si="9"/>
        <v/>
      </c>
      <c r="E312" s="19"/>
    </row>
    <row r="313" spans="2:5" x14ac:dyDescent="0.25">
      <c r="B313" s="17">
        <v>44498</v>
      </c>
      <c r="C313" s="18">
        <f t="shared" si="10"/>
        <v>5</v>
      </c>
      <c r="D313" s="19" t="str">
        <f t="shared" si="9"/>
        <v/>
      </c>
      <c r="E313" s="19"/>
    </row>
    <row r="314" spans="2:5" x14ac:dyDescent="0.25">
      <c r="B314" s="17">
        <v>44499</v>
      </c>
      <c r="C314" s="18">
        <f t="shared" si="10"/>
        <v>6</v>
      </c>
      <c r="D314" s="19" t="str">
        <f t="shared" si="9"/>
        <v>Первый день</v>
      </c>
      <c r="E314" s="19" t="s">
        <v>33</v>
      </c>
    </row>
    <row r="315" spans="2:5" x14ac:dyDescent="0.25">
      <c r="B315" s="17">
        <v>44500</v>
      </c>
      <c r="C315" s="18">
        <f t="shared" si="10"/>
        <v>7</v>
      </c>
      <c r="D315" s="19" t="str">
        <f t="shared" si="9"/>
        <v>Второй день</v>
      </c>
      <c r="E315" s="19" t="s">
        <v>34</v>
      </c>
    </row>
    <row r="316" spans="2:5" x14ac:dyDescent="0.25">
      <c r="B316" s="17">
        <v>44501</v>
      </c>
      <c r="C316" s="18">
        <f t="shared" si="10"/>
        <v>1</v>
      </c>
      <c r="D316" s="19" t="str">
        <f t="shared" si="9"/>
        <v/>
      </c>
      <c r="E316" s="19"/>
    </row>
    <row r="317" spans="2:5" x14ac:dyDescent="0.25">
      <c r="B317" s="17">
        <v>44502</v>
      </c>
      <c r="C317" s="18">
        <f t="shared" si="10"/>
        <v>2</v>
      </c>
      <c r="D317" s="19" t="str">
        <f t="shared" si="9"/>
        <v>Первая ночь</v>
      </c>
      <c r="E317" s="19" t="s">
        <v>27</v>
      </c>
    </row>
    <row r="318" spans="2:5" x14ac:dyDescent="0.25">
      <c r="B318" s="17">
        <v>44503</v>
      </c>
      <c r="C318" s="18">
        <f t="shared" si="10"/>
        <v>3</v>
      </c>
      <c r="D318" s="19" t="str">
        <f t="shared" si="9"/>
        <v>Вторая ночь</v>
      </c>
      <c r="E318" s="19" t="s">
        <v>28</v>
      </c>
    </row>
    <row r="319" spans="2:5" x14ac:dyDescent="0.25">
      <c r="B319" s="17">
        <v>44504</v>
      </c>
      <c r="C319" s="18">
        <f t="shared" si="10"/>
        <v>4</v>
      </c>
      <c r="D319" s="19" t="str">
        <f t="shared" si="9"/>
        <v/>
      </c>
      <c r="E319" s="19"/>
    </row>
    <row r="320" spans="2:5" x14ac:dyDescent="0.25">
      <c r="B320" s="17">
        <v>44505</v>
      </c>
      <c r="C320" s="18">
        <f t="shared" si="10"/>
        <v>5</v>
      </c>
      <c r="D320" s="19" t="str">
        <f t="shared" si="9"/>
        <v/>
      </c>
      <c r="E320" s="19"/>
    </row>
    <row r="321" spans="2:5" x14ac:dyDescent="0.25">
      <c r="B321" s="17">
        <v>44506</v>
      </c>
      <c r="C321" s="18">
        <f t="shared" si="10"/>
        <v>6</v>
      </c>
      <c r="D321" s="19" t="str">
        <f t="shared" si="9"/>
        <v/>
      </c>
      <c r="E321" s="19"/>
    </row>
    <row r="322" spans="2:5" x14ac:dyDescent="0.25">
      <c r="B322" s="17">
        <v>44507</v>
      </c>
      <c r="C322" s="18">
        <f t="shared" si="10"/>
        <v>7</v>
      </c>
      <c r="D322" s="19" t="str">
        <f t="shared" si="9"/>
        <v>Первый день</v>
      </c>
      <c r="E322" s="19" t="s">
        <v>33</v>
      </c>
    </row>
    <row r="323" spans="2:5" x14ac:dyDescent="0.25">
      <c r="B323" s="17">
        <v>44508</v>
      </c>
      <c r="C323" s="18">
        <f t="shared" si="10"/>
        <v>1</v>
      </c>
      <c r="D323" s="19" t="str">
        <f t="shared" ref="D323:D376" si="11">CHOOSE(MOD(B323-VLOOKUP("X",A:B,2,)+8^8,8)+1,"Первый день","Второй день","","Первая ночь","Вторая ночь","","","")</f>
        <v>Второй день</v>
      </c>
      <c r="E323" s="19" t="s">
        <v>34</v>
      </c>
    </row>
    <row r="324" spans="2:5" x14ac:dyDescent="0.25">
      <c r="B324" s="17">
        <v>44509</v>
      </c>
      <c r="C324" s="18">
        <f t="shared" si="10"/>
        <v>2</v>
      </c>
      <c r="D324" s="19" t="str">
        <f t="shared" si="11"/>
        <v/>
      </c>
      <c r="E324" s="19"/>
    </row>
    <row r="325" spans="2:5" x14ac:dyDescent="0.25">
      <c r="B325" s="17">
        <v>44510</v>
      </c>
      <c r="C325" s="18">
        <f t="shared" si="10"/>
        <v>3</v>
      </c>
      <c r="D325" s="19" t="str">
        <f t="shared" si="11"/>
        <v>Первая ночь</v>
      </c>
      <c r="E325" s="19" t="s">
        <v>27</v>
      </c>
    </row>
    <row r="326" spans="2:5" x14ac:dyDescent="0.25">
      <c r="B326" s="17">
        <v>44511</v>
      </c>
      <c r="C326" s="18">
        <f t="shared" si="10"/>
        <v>4</v>
      </c>
      <c r="D326" s="19" t="str">
        <f t="shared" si="11"/>
        <v>Вторая ночь</v>
      </c>
      <c r="E326" s="19" t="s">
        <v>28</v>
      </c>
    </row>
    <row r="327" spans="2:5" x14ac:dyDescent="0.25">
      <c r="B327" s="17">
        <v>44512</v>
      </c>
      <c r="C327" s="18">
        <f t="shared" si="10"/>
        <v>5</v>
      </c>
      <c r="D327" s="19" t="str">
        <f t="shared" si="11"/>
        <v/>
      </c>
      <c r="E327" s="19"/>
    </row>
    <row r="328" spans="2:5" x14ac:dyDescent="0.25">
      <c r="B328" s="17">
        <v>44513</v>
      </c>
      <c r="C328" s="18">
        <f t="shared" si="10"/>
        <v>6</v>
      </c>
      <c r="D328" s="19" t="str">
        <f t="shared" si="11"/>
        <v/>
      </c>
      <c r="E328" s="19"/>
    </row>
    <row r="329" spans="2:5" x14ac:dyDescent="0.25">
      <c r="B329" s="17">
        <v>44514</v>
      </c>
      <c r="C329" s="18">
        <f t="shared" si="10"/>
        <v>7</v>
      </c>
      <c r="D329" s="19" t="str">
        <f t="shared" si="11"/>
        <v/>
      </c>
      <c r="E329" s="19"/>
    </row>
    <row r="330" spans="2:5" x14ac:dyDescent="0.25">
      <c r="B330" s="17">
        <v>44515</v>
      </c>
      <c r="C330" s="18">
        <f t="shared" si="10"/>
        <v>1</v>
      </c>
      <c r="D330" s="19" t="str">
        <f t="shared" si="11"/>
        <v>Первый день</v>
      </c>
      <c r="E330" s="19" t="s">
        <v>33</v>
      </c>
    </row>
    <row r="331" spans="2:5" x14ac:dyDescent="0.25">
      <c r="B331" s="17">
        <v>44516</v>
      </c>
      <c r="C331" s="18">
        <f t="shared" si="10"/>
        <v>2</v>
      </c>
      <c r="D331" s="19" t="str">
        <f t="shared" si="11"/>
        <v>Второй день</v>
      </c>
      <c r="E331" s="19" t="s">
        <v>34</v>
      </c>
    </row>
    <row r="332" spans="2:5" x14ac:dyDescent="0.25">
      <c r="B332" s="17">
        <v>44517</v>
      </c>
      <c r="C332" s="18">
        <f t="shared" si="10"/>
        <v>3</v>
      </c>
      <c r="D332" s="19" t="str">
        <f t="shared" si="11"/>
        <v/>
      </c>
      <c r="E332" s="19"/>
    </row>
    <row r="333" spans="2:5" x14ac:dyDescent="0.25">
      <c r="B333" s="17">
        <v>44518</v>
      </c>
      <c r="C333" s="18">
        <f t="shared" si="10"/>
        <v>4</v>
      </c>
      <c r="D333" s="19" t="str">
        <f t="shared" si="11"/>
        <v>Первая ночь</v>
      </c>
      <c r="E333" s="19" t="s">
        <v>27</v>
      </c>
    </row>
    <row r="334" spans="2:5" x14ac:dyDescent="0.25">
      <c r="B334" s="17">
        <v>44519</v>
      </c>
      <c r="C334" s="18">
        <f t="shared" ref="C334:C376" si="12">WEEKDAY(B334,2)</f>
        <v>5</v>
      </c>
      <c r="D334" s="19" t="str">
        <f t="shared" si="11"/>
        <v>Вторая ночь</v>
      </c>
      <c r="E334" s="19" t="s">
        <v>28</v>
      </c>
    </row>
    <row r="335" spans="2:5" x14ac:dyDescent="0.25">
      <c r="B335" s="17">
        <v>44520</v>
      </c>
      <c r="C335" s="18">
        <f t="shared" si="12"/>
        <v>6</v>
      </c>
      <c r="D335" s="19" t="str">
        <f t="shared" si="11"/>
        <v/>
      </c>
      <c r="E335" s="19"/>
    </row>
    <row r="336" spans="2:5" x14ac:dyDescent="0.25">
      <c r="B336" s="17">
        <v>44521</v>
      </c>
      <c r="C336" s="18">
        <f t="shared" si="12"/>
        <v>7</v>
      </c>
      <c r="D336" s="19" t="str">
        <f t="shared" si="11"/>
        <v/>
      </c>
      <c r="E336" s="19"/>
    </row>
    <row r="337" spans="2:5" x14ac:dyDescent="0.25">
      <c r="B337" s="17">
        <v>44522</v>
      </c>
      <c r="C337" s="18">
        <f t="shared" si="12"/>
        <v>1</v>
      </c>
      <c r="D337" s="19" t="str">
        <f t="shared" si="11"/>
        <v/>
      </c>
      <c r="E337" s="19"/>
    </row>
    <row r="338" spans="2:5" x14ac:dyDescent="0.25">
      <c r="B338" s="17">
        <v>44523</v>
      </c>
      <c r="C338" s="18">
        <f t="shared" si="12"/>
        <v>2</v>
      </c>
      <c r="D338" s="19" t="str">
        <f t="shared" si="11"/>
        <v>Первый день</v>
      </c>
      <c r="E338" s="19" t="s">
        <v>33</v>
      </c>
    </row>
    <row r="339" spans="2:5" x14ac:dyDescent="0.25">
      <c r="B339" s="17">
        <v>44524</v>
      </c>
      <c r="C339" s="18">
        <f t="shared" si="12"/>
        <v>3</v>
      </c>
      <c r="D339" s="19" t="str">
        <f t="shared" si="11"/>
        <v>Второй день</v>
      </c>
      <c r="E339" s="19" t="s">
        <v>34</v>
      </c>
    </row>
    <row r="340" spans="2:5" x14ac:dyDescent="0.25">
      <c r="B340" s="17">
        <v>44525</v>
      </c>
      <c r="C340" s="18">
        <f t="shared" si="12"/>
        <v>4</v>
      </c>
      <c r="D340" s="19" t="str">
        <f t="shared" si="11"/>
        <v/>
      </c>
      <c r="E340" s="19"/>
    </row>
    <row r="341" spans="2:5" x14ac:dyDescent="0.25">
      <c r="B341" s="17">
        <v>44526</v>
      </c>
      <c r="C341" s="18">
        <f t="shared" si="12"/>
        <v>5</v>
      </c>
      <c r="D341" s="19" t="str">
        <f t="shared" si="11"/>
        <v>Первая ночь</v>
      </c>
      <c r="E341" s="19" t="s">
        <v>27</v>
      </c>
    </row>
    <row r="342" spans="2:5" x14ac:dyDescent="0.25">
      <c r="B342" s="17">
        <v>44527</v>
      </c>
      <c r="C342" s="18">
        <f t="shared" si="12"/>
        <v>6</v>
      </c>
      <c r="D342" s="19" t="str">
        <f t="shared" si="11"/>
        <v>Вторая ночь</v>
      </c>
      <c r="E342" s="19" t="s">
        <v>28</v>
      </c>
    </row>
    <row r="343" spans="2:5" x14ac:dyDescent="0.25">
      <c r="B343" s="17">
        <v>44528</v>
      </c>
      <c r="C343" s="18">
        <f t="shared" si="12"/>
        <v>7</v>
      </c>
      <c r="D343" s="19" t="str">
        <f t="shared" si="11"/>
        <v/>
      </c>
      <c r="E343" s="19"/>
    </row>
    <row r="344" spans="2:5" x14ac:dyDescent="0.25">
      <c r="B344" s="17">
        <v>44529</v>
      </c>
      <c r="C344" s="18">
        <f t="shared" si="12"/>
        <v>1</v>
      </c>
      <c r="D344" s="19" t="str">
        <f t="shared" si="11"/>
        <v/>
      </c>
      <c r="E344" s="19"/>
    </row>
    <row r="345" spans="2:5" x14ac:dyDescent="0.25">
      <c r="B345" s="17">
        <v>44530</v>
      </c>
      <c r="C345" s="18">
        <f t="shared" si="12"/>
        <v>2</v>
      </c>
      <c r="D345" s="19" t="str">
        <f t="shared" si="11"/>
        <v/>
      </c>
      <c r="E345" s="19"/>
    </row>
    <row r="346" spans="2:5" x14ac:dyDescent="0.25">
      <c r="B346" s="17">
        <v>44531</v>
      </c>
      <c r="C346" s="18">
        <f t="shared" si="12"/>
        <v>3</v>
      </c>
      <c r="D346" s="19" t="str">
        <f t="shared" si="11"/>
        <v>Первый день</v>
      </c>
      <c r="E346" s="19" t="s">
        <v>33</v>
      </c>
    </row>
    <row r="347" spans="2:5" x14ac:dyDescent="0.25">
      <c r="B347" s="17">
        <v>44532</v>
      </c>
      <c r="C347" s="18">
        <f t="shared" si="12"/>
        <v>4</v>
      </c>
      <c r="D347" s="19" t="str">
        <f t="shared" si="11"/>
        <v>Второй день</v>
      </c>
      <c r="E347" s="19" t="s">
        <v>34</v>
      </c>
    </row>
    <row r="348" spans="2:5" x14ac:dyDescent="0.25">
      <c r="B348" s="17">
        <v>44533</v>
      </c>
      <c r="C348" s="18">
        <f t="shared" si="12"/>
        <v>5</v>
      </c>
      <c r="D348" s="19" t="str">
        <f t="shared" si="11"/>
        <v/>
      </c>
      <c r="E348" s="19"/>
    </row>
    <row r="349" spans="2:5" x14ac:dyDescent="0.25">
      <c r="B349" s="17">
        <v>44534</v>
      </c>
      <c r="C349" s="18">
        <f t="shared" si="12"/>
        <v>6</v>
      </c>
      <c r="D349" s="19" t="str">
        <f t="shared" si="11"/>
        <v>Первая ночь</v>
      </c>
      <c r="E349" s="19" t="s">
        <v>27</v>
      </c>
    </row>
    <row r="350" spans="2:5" x14ac:dyDescent="0.25">
      <c r="B350" s="17">
        <v>44535</v>
      </c>
      <c r="C350" s="18">
        <f t="shared" si="12"/>
        <v>7</v>
      </c>
      <c r="D350" s="19" t="str">
        <f t="shared" si="11"/>
        <v>Вторая ночь</v>
      </c>
      <c r="E350" s="19" t="s">
        <v>28</v>
      </c>
    </row>
    <row r="351" spans="2:5" x14ac:dyDescent="0.25">
      <c r="B351" s="17">
        <v>44536</v>
      </c>
      <c r="C351" s="18">
        <f t="shared" si="12"/>
        <v>1</v>
      </c>
      <c r="D351" s="19" t="str">
        <f t="shared" si="11"/>
        <v/>
      </c>
      <c r="E351" s="19"/>
    </row>
    <row r="352" spans="2:5" x14ac:dyDescent="0.25">
      <c r="B352" s="17">
        <v>44537</v>
      </c>
      <c r="C352" s="18">
        <f t="shared" si="12"/>
        <v>2</v>
      </c>
      <c r="D352" s="19" t="str">
        <f t="shared" si="11"/>
        <v/>
      </c>
      <c r="E352" s="19"/>
    </row>
    <row r="353" spans="2:5" x14ac:dyDescent="0.25">
      <c r="B353" s="17">
        <v>44538</v>
      </c>
      <c r="C353" s="18">
        <f t="shared" si="12"/>
        <v>3</v>
      </c>
      <c r="D353" s="19" t="str">
        <f t="shared" si="11"/>
        <v/>
      </c>
      <c r="E353" s="19"/>
    </row>
    <row r="354" spans="2:5" x14ac:dyDescent="0.25">
      <c r="B354" s="17">
        <v>44539</v>
      </c>
      <c r="C354" s="18">
        <f t="shared" si="12"/>
        <v>4</v>
      </c>
      <c r="D354" s="19" t="str">
        <f t="shared" si="11"/>
        <v>Первый день</v>
      </c>
      <c r="E354" s="19" t="s">
        <v>33</v>
      </c>
    </row>
    <row r="355" spans="2:5" x14ac:dyDescent="0.25">
      <c r="B355" s="17">
        <v>44540</v>
      </c>
      <c r="C355" s="18">
        <f t="shared" si="12"/>
        <v>5</v>
      </c>
      <c r="D355" s="19" t="str">
        <f t="shared" si="11"/>
        <v>Второй день</v>
      </c>
      <c r="E355" s="19" t="s">
        <v>34</v>
      </c>
    </row>
    <row r="356" spans="2:5" x14ac:dyDescent="0.25">
      <c r="B356" s="17">
        <v>44541</v>
      </c>
      <c r="C356" s="18">
        <f t="shared" si="12"/>
        <v>6</v>
      </c>
      <c r="D356" s="19" t="str">
        <f t="shared" si="11"/>
        <v/>
      </c>
      <c r="E356" s="19"/>
    </row>
    <row r="357" spans="2:5" x14ac:dyDescent="0.25">
      <c r="B357" s="17">
        <v>44542</v>
      </c>
      <c r="C357" s="18">
        <f t="shared" si="12"/>
        <v>7</v>
      </c>
      <c r="D357" s="19" t="str">
        <f t="shared" si="11"/>
        <v>Первая ночь</v>
      </c>
      <c r="E357" s="19" t="s">
        <v>27</v>
      </c>
    </row>
    <row r="358" spans="2:5" x14ac:dyDescent="0.25">
      <c r="B358" s="17">
        <v>44543</v>
      </c>
      <c r="C358" s="18">
        <f t="shared" si="12"/>
        <v>1</v>
      </c>
      <c r="D358" s="19" t="str">
        <f t="shared" si="11"/>
        <v>Вторая ночь</v>
      </c>
      <c r="E358" s="19" t="s">
        <v>28</v>
      </c>
    </row>
    <row r="359" spans="2:5" x14ac:dyDescent="0.25">
      <c r="B359" s="17">
        <v>44544</v>
      </c>
      <c r="C359" s="18">
        <f t="shared" si="12"/>
        <v>2</v>
      </c>
      <c r="D359" s="19" t="str">
        <f t="shared" si="11"/>
        <v/>
      </c>
      <c r="E359" s="19"/>
    </row>
    <row r="360" spans="2:5" x14ac:dyDescent="0.25">
      <c r="B360" s="17">
        <v>44545</v>
      </c>
      <c r="C360" s="18">
        <f t="shared" si="12"/>
        <v>3</v>
      </c>
      <c r="D360" s="19" t="str">
        <f t="shared" si="11"/>
        <v/>
      </c>
      <c r="E360" s="19"/>
    </row>
    <row r="361" spans="2:5" x14ac:dyDescent="0.25">
      <c r="B361" s="17">
        <v>44546</v>
      </c>
      <c r="C361" s="18">
        <f t="shared" si="12"/>
        <v>4</v>
      </c>
      <c r="D361" s="19" t="str">
        <f t="shared" si="11"/>
        <v/>
      </c>
      <c r="E361" s="19"/>
    </row>
    <row r="362" spans="2:5" x14ac:dyDescent="0.25">
      <c r="B362" s="17">
        <v>44547</v>
      </c>
      <c r="C362" s="18">
        <f t="shared" si="12"/>
        <v>5</v>
      </c>
      <c r="D362" s="19" t="str">
        <f t="shared" si="11"/>
        <v>Первый день</v>
      </c>
      <c r="E362" s="19" t="s">
        <v>33</v>
      </c>
    </row>
    <row r="363" spans="2:5" x14ac:dyDescent="0.25">
      <c r="B363" s="17">
        <v>44548</v>
      </c>
      <c r="C363" s="18">
        <f t="shared" si="12"/>
        <v>6</v>
      </c>
      <c r="D363" s="19" t="str">
        <f t="shared" si="11"/>
        <v>Второй день</v>
      </c>
      <c r="E363" s="19" t="s">
        <v>34</v>
      </c>
    </row>
    <row r="364" spans="2:5" x14ac:dyDescent="0.25">
      <c r="B364" s="17">
        <v>44549</v>
      </c>
      <c r="C364" s="18">
        <f t="shared" si="12"/>
        <v>7</v>
      </c>
      <c r="D364" s="19" t="str">
        <f t="shared" si="11"/>
        <v/>
      </c>
      <c r="E364" s="19"/>
    </row>
    <row r="365" spans="2:5" x14ac:dyDescent="0.25">
      <c r="B365" s="17">
        <v>44550</v>
      </c>
      <c r="C365" s="18">
        <f t="shared" si="12"/>
        <v>1</v>
      </c>
      <c r="D365" s="19" t="str">
        <f t="shared" si="11"/>
        <v>Первая ночь</v>
      </c>
      <c r="E365" s="19" t="s">
        <v>27</v>
      </c>
    </row>
    <row r="366" spans="2:5" x14ac:dyDescent="0.25">
      <c r="B366" s="17">
        <v>44551</v>
      </c>
      <c r="C366" s="18">
        <f t="shared" si="12"/>
        <v>2</v>
      </c>
      <c r="D366" s="19" t="str">
        <f t="shared" si="11"/>
        <v>Вторая ночь</v>
      </c>
      <c r="E366" s="19" t="s">
        <v>28</v>
      </c>
    </row>
    <row r="367" spans="2:5" x14ac:dyDescent="0.25">
      <c r="B367" s="17">
        <v>44552</v>
      </c>
      <c r="C367" s="18">
        <f t="shared" si="12"/>
        <v>3</v>
      </c>
      <c r="D367" s="19" t="str">
        <f t="shared" si="11"/>
        <v/>
      </c>
      <c r="E367" s="19"/>
    </row>
    <row r="368" spans="2:5" x14ac:dyDescent="0.25">
      <c r="B368" s="17">
        <v>44553</v>
      </c>
      <c r="C368" s="18">
        <f t="shared" si="12"/>
        <v>4</v>
      </c>
      <c r="D368" s="19" t="str">
        <f t="shared" si="11"/>
        <v/>
      </c>
      <c r="E368" s="19"/>
    </row>
    <row r="369" spans="2:5" x14ac:dyDescent="0.25">
      <c r="B369" s="17">
        <v>44554</v>
      </c>
      <c r="C369" s="18">
        <f t="shared" si="12"/>
        <v>5</v>
      </c>
      <c r="D369" s="19" t="str">
        <f t="shared" si="11"/>
        <v/>
      </c>
      <c r="E369" s="19"/>
    </row>
    <row r="370" spans="2:5" x14ac:dyDescent="0.25">
      <c r="B370" s="17">
        <v>44555</v>
      </c>
      <c r="C370" s="18">
        <f t="shared" si="12"/>
        <v>6</v>
      </c>
      <c r="D370" s="19" t="str">
        <f t="shared" si="11"/>
        <v>Первый день</v>
      </c>
      <c r="E370" s="19" t="s">
        <v>33</v>
      </c>
    </row>
    <row r="371" spans="2:5" x14ac:dyDescent="0.25">
      <c r="B371" s="17">
        <v>44556</v>
      </c>
      <c r="C371" s="18">
        <f t="shared" si="12"/>
        <v>7</v>
      </c>
      <c r="D371" s="19" t="str">
        <f t="shared" si="11"/>
        <v>Второй день</v>
      </c>
      <c r="E371" s="19" t="s">
        <v>34</v>
      </c>
    </row>
    <row r="372" spans="2:5" x14ac:dyDescent="0.25">
      <c r="B372" s="17">
        <v>44557</v>
      </c>
      <c r="C372" s="18">
        <f t="shared" si="12"/>
        <v>1</v>
      </c>
      <c r="D372" s="19" t="str">
        <f t="shared" si="11"/>
        <v/>
      </c>
      <c r="E372" s="19"/>
    </row>
    <row r="373" spans="2:5" x14ac:dyDescent="0.25">
      <c r="B373" s="17">
        <v>44558</v>
      </c>
      <c r="C373" s="18">
        <f t="shared" si="12"/>
        <v>2</v>
      </c>
      <c r="D373" s="19" t="str">
        <f t="shared" si="11"/>
        <v>Первая ночь</v>
      </c>
      <c r="E373" s="19" t="s">
        <v>27</v>
      </c>
    </row>
    <row r="374" spans="2:5" x14ac:dyDescent="0.25">
      <c r="B374" s="17">
        <v>44559</v>
      </c>
      <c r="C374" s="18">
        <f t="shared" si="12"/>
        <v>3</v>
      </c>
      <c r="D374" s="19" t="str">
        <f t="shared" si="11"/>
        <v>Вторая ночь</v>
      </c>
      <c r="E374" s="19" t="s">
        <v>28</v>
      </c>
    </row>
    <row r="375" spans="2:5" x14ac:dyDescent="0.25">
      <c r="B375" s="17">
        <v>44560</v>
      </c>
      <c r="C375" s="18">
        <f t="shared" si="12"/>
        <v>4</v>
      </c>
      <c r="D375" s="19" t="str">
        <f t="shared" si="11"/>
        <v/>
      </c>
      <c r="E375" s="19"/>
    </row>
    <row r="376" spans="2:5" x14ac:dyDescent="0.25">
      <c r="B376" s="17">
        <v>44561</v>
      </c>
      <c r="C376" s="18">
        <f t="shared" si="12"/>
        <v>5</v>
      </c>
      <c r="D376" s="19" t="str">
        <f t="shared" si="11"/>
        <v/>
      </c>
      <c r="E376" s="19"/>
    </row>
    <row r="377" spans="2:5" x14ac:dyDescent="0.25">
      <c r="E377" s="19"/>
    </row>
    <row r="378" spans="2:5" x14ac:dyDescent="0.25">
      <c r="E378" s="19"/>
    </row>
    <row r="379" spans="2:5" x14ac:dyDescent="0.25">
      <c r="E379" s="19"/>
    </row>
    <row r="380" spans="2:5" x14ac:dyDescent="0.25">
      <c r="E380" s="19"/>
    </row>
    <row r="381" spans="2:5" x14ac:dyDescent="0.25">
      <c r="E381" s="19"/>
    </row>
    <row r="382" spans="2:5" x14ac:dyDescent="0.25">
      <c r="E382" s="19"/>
    </row>
    <row r="383" spans="2:5" x14ac:dyDescent="0.25">
      <c r="E383" s="19"/>
    </row>
    <row r="384" spans="2:5" x14ac:dyDescent="0.25">
      <c r="E384" s="19"/>
    </row>
    <row r="385" spans="5:5" x14ac:dyDescent="0.25">
      <c r="E385" s="19"/>
    </row>
    <row r="386" spans="5:5" x14ac:dyDescent="0.25">
      <c r="E386" s="19"/>
    </row>
    <row r="387" spans="5:5" x14ac:dyDescent="0.25">
      <c r="E387" s="19"/>
    </row>
    <row r="388" spans="5:5" x14ac:dyDescent="0.25">
      <c r="E388" s="19"/>
    </row>
    <row r="389" spans="5:5" x14ac:dyDescent="0.25">
      <c r="E389" s="19"/>
    </row>
    <row r="390" spans="5:5" x14ac:dyDescent="0.25">
      <c r="E390" s="19"/>
    </row>
    <row r="391" spans="5:5" x14ac:dyDescent="0.25">
      <c r="E391" s="19"/>
    </row>
    <row r="392" spans="5:5" x14ac:dyDescent="0.25">
      <c r="E392" s="19"/>
    </row>
    <row r="393" spans="5:5" x14ac:dyDescent="0.25">
      <c r="E393" s="19"/>
    </row>
    <row r="394" spans="5:5" x14ac:dyDescent="0.25">
      <c r="E394" s="19"/>
    </row>
    <row r="395" spans="5:5" x14ac:dyDescent="0.25">
      <c r="E395" s="19"/>
    </row>
    <row r="396" spans="5:5" x14ac:dyDescent="0.25">
      <c r="E396" s="19"/>
    </row>
    <row r="397" spans="5:5" x14ac:dyDescent="0.25">
      <c r="E397" s="19"/>
    </row>
    <row r="398" spans="5:5" x14ac:dyDescent="0.25">
      <c r="E398" s="19"/>
    </row>
    <row r="399" spans="5:5" x14ac:dyDescent="0.25">
      <c r="E399" s="19"/>
    </row>
    <row r="400" spans="5:5" x14ac:dyDescent="0.25">
      <c r="E400" s="19"/>
    </row>
    <row r="401" spans="5:5" x14ac:dyDescent="0.25">
      <c r="E401" s="19"/>
    </row>
    <row r="402" spans="5:5" x14ac:dyDescent="0.25">
      <c r="E402" s="19"/>
    </row>
    <row r="403" spans="5:5" x14ac:dyDescent="0.25">
      <c r="E403" s="19"/>
    </row>
    <row r="404" spans="5:5" x14ac:dyDescent="0.25">
      <c r="E404" s="19"/>
    </row>
    <row r="405" spans="5:5" x14ac:dyDescent="0.25">
      <c r="E405" s="19"/>
    </row>
    <row r="406" spans="5:5" x14ac:dyDescent="0.25">
      <c r="E406" s="19"/>
    </row>
    <row r="407" spans="5:5" x14ac:dyDescent="0.25">
      <c r="E407" s="19"/>
    </row>
    <row r="408" spans="5:5" x14ac:dyDescent="0.25">
      <c r="E408" s="19"/>
    </row>
    <row r="409" spans="5:5" x14ac:dyDescent="0.25">
      <c r="E40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B2:I20"/>
  <sheetViews>
    <sheetView showGridLines="0" topLeftCell="A7" zoomScale="125" zoomScaleNormal="125" workbookViewId="0">
      <selection activeCell="B19" sqref="B19:H1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 t="s">
        <v>25</v>
      </c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 t="s">
        <v>0</v>
      </c>
      <c r="C3" s="9">
        <v>2021</v>
      </c>
      <c r="D3" s="9" t="s">
        <v>2</v>
      </c>
      <c r="E3" s="1" t="s">
        <v>26</v>
      </c>
      <c r="F3" s="1"/>
      <c r="G3" s="1"/>
    </row>
    <row r="4" spans="2:9" ht="16.5" customHeight="1" x14ac:dyDescent="0.3">
      <c r="E4" s="1"/>
      <c r="F4" s="1"/>
      <c r="G4" s="1"/>
      <c r="H4" s="8" t="s">
        <v>3</v>
      </c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</row>
    <row r="6" spans="2:9" ht="44.25" customHeight="1" x14ac:dyDescent="0.3">
      <c r="B6" s="13" t="s">
        <v>1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>LEFT(TEXT(D8,"ДДД"),1)&amp;MID(TEXT(D8,"ДДД"),2,1)</f>
        <v>Ср</v>
      </c>
      <c r="E7" s="11" t="str">
        <f t="shared" ref="E7:H7" si="0">LEFT(TEXT(E8,"ДДД"),1)&amp;MID(TEXT(E8,"ДДД"),2,1)</f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ДниИНедели+DATE(КалендарныйГод,1,1)-WEEKDAY(DATE(КалендарныйГод,1,1),(Началонедели="Пн")+1)+1</f>
        <v>44193</v>
      </c>
      <c r="C8" s="6">
        <v>44194</v>
      </c>
      <c r="D8" s="6">
        <v>44195</v>
      </c>
      <c r="E8" s="6">
        <v>44196</v>
      </c>
      <c r="F8" s="6">
        <v>44197</v>
      </c>
      <c r="G8" s="6">
        <v>44198</v>
      </c>
      <c r="H8" s="6">
        <v>44199</v>
      </c>
    </row>
    <row r="9" spans="2:9" ht="39.75" customHeight="1" x14ac:dyDescent="0.3">
      <c r="B9" s="4" t="str">
        <f>CHOOSE(MOD(B8-DATE(2020,12,30)+8^8,8)+1,"Первый день","Второй день","","Первая ночь","Вторая ночь","","","")</f>
        <v/>
      </c>
      <c r="C9" s="4" t="str">
        <f t="shared" ref="C9:H9" si="1">CHOOSE(MOD(C8-DATE(2020,12,30)+8^8,8)+1,"Первый день","Второй день","","Первая ночь","Вторая ночь","","","")</f>
        <v/>
      </c>
      <c r="D9" s="4" t="str">
        <f t="shared" si="1"/>
        <v>Первый день</v>
      </c>
      <c r="E9" s="4" t="str">
        <f t="shared" si="1"/>
        <v>Второй день</v>
      </c>
      <c r="F9" s="4" t="str">
        <f t="shared" si="1"/>
        <v/>
      </c>
      <c r="G9" s="4" t="str">
        <f t="shared" si="1"/>
        <v>Первая ночь</v>
      </c>
      <c r="H9" s="4" t="str">
        <f t="shared" si="1"/>
        <v>Вторая ночь</v>
      </c>
    </row>
    <row r="10" spans="2:9" ht="15" customHeight="1" x14ac:dyDescent="0.3">
      <c r="B10" s="6">
        <f t="array" ref="B10:H10">ДниИНедели+DATE(КалендарныйГод,1,1)-WEEKDAY(DATE(КалендарныйГод,1,1),(Началонедели="Пн")+1)+8</f>
        <v>44200</v>
      </c>
      <c r="C10" s="6">
        <v>44201</v>
      </c>
      <c r="D10" s="6">
        <v>44202</v>
      </c>
      <c r="E10" s="6">
        <v>44203</v>
      </c>
      <c r="F10" s="6">
        <v>44204</v>
      </c>
      <c r="G10" s="6">
        <v>44205</v>
      </c>
      <c r="H10" s="6">
        <v>44206</v>
      </c>
    </row>
    <row r="11" spans="2:9" ht="39.75" customHeight="1" x14ac:dyDescent="0.3">
      <c r="B11" s="4" t="str">
        <f>CHOOSE(MOD(B10-DATE(2020,12,30)+8^8,8)+1,"Первый день","Второй день","","Первая ночь","Вторая ночь","","","")</f>
        <v/>
      </c>
      <c r="C11" s="4" t="str">
        <f t="shared" ref="C11" si="2">CHOOSE(MOD(C10-DATE(2020,12,30)+8^8,8)+1,"Первый день","Второй день","","Первая ночь","Вторая ночь","","","")</f>
        <v/>
      </c>
      <c r="D11" s="4" t="str">
        <f t="shared" ref="D11" si="3">CHOOSE(MOD(D10-DATE(2020,12,30)+8^8,8)+1,"Первый день","Второй день","","Первая ночь","Вторая ночь","","","")</f>
        <v/>
      </c>
      <c r="E11" s="4" t="str">
        <f t="shared" ref="E11" si="4">CHOOSE(MOD(E10-DATE(2020,12,30)+8^8,8)+1,"Первый день","Второй день","","Первая ночь","Вторая ночь","","","")</f>
        <v>Первый день</v>
      </c>
      <c r="F11" s="4" t="str">
        <f t="shared" ref="F11" si="5">CHOOSE(MOD(F10-DATE(2020,12,30)+8^8,8)+1,"Первый день","Второй день","","Первая ночь","Вторая ночь","","","")</f>
        <v>Второй день</v>
      </c>
      <c r="G11" s="4" t="str">
        <f t="shared" ref="G11" si="6">CHOOSE(MOD(G10-DATE(2020,12,30)+8^8,8)+1,"Первый день","Второй день","","Первая ночь","Вторая ночь","","","")</f>
        <v/>
      </c>
      <c r="H11" s="4" t="str">
        <f t="shared" ref="H11" si="7">CHOOSE(MOD(H10-DATE(2020,12,30)+8^8,8)+1,"Первый день","Второй день","","Первая ночь","Вторая ночь","","","")</f>
        <v>Первая ночь</v>
      </c>
    </row>
    <row r="12" spans="2:9" ht="15" customHeight="1" x14ac:dyDescent="0.3">
      <c r="B12" s="6">
        <f t="array" ref="B12:H12">ДниИНедели+DATE(КалендарныйГод,1,1)-WEEKDAY(DATE(КалендарныйГод,1,1),(Началонедели="Пн")+1)+15</f>
        <v>44207</v>
      </c>
      <c r="C12" s="6">
        <v>44208</v>
      </c>
      <c r="D12" s="6">
        <v>44209</v>
      </c>
      <c r="E12" s="6">
        <v>44210</v>
      </c>
      <c r="F12" s="6">
        <v>44211</v>
      </c>
      <c r="G12" s="6">
        <v>44212</v>
      </c>
      <c r="H12" s="6">
        <v>44213</v>
      </c>
    </row>
    <row r="13" spans="2:9" ht="39.75" customHeight="1" x14ac:dyDescent="0.3">
      <c r="B13" s="4" t="str">
        <f>CHOOSE(MOD(B12-DATE(2020,12,30)+8^8,8)+1,"Первый день","Второй день","","Первая ночь","Вторая ночь","","","")</f>
        <v>Вторая ночь</v>
      </c>
      <c r="C13" s="4" t="str">
        <f t="shared" ref="C13" si="8">CHOOSE(MOD(C12-DATE(2020,12,30)+8^8,8)+1,"Первый день","Второй день","","Первая ночь","Вторая ночь","","","")</f>
        <v/>
      </c>
      <c r="D13" s="4" t="str">
        <f t="shared" ref="D13" si="9">CHOOSE(MOD(D12-DATE(2020,12,30)+8^8,8)+1,"Первый день","Второй день","","Первая ночь","Вторая ночь","","","")</f>
        <v/>
      </c>
      <c r="E13" s="4" t="str">
        <f t="shared" ref="E13" si="10">CHOOSE(MOD(E12-DATE(2020,12,30)+8^8,8)+1,"Первый день","Второй день","","Первая ночь","Вторая ночь","","","")</f>
        <v/>
      </c>
      <c r="F13" s="4" t="str">
        <f t="shared" ref="F13" si="11">CHOOSE(MOD(F12-DATE(2020,12,30)+8^8,8)+1,"Первый день","Второй день","","Первая ночь","Вторая ночь","","","")</f>
        <v>Первый день</v>
      </c>
      <c r="G13" s="4" t="str">
        <f t="shared" ref="G13" si="12">CHOOSE(MOD(G12-DATE(2020,12,30)+8^8,8)+1,"Первый день","Второй день","","Первая ночь","Вторая ночь","","","")</f>
        <v>Второй день</v>
      </c>
      <c r="H13" s="4" t="str">
        <f t="shared" ref="H13" si="13">CHOOSE(MOD(H12-DATE(2020,12,30)+8^8,8)+1,"Первый день","Второй день","","Первая ночь","Вторая ночь","","","")</f>
        <v/>
      </c>
    </row>
    <row r="14" spans="2:9" ht="15" customHeight="1" x14ac:dyDescent="0.3">
      <c r="B14" s="6">
        <f t="array" ref="B14:H14">ДниИНедели+DATE(КалендарныйГод,1,1)-WEEKDAY(DATE(КалендарныйГод,1,1),(Началонедели="Пн")+1)+22</f>
        <v>44214</v>
      </c>
      <c r="C14" s="6">
        <v>44215</v>
      </c>
      <c r="D14" s="6">
        <v>44216</v>
      </c>
      <c r="E14" s="6">
        <v>44217</v>
      </c>
      <c r="F14" s="6">
        <v>44218</v>
      </c>
      <c r="G14" s="6">
        <v>44219</v>
      </c>
      <c r="H14" s="6">
        <v>44220</v>
      </c>
    </row>
    <row r="15" spans="2:9" ht="40.5" customHeight="1" x14ac:dyDescent="0.3">
      <c r="B15" s="4" t="str">
        <f>CHOOSE(MOD(B14-DATE(2020,12,30)+8^8,8)+1,"Первый день","Второй день","","Первая ночь","Вторая ночь","","","")</f>
        <v>Первая ночь</v>
      </c>
      <c r="C15" s="4" t="str">
        <f t="shared" ref="C15" si="14">CHOOSE(MOD(C14-DATE(2020,12,30)+8^8,8)+1,"Первый день","Второй день","","Первая ночь","Вторая ночь","","","")</f>
        <v>Вторая ночь</v>
      </c>
      <c r="D15" s="4" t="str">
        <f t="shared" ref="D15" si="15">CHOOSE(MOD(D14-DATE(2020,12,30)+8^8,8)+1,"Первый день","Второй день","","Первая ночь","Вторая ночь","","","")</f>
        <v/>
      </c>
      <c r="E15" s="4" t="str">
        <f t="shared" ref="E15" si="16">CHOOSE(MOD(E14-DATE(2020,12,30)+8^8,8)+1,"Первый день","Второй день","","Первая ночь","Вторая ночь","","","")</f>
        <v/>
      </c>
      <c r="F15" s="4" t="str">
        <f t="shared" ref="F15" si="17">CHOOSE(MOD(F14-DATE(2020,12,30)+8^8,8)+1,"Первый день","Второй день","","Первая ночь","Вторая ночь","","","")</f>
        <v/>
      </c>
      <c r="G15" s="4" t="str">
        <f t="shared" ref="G15" si="18">CHOOSE(MOD(G14-DATE(2020,12,30)+8^8,8)+1,"Первый день","Второй день","","Первая ночь","Вторая ночь","","","")</f>
        <v>Первый день</v>
      </c>
      <c r="H15" s="4" t="str">
        <f t="shared" ref="H15" si="19">CHOOSE(MOD(H14-DATE(2020,12,30)+8^8,8)+1,"Первый день","Второй день","","Первая ночь","Вторая ночь","","","")</f>
        <v>Второй день</v>
      </c>
    </row>
    <row r="16" spans="2:9" ht="15" customHeight="1" x14ac:dyDescent="0.3">
      <c r="B16" s="6">
        <f t="array" ref="B16:H16">ДниИНедели+DATE(КалендарныйГод,1,1)-WEEKDAY(DATE(КалендарныйГод,1,1),(Началонедели="Пн")+1)+29</f>
        <v>44221</v>
      </c>
      <c r="C16" s="6">
        <v>44222</v>
      </c>
      <c r="D16" s="6">
        <v>44223</v>
      </c>
      <c r="E16" s="6">
        <v>44224</v>
      </c>
      <c r="F16" s="6">
        <v>44225</v>
      </c>
      <c r="G16" s="6">
        <v>44226</v>
      </c>
      <c r="H16" s="6">
        <v>44227</v>
      </c>
    </row>
    <row r="17" spans="2:8" ht="39.75" customHeight="1" x14ac:dyDescent="0.3">
      <c r="B17" s="4" t="str">
        <f>CHOOSE(MOD(B16-DATE(2020,12,30)+8^8,8)+1,"Первый день","Второй день","","Первая ночь","Вторая ночь","","","")</f>
        <v/>
      </c>
      <c r="C17" s="4" t="str">
        <f t="shared" ref="C17" si="20">CHOOSE(MOD(C16-DATE(2020,12,30)+8^8,8)+1,"Первый день","Второй день","","Первая ночь","Вторая ночь","","","")</f>
        <v>Первая ночь</v>
      </c>
      <c r="D17" s="4" t="str">
        <f t="shared" ref="D17" si="21">CHOOSE(MOD(D16-DATE(2020,12,30)+8^8,8)+1,"Первый день","Второй день","","Первая ночь","Вторая ночь","","","")</f>
        <v>Вторая ночь</v>
      </c>
      <c r="E17" s="4" t="str">
        <f t="shared" ref="E17" si="22">CHOOSE(MOD(E16-DATE(2020,12,30)+8^8,8)+1,"Первый день","Второй день","","Первая ночь","Вторая ночь","","","")</f>
        <v/>
      </c>
      <c r="F17" s="4" t="str">
        <f t="shared" ref="F17" si="23">CHOOSE(MOD(F16-DATE(2020,12,30)+8^8,8)+1,"Первый день","Второй день","","Первая ночь","Вторая ночь","","","")</f>
        <v/>
      </c>
      <c r="G17" s="4" t="str">
        <f t="shared" ref="G17" si="24">CHOOSE(MOD(G16-DATE(2020,12,30)+8^8,8)+1,"Первый день","Второй день","","Первая ночь","Вторая ночь","","","")</f>
        <v/>
      </c>
      <c r="H17" s="4" t="str">
        <f t="shared" ref="H17" si="25">CHOOSE(MOD(H16-DATE(2020,12,30)+8^8,8)+1,"Первый день","Второй день","","Первая ночь","Вторая ночь","","","")</f>
        <v>Первый день</v>
      </c>
    </row>
    <row r="18" spans="2:8" ht="15" customHeight="1" x14ac:dyDescent="0.3">
      <c r="B18" s="6">
        <f t="array" ref="B18:H18">ДниИНедели+DATE(КалендарныйГод,1,1)-WEEKDAY(DATE(КалендарныйГод,1,1),(Началонедели="Пн")+1)+36</f>
        <v>44228</v>
      </c>
      <c r="C18" s="6">
        <v>44229</v>
      </c>
      <c r="D18" s="6">
        <v>44230</v>
      </c>
      <c r="E18" s="6">
        <v>44231</v>
      </c>
      <c r="F18" s="6">
        <v>44232</v>
      </c>
      <c r="G18" s="6">
        <v>44233</v>
      </c>
      <c r="H18" s="6">
        <v>44234</v>
      </c>
    </row>
    <row r="19" spans="2:8" ht="39.75" customHeight="1" x14ac:dyDescent="0.3">
      <c r="B19" s="4" t="str">
        <f>CHOOSE(MOD(B18-DATE(2020,12,30)+8^8,8)+1,"Первый день","Второй день","","Первая ночь","Вторая ночь","","","")</f>
        <v>Второй день</v>
      </c>
      <c r="C19" s="4" t="str">
        <f t="shared" ref="C19" si="26">CHOOSE(MOD(C18-DATE(2020,12,30)+8^8,8)+1,"Первый день","Второй день","","Первая ночь","Вторая ночь","","","")</f>
        <v/>
      </c>
      <c r="D19" s="4" t="str">
        <f t="shared" ref="D19" si="27">CHOOSE(MOD(D18-DATE(2020,12,30)+8^8,8)+1,"Первый день","Второй день","","Первая ночь","Вторая ночь","","","")</f>
        <v>Первая ночь</v>
      </c>
      <c r="E19" s="4" t="str">
        <f t="shared" ref="E19" si="28">CHOOSE(MOD(E18-DATE(2020,12,30)+8^8,8)+1,"Первый день","Второй день","","Первая ночь","Вторая ночь","","","")</f>
        <v>Вторая ночь</v>
      </c>
      <c r="F19" s="4" t="str">
        <f t="shared" ref="F19" si="29">CHOOSE(MOD(F18-DATE(2020,12,30)+8^8,8)+1,"Первый день","Второй день","","Первая ночь","Вторая ночь","","","")</f>
        <v/>
      </c>
      <c r="G19" s="4" t="str">
        <f t="shared" ref="G19" si="30">CHOOSE(MOD(G18-DATE(2020,12,30)+8^8,8)+1,"Первый день","Второй день","","Первая ночь","Вторая ночь","","","")</f>
        <v/>
      </c>
      <c r="H19" s="4" t="str">
        <f t="shared" ref="H19" si="31">CHOOSE(MOD(H18-DATE(2020,12,30)+8^8,8)+1,"Первый день","Второй день","","Первая ночь","Вторая ночь","","","")</f>
        <v/>
      </c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23" priority="4">
      <formula>DAY(B8)&gt;8</formula>
    </cfRule>
  </conditionalFormatting>
  <conditionalFormatting sqref="B16:H16 B18:H18">
    <cfRule type="expression" dxfId="22" priority="2">
      <formula>AND(DAY(B16)&gt;=1,DAY(B16)&lt;=15)</formula>
    </cfRule>
  </conditionalFormatting>
  <dataValidations count="1">
    <dataValidation type="list" allowBlank="1" showErrorMessage="1" errorTitle="Неверное значение в календаре." error="Выберите значение из списка." sqref="E3">
      <formula1>"Пн,Вс"</formula1>
    </dataValidation>
  </dataValidations>
  <hyperlinks>
    <hyperlink ref="H4" location="ФЕВРАЛЬ!A1" display="ФЕВ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4.9989318521683403E-2"/>
    <pageSetUpPr fitToPage="1"/>
  </sheetPr>
  <dimension ref="B2:I19"/>
  <sheetViews>
    <sheetView showGridLines="0" topLeftCell="A14" zoomScale="125" zoomScaleNormal="125" workbookViewId="0">
      <selection activeCell="B19" sqref="B19:H1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G4" s="10" t="s">
        <v>11</v>
      </c>
      <c r="H4" s="8" t="s">
        <v>13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I5" s="1"/>
    </row>
    <row r="6" spans="2:9" ht="44.25" customHeight="1" x14ac:dyDescent="0.3">
      <c r="B6" s="13" t="s">
        <v>12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ДниИНедели+DATE(КалендарныйГод,2,1)-WEEKDAY(DATE(КалендарныйГод,2,1),(Началонедели="Пн")+1)+1</f>
        <v>44228</v>
      </c>
      <c r="C8" s="6">
        <v>44229</v>
      </c>
      <c r="D8" s="6">
        <v>44230</v>
      </c>
      <c r="E8" s="6">
        <v>44231</v>
      </c>
      <c r="F8" s="6">
        <v>44232</v>
      </c>
      <c r="G8" s="6">
        <v>44233</v>
      </c>
      <c r="H8" s="6">
        <v>44234</v>
      </c>
    </row>
    <row r="9" spans="2:9" ht="39.75" customHeight="1" x14ac:dyDescent="0.3">
      <c r="B9" s="4" t="str">
        <f>CHOOSE(MOD(B8-DATE(2020,12,30)+8^8,8)+1,"Первый день","Второй день","","Первая ночь","Вторая ночь","","","")</f>
        <v>Второй день</v>
      </c>
      <c r="C9" s="4" t="str">
        <f t="shared" ref="C9:H9" si="1">CHOOSE(MOD(C8-DATE(2020,12,30)+8^8,8)+1,"Первый день","Второй день","","Первая ночь","Вторая ночь","","","")</f>
        <v/>
      </c>
      <c r="D9" s="4" t="str">
        <f t="shared" si="1"/>
        <v>Первая ночь</v>
      </c>
      <c r="E9" s="4" t="str">
        <f t="shared" si="1"/>
        <v>Вторая ночь</v>
      </c>
      <c r="F9" s="4" t="str">
        <f t="shared" si="1"/>
        <v/>
      </c>
      <c r="G9" s="4" t="str">
        <f t="shared" si="1"/>
        <v/>
      </c>
      <c r="H9" s="4" t="str">
        <f t="shared" si="1"/>
        <v/>
      </c>
    </row>
    <row r="10" spans="2:9" ht="15" customHeight="1" x14ac:dyDescent="0.3">
      <c r="B10" s="6">
        <f t="array" ref="B10:H10">ДниИНедели+DATE(КалендарныйГод,2,1)-WEEKDAY(DATE(КалендарныйГод,2,1),(Началонедели="Пн")+1)+8</f>
        <v>44235</v>
      </c>
      <c r="C10" s="6">
        <v>44236</v>
      </c>
      <c r="D10" s="6">
        <v>44237</v>
      </c>
      <c r="E10" s="6">
        <v>44238</v>
      </c>
      <c r="F10" s="6">
        <v>44239</v>
      </c>
      <c r="G10" s="6">
        <v>44240</v>
      </c>
      <c r="H10" s="6">
        <v>44241</v>
      </c>
    </row>
    <row r="11" spans="2:9" ht="39.75" customHeight="1" x14ac:dyDescent="0.3">
      <c r="B11" s="4" t="str">
        <f>CHOOSE(MOD(B10-DATE(2020,12,30)+8^8,8)+1,"Первый день","Второй день","","Первая ночь","Вторая ночь","","","")</f>
        <v>Первый день</v>
      </c>
      <c r="C11" s="4" t="str">
        <f t="shared" ref="C11:H11" si="2">CHOOSE(MOD(C10-DATE(2020,12,30)+8^8,8)+1,"Первый день","Второй день","","Первая ночь","Вторая ночь","","","")</f>
        <v>Второй день</v>
      </c>
      <c r="D11" s="4" t="str">
        <f t="shared" si="2"/>
        <v/>
      </c>
      <c r="E11" s="4" t="str">
        <f t="shared" si="2"/>
        <v>Первая ночь</v>
      </c>
      <c r="F11" s="4" t="str">
        <f t="shared" si="2"/>
        <v>Вторая ночь</v>
      </c>
      <c r="G11" s="4" t="str">
        <f t="shared" si="2"/>
        <v/>
      </c>
      <c r="H11" s="4" t="str">
        <f t="shared" si="2"/>
        <v/>
      </c>
    </row>
    <row r="12" spans="2:9" ht="15" customHeight="1" x14ac:dyDescent="0.3">
      <c r="B12" s="6">
        <f t="array" ref="B12:H12">ДниИНедели+DATE(КалендарныйГод,2,1)-WEEKDAY(DATE(КалендарныйГод,2,1),(Началонедели="Пн")+1)+15</f>
        <v>44242</v>
      </c>
      <c r="C12" s="6">
        <v>44243</v>
      </c>
      <c r="D12" s="6">
        <v>44244</v>
      </c>
      <c r="E12" s="6">
        <v>44245</v>
      </c>
      <c r="F12" s="6">
        <v>44246</v>
      </c>
      <c r="G12" s="6">
        <v>44247</v>
      </c>
      <c r="H12" s="6">
        <v>44248</v>
      </c>
    </row>
    <row r="13" spans="2:9" ht="39.75" customHeight="1" x14ac:dyDescent="0.3">
      <c r="B13" s="4" t="str">
        <f>CHOOSE(MOD(B12-DATE(2020,12,30)+8^8,8)+1,"Первый день","Второй день","","Первая ночь","Вторая ночь","","","")</f>
        <v/>
      </c>
      <c r="C13" s="4" t="str">
        <f t="shared" ref="C13" si="3">CHOOSE(MOD(C12-DATE(2020,12,30)+8^8,8)+1,"Первый день","Второй день","","Первая ночь","Вторая ночь","","","")</f>
        <v>Первый день</v>
      </c>
      <c r="D13" s="4" t="str">
        <f t="shared" ref="D13" si="4">CHOOSE(MOD(D12-DATE(2020,12,30)+8^8,8)+1,"Первый день","Второй день","","Первая ночь","Вторая ночь","","","")</f>
        <v>Второй день</v>
      </c>
      <c r="E13" s="4" t="str">
        <f t="shared" ref="E13" si="5">CHOOSE(MOD(E12-DATE(2020,12,30)+8^8,8)+1,"Первый день","Второй день","","Первая ночь","Вторая ночь","","","")</f>
        <v/>
      </c>
      <c r="F13" s="4" t="str">
        <f t="shared" ref="F13" si="6">CHOOSE(MOD(F12-DATE(2020,12,30)+8^8,8)+1,"Первый день","Второй день","","Первая ночь","Вторая ночь","","","")</f>
        <v>Первая ночь</v>
      </c>
      <c r="G13" s="4" t="str">
        <f t="shared" ref="G13" si="7">CHOOSE(MOD(G12-DATE(2020,12,30)+8^8,8)+1,"Первый день","Второй день","","Первая ночь","Вторая ночь","","","")</f>
        <v>Вторая ночь</v>
      </c>
      <c r="H13" s="4" t="str">
        <f t="shared" ref="H13" si="8">CHOOSE(MOD(H12-DATE(2020,12,30)+8^8,8)+1,"Первый день","Второй день","","Первая ночь","Вторая ночь","","","")</f>
        <v/>
      </c>
    </row>
    <row r="14" spans="2:9" ht="15" customHeight="1" x14ac:dyDescent="0.3">
      <c r="B14" s="6">
        <f t="array" ref="B14:H14">ДниИНедели+DATE(КалендарныйГод,2,1)-WEEKDAY(DATE(КалендарныйГод,2,1),(Началонедели="Пн")+1)+22</f>
        <v>44249</v>
      </c>
      <c r="C14" s="6">
        <v>44250</v>
      </c>
      <c r="D14" s="6">
        <v>44251</v>
      </c>
      <c r="E14" s="6">
        <v>44252</v>
      </c>
      <c r="F14" s="6">
        <v>44253</v>
      </c>
      <c r="G14" s="6">
        <v>44254</v>
      </c>
      <c r="H14" s="6">
        <v>44255</v>
      </c>
    </row>
    <row r="15" spans="2:9" ht="40.5" customHeight="1" x14ac:dyDescent="0.3">
      <c r="B15" s="4" t="str">
        <f>CHOOSE(MOD(B14-DATE(2020,12,30)+8^8,8)+1,"Первый день","Второй день","","Первая ночь","Вторая ночь","","","")</f>
        <v/>
      </c>
      <c r="C15" s="4" t="str">
        <f t="shared" ref="C15" si="9">CHOOSE(MOD(C14-DATE(2020,12,30)+8^8,8)+1,"Первый день","Второй день","","Первая ночь","Вторая ночь","","","")</f>
        <v/>
      </c>
      <c r="D15" s="4" t="str">
        <f t="shared" ref="D15" si="10">CHOOSE(MOD(D14-DATE(2020,12,30)+8^8,8)+1,"Первый день","Второй день","","Первая ночь","Вторая ночь","","","")</f>
        <v>Первый день</v>
      </c>
      <c r="E15" s="4" t="str">
        <f t="shared" ref="E15" si="11">CHOOSE(MOD(E14-DATE(2020,12,30)+8^8,8)+1,"Первый день","Второй день","","Первая ночь","Вторая ночь","","","")</f>
        <v>Второй день</v>
      </c>
      <c r="F15" s="4" t="str">
        <f t="shared" ref="F15" si="12">CHOOSE(MOD(F14-DATE(2020,12,30)+8^8,8)+1,"Первый день","Второй день","","Первая ночь","Вторая ночь","","","")</f>
        <v/>
      </c>
      <c r="G15" s="4" t="str">
        <f t="shared" ref="G15" si="13">CHOOSE(MOD(G14-DATE(2020,12,30)+8^8,8)+1,"Первый день","Второй день","","Первая ночь","Вторая ночь","","","")</f>
        <v>Первая ночь</v>
      </c>
      <c r="H15" s="4" t="str">
        <f t="shared" ref="H15" si="14">CHOOSE(MOD(H14-DATE(2020,12,30)+8^8,8)+1,"Первый день","Второй день","","Первая ночь","Вторая ночь","","","")</f>
        <v>Вторая ночь</v>
      </c>
    </row>
    <row r="16" spans="2:9" ht="15" customHeight="1" x14ac:dyDescent="0.3">
      <c r="B16" s="6">
        <f t="array" ref="B16:H16">ДниИНедели+DATE(КалендарныйГод,2,1)-WEEKDAY(DATE(КалендарныйГод,2,1),(Началонедели="Пн")+1)+29</f>
        <v>44256</v>
      </c>
      <c r="C16" s="6">
        <v>44257</v>
      </c>
      <c r="D16" s="6">
        <v>44258</v>
      </c>
      <c r="E16" s="6">
        <v>44259</v>
      </c>
      <c r="F16" s="6">
        <v>44260</v>
      </c>
      <c r="G16" s="6">
        <v>44261</v>
      </c>
      <c r="H16" s="6">
        <v>44262</v>
      </c>
    </row>
    <row r="17" spans="2:8" ht="39.75" customHeight="1" x14ac:dyDescent="0.3">
      <c r="B17" s="4" t="str">
        <f>CHOOSE(MOD(B16-DATE(2020,12,30)+8^8,8)+1,"Первый день","Второй день","","Первая ночь","Вторая ночь","","","")</f>
        <v/>
      </c>
      <c r="C17" s="4" t="str">
        <f t="shared" ref="C17" si="15">CHOOSE(MOD(C16-DATE(2020,12,30)+8^8,8)+1,"Первый день","Второй день","","Первая ночь","Вторая ночь","","","")</f>
        <v/>
      </c>
      <c r="D17" s="4" t="str">
        <f t="shared" ref="D17" si="16">CHOOSE(MOD(D16-DATE(2020,12,30)+8^8,8)+1,"Первый день","Второй день","","Первая ночь","Вторая ночь","","","")</f>
        <v/>
      </c>
      <c r="E17" s="4" t="str">
        <f t="shared" ref="E17" si="17">CHOOSE(MOD(E16-DATE(2020,12,30)+8^8,8)+1,"Первый день","Второй день","","Первая ночь","Вторая ночь","","","")</f>
        <v>Первый день</v>
      </c>
      <c r="F17" s="4" t="str">
        <f t="shared" ref="F17" si="18">CHOOSE(MOD(F16-DATE(2020,12,30)+8^8,8)+1,"Первый день","Второй день","","Первая ночь","Вторая ночь","","","")</f>
        <v>Второй день</v>
      </c>
      <c r="G17" s="4" t="str">
        <f t="shared" ref="G17" si="19">CHOOSE(MOD(G16-DATE(2020,12,30)+8^8,8)+1,"Первый день","Второй день","","Первая ночь","Вторая ночь","","","")</f>
        <v/>
      </c>
      <c r="H17" s="4" t="str">
        <f t="shared" ref="H17" si="20">CHOOSE(MOD(H16-DATE(2020,12,30)+8^8,8)+1,"Первый день","Второй день","","Первая ночь","Вторая ночь","","","")</f>
        <v>Первая ночь</v>
      </c>
    </row>
    <row r="18" spans="2:8" ht="15" customHeight="1" x14ac:dyDescent="0.3">
      <c r="B18" s="6">
        <f t="array" ref="B18:H18">ДниИНедели+DATE(КалендарныйГод,2,1)-WEEKDAY(DATE(КалендарныйГод,2,1),(Началонедели="Пн")+1)+36</f>
        <v>44263</v>
      </c>
      <c r="C18" s="6">
        <v>44264</v>
      </c>
      <c r="D18" s="6">
        <v>44265</v>
      </c>
      <c r="E18" s="6">
        <v>44266</v>
      </c>
      <c r="F18" s="6">
        <v>44267</v>
      </c>
      <c r="G18" s="6">
        <v>44268</v>
      </c>
      <c r="H18" s="6">
        <v>44269</v>
      </c>
    </row>
    <row r="19" spans="2:8" ht="39.75" customHeight="1" x14ac:dyDescent="0.3">
      <c r="B19" s="4" t="str">
        <f>CHOOSE(MOD(B18-DATE(2020,12,30)+8^8,8)+1,"Первый день","Второй день","","Первая ночь","Вторая ночь","","","")</f>
        <v>Вторая ночь</v>
      </c>
      <c r="C19" s="4" t="str">
        <f t="shared" ref="C19" si="21">CHOOSE(MOD(C18-DATE(2020,12,30)+8^8,8)+1,"Первый день","Второй день","","Первая ночь","Вторая ночь","","","")</f>
        <v/>
      </c>
      <c r="D19" s="4" t="str">
        <f t="shared" ref="D19" si="22">CHOOSE(MOD(D18-DATE(2020,12,30)+8^8,8)+1,"Первый день","Второй день","","Первая ночь","Вторая ночь","","","")</f>
        <v/>
      </c>
      <c r="E19" s="4" t="str">
        <f t="shared" ref="E19" si="23">CHOOSE(MOD(E18-DATE(2020,12,30)+8^8,8)+1,"Первый день","Второй день","","Первая ночь","Вторая ночь","","","")</f>
        <v/>
      </c>
      <c r="F19" s="4" t="str">
        <f t="shared" ref="F19" si="24">CHOOSE(MOD(F18-DATE(2020,12,30)+8^8,8)+1,"Первый день","Второй день","","Первая ночь","Вторая ночь","","","")</f>
        <v>Первый день</v>
      </c>
      <c r="G19" s="4" t="str">
        <f t="shared" ref="G19" si="25">CHOOSE(MOD(G18-DATE(2020,12,30)+8^8,8)+1,"Первый день","Второй день","","Первая ночь","Вторая ночь","","","")</f>
        <v>Второй день</v>
      </c>
      <c r="H19" s="4" t="str">
        <f t="shared" ref="H19" si="26">CHOOSE(MOD(H18-DATE(2020,12,30)+8^8,8)+1,"Первый день","Второй день","","Первая ночь","Вторая ночь","","","")</f>
        <v/>
      </c>
    </row>
  </sheetData>
  <mergeCells count="2">
    <mergeCell ref="B5:C5"/>
    <mergeCell ref="B6:E6"/>
  </mergeCells>
  <conditionalFormatting sqref="B8:G8">
    <cfRule type="expression" dxfId="21" priority="2">
      <formula>DAY(B8)&gt;8</formula>
    </cfRule>
  </conditionalFormatting>
  <conditionalFormatting sqref="B16:H16 B18:H18">
    <cfRule type="expression" dxfId="20" priority="1">
      <formula>AND(DAY(B16)&gt;=1,DAY(B16)&lt;=15)</formula>
    </cfRule>
  </conditionalFormatting>
  <hyperlinks>
    <hyperlink ref="H4" location="МАРТ!A1" display="МАР"/>
    <hyperlink ref="G4" location="ЯНВАРЬ!A1" display="ЯНВ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B2:I19"/>
  <sheetViews>
    <sheetView showGridLines="0" topLeftCell="A14" zoomScale="125" zoomScaleNormal="125" workbookViewId="0">
      <selection activeCell="C17" sqref="C17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3</v>
      </c>
      <c r="H4" s="8" t="s">
        <v>15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14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ДниИНедели+DATE(КалендарныйГод,3,1)-WEEKDAY(DATE(КалендарныйГод,3,1),(Началонедели="Пн")+1)+1</f>
        <v>44256</v>
      </c>
      <c r="C8" s="6">
        <v>44257</v>
      </c>
      <c r="D8" s="6">
        <v>44258</v>
      </c>
      <c r="E8" s="6">
        <v>44259</v>
      </c>
      <c r="F8" s="6">
        <v>44260</v>
      </c>
      <c r="G8" s="6">
        <v>44261</v>
      </c>
      <c r="H8" s="6">
        <v>44262</v>
      </c>
    </row>
    <row r="9" spans="2:9" ht="39.75" customHeight="1" x14ac:dyDescent="0.3">
      <c r="B9" s="4" t="str">
        <f>CHOOSE(MOD(B8-DATE(2020,12,30)+8^8,8)+1,"Первый день","Второй день","","Первая ночь","Вторая ночь","","","")</f>
        <v/>
      </c>
      <c r="C9" s="4" t="str">
        <f t="shared" ref="C9:H9" si="1">CHOOSE(MOD(C8-DATE(2020,12,30)+8^8,8)+1,"Первый день","Второй день","","Первая ночь","Вторая ночь","","","")</f>
        <v/>
      </c>
      <c r="D9" s="4" t="str">
        <f t="shared" si="1"/>
        <v/>
      </c>
      <c r="E9" s="4" t="str">
        <f t="shared" si="1"/>
        <v>Первый день</v>
      </c>
      <c r="F9" s="4" t="str">
        <f t="shared" si="1"/>
        <v>Второй день</v>
      </c>
      <c r="G9" s="4" t="str">
        <f t="shared" si="1"/>
        <v/>
      </c>
      <c r="H9" s="4" t="str">
        <f t="shared" si="1"/>
        <v>Первая ночь</v>
      </c>
    </row>
    <row r="10" spans="2:9" ht="15" customHeight="1" x14ac:dyDescent="0.3">
      <c r="B10" s="6">
        <f t="array" ref="B10:H10">ДниИНедели+DATE(КалендарныйГод,3,1)-WEEKDAY(DATE(КалендарныйГод,3,1),(Началонедели="Пн")+1)+8</f>
        <v>44263</v>
      </c>
      <c r="C10" s="6">
        <v>44264</v>
      </c>
      <c r="D10" s="6">
        <v>44265</v>
      </c>
      <c r="E10" s="6">
        <v>44266</v>
      </c>
      <c r="F10" s="6">
        <v>44267</v>
      </c>
      <c r="G10" s="6">
        <v>44268</v>
      </c>
      <c r="H10" s="6">
        <v>44269</v>
      </c>
    </row>
    <row r="11" spans="2:9" ht="39.75" customHeight="1" x14ac:dyDescent="0.3">
      <c r="B11" s="4" t="str">
        <f>CHOOSE(MOD(B10-DATE(2020,12,30)+8^8,8)+1,"Первый день","Второй день","","Первая ночь","Вторая ночь","","","")</f>
        <v>Вторая ночь</v>
      </c>
      <c r="C11" s="4" t="str">
        <f t="shared" ref="C11" si="2">CHOOSE(MOD(C10-DATE(2020,12,30)+8^8,8)+1,"Первый день","Второй день","","Первая ночь","Вторая ночь","","","")</f>
        <v/>
      </c>
      <c r="D11" s="4" t="str">
        <f t="shared" ref="D11" si="3">CHOOSE(MOD(D10-DATE(2020,12,30)+8^8,8)+1,"Первый день","Второй день","","Первая ночь","Вторая ночь","","","")</f>
        <v/>
      </c>
      <c r="E11" s="4" t="str">
        <f t="shared" ref="E11" si="4">CHOOSE(MOD(E10-DATE(2020,12,30)+8^8,8)+1,"Первый день","Второй день","","Первая ночь","Вторая ночь","","","")</f>
        <v/>
      </c>
      <c r="F11" s="4" t="str">
        <f t="shared" ref="F11" si="5">CHOOSE(MOD(F10-DATE(2020,12,30)+8^8,8)+1,"Первый день","Второй день","","Первая ночь","Вторая ночь","","","")</f>
        <v>Первый день</v>
      </c>
      <c r="G11" s="4" t="str">
        <f t="shared" ref="G11" si="6">CHOOSE(MOD(G10-DATE(2020,12,30)+8^8,8)+1,"Первый день","Второй день","","Первая ночь","Вторая ночь","","","")</f>
        <v>Второй день</v>
      </c>
      <c r="H11" s="4" t="str">
        <f t="shared" ref="H11" si="7">CHOOSE(MOD(H10-DATE(2020,12,30)+8^8,8)+1,"Первый день","Второй день","","Первая ночь","Вторая ночь","","","")</f>
        <v/>
      </c>
    </row>
    <row r="12" spans="2:9" ht="15" customHeight="1" x14ac:dyDescent="0.3">
      <c r="B12" s="6">
        <f t="array" ref="B12:H12">ДниИНедели+DATE(КалендарныйГод,3,1)-WEEKDAY(DATE(КалендарныйГод,3,1),(Началонедели="Пн")+1)+15</f>
        <v>44270</v>
      </c>
      <c r="C12" s="6">
        <v>44271</v>
      </c>
      <c r="D12" s="6">
        <v>44272</v>
      </c>
      <c r="E12" s="6">
        <v>44273</v>
      </c>
      <c r="F12" s="6">
        <v>44274</v>
      </c>
      <c r="G12" s="6">
        <v>44275</v>
      </c>
      <c r="H12" s="6">
        <v>44276</v>
      </c>
    </row>
    <row r="13" spans="2:9" ht="39.75" customHeight="1" x14ac:dyDescent="0.3">
      <c r="B13" s="4" t="str">
        <f>CHOOSE(MOD(B12-DATE(2020,12,30)+8^8,8)+1,"Первый день","Второй день","","Первая ночь","Вторая ночь","","","")</f>
        <v>Первая ночь</v>
      </c>
      <c r="C13" s="4" t="str">
        <f t="shared" ref="C13" si="8">CHOOSE(MOD(C12-DATE(2020,12,30)+8^8,8)+1,"Первый день","Второй день","","Первая ночь","Вторая ночь","","","")</f>
        <v>Вторая ночь</v>
      </c>
      <c r="D13" s="4" t="str">
        <f t="shared" ref="D13" si="9">CHOOSE(MOD(D12-DATE(2020,12,30)+8^8,8)+1,"Первый день","Второй день","","Первая ночь","Вторая ночь","","","")</f>
        <v/>
      </c>
      <c r="E13" s="4" t="str">
        <f t="shared" ref="E13" si="10">CHOOSE(MOD(E12-DATE(2020,12,30)+8^8,8)+1,"Первый день","Второй день","","Первая ночь","Вторая ночь","","","")</f>
        <v/>
      </c>
      <c r="F13" s="4" t="str">
        <f t="shared" ref="F13" si="11">CHOOSE(MOD(F12-DATE(2020,12,30)+8^8,8)+1,"Первый день","Второй день","","Первая ночь","Вторая ночь","","","")</f>
        <v/>
      </c>
      <c r="G13" s="4" t="str">
        <f t="shared" ref="G13" si="12">CHOOSE(MOD(G12-DATE(2020,12,30)+8^8,8)+1,"Первый день","Второй день","","Первая ночь","Вторая ночь","","","")</f>
        <v>Первый день</v>
      </c>
      <c r="H13" s="4" t="str">
        <f t="shared" ref="H13" si="13">CHOOSE(MOD(H12-DATE(2020,12,30)+8^8,8)+1,"Первый день","Второй день","","Первая ночь","Вторая ночь","","","")</f>
        <v>Второй день</v>
      </c>
    </row>
    <row r="14" spans="2:9" ht="15" customHeight="1" x14ac:dyDescent="0.3">
      <c r="B14" s="6">
        <f t="array" ref="B14:H14">ДниИНедели+DATE(КалендарныйГод,3,1)-WEEKDAY(DATE(КалендарныйГод,3,1),(Началонедели="Пн")+1)+22</f>
        <v>44277</v>
      </c>
      <c r="C14" s="6">
        <v>44278</v>
      </c>
      <c r="D14" s="6">
        <v>44279</v>
      </c>
      <c r="E14" s="6">
        <v>44280</v>
      </c>
      <c r="F14" s="6">
        <v>44281</v>
      </c>
      <c r="G14" s="6">
        <v>44282</v>
      </c>
      <c r="H14" s="6">
        <v>44283</v>
      </c>
    </row>
    <row r="15" spans="2:9" ht="40.5" customHeight="1" x14ac:dyDescent="0.3">
      <c r="B15" s="4" t="str">
        <f>CHOOSE(MOD(B14-DATE(2020,12,30)+8^8,8)+1,"Первый день","Второй день","","Первая ночь","Вторая ночь","","","")</f>
        <v/>
      </c>
      <c r="C15" s="4" t="str">
        <f t="shared" ref="C15" si="14">CHOOSE(MOD(C14-DATE(2020,12,30)+8^8,8)+1,"Первый день","Второй день","","Первая ночь","Вторая ночь","","","")</f>
        <v>Первая ночь</v>
      </c>
      <c r="D15" s="4" t="str">
        <f t="shared" ref="D15" si="15">CHOOSE(MOD(D14-DATE(2020,12,30)+8^8,8)+1,"Первый день","Второй день","","Первая ночь","Вторая ночь","","","")</f>
        <v>Вторая ночь</v>
      </c>
      <c r="E15" s="4" t="str">
        <f t="shared" ref="E15" si="16">CHOOSE(MOD(E14-DATE(2020,12,30)+8^8,8)+1,"Первый день","Второй день","","Первая ночь","Вторая ночь","","","")</f>
        <v/>
      </c>
      <c r="F15" s="4" t="str">
        <f t="shared" ref="F15" si="17">CHOOSE(MOD(F14-DATE(2020,12,30)+8^8,8)+1,"Первый день","Второй день","","Первая ночь","Вторая ночь","","","")</f>
        <v/>
      </c>
      <c r="G15" s="4" t="str">
        <f t="shared" ref="G15" si="18">CHOOSE(MOD(G14-DATE(2020,12,30)+8^8,8)+1,"Первый день","Второй день","","Первая ночь","Вторая ночь","","","")</f>
        <v/>
      </c>
      <c r="H15" s="4" t="str">
        <f t="shared" ref="H15" si="19">CHOOSE(MOD(H14-DATE(2020,12,30)+8^8,8)+1,"Первый день","Второй день","","Первая ночь","Вторая ночь","","","")</f>
        <v>Первый день</v>
      </c>
    </row>
    <row r="16" spans="2:9" ht="15" customHeight="1" x14ac:dyDescent="0.3">
      <c r="B16" s="6">
        <f t="array" ref="B16:H16">ДниИНедели+DATE(КалендарныйГод,3,1)-WEEKDAY(DATE(КалендарныйГод,3,1),(Началонедели="Пн")+1)+29</f>
        <v>44284</v>
      </c>
      <c r="C16" s="6">
        <v>44285</v>
      </c>
      <c r="D16" s="6">
        <v>44286</v>
      </c>
      <c r="E16" s="6">
        <v>44287</v>
      </c>
      <c r="F16" s="6">
        <v>44288</v>
      </c>
      <c r="G16" s="6">
        <v>44289</v>
      </c>
      <c r="H16" s="6">
        <v>44290</v>
      </c>
    </row>
    <row r="17" spans="2:8" ht="39.75" customHeight="1" x14ac:dyDescent="0.3">
      <c r="B17" s="4" t="str">
        <f>CHOOSE(MOD(B16-DATE(2020,12,30)+8^8,8)+1,"Первый день","Второй день","","Первая ночь","Вторая ночь","","","")</f>
        <v>Второй день</v>
      </c>
      <c r="C17" s="4" t="str">
        <f t="shared" ref="C17" si="20">CHOOSE(MOD(C16-DATE(2020,12,30)+8^8,8)+1,"Первый день","Второй день","","Первая ночь","Вторая ночь","","","")</f>
        <v/>
      </c>
      <c r="D17" s="4" t="str">
        <f t="shared" ref="D17" si="21">CHOOSE(MOD(D16-DATE(2020,12,30)+8^8,8)+1,"Первый день","Второй день","","Первая ночь","Вторая ночь","","","")</f>
        <v>Первая ночь</v>
      </c>
      <c r="E17" s="4" t="str">
        <f t="shared" ref="E17" si="22">CHOOSE(MOD(E16-DATE(2020,12,30)+8^8,8)+1,"Первый день","Второй день","","Первая ночь","Вторая ночь","","","")</f>
        <v>Вторая ночь</v>
      </c>
      <c r="F17" s="4" t="str">
        <f t="shared" ref="F17" si="23">CHOOSE(MOD(F16-DATE(2020,12,30)+8^8,8)+1,"Первый день","Второй день","","Первая ночь","Вторая ночь","","","")</f>
        <v/>
      </c>
      <c r="G17" s="4" t="str">
        <f t="shared" ref="G17" si="24">CHOOSE(MOD(G16-DATE(2020,12,30)+8^8,8)+1,"Первый день","Второй день","","Первая ночь","Вторая ночь","","","")</f>
        <v/>
      </c>
      <c r="H17" s="4" t="str">
        <f t="shared" ref="H17" si="25">CHOOSE(MOD(H16-DATE(2020,12,30)+8^8,8)+1,"Первый день","Второй день","","Первая ночь","Вторая ночь","","","")</f>
        <v/>
      </c>
    </row>
    <row r="18" spans="2:8" ht="15" customHeight="1" x14ac:dyDescent="0.3">
      <c r="B18" s="6">
        <f t="array" ref="B18:H18">ДниИНедели+DATE(КалендарныйГод,3,1)-WEEKDAY(DATE(КалендарныйГод,3,1),(Началонедели="Пн")+1)+36</f>
        <v>44291</v>
      </c>
      <c r="C18" s="6">
        <v>44292</v>
      </c>
      <c r="D18" s="6">
        <v>44293</v>
      </c>
      <c r="E18" s="6">
        <v>44294</v>
      </c>
      <c r="F18" s="6">
        <v>44295</v>
      </c>
      <c r="G18" s="6">
        <v>44296</v>
      </c>
      <c r="H18" s="6">
        <v>44297</v>
      </c>
    </row>
    <row r="19" spans="2:8" ht="39.75" customHeight="1" x14ac:dyDescent="0.3">
      <c r="B19" s="4" t="str">
        <f>CHOOSE(MOD(B18-DATE(2020,12,30)+8^8,8)+1,"Первый день","Второй день","","Первая ночь","Вторая ночь","","","")</f>
        <v>Первый день</v>
      </c>
      <c r="C19" s="4" t="str">
        <f t="shared" ref="C19" si="26">CHOOSE(MOD(C18-DATE(2020,12,30)+8^8,8)+1,"Первый день","Второй день","","Первая ночь","Вторая ночь","","","")</f>
        <v>Второй день</v>
      </c>
      <c r="D19" s="4" t="str">
        <f t="shared" ref="D19" si="27">CHOOSE(MOD(D18-DATE(2020,12,30)+8^8,8)+1,"Первый день","Второй день","","Первая ночь","Вторая ночь","","","")</f>
        <v/>
      </c>
      <c r="E19" s="4" t="str">
        <f t="shared" ref="E19" si="28">CHOOSE(MOD(E18-DATE(2020,12,30)+8^8,8)+1,"Первый день","Второй день","","Первая ночь","Вторая ночь","","","")</f>
        <v>Первая ночь</v>
      </c>
      <c r="F19" s="4" t="str">
        <f t="shared" ref="F19" si="29">CHOOSE(MOD(F18-DATE(2020,12,30)+8^8,8)+1,"Первый день","Второй день","","Первая ночь","Вторая ночь","","","")</f>
        <v>Вторая ночь</v>
      </c>
      <c r="G19" s="4" t="str">
        <f t="shared" ref="G19" si="30">CHOOSE(MOD(G18-DATE(2020,12,30)+8^8,8)+1,"Первый день","Второй день","","Первая ночь","Вторая ночь","","","")</f>
        <v/>
      </c>
      <c r="H19" s="4" t="str">
        <f t="shared" ref="H19" si="31">CHOOSE(MOD(H18-DATE(2020,12,30)+8^8,8)+1,"Первый день","Второй день","","Первая ночь","Вторая ночь","","","")</f>
        <v/>
      </c>
    </row>
  </sheetData>
  <mergeCells count="2">
    <mergeCell ref="B5:C5"/>
    <mergeCell ref="B6:E6"/>
  </mergeCells>
  <conditionalFormatting sqref="B8:G8">
    <cfRule type="expression" dxfId="19" priority="2">
      <formula>DAY(B8)&gt;8</formula>
    </cfRule>
  </conditionalFormatting>
  <conditionalFormatting sqref="B16:H16 B18:H18">
    <cfRule type="expression" dxfId="18" priority="1">
      <formula>AND(DAY(B16)&gt;=1,DAY(B16)&lt;=15)</formula>
    </cfRule>
  </conditionalFormatting>
  <hyperlinks>
    <hyperlink ref="H4" location="АПРЕЛЬ!A1" display="АПР"/>
    <hyperlink ref="G4" location="ФЕВРАЛЬ!A1" display="ФЕВ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  <pageSetUpPr fitToPage="1"/>
  </sheetPr>
  <dimension ref="B2:I20"/>
  <sheetViews>
    <sheetView showGridLines="0" topLeftCell="A16" zoomScale="125" zoomScaleNormal="125" workbookViewId="0">
      <selection activeCell="B19" sqref="B19:H1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13</v>
      </c>
      <c r="H4" s="8" t="s">
        <v>17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16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ДниИНедели+DATE(КалендарныйГод,4,1)-WEEKDAY(DATE(КалендарныйГод,4,1),(Началонедели="Пн")+1)+1</f>
        <v>44284</v>
      </c>
      <c r="C8" s="6">
        <v>44285</v>
      </c>
      <c r="D8" s="6">
        <v>44286</v>
      </c>
      <c r="E8" s="6">
        <v>44287</v>
      </c>
      <c r="F8" s="6">
        <v>44288</v>
      </c>
      <c r="G8" s="6">
        <v>44289</v>
      </c>
      <c r="H8" s="6">
        <v>44290</v>
      </c>
    </row>
    <row r="9" spans="2:9" ht="39.75" customHeight="1" x14ac:dyDescent="0.3">
      <c r="B9" s="4" t="str">
        <f>CHOOSE(MOD(B8-DATE(2020,12,30)+8^8,8)+1,"Первый день","Второй день","","Первая ночь","Вторая ночь","","","")</f>
        <v>Второй день</v>
      </c>
      <c r="C9" s="4" t="str">
        <f t="shared" ref="C9:H9" si="1">CHOOSE(MOD(C8-DATE(2020,12,30)+8^8,8)+1,"Первый день","Второй день","","Первая ночь","Вторая ночь","","","")</f>
        <v/>
      </c>
      <c r="D9" s="4" t="str">
        <f t="shared" si="1"/>
        <v>Первая ночь</v>
      </c>
      <c r="E9" s="4" t="str">
        <f t="shared" si="1"/>
        <v>Вторая ночь</v>
      </c>
      <c r="F9" s="4" t="str">
        <f t="shared" si="1"/>
        <v/>
      </c>
      <c r="G9" s="4" t="str">
        <f t="shared" si="1"/>
        <v/>
      </c>
      <c r="H9" s="4" t="str">
        <f t="shared" si="1"/>
        <v/>
      </c>
    </row>
    <row r="10" spans="2:9" ht="15" customHeight="1" x14ac:dyDescent="0.3">
      <c r="B10" s="6">
        <f t="array" ref="B10:H10">ДниИНедели+DATE(КалендарныйГод,4,1)-WEEKDAY(DATE(КалендарныйГод,4,1),(Началонедели="Пн")+1)+8</f>
        <v>44291</v>
      </c>
      <c r="C10" s="6">
        <v>44292</v>
      </c>
      <c r="D10" s="6">
        <v>44293</v>
      </c>
      <c r="E10" s="6">
        <v>44294</v>
      </c>
      <c r="F10" s="6">
        <v>44295</v>
      </c>
      <c r="G10" s="6">
        <v>44296</v>
      </c>
      <c r="H10" s="6">
        <v>44297</v>
      </c>
    </row>
    <row r="11" spans="2:9" ht="39.75" customHeight="1" x14ac:dyDescent="0.3">
      <c r="B11" s="4" t="str">
        <f>CHOOSE(MOD(B10-DATE(2020,12,30)+8^8,8)+1,"Первый день","Второй день","","Первая ночь","Вторая ночь","","","")</f>
        <v>Первый день</v>
      </c>
      <c r="C11" s="4" t="str">
        <f t="shared" ref="C11:H11" si="2">CHOOSE(MOD(C10-DATE(2020,12,30)+8^8,8)+1,"Первый день","Второй день","","Первая ночь","Вторая ночь","","","")</f>
        <v>Второй день</v>
      </c>
      <c r="D11" s="4" t="str">
        <f t="shared" si="2"/>
        <v/>
      </c>
      <c r="E11" s="4" t="str">
        <f t="shared" si="2"/>
        <v>Первая ночь</v>
      </c>
      <c r="F11" s="4" t="str">
        <f t="shared" si="2"/>
        <v>Вторая ночь</v>
      </c>
      <c r="G11" s="4" t="str">
        <f t="shared" si="2"/>
        <v/>
      </c>
      <c r="H11" s="4" t="str">
        <f t="shared" si="2"/>
        <v/>
      </c>
    </row>
    <row r="12" spans="2:9" ht="15" customHeight="1" x14ac:dyDescent="0.3">
      <c r="B12" s="6">
        <f t="array" ref="B12:H12">ДниИНедели+DATE(КалендарныйГод,4,1)-WEEKDAY(DATE(КалендарныйГод,4,1),(Началонедели="Пн")+1)+15</f>
        <v>44298</v>
      </c>
      <c r="C12" s="6">
        <v>44299</v>
      </c>
      <c r="D12" s="6">
        <v>44300</v>
      </c>
      <c r="E12" s="6">
        <v>44301</v>
      </c>
      <c r="F12" s="6">
        <v>44302</v>
      </c>
      <c r="G12" s="6">
        <v>44303</v>
      </c>
      <c r="H12" s="6">
        <v>44304</v>
      </c>
    </row>
    <row r="13" spans="2:9" ht="39.75" customHeight="1" x14ac:dyDescent="0.3">
      <c r="B13" s="4" t="str">
        <f>CHOOSE(MOD(B12-DATE(2020,12,30)+8^8,8)+1,"Первый день","Второй день","","Первая ночь","Вторая ночь","","","")</f>
        <v/>
      </c>
      <c r="C13" s="4" t="str">
        <f t="shared" ref="C13:H13" si="3">CHOOSE(MOD(C12-DATE(2020,12,30)+8^8,8)+1,"Первый день","Второй день","","Первая ночь","Вторая ночь","","","")</f>
        <v>Первый день</v>
      </c>
      <c r="D13" s="4" t="str">
        <f t="shared" si="3"/>
        <v>Второй день</v>
      </c>
      <c r="E13" s="4" t="str">
        <f t="shared" si="3"/>
        <v/>
      </c>
      <c r="F13" s="4" t="str">
        <f t="shared" si="3"/>
        <v>Первая ночь</v>
      </c>
      <c r="G13" s="4" t="str">
        <f t="shared" si="3"/>
        <v>Вторая ночь</v>
      </c>
      <c r="H13" s="4" t="str">
        <f t="shared" si="3"/>
        <v/>
      </c>
    </row>
    <row r="14" spans="2:9" ht="15" customHeight="1" x14ac:dyDescent="0.3">
      <c r="B14" s="6">
        <f t="array" ref="B14:H14">ДниИНедели+DATE(КалендарныйГод,4,1)-WEEKDAY(DATE(КалендарныйГод,4,1),(Началонедели="Пн")+1)+22</f>
        <v>44305</v>
      </c>
      <c r="C14" s="6">
        <v>44306</v>
      </c>
      <c r="D14" s="6">
        <v>44307</v>
      </c>
      <c r="E14" s="6">
        <v>44308</v>
      </c>
      <c r="F14" s="6">
        <v>44309</v>
      </c>
      <c r="G14" s="6">
        <v>44310</v>
      </c>
      <c r="H14" s="6">
        <v>44311</v>
      </c>
    </row>
    <row r="15" spans="2:9" ht="40.5" customHeight="1" x14ac:dyDescent="0.3">
      <c r="B15" s="4" t="str">
        <f>CHOOSE(MOD(B14-DATE(2020,12,30)+8^8,8)+1,"Первый день","Второй день","","Первая ночь","Вторая ночь","","","")</f>
        <v/>
      </c>
      <c r="C15" s="4" t="str">
        <f t="shared" ref="C15:H15" si="4">CHOOSE(MOD(C14-DATE(2020,12,30)+8^8,8)+1,"Первый день","Второй день","","Первая ночь","Вторая ночь","","","")</f>
        <v/>
      </c>
      <c r="D15" s="4" t="str">
        <f t="shared" si="4"/>
        <v>Первый день</v>
      </c>
      <c r="E15" s="4" t="str">
        <f t="shared" si="4"/>
        <v>Второй день</v>
      </c>
      <c r="F15" s="4" t="str">
        <f t="shared" si="4"/>
        <v/>
      </c>
      <c r="G15" s="4" t="str">
        <f t="shared" si="4"/>
        <v>Первая ночь</v>
      </c>
      <c r="H15" s="4" t="str">
        <f t="shared" si="4"/>
        <v>Вторая ночь</v>
      </c>
    </row>
    <row r="16" spans="2:9" ht="15" customHeight="1" x14ac:dyDescent="0.3">
      <c r="B16" s="6">
        <f t="array" ref="B16:H16">ДниИНедели+DATE(КалендарныйГод,4,1)-WEEKDAY(DATE(КалендарныйГод,4,1),(Началонедели="Пн")+1)+29</f>
        <v>44312</v>
      </c>
      <c r="C16" s="6">
        <v>44313</v>
      </c>
      <c r="D16" s="6">
        <v>44314</v>
      </c>
      <c r="E16" s="6">
        <v>44315</v>
      </c>
      <c r="F16" s="6">
        <v>44316</v>
      </c>
      <c r="G16" s="6">
        <v>44317</v>
      </c>
      <c r="H16" s="6">
        <v>44318</v>
      </c>
    </row>
    <row r="17" spans="2:8" ht="39.75" customHeight="1" x14ac:dyDescent="0.3">
      <c r="B17" s="4" t="str">
        <f>CHOOSE(MOD(B16-DATE(2020,12,30)+8^8,8)+1,"Первый день","Второй день","","Первая ночь","Вторая ночь","","","")</f>
        <v/>
      </c>
      <c r="C17" s="4" t="str">
        <f t="shared" ref="C17:H17" si="5">CHOOSE(MOD(C16-DATE(2020,12,30)+8^8,8)+1,"Первый день","Второй день","","Первая ночь","Вторая ночь","","","")</f>
        <v/>
      </c>
      <c r="D17" s="4" t="str">
        <f t="shared" si="5"/>
        <v/>
      </c>
      <c r="E17" s="4" t="str">
        <f t="shared" si="5"/>
        <v>Первый день</v>
      </c>
      <c r="F17" s="4" t="str">
        <f t="shared" si="5"/>
        <v>Второй день</v>
      </c>
      <c r="G17" s="4" t="str">
        <f t="shared" si="5"/>
        <v/>
      </c>
      <c r="H17" s="4" t="str">
        <f t="shared" si="5"/>
        <v>Первая ночь</v>
      </c>
    </row>
    <row r="18" spans="2:8" ht="15" customHeight="1" x14ac:dyDescent="0.3">
      <c r="B18" s="6">
        <f t="array" ref="B18:H18">ДниИНедели+DATE(КалендарныйГод,4,1)-WEEKDAY(DATE(КалендарныйГод,4,1),(Началонедели="Пн")+1)+36</f>
        <v>44319</v>
      </c>
      <c r="C18" s="6">
        <v>44320</v>
      </c>
      <c r="D18" s="6">
        <v>44321</v>
      </c>
      <c r="E18" s="6">
        <v>44322</v>
      </c>
      <c r="F18" s="6">
        <v>44323</v>
      </c>
      <c r="G18" s="6">
        <v>44324</v>
      </c>
      <c r="H18" s="6">
        <v>44325</v>
      </c>
    </row>
    <row r="19" spans="2:8" ht="39.75" customHeight="1" x14ac:dyDescent="0.3">
      <c r="B19" s="4" t="str">
        <f>CHOOSE(MOD(B18-DATE(2020,12,30)+8^8,8)+1,"Первый день","Второй день","","Первая ночь","Вторая ночь","","","")</f>
        <v>Вторая ночь</v>
      </c>
      <c r="C19" s="4" t="str">
        <f t="shared" ref="C19:H19" si="6">CHOOSE(MOD(C18-DATE(2020,12,30)+8^8,8)+1,"Первый день","Второй день","","Первая ночь","Вторая ночь","","","")</f>
        <v/>
      </c>
      <c r="D19" s="4" t="str">
        <f t="shared" si="6"/>
        <v/>
      </c>
      <c r="E19" s="4" t="str">
        <f t="shared" si="6"/>
        <v/>
      </c>
      <c r="F19" s="4" t="str">
        <f t="shared" si="6"/>
        <v>Первый день</v>
      </c>
      <c r="G19" s="4" t="str">
        <f t="shared" si="6"/>
        <v>Второй день</v>
      </c>
      <c r="H19" s="4" t="str">
        <f t="shared" si="6"/>
        <v/>
      </c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7" priority="2">
      <formula>DAY(B8)&gt;8</formula>
    </cfRule>
  </conditionalFormatting>
  <conditionalFormatting sqref="B16:H16 B18:H18">
    <cfRule type="expression" dxfId="16" priority="1">
      <formula>AND(DAY(B16)&gt;=1,DAY(B16)&lt;=15)</formula>
    </cfRule>
  </conditionalFormatting>
  <hyperlinks>
    <hyperlink ref="H4" location="МАЙ!A1" display="МАЙ"/>
    <hyperlink ref="G4" location="МАРТ!A1" display="МАР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  <pageSetUpPr fitToPage="1"/>
  </sheetPr>
  <dimension ref="B2:I20"/>
  <sheetViews>
    <sheetView showGridLines="0" topLeftCell="A16" zoomScale="125" zoomScaleNormal="125" workbookViewId="0">
      <selection activeCell="B19" sqref="B19:H19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G4" s="10" t="s">
        <v>15</v>
      </c>
      <c r="H4" s="8" t="s">
        <v>18</v>
      </c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17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ДниИНедели+DATE(КалендарныйГод,5,1)-WEEKDAY(DATE(КалендарныйГод,5,1),(Началонедели="Пн")+1)+1</f>
        <v>44312</v>
      </c>
      <c r="C8" s="6">
        <v>44313</v>
      </c>
      <c r="D8" s="6">
        <v>44314</v>
      </c>
      <c r="E8" s="6">
        <v>44315</v>
      </c>
      <c r="F8" s="6">
        <v>44316</v>
      </c>
      <c r="G8" s="6">
        <v>44317</v>
      </c>
      <c r="H8" s="6">
        <v>44318</v>
      </c>
    </row>
    <row r="9" spans="2:9" ht="39.75" customHeight="1" x14ac:dyDescent="0.3">
      <c r="B9" s="4" t="str">
        <f>CHOOSE(MOD(B8-DATE(2020,12,30)+8^8,8)+1,"Первый день","Второй день","","Первая ночь","Вторая ночь","","","")</f>
        <v/>
      </c>
      <c r="C9" s="4" t="str">
        <f t="shared" ref="C9:H9" si="1">CHOOSE(MOD(C8-DATE(2020,12,30)+8^8,8)+1,"Первый день","Второй день","","Первая ночь","Вторая ночь","","","")</f>
        <v/>
      </c>
      <c r="D9" s="4" t="str">
        <f t="shared" si="1"/>
        <v/>
      </c>
      <c r="E9" s="4" t="str">
        <f t="shared" si="1"/>
        <v>Первый день</v>
      </c>
      <c r="F9" s="4" t="str">
        <f t="shared" si="1"/>
        <v>Второй день</v>
      </c>
      <c r="G9" s="4" t="str">
        <f t="shared" si="1"/>
        <v/>
      </c>
      <c r="H9" s="4" t="str">
        <f t="shared" si="1"/>
        <v>Первая ночь</v>
      </c>
    </row>
    <row r="10" spans="2:9" ht="15" customHeight="1" x14ac:dyDescent="0.3">
      <c r="B10" s="6">
        <f t="array" ref="B10:H10">ДниИНедели+DATE(КалендарныйГод,5,1)-WEEKDAY(DATE(КалендарныйГод,5,1),(Началонедели="Пн")+1)+8</f>
        <v>44319</v>
      </c>
      <c r="C10" s="6">
        <v>44320</v>
      </c>
      <c r="D10" s="6">
        <v>44321</v>
      </c>
      <c r="E10" s="6">
        <v>44322</v>
      </c>
      <c r="F10" s="6">
        <v>44323</v>
      </c>
      <c r="G10" s="6">
        <v>44324</v>
      </c>
      <c r="H10" s="6">
        <v>44325</v>
      </c>
    </row>
    <row r="11" spans="2:9" ht="39.75" customHeight="1" x14ac:dyDescent="0.3">
      <c r="B11" s="4" t="str">
        <f>CHOOSE(MOD(B10-DATE(2020,12,30)+8^8,8)+1,"Первый день","Второй день","","Первая ночь","Вторая ночь","","","")</f>
        <v>Вторая ночь</v>
      </c>
      <c r="C11" s="4" t="str">
        <f t="shared" ref="C11:H11" si="2">CHOOSE(MOD(C10-DATE(2020,12,30)+8^8,8)+1,"Первый день","Второй день","","Первая ночь","Вторая ночь","","","")</f>
        <v/>
      </c>
      <c r="D11" s="4" t="str">
        <f t="shared" si="2"/>
        <v/>
      </c>
      <c r="E11" s="4" t="str">
        <f t="shared" si="2"/>
        <v/>
      </c>
      <c r="F11" s="4" t="str">
        <f t="shared" si="2"/>
        <v>Первый день</v>
      </c>
      <c r="G11" s="4" t="str">
        <f t="shared" si="2"/>
        <v>Второй день</v>
      </c>
      <c r="H11" s="4" t="str">
        <f t="shared" si="2"/>
        <v/>
      </c>
    </row>
    <row r="12" spans="2:9" ht="15" customHeight="1" x14ac:dyDescent="0.3">
      <c r="B12" s="6">
        <f t="array" ref="B12:H12">ДниИНедели+DATE(КалендарныйГод,5,1)-WEEKDAY(DATE(КалендарныйГод,5,1),(Началонедели="Пн")+1)+15</f>
        <v>44326</v>
      </c>
      <c r="C12" s="6">
        <v>44327</v>
      </c>
      <c r="D12" s="6">
        <v>44328</v>
      </c>
      <c r="E12" s="6">
        <v>44329</v>
      </c>
      <c r="F12" s="6">
        <v>44330</v>
      </c>
      <c r="G12" s="6">
        <v>44331</v>
      </c>
      <c r="H12" s="6">
        <v>44332</v>
      </c>
    </row>
    <row r="13" spans="2:9" ht="39.75" customHeight="1" x14ac:dyDescent="0.3">
      <c r="B13" s="4" t="str">
        <f>CHOOSE(MOD(B12-DATE(2020,12,30)+8^8,8)+1,"Первый день","Второй день","","Первая ночь","Вторая ночь","","","")</f>
        <v>Первая ночь</v>
      </c>
      <c r="C13" s="4" t="str">
        <f t="shared" ref="C13:H13" si="3">CHOOSE(MOD(C12-DATE(2020,12,30)+8^8,8)+1,"Первый день","Второй день","","Первая ночь","Вторая ночь","","","")</f>
        <v>Вторая ночь</v>
      </c>
      <c r="D13" s="4" t="str">
        <f t="shared" si="3"/>
        <v/>
      </c>
      <c r="E13" s="4" t="str">
        <f t="shared" si="3"/>
        <v/>
      </c>
      <c r="F13" s="4" t="str">
        <f t="shared" si="3"/>
        <v/>
      </c>
      <c r="G13" s="4" t="str">
        <f t="shared" si="3"/>
        <v>Первый день</v>
      </c>
      <c r="H13" s="4" t="str">
        <f t="shared" si="3"/>
        <v>Второй день</v>
      </c>
    </row>
    <row r="14" spans="2:9" ht="15" customHeight="1" x14ac:dyDescent="0.3">
      <c r="B14" s="6">
        <f t="array" ref="B14:H14">ДниИНедели+DATE(КалендарныйГод,5,1)-WEEKDAY(DATE(КалендарныйГод,5,1),(Началонедели="Пн")+1)+22</f>
        <v>44333</v>
      </c>
      <c r="C14" s="6">
        <v>44334</v>
      </c>
      <c r="D14" s="6">
        <v>44335</v>
      </c>
      <c r="E14" s="6">
        <v>44336</v>
      </c>
      <c r="F14" s="6">
        <v>44337</v>
      </c>
      <c r="G14" s="6">
        <v>44338</v>
      </c>
      <c r="H14" s="6">
        <v>44339</v>
      </c>
    </row>
    <row r="15" spans="2:9" ht="40.5" customHeight="1" x14ac:dyDescent="0.3">
      <c r="B15" s="4" t="str">
        <f>CHOOSE(MOD(B14-DATE(2020,12,30)+8^8,8)+1,"Первый день","Второй день","","Первая ночь","Вторая ночь","","","")</f>
        <v/>
      </c>
      <c r="C15" s="4" t="str">
        <f t="shared" ref="C15:H15" si="4">CHOOSE(MOD(C14-DATE(2020,12,30)+8^8,8)+1,"Первый день","Второй день","","Первая ночь","Вторая ночь","","","")</f>
        <v>Первая ночь</v>
      </c>
      <c r="D15" s="4" t="str">
        <f t="shared" si="4"/>
        <v>Вторая ночь</v>
      </c>
      <c r="E15" s="4" t="str">
        <f t="shared" si="4"/>
        <v/>
      </c>
      <c r="F15" s="4" t="str">
        <f t="shared" si="4"/>
        <v/>
      </c>
      <c r="G15" s="4" t="str">
        <f t="shared" si="4"/>
        <v/>
      </c>
      <c r="H15" s="4" t="str">
        <f t="shared" si="4"/>
        <v>Первый день</v>
      </c>
    </row>
    <row r="16" spans="2:9" ht="15" customHeight="1" x14ac:dyDescent="0.3">
      <c r="B16" s="6">
        <f t="array" ref="B16:H16">ДниИНедели+DATE(КалендарныйГод,5,1)-WEEKDAY(DATE(КалендарныйГод,5,1),(Началонедели="Пн")+1)+29</f>
        <v>44340</v>
      </c>
      <c r="C16" s="6">
        <v>44341</v>
      </c>
      <c r="D16" s="6">
        <v>44342</v>
      </c>
      <c r="E16" s="6">
        <v>44343</v>
      </c>
      <c r="F16" s="6">
        <v>44344</v>
      </c>
      <c r="G16" s="6">
        <v>44345</v>
      </c>
      <c r="H16" s="6">
        <v>44346</v>
      </c>
    </row>
    <row r="17" spans="2:8" ht="39.75" customHeight="1" x14ac:dyDescent="0.3">
      <c r="B17" s="4" t="str">
        <f>CHOOSE(MOD(B16-DATE(2020,12,30)+8^8,8)+1,"Первый день","Второй день","","Первая ночь","Вторая ночь","","","")</f>
        <v>Второй день</v>
      </c>
      <c r="C17" s="4" t="str">
        <f t="shared" ref="C17:H17" si="5">CHOOSE(MOD(C16-DATE(2020,12,30)+8^8,8)+1,"Первый день","Второй день","","Первая ночь","Вторая ночь","","","")</f>
        <v/>
      </c>
      <c r="D17" s="4" t="str">
        <f t="shared" si="5"/>
        <v>Первая ночь</v>
      </c>
      <c r="E17" s="4" t="str">
        <f t="shared" si="5"/>
        <v>Вторая ночь</v>
      </c>
      <c r="F17" s="4" t="str">
        <f t="shared" si="5"/>
        <v/>
      </c>
      <c r="G17" s="4" t="str">
        <f t="shared" si="5"/>
        <v/>
      </c>
      <c r="H17" s="4" t="str">
        <f t="shared" si="5"/>
        <v/>
      </c>
    </row>
    <row r="18" spans="2:8" ht="15" customHeight="1" x14ac:dyDescent="0.3">
      <c r="B18" s="6">
        <f t="array" ref="B18:H18">ДниИНедели+DATE(КалендарныйГод,5,1)-WEEKDAY(DATE(КалендарныйГод,5,1),(Началонедели="Пн")+1)+36</f>
        <v>44347</v>
      </c>
      <c r="C18" s="6">
        <v>44348</v>
      </c>
      <c r="D18" s="6">
        <v>44349</v>
      </c>
      <c r="E18" s="6">
        <v>44350</v>
      </c>
      <c r="F18" s="6">
        <v>44351</v>
      </c>
      <c r="G18" s="6">
        <v>44352</v>
      </c>
      <c r="H18" s="6">
        <v>44353</v>
      </c>
    </row>
    <row r="19" spans="2:8" ht="39.75" customHeight="1" x14ac:dyDescent="0.3">
      <c r="B19" s="4" t="str">
        <f>CHOOSE(MOD(B18-DATE(2020,12,30)+8^8,8)+1,"Первый день","Второй день","","Первая ночь","Вторая ночь","","","")</f>
        <v>Первый день</v>
      </c>
      <c r="C19" s="4" t="str">
        <f t="shared" ref="C19:H19" si="6">CHOOSE(MOD(C18-DATE(2020,12,30)+8^8,8)+1,"Первый день","Второй день","","Первая ночь","Вторая ночь","","","")</f>
        <v>Второй день</v>
      </c>
      <c r="D19" s="4" t="str">
        <f t="shared" si="6"/>
        <v/>
      </c>
      <c r="E19" s="4" t="str">
        <f t="shared" si="6"/>
        <v>Первая ночь</v>
      </c>
      <c r="F19" s="4" t="str">
        <f t="shared" si="6"/>
        <v>Вторая ночь</v>
      </c>
      <c r="G19" s="4" t="str">
        <f t="shared" si="6"/>
        <v/>
      </c>
      <c r="H19" s="4" t="str">
        <f t="shared" si="6"/>
        <v/>
      </c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5" priority="2">
      <formula>DAY(B8)&gt;8</formula>
    </cfRule>
  </conditionalFormatting>
  <conditionalFormatting sqref="B16:H16 B18:H18">
    <cfRule type="expression" dxfId="14" priority="1">
      <formula>AND(DAY(B16)&gt;=1,DAY(B16)&lt;=15)</formula>
    </cfRule>
  </conditionalFormatting>
  <hyperlinks>
    <hyperlink ref="H4" location="ИЮНЬ!A1" display="ИЮН"/>
    <hyperlink ref="G4" location="АПРЕЛЬ!A1" display="АПР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499984740745262"/>
    <pageSetUpPr fitToPage="1"/>
  </sheetPr>
  <dimension ref="B2:I20"/>
  <sheetViews>
    <sheetView showGridLines="0" topLeftCell="A16" zoomScale="125" zoomScaleNormal="125" workbookViewId="0">
      <selection activeCell="E23" sqref="E23"/>
    </sheetView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17</v>
      </c>
      <c r="H4" s="8" t="s">
        <v>20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19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ДниИНедели+DATE(КалендарныйГод,6,1)-WEEKDAY(DATE(КалендарныйГод,6,1),(Началонедели="Пн")+1)+1</f>
        <v>44347</v>
      </c>
      <c r="C8" s="6">
        <v>44348</v>
      </c>
      <c r="D8" s="6">
        <v>44349</v>
      </c>
      <c r="E8" s="6">
        <v>44350</v>
      </c>
      <c r="F8" s="6">
        <v>44351</v>
      </c>
      <c r="G8" s="6">
        <v>44352</v>
      </c>
      <c r="H8" s="6">
        <v>44353</v>
      </c>
    </row>
    <row r="9" spans="2:9" ht="39.75" customHeight="1" x14ac:dyDescent="0.3">
      <c r="B9" s="4" t="str">
        <f>CHOOSE(MOD(B8-DATE(2020,12,30)+8^8,8)+1,"Первый день","Второй день","","Первая ночь","Вторая ночь","","","")</f>
        <v>Первый день</v>
      </c>
      <c r="C9" s="4" t="str">
        <f t="shared" ref="C9:H9" si="1">CHOOSE(MOD(C8-DATE(2020,12,30)+8^8,8)+1,"Первый день","Второй день","","Первая ночь","Вторая ночь","","","")</f>
        <v>Второй день</v>
      </c>
      <c r="D9" s="4" t="str">
        <f t="shared" si="1"/>
        <v/>
      </c>
      <c r="E9" s="4" t="str">
        <f t="shared" si="1"/>
        <v>Первая ночь</v>
      </c>
      <c r="F9" s="4" t="str">
        <f t="shared" si="1"/>
        <v>Вторая ночь</v>
      </c>
      <c r="G9" s="4" t="str">
        <f t="shared" si="1"/>
        <v/>
      </c>
      <c r="H9" s="4" t="str">
        <f t="shared" si="1"/>
        <v/>
      </c>
    </row>
    <row r="10" spans="2:9" ht="15" customHeight="1" x14ac:dyDescent="0.3">
      <c r="B10" s="6">
        <f t="array" ref="B10:H10">ДниИНедели+DATE(КалендарныйГод,6,1)-WEEKDAY(DATE(КалендарныйГод,6,1),(Началонедели="Пн")+1)+8</f>
        <v>44354</v>
      </c>
      <c r="C10" s="6">
        <v>44355</v>
      </c>
      <c r="D10" s="6">
        <v>44356</v>
      </c>
      <c r="E10" s="6">
        <v>44357</v>
      </c>
      <c r="F10" s="6">
        <v>44358</v>
      </c>
      <c r="G10" s="6">
        <v>44359</v>
      </c>
      <c r="H10" s="6">
        <v>44360</v>
      </c>
    </row>
    <row r="11" spans="2:9" ht="39.75" customHeight="1" x14ac:dyDescent="0.3">
      <c r="B11" s="4" t="str">
        <f>CHOOSE(MOD(B10-DATE(2020,12,30)+8^8,8)+1,"Первый день","Второй день","","Первая ночь","Вторая ночь","","","")</f>
        <v/>
      </c>
      <c r="C11" s="4" t="str">
        <f t="shared" ref="C11:H11" si="2">CHOOSE(MOD(C10-DATE(2020,12,30)+8^8,8)+1,"Первый день","Второй день","","Первая ночь","Вторая ночь","","","")</f>
        <v>Первый день</v>
      </c>
      <c r="D11" s="4" t="str">
        <f t="shared" si="2"/>
        <v>Второй день</v>
      </c>
      <c r="E11" s="4" t="str">
        <f t="shared" si="2"/>
        <v/>
      </c>
      <c r="F11" s="4" t="str">
        <f t="shared" si="2"/>
        <v>Первая ночь</v>
      </c>
      <c r="G11" s="4" t="str">
        <f t="shared" si="2"/>
        <v>Вторая ночь</v>
      </c>
      <c r="H11" s="4" t="str">
        <f t="shared" si="2"/>
        <v/>
      </c>
    </row>
    <row r="12" spans="2:9" ht="15" customHeight="1" x14ac:dyDescent="0.3">
      <c r="B12" s="6">
        <f t="array" ref="B12:H12">ДниИНедели+DATE(КалендарныйГод,6,1)-WEEKDAY(DATE(КалендарныйГод,6,1),(Началонедели="Пн")+1)+15</f>
        <v>44361</v>
      </c>
      <c r="C12" s="6">
        <v>44362</v>
      </c>
      <c r="D12" s="6">
        <v>44363</v>
      </c>
      <c r="E12" s="6">
        <v>44364</v>
      </c>
      <c r="F12" s="6">
        <v>44365</v>
      </c>
      <c r="G12" s="6">
        <v>44366</v>
      </c>
      <c r="H12" s="6">
        <v>44367</v>
      </c>
    </row>
    <row r="13" spans="2:9" ht="39.75" customHeight="1" x14ac:dyDescent="0.3">
      <c r="B13" s="4" t="str">
        <f>CHOOSE(MOD(B12-DATE(2020,12,30)+8^8,8)+1,"Первый день","Второй день","","Первая ночь","Вторая ночь","","","")</f>
        <v/>
      </c>
      <c r="C13" s="4" t="str">
        <f t="shared" ref="C13:H13" si="3">CHOOSE(MOD(C12-DATE(2020,12,30)+8^8,8)+1,"Первый день","Второй день","","Первая ночь","Вторая ночь","","","")</f>
        <v/>
      </c>
      <c r="D13" s="4" t="str">
        <f t="shared" si="3"/>
        <v>Первый день</v>
      </c>
      <c r="E13" s="4" t="str">
        <f t="shared" si="3"/>
        <v>Второй день</v>
      </c>
      <c r="F13" s="4" t="str">
        <f t="shared" si="3"/>
        <v/>
      </c>
      <c r="G13" s="4" t="str">
        <f t="shared" si="3"/>
        <v>Первая ночь</v>
      </c>
      <c r="H13" s="4" t="str">
        <f t="shared" si="3"/>
        <v>Вторая ночь</v>
      </c>
    </row>
    <row r="14" spans="2:9" ht="15" customHeight="1" x14ac:dyDescent="0.3">
      <c r="B14" s="6">
        <f t="array" ref="B14:H14">ДниИНедели+DATE(КалендарныйГод,6,1)-WEEKDAY(DATE(КалендарныйГод,6,1),(Началонедели="Пн")+1)+22</f>
        <v>44368</v>
      </c>
      <c r="C14" s="6">
        <v>44369</v>
      </c>
      <c r="D14" s="6">
        <v>44370</v>
      </c>
      <c r="E14" s="6">
        <v>44371</v>
      </c>
      <c r="F14" s="6">
        <v>44372</v>
      </c>
      <c r="G14" s="6">
        <v>44373</v>
      </c>
      <c r="H14" s="6">
        <v>44374</v>
      </c>
    </row>
    <row r="15" spans="2:9" ht="40.5" customHeight="1" x14ac:dyDescent="0.3">
      <c r="B15" s="4" t="str">
        <f>CHOOSE(MOD(B14-DATE(2020,12,30)+8^8,8)+1,"Первый день","Второй день","","Первая ночь","Вторая ночь","","","")</f>
        <v/>
      </c>
      <c r="C15" s="4" t="str">
        <f t="shared" ref="C15:H15" si="4">CHOOSE(MOD(C14-DATE(2020,12,30)+8^8,8)+1,"Первый день","Второй день","","Первая ночь","Вторая ночь","","","")</f>
        <v/>
      </c>
      <c r="D15" s="4" t="str">
        <f t="shared" si="4"/>
        <v/>
      </c>
      <c r="E15" s="4" t="str">
        <f t="shared" si="4"/>
        <v>Первый день</v>
      </c>
      <c r="F15" s="4" t="str">
        <f t="shared" si="4"/>
        <v>Второй день</v>
      </c>
      <c r="G15" s="4" t="str">
        <f t="shared" si="4"/>
        <v/>
      </c>
      <c r="H15" s="4" t="str">
        <f t="shared" si="4"/>
        <v>Первая ночь</v>
      </c>
    </row>
    <row r="16" spans="2:9" ht="15" customHeight="1" x14ac:dyDescent="0.3">
      <c r="B16" s="6">
        <f t="array" ref="B16:H16">ДниИНедели+DATE(КалендарныйГод,6,1)-WEEKDAY(DATE(КалендарныйГод,6,1),(Началонедели="Пн")+1)+29</f>
        <v>44375</v>
      </c>
      <c r="C16" s="6">
        <v>44376</v>
      </c>
      <c r="D16" s="6">
        <v>44377</v>
      </c>
      <c r="E16" s="6">
        <v>44378</v>
      </c>
      <c r="F16" s="6">
        <v>44379</v>
      </c>
      <c r="G16" s="6">
        <v>44380</v>
      </c>
      <c r="H16" s="6">
        <v>44381</v>
      </c>
    </row>
    <row r="17" spans="2:8" ht="39.75" customHeight="1" x14ac:dyDescent="0.3">
      <c r="B17" s="4" t="str">
        <f>CHOOSE(MOD(B16-DATE(2020,12,30)+8^8,8)+1,"Первый день","Второй день","","Первая ночь","Вторая ночь","","","")</f>
        <v>Вторая ночь</v>
      </c>
      <c r="C17" s="4" t="str">
        <f t="shared" ref="C17:H17" si="5">CHOOSE(MOD(C16-DATE(2020,12,30)+8^8,8)+1,"Первый день","Второй день","","Первая ночь","Вторая ночь","","","")</f>
        <v/>
      </c>
      <c r="D17" s="4" t="str">
        <f t="shared" si="5"/>
        <v/>
      </c>
      <c r="E17" s="4" t="str">
        <f t="shared" si="5"/>
        <v/>
      </c>
      <c r="F17" s="4" t="str">
        <f t="shared" si="5"/>
        <v>Первый день</v>
      </c>
      <c r="G17" s="4" t="str">
        <f t="shared" si="5"/>
        <v>Второй день</v>
      </c>
      <c r="H17" s="4" t="str">
        <f t="shared" si="5"/>
        <v/>
      </c>
    </row>
    <row r="18" spans="2:8" ht="15" customHeight="1" x14ac:dyDescent="0.3">
      <c r="B18" s="6">
        <f t="array" ref="B18:H18">ДниИНедели+DATE(КалендарныйГод,6,1)-WEEKDAY(DATE(КалендарныйГод,6,1),(Началонедели="Пн")+1)+36</f>
        <v>44382</v>
      </c>
      <c r="C18" s="6">
        <v>44383</v>
      </c>
      <c r="D18" s="6">
        <v>44384</v>
      </c>
      <c r="E18" s="6">
        <v>44385</v>
      </c>
      <c r="F18" s="6">
        <v>44386</v>
      </c>
      <c r="G18" s="6">
        <v>44387</v>
      </c>
      <c r="H18" s="6">
        <v>44388</v>
      </c>
    </row>
    <row r="19" spans="2:8" ht="39.75" customHeight="1" x14ac:dyDescent="0.3">
      <c r="B19" s="4" t="str">
        <f>CHOOSE(MOD(B18-DATE(2020,12,30)+8^8,8)+1,"Первый день","Второй день","","Первая ночь","Вторая ночь","","","")</f>
        <v>Первая ночь</v>
      </c>
      <c r="C19" s="4" t="str">
        <f t="shared" ref="C19:H19" si="6">CHOOSE(MOD(C18-DATE(2020,12,30)+8^8,8)+1,"Первый день","Второй день","","Первая ночь","Вторая ночь","","","")</f>
        <v>Вторая ночь</v>
      </c>
      <c r="D19" s="4" t="str">
        <f t="shared" si="6"/>
        <v/>
      </c>
      <c r="E19" s="4" t="str">
        <f t="shared" si="6"/>
        <v/>
      </c>
      <c r="F19" s="4" t="str">
        <f t="shared" si="6"/>
        <v/>
      </c>
      <c r="G19" s="4" t="str">
        <f t="shared" si="6"/>
        <v>Первый день</v>
      </c>
      <c r="H19" s="4" t="str">
        <f t="shared" si="6"/>
        <v>Второй день</v>
      </c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3" priority="2">
      <formula>DAY(B8)&gt;8</formula>
    </cfRule>
  </conditionalFormatting>
  <conditionalFormatting sqref="B16:H16 B18:H18">
    <cfRule type="expression" dxfId="12" priority="1">
      <formula>AND(DAY(B16)&gt;=1,DAY(B16)&lt;=15)</formula>
    </cfRule>
  </conditionalFormatting>
  <hyperlinks>
    <hyperlink ref="H4" location="ИЮЛЬ!A1" display="ИЮЛ"/>
    <hyperlink ref="G4" location="МАЙ!A1" display="МАЙ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499984740745262"/>
    <pageSetUpPr fitToPage="1"/>
  </sheetPr>
  <dimension ref="B2:I20"/>
  <sheetViews>
    <sheetView showGridLines="0" topLeftCell="A1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18</v>
      </c>
      <c r="H4" s="8" t="s">
        <v>22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21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ДниИНедели+DATE(КалендарныйГод,7,1)-WEEKDAY(DATE(КалендарныйГод,7,1),(Началонедели="Пн")+1)+1</f>
        <v>44375</v>
      </c>
      <c r="C8" s="6">
        <v>44376</v>
      </c>
      <c r="D8" s="6">
        <v>44377</v>
      </c>
      <c r="E8" s="6">
        <v>44378</v>
      </c>
      <c r="F8" s="6">
        <v>44379</v>
      </c>
      <c r="G8" s="6">
        <v>44380</v>
      </c>
      <c r="H8" s="6">
        <v>44381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ДниИНедели+DATE(КалендарныйГод,7,1)-WEEKDAY(DATE(КалендарныйГод,7,1),(Началонедели="Пн")+1)+8</f>
        <v>44382</v>
      </c>
      <c r="C10" s="6">
        <v>44383</v>
      </c>
      <c r="D10" s="6">
        <v>44384</v>
      </c>
      <c r="E10" s="6">
        <v>44385</v>
      </c>
      <c r="F10" s="6">
        <v>44386</v>
      </c>
      <c r="G10" s="6">
        <v>44387</v>
      </c>
      <c r="H10" s="6">
        <v>44388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ДниИНедели+DATE(КалендарныйГод,7,1)-WEEKDAY(DATE(КалендарныйГод,7,1),(Началонедели="Пн")+1)+15</f>
        <v>44389</v>
      </c>
      <c r="C12" s="6">
        <v>44390</v>
      </c>
      <c r="D12" s="6">
        <v>44391</v>
      </c>
      <c r="E12" s="6">
        <v>44392</v>
      </c>
      <c r="F12" s="6">
        <v>44393</v>
      </c>
      <c r="G12" s="6">
        <v>44394</v>
      </c>
      <c r="H12" s="6">
        <v>44395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ДниИНедели+DATE(КалендарныйГод,7,1)-WEEKDAY(DATE(КалендарныйГод,7,1),(Началонедели="Пн")+1)+22</f>
        <v>44396</v>
      </c>
      <c r="C14" s="6">
        <v>44397</v>
      </c>
      <c r="D14" s="6">
        <v>44398</v>
      </c>
      <c r="E14" s="6">
        <v>44399</v>
      </c>
      <c r="F14" s="6">
        <v>44400</v>
      </c>
      <c r="G14" s="6">
        <v>44401</v>
      </c>
      <c r="H14" s="6">
        <v>44402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ДниИНедели+DATE(КалендарныйГод,7,1)-WEEKDAY(DATE(КалендарныйГод,7,1),(Началонедели="Пн")+1)+29</f>
        <v>44403</v>
      </c>
      <c r="C16" s="6">
        <v>44404</v>
      </c>
      <c r="D16" s="6">
        <v>44405</v>
      </c>
      <c r="E16" s="6">
        <v>44406</v>
      </c>
      <c r="F16" s="6">
        <v>44407</v>
      </c>
      <c r="G16" s="6">
        <v>44408</v>
      </c>
      <c r="H16" s="6">
        <v>44409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ДниИНедели+DATE(КалендарныйГод,7,1)-WEEKDAY(DATE(КалендарныйГод,7,1),(Началонедели="Пн")+1)+36</f>
        <v>44410</v>
      </c>
      <c r="C18" s="6">
        <v>44411</v>
      </c>
      <c r="D18" s="6">
        <v>44412</v>
      </c>
      <c r="E18" s="6">
        <v>44413</v>
      </c>
      <c r="F18" s="6">
        <v>44414</v>
      </c>
      <c r="G18" s="6">
        <v>44415</v>
      </c>
      <c r="H18" s="6">
        <v>44416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1" priority="2">
      <formula>DAY(B8)&gt;8</formula>
    </cfRule>
  </conditionalFormatting>
  <conditionalFormatting sqref="B16:H19">
    <cfRule type="expression" dxfId="10" priority="1">
      <formula>AND(DAY(B16)&gt;=1,DAY(B16)&lt;=15)</formula>
    </cfRule>
  </conditionalFormatting>
  <hyperlinks>
    <hyperlink ref="H4" location="АВГУСТ!A1" display="АВГ"/>
    <hyperlink ref="G4" location="ИЮНЬ!A1" display="ИЮН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249977111117893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20</v>
      </c>
      <c r="H4" s="8" t="s">
        <v>5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23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ДниИНедели+DATE(КалендарныйГод,8,1)-WEEKDAY(DATE(КалендарныйГод,8,1),(Началонедели="Пн")+1)+1</f>
        <v>44403</v>
      </c>
      <c r="C8" s="6">
        <v>44404</v>
      </c>
      <c r="D8" s="6">
        <v>44405</v>
      </c>
      <c r="E8" s="6">
        <v>44406</v>
      </c>
      <c r="F8" s="6">
        <v>44407</v>
      </c>
      <c r="G8" s="6">
        <v>44408</v>
      </c>
      <c r="H8" s="6">
        <v>44409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ДниИНедели+DATE(КалендарныйГод,8,1)-WEEKDAY(DATE(КалендарныйГод,8,1),(Началонедели="Пн")+1)+8</f>
        <v>44410</v>
      </c>
      <c r="C10" s="6">
        <v>44411</v>
      </c>
      <c r="D10" s="6">
        <v>44412</v>
      </c>
      <c r="E10" s="6">
        <v>44413</v>
      </c>
      <c r="F10" s="6">
        <v>44414</v>
      </c>
      <c r="G10" s="6">
        <v>44415</v>
      </c>
      <c r="H10" s="6">
        <v>44416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ДниИНедели+DATE(КалендарныйГод,8,1)-WEEKDAY(DATE(КалендарныйГод,8,1),(Началонедели="Пн")+1)+15</f>
        <v>44417</v>
      </c>
      <c r="C12" s="6">
        <v>44418</v>
      </c>
      <c r="D12" s="6">
        <v>44419</v>
      </c>
      <c r="E12" s="6">
        <v>44420</v>
      </c>
      <c r="F12" s="6">
        <v>44421</v>
      </c>
      <c r="G12" s="6">
        <v>44422</v>
      </c>
      <c r="H12" s="6">
        <v>44423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ДниИНедели+DATE(КалендарныйГод,8,1)-WEEKDAY(DATE(КалендарныйГод,8,1),(Началонедели="Пн")+1)+22</f>
        <v>44424</v>
      </c>
      <c r="C14" s="6">
        <v>44425</v>
      </c>
      <c r="D14" s="6">
        <v>44426</v>
      </c>
      <c r="E14" s="6">
        <v>44427</v>
      </c>
      <c r="F14" s="6">
        <v>44428</v>
      </c>
      <c r="G14" s="6">
        <v>44429</v>
      </c>
      <c r="H14" s="6">
        <v>44430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ДниИНедели+DATE(КалендарныйГод,8,1)-WEEKDAY(DATE(КалендарныйГод,8,1),(Началонедели="Пн")+1)+29</f>
        <v>44431</v>
      </c>
      <c r="C16" s="6">
        <v>44432</v>
      </c>
      <c r="D16" s="6">
        <v>44433</v>
      </c>
      <c r="E16" s="6">
        <v>44434</v>
      </c>
      <c r="F16" s="6">
        <v>44435</v>
      </c>
      <c r="G16" s="6">
        <v>44436</v>
      </c>
      <c r="H16" s="6">
        <v>44437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ДниИНедели+DATE(КалендарныйГод,8,1)-WEEKDAY(DATE(КалендарныйГод,8,1),(Началонедели="Пн")+1)+36</f>
        <v>44438</v>
      </c>
      <c r="C18" s="6">
        <v>44439</v>
      </c>
      <c r="D18" s="6">
        <v>44440</v>
      </c>
      <c r="E18" s="6">
        <v>44441</v>
      </c>
      <c r="F18" s="6">
        <v>44442</v>
      </c>
      <c r="G18" s="6">
        <v>44443</v>
      </c>
      <c r="H18" s="6">
        <v>44444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9" priority="2">
      <formula>DAY(B8)&gt;8</formula>
    </cfRule>
  </conditionalFormatting>
  <conditionalFormatting sqref="B16:H19">
    <cfRule type="expression" dxfId="8" priority="1">
      <formula>AND(DAY(B16)&gt;=1,DAY(B16)&lt;=15)</formula>
    </cfRule>
  </conditionalFormatting>
  <hyperlinks>
    <hyperlink ref="H4" location="СЕНТЯБРЬ!A1" display="СЕН"/>
    <hyperlink ref="G4" location="ИЮЛЬ!A1" display="ИЮЛ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499984740745262"/>
    <pageSetUpPr fitToPage="1"/>
  </sheetPr>
  <dimension ref="B2:I20"/>
  <sheetViews>
    <sheetView showGridLines="0" topLeftCell="A16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22</v>
      </c>
      <c r="H4" s="8" t="s">
        <v>8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24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ДниИНедели+DATE(КалендарныйГод,9,1)-WEEKDAY(DATE(КалендарныйГод,9,1),(Началонедели="Пн")+1)+1</f>
        <v>44438</v>
      </c>
      <c r="C8" s="6">
        <v>44439</v>
      </c>
      <c r="D8" s="6">
        <v>44440</v>
      </c>
      <c r="E8" s="6">
        <v>44441</v>
      </c>
      <c r="F8" s="6">
        <v>44442</v>
      </c>
      <c r="G8" s="6">
        <v>44443</v>
      </c>
      <c r="H8" s="6">
        <v>44444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ДниИНедели+DATE(КалендарныйГод,9,1)-WEEKDAY(DATE(КалендарныйГод,9,1),(Началонедели="Пн")+1)+8</f>
        <v>44445</v>
      </c>
      <c r="C10" s="6">
        <v>44446</v>
      </c>
      <c r="D10" s="6">
        <v>44447</v>
      </c>
      <c r="E10" s="6">
        <v>44448</v>
      </c>
      <c r="F10" s="6">
        <v>44449</v>
      </c>
      <c r="G10" s="6">
        <v>44450</v>
      </c>
      <c r="H10" s="6">
        <v>44451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ДниИНедели+DATE(КалендарныйГод,9,1)-WEEKDAY(DATE(КалендарныйГод,9,1),(Началонедели="Пн")+1)+15</f>
        <v>44452</v>
      </c>
      <c r="C12" s="6">
        <v>44453</v>
      </c>
      <c r="D12" s="6">
        <v>44454</v>
      </c>
      <c r="E12" s="6">
        <v>44455</v>
      </c>
      <c r="F12" s="6">
        <v>44456</v>
      </c>
      <c r="G12" s="6">
        <v>44457</v>
      </c>
      <c r="H12" s="6">
        <v>44458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ДниИНедели+DATE(КалендарныйГод,9,1)-WEEKDAY(DATE(КалендарныйГод,9,1),(Началонедели="Пн")+1)+22</f>
        <v>44459</v>
      </c>
      <c r="C14" s="6">
        <v>44460</v>
      </c>
      <c r="D14" s="6">
        <v>44461</v>
      </c>
      <c r="E14" s="6">
        <v>44462</v>
      </c>
      <c r="F14" s="6">
        <v>44463</v>
      </c>
      <c r="G14" s="6">
        <v>44464</v>
      </c>
      <c r="H14" s="6">
        <v>44465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ДниИНедели+DATE(КалендарныйГод,9,1)-WEEKDAY(DATE(КалендарныйГод,9,1),(Началонедели="Пн")+1)+29</f>
        <v>44466</v>
      </c>
      <c r="C16" s="6">
        <v>44467</v>
      </c>
      <c r="D16" s="6">
        <v>44468</v>
      </c>
      <c r="E16" s="6">
        <v>44469</v>
      </c>
      <c r="F16" s="6">
        <v>44470</v>
      </c>
      <c r="G16" s="6">
        <v>44471</v>
      </c>
      <c r="H16" s="6">
        <v>44472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ДниИНедели+DATE(КалендарныйГод,9,1)-WEEKDAY(DATE(КалендарныйГод,9,1),(Началонедели="Пн")+1)+36</f>
        <v>44473</v>
      </c>
      <c r="C18" s="6">
        <v>44474</v>
      </c>
      <c r="D18" s="6">
        <v>44475</v>
      </c>
      <c r="E18" s="6">
        <v>44476</v>
      </c>
      <c r="F18" s="6">
        <v>44477</v>
      </c>
      <c r="G18" s="6">
        <v>44478</v>
      </c>
      <c r="H18" s="6">
        <v>44479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7" priority="2">
      <formula>DAY(B8)&gt;8</formula>
    </cfRule>
  </conditionalFormatting>
  <conditionalFormatting sqref="B16:H19">
    <cfRule type="expression" dxfId="6" priority="1">
      <formula>AND(DAY(B16)&gt;=1,DAY(B16)&lt;=15)</formula>
    </cfRule>
  </conditionalFormatting>
  <hyperlinks>
    <hyperlink ref="H4" location="ОКТЯБРЬ!A1" display="ОКТ"/>
    <hyperlink ref="G4" location="АВГУСТ!A1" display="АВГ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5</v>
      </c>
      <c r="H4" s="8" t="s">
        <v>6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4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ДниИНедели+DATE(КалендарныйГод,10,1)-WEEKDAY(DATE(КалендарныйГод,10,1),(Началонедели="Пн")+1)+1</f>
        <v>44466</v>
      </c>
      <c r="C8" s="6">
        <v>44467</v>
      </c>
      <c r="D8" s="6">
        <v>44468</v>
      </c>
      <c r="E8" s="6">
        <v>44469</v>
      </c>
      <c r="F8" s="6">
        <v>44470</v>
      </c>
      <c r="G8" s="6">
        <v>44471</v>
      </c>
      <c r="H8" s="6">
        <v>44472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ДниИНедели+DATE(КалендарныйГод,10,1)-WEEKDAY(DATE(КалендарныйГод,10,1),(Началонедели="Пн")+1)+8</f>
        <v>44473</v>
      </c>
      <c r="C10" s="6">
        <v>44474</v>
      </c>
      <c r="D10" s="6">
        <v>44475</v>
      </c>
      <c r="E10" s="6">
        <v>44476</v>
      </c>
      <c r="F10" s="6">
        <v>44477</v>
      </c>
      <c r="G10" s="6">
        <v>44478</v>
      </c>
      <c r="H10" s="6">
        <v>44479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ДниИНедели+DATE(КалендарныйГод,10,1)-WEEKDAY(DATE(КалендарныйГод,10,1),(Началонедели="Пн")+1)+15</f>
        <v>44480</v>
      </c>
      <c r="C12" s="6">
        <v>44481</v>
      </c>
      <c r="D12" s="6">
        <v>44482</v>
      </c>
      <c r="E12" s="6">
        <v>44483</v>
      </c>
      <c r="F12" s="6">
        <v>44484</v>
      </c>
      <c r="G12" s="6">
        <v>44485</v>
      </c>
      <c r="H12" s="6">
        <v>44486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ДниИНедели+DATE(КалендарныйГод,10,1)-WEEKDAY(DATE(КалендарныйГод,10,1),(Началонедели="Пн")+1)+22</f>
        <v>44487</v>
      </c>
      <c r="C14" s="6">
        <v>44488</v>
      </c>
      <c r="D14" s="6">
        <v>44489</v>
      </c>
      <c r="E14" s="6">
        <v>44490</v>
      </c>
      <c r="F14" s="6">
        <v>44491</v>
      </c>
      <c r="G14" s="6">
        <v>44492</v>
      </c>
      <c r="H14" s="6">
        <v>44493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ДниИНедели+DATE(КалендарныйГод,10,1)-WEEKDAY(DATE(КалендарныйГод,10,1),(Началонедели="Пн")+1)+29</f>
        <v>44494</v>
      </c>
      <c r="C16" s="6">
        <v>44495</v>
      </c>
      <c r="D16" s="6">
        <v>44496</v>
      </c>
      <c r="E16" s="6">
        <v>44497</v>
      </c>
      <c r="F16" s="6">
        <v>44498</v>
      </c>
      <c r="G16" s="6">
        <v>44499</v>
      </c>
      <c r="H16" s="6">
        <v>44500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ДниИНедели+DATE(КалендарныйГод,10,1)-WEEKDAY(DATE(КалендарныйГод,10,1),(Началонедели="Пн")+1)+36</f>
        <v>44501</v>
      </c>
      <c r="C18" s="6">
        <v>44502</v>
      </c>
      <c r="D18" s="6">
        <v>44503</v>
      </c>
      <c r="E18" s="6">
        <v>44504</v>
      </c>
      <c r="F18" s="6">
        <v>44505</v>
      </c>
      <c r="G18" s="6">
        <v>44506</v>
      </c>
      <c r="H18" s="6">
        <v>44507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5" priority="2">
      <formula>DAY(B8)&gt;8</formula>
    </cfRule>
  </conditionalFormatting>
  <conditionalFormatting sqref="B16:H19">
    <cfRule type="expression" dxfId="4" priority="1">
      <formula>AND(DAY(B16)&gt;=1,DAY(B16)&lt;=15)</formula>
    </cfRule>
  </conditionalFormatting>
  <hyperlinks>
    <hyperlink ref="H4" location="НОЯБРЬ!A1" display="НОЯ"/>
    <hyperlink ref="G4" location="СЕНТЯБРЬ!A1" display="СЕН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249977111117893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8</v>
      </c>
      <c r="H4" s="8" t="s">
        <v>9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7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ДниИНедели+DATE(КалендарныйГод,11,1)-WEEKDAY(DATE(КалендарныйГод,11,1),(Началонедели="Пн")+1)+1</f>
        <v>44501</v>
      </c>
      <c r="C8" s="6">
        <v>44502</v>
      </c>
      <c r="D8" s="6">
        <v>44503</v>
      </c>
      <c r="E8" s="6">
        <v>44504</v>
      </c>
      <c r="F8" s="6">
        <v>44505</v>
      </c>
      <c r="G8" s="6">
        <v>44506</v>
      </c>
      <c r="H8" s="6">
        <v>44507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ДниИНедели+DATE(КалендарныйГод,11,1)-WEEKDAY(DATE(КалендарныйГод,11,1),(Началонедели="Пн")+1)+8</f>
        <v>44508</v>
      </c>
      <c r="C10" s="6">
        <v>44509</v>
      </c>
      <c r="D10" s="6">
        <v>44510</v>
      </c>
      <c r="E10" s="6">
        <v>44511</v>
      </c>
      <c r="F10" s="6">
        <v>44512</v>
      </c>
      <c r="G10" s="6">
        <v>44513</v>
      </c>
      <c r="H10" s="6">
        <v>44514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ДниИНедели+DATE(КалендарныйГод,11,1)-WEEKDAY(DATE(КалендарныйГод,11,1),(Началонедели="Пн")+1)+15</f>
        <v>44515</v>
      </c>
      <c r="C12" s="6">
        <v>44516</v>
      </c>
      <c r="D12" s="6">
        <v>44517</v>
      </c>
      <c r="E12" s="6">
        <v>44518</v>
      </c>
      <c r="F12" s="6">
        <v>44519</v>
      </c>
      <c r="G12" s="6">
        <v>44520</v>
      </c>
      <c r="H12" s="6">
        <v>44521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ДниИНедели+DATE(КалендарныйГод,11,1)-WEEKDAY(DATE(КалендарныйГод,11,1),(Началонедели="Пн")+1)+22</f>
        <v>44522</v>
      </c>
      <c r="C14" s="6">
        <v>44523</v>
      </c>
      <c r="D14" s="6">
        <v>44524</v>
      </c>
      <c r="E14" s="6">
        <v>44525</v>
      </c>
      <c r="F14" s="6">
        <v>44526</v>
      </c>
      <c r="G14" s="6">
        <v>44527</v>
      </c>
      <c r="H14" s="6">
        <v>44528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ДниИНедели+DATE(КалендарныйГод,11,1)-WEEKDAY(DATE(КалендарныйГод,11,1),(Началонедели="Пн")+1)+29</f>
        <v>44529</v>
      </c>
      <c r="C16" s="6">
        <v>44530</v>
      </c>
      <c r="D16" s="6">
        <v>44531</v>
      </c>
      <c r="E16" s="6">
        <v>44532</v>
      </c>
      <c r="F16" s="6">
        <v>44533</v>
      </c>
      <c r="G16" s="6">
        <v>44534</v>
      </c>
      <c r="H16" s="6">
        <v>44535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ДниИНедели+DATE(КалендарныйГод,11,1)-WEEKDAY(DATE(КалендарныйГод,11,1),(Началонедели="Пн")+1)+36</f>
        <v>44536</v>
      </c>
      <c r="C18" s="6">
        <v>44537</v>
      </c>
      <c r="D18" s="6">
        <v>44538</v>
      </c>
      <c r="E18" s="6">
        <v>44539</v>
      </c>
      <c r="F18" s="6">
        <v>44540</v>
      </c>
      <c r="G18" s="6">
        <v>44541</v>
      </c>
      <c r="H18" s="6">
        <v>44542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3" priority="2">
      <formula>DAY(B8)&gt;8</formula>
    </cfRule>
  </conditionalFormatting>
  <conditionalFormatting sqref="B16:H19">
    <cfRule type="expression" dxfId="2" priority="1">
      <formula>AND(DAY(B16)&gt;=1,DAY(B16)&lt;=15)</formula>
    </cfRule>
  </conditionalFormatting>
  <hyperlinks>
    <hyperlink ref="H4" location="ДЕКАБРЬ!A1" display="ДЕК"/>
    <hyperlink ref="G4" location="ОКТЯБРЬ!A1" display="ОКТ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  <pageSetUpPr fitToPage="1"/>
  </sheetPr>
  <dimension ref="B2:I20"/>
  <sheetViews>
    <sheetView showGridLines="0" zoomScale="125" zoomScaleNormal="125" workbookViewId="0"/>
  </sheetViews>
  <sheetFormatPr defaultRowHeight="13.5" x14ac:dyDescent="0.3"/>
  <cols>
    <col min="1" max="1" width="5.5" customWidth="1"/>
    <col min="2" max="8" width="16.83203125" customWidth="1"/>
    <col min="9" max="9" width="5.5" customWidth="1"/>
  </cols>
  <sheetData>
    <row r="2" spans="2:9" ht="12.75" customHeight="1" x14ac:dyDescent="0.3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3">
      <c r="B3" s="9"/>
      <c r="C3" s="9"/>
      <c r="D3" s="9"/>
      <c r="E3" s="1"/>
      <c r="F3" s="1"/>
      <c r="G3" s="1"/>
    </row>
    <row r="4" spans="2:9" ht="16.5" customHeight="1" x14ac:dyDescent="0.3">
      <c r="B4" s="1"/>
      <c r="C4" s="1"/>
      <c r="D4" s="1"/>
      <c r="E4" s="1"/>
      <c r="F4" s="1"/>
      <c r="G4" s="10" t="s">
        <v>6</v>
      </c>
      <c r="H4" s="8" t="s">
        <v>11</v>
      </c>
      <c r="I4" s="1"/>
    </row>
    <row r="5" spans="2:9" ht="27.75" customHeight="1" x14ac:dyDescent="0.45">
      <c r="B5" s="12">
        <f>КалендарныйГод</f>
        <v>2021</v>
      </c>
      <c r="C5" s="12"/>
      <c r="E5" s="1"/>
      <c r="F5" s="1"/>
      <c r="G5" s="1"/>
      <c r="H5" s="8"/>
      <c r="I5" s="1"/>
    </row>
    <row r="6" spans="2:9" ht="44.25" customHeight="1" x14ac:dyDescent="0.3">
      <c r="B6" s="13" t="s">
        <v>10</v>
      </c>
      <c r="C6" s="13"/>
      <c r="D6" s="13"/>
      <c r="E6" s="13"/>
      <c r="F6" s="5"/>
    </row>
    <row r="7" spans="2:9" ht="18.75" customHeight="1" x14ac:dyDescent="0.3">
      <c r="B7" s="7" t="str">
        <f>Началонедели</f>
        <v>Пн</v>
      </c>
      <c r="C7" s="11" t="str">
        <f>LEFT(TEXT(C8,"ДДД"),1)&amp;MID(TEXT(C8,"ДДД"),2,1)</f>
        <v>Вт</v>
      </c>
      <c r="D7" s="11" t="str">
        <f t="shared" ref="D7:H7" si="0">LEFT(TEXT(D8,"ДДД"),1)&amp;MID(TEXT(D8,"ДДД"),2,1)</f>
        <v>Ср</v>
      </c>
      <c r="E7" s="11" t="str">
        <f t="shared" si="0"/>
        <v>Чт</v>
      </c>
      <c r="F7" s="11" t="str">
        <f t="shared" si="0"/>
        <v>Пт</v>
      </c>
      <c r="G7" s="11" t="str">
        <f t="shared" si="0"/>
        <v>Сб</v>
      </c>
      <c r="H7" s="11" t="str">
        <f t="shared" si="0"/>
        <v>Вс</v>
      </c>
    </row>
    <row r="8" spans="2:9" ht="16.5" customHeight="1" x14ac:dyDescent="0.3">
      <c r="B8" s="6">
        <f t="array" ref="B8:H8">ДниИНедели+DATE(КалендарныйГод,12,1)-WEEKDAY(DATE(КалендарныйГод,12,1),(Началонедели="Пн")+1)+1</f>
        <v>44529</v>
      </c>
      <c r="C8" s="6">
        <v>44530</v>
      </c>
      <c r="D8" s="6">
        <v>44531</v>
      </c>
      <c r="E8" s="6">
        <v>44532</v>
      </c>
      <c r="F8" s="6">
        <v>44533</v>
      </c>
      <c r="G8" s="6">
        <v>44534</v>
      </c>
      <c r="H8" s="6">
        <v>44535</v>
      </c>
    </row>
    <row r="9" spans="2:9" ht="39.75" customHeight="1" x14ac:dyDescent="0.3">
      <c r="B9" s="4"/>
      <c r="C9" s="4"/>
      <c r="D9" s="4"/>
      <c r="F9" s="4"/>
      <c r="G9" s="4"/>
      <c r="H9" s="4"/>
    </row>
    <row r="10" spans="2:9" ht="15" customHeight="1" x14ac:dyDescent="0.3">
      <c r="B10" s="6">
        <f t="array" ref="B10:H10">ДниИНедели+DATE(КалендарныйГод,12,1)-WEEKDAY(DATE(КалендарныйГод,12,1),(Началонедели="Пн")+1)+8</f>
        <v>44536</v>
      </c>
      <c r="C10" s="6">
        <v>44537</v>
      </c>
      <c r="D10" s="6">
        <v>44538</v>
      </c>
      <c r="E10" s="6">
        <v>44539</v>
      </c>
      <c r="F10" s="6">
        <v>44540</v>
      </c>
      <c r="G10" s="6">
        <v>44541</v>
      </c>
      <c r="H10" s="6">
        <v>44542</v>
      </c>
    </row>
    <row r="11" spans="2:9" ht="39.75" customHeight="1" x14ac:dyDescent="0.3">
      <c r="B11" s="4"/>
      <c r="C11" s="4"/>
      <c r="D11" s="4"/>
      <c r="E11" s="4"/>
      <c r="F11" s="4"/>
      <c r="G11" s="4"/>
      <c r="H11" s="4"/>
    </row>
    <row r="12" spans="2:9" ht="15" customHeight="1" x14ac:dyDescent="0.3">
      <c r="B12" s="6">
        <f t="array" ref="B12:H12">ДниИНедели+DATE(КалендарныйГод,12,1)-WEEKDAY(DATE(КалендарныйГод,12,1),(Началонедели="Пн")+1)+15</f>
        <v>44543</v>
      </c>
      <c r="C12" s="6">
        <v>44544</v>
      </c>
      <c r="D12" s="6">
        <v>44545</v>
      </c>
      <c r="E12" s="6">
        <v>44546</v>
      </c>
      <c r="F12" s="6">
        <v>44547</v>
      </c>
      <c r="G12" s="6">
        <v>44548</v>
      </c>
      <c r="H12" s="6">
        <v>44549</v>
      </c>
    </row>
    <row r="13" spans="2:9" ht="39.75" customHeight="1" x14ac:dyDescent="0.3">
      <c r="B13" s="4"/>
      <c r="C13" s="4"/>
      <c r="D13" s="4"/>
      <c r="E13" s="4"/>
      <c r="F13" s="4"/>
      <c r="G13" s="4"/>
      <c r="H13" s="4"/>
    </row>
    <row r="14" spans="2:9" ht="15" customHeight="1" x14ac:dyDescent="0.3">
      <c r="B14" s="6">
        <f t="array" ref="B14:H14">ДниИНедели+DATE(КалендарныйГод,12,1)-WEEKDAY(DATE(КалендарныйГод,12,1),(Началонедели="Пн")+1)+22</f>
        <v>44550</v>
      </c>
      <c r="C14" s="6">
        <v>44551</v>
      </c>
      <c r="D14" s="6">
        <v>44552</v>
      </c>
      <c r="E14" s="6">
        <v>44553</v>
      </c>
      <c r="F14" s="6">
        <v>44554</v>
      </c>
      <c r="G14" s="6">
        <v>44555</v>
      </c>
      <c r="H14" s="6">
        <v>44556</v>
      </c>
    </row>
    <row r="15" spans="2:9" ht="40.5" customHeight="1" x14ac:dyDescent="0.3">
      <c r="B15" s="4"/>
      <c r="C15" s="4"/>
      <c r="D15" s="4"/>
      <c r="E15" s="4"/>
      <c r="F15" s="4"/>
      <c r="G15" s="4"/>
      <c r="H15" s="4"/>
    </row>
    <row r="16" spans="2:9" ht="15" customHeight="1" x14ac:dyDescent="0.3">
      <c r="B16" s="6">
        <f t="array" ref="B16:H16">ДниИНедели+DATE(КалендарныйГод,12,1)-WEEKDAY(DATE(КалендарныйГод,12,1),(Началонедели="Пн")+1)+29</f>
        <v>44557</v>
      </c>
      <c r="C16" s="6">
        <v>44558</v>
      </c>
      <c r="D16" s="6">
        <v>44559</v>
      </c>
      <c r="E16" s="6">
        <v>44560</v>
      </c>
      <c r="F16" s="6">
        <v>44561</v>
      </c>
      <c r="G16" s="6">
        <v>44562</v>
      </c>
      <c r="H16" s="6">
        <v>44563</v>
      </c>
    </row>
    <row r="17" spans="2:8" ht="39.75" customHeight="1" x14ac:dyDescent="0.3">
      <c r="B17" s="4"/>
      <c r="C17" s="4"/>
      <c r="D17" s="4"/>
      <c r="E17" s="4"/>
      <c r="F17" s="4"/>
      <c r="G17" s="4"/>
      <c r="H17" s="4"/>
    </row>
    <row r="18" spans="2:8" ht="15" customHeight="1" x14ac:dyDescent="0.3">
      <c r="B18" s="6">
        <f t="array" ref="B18:H18">ДниИНедели+DATE(КалендарныйГод,12,1)-WEEKDAY(DATE(КалендарныйГод,12,1),(Началонедели="Пн")+1)+36</f>
        <v>44564</v>
      </c>
      <c r="C18" s="6">
        <v>44565</v>
      </c>
      <c r="D18" s="6">
        <v>44566</v>
      </c>
      <c r="E18" s="6">
        <v>44567</v>
      </c>
      <c r="F18" s="6">
        <v>44568</v>
      </c>
      <c r="G18" s="6">
        <v>44569</v>
      </c>
      <c r="H18" s="6">
        <v>44570</v>
      </c>
    </row>
    <row r="19" spans="2:8" ht="39.75" customHeight="1" x14ac:dyDescent="0.3">
      <c r="B19" s="3"/>
      <c r="C19" s="3"/>
      <c r="D19" s="3"/>
      <c r="E19" s="3"/>
      <c r="F19" s="3"/>
      <c r="G19" s="3"/>
      <c r="H19" s="4"/>
    </row>
    <row r="20" spans="2:8" ht="14.25" customHeight="1" x14ac:dyDescent="0.3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" priority="2">
      <formula>DAY(B8)&gt;8</formula>
    </cfRule>
  </conditionalFormatting>
  <conditionalFormatting sqref="B16:H19">
    <cfRule type="expression" dxfId="0" priority="1">
      <formula>AND(DAY(B16)&gt;=1,DAY(B16)&lt;=15)</formula>
    </cfRule>
  </conditionalFormatting>
  <hyperlinks>
    <hyperlink ref="H4" location="ЯНВАРЬ!A1" display="ЯНВ"/>
    <hyperlink ref="G4" location="НОЯБРЬ!A1" display="НОЯ"/>
  </hyperlinks>
  <printOptions horizontalCentered="1"/>
  <pageMargins left="0.5" right="0.5" top="0.4" bottom="0.4" header="0.3" footer="0.3"/>
  <pageSetup paperSize="9" fitToHeight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Монитор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КалендарныйГод</vt:lpstr>
      <vt:lpstr>Началонедели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2020-12-24T18:25:39Z</dcterms:created>
  <dcterms:modified xsi:type="dcterms:W3CDTF">2020-12-24T18:44:01Z</dcterms:modified>
</cp:coreProperties>
</file>