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Решени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<sst xmlns="http://schemas.openxmlformats.org/spreadsheetml/2006/main" count="26" uniqueCount="8">
  <si>
    <t>Пункты назначения</t>
  </si>
  <si>
    <t>Исходные пункты</t>
  </si>
  <si>
    <t>Спрос</t>
  </si>
  <si>
    <t>Предложение</t>
  </si>
  <si>
    <t>Минимум</t>
  </si>
  <si>
    <t>да</t>
  </si>
  <si>
    <t>1 итерация</t>
  </si>
  <si>
    <t>2 итерация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</si>
</sst>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 vertical="center"/>
    </xf>
    <xf numFmtId="0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2"/>
  <sheetViews>
    <sheetView tabSelected="1" zoomScale="130" zoomScaleNormal="130" zoomScalePageLayoutView="0" workbookViewId="0" topLeftCell="A1">
      <selection activeCell="K12" sqref="K12:K13"/>
    </sheetView>
  </sheetViews>
  <sheetFormatPr defaultColWidth="9.140625" defaultRowHeight="15"/>
  <cols>
    <col min="1" max="1" width="10.7109375" style="0" customWidth="1"/>
    <col min="10" max="10" width="10.140625" style="0" customWidth="1"/>
  </cols>
  <sheetData>
    <row r="1" spans="1:20" ht="15">
      <c r="A1" s="25" t="s">
        <v>1</v>
      </c>
      <c r="B1" s="20" t="s">
        <v>0</v>
      </c>
      <c r="C1" s="20"/>
      <c r="D1" s="20"/>
      <c r="E1" s="20"/>
      <c r="F1" s="20"/>
      <c r="G1" s="20"/>
      <c r="H1" s="20"/>
      <c r="I1" s="20"/>
      <c r="J1" s="19" t="s">
        <v>3</v>
      </c>
      <c r="K1" s="19"/>
      <c r="L1" s="31">
        <v>0</v>
      </c>
      <c r="M1" s="31"/>
      <c r="N1" s="31"/>
      <c r="P1" s="26" t="s">
        <v>6</v>
      </c>
      <c r="Q1" s="26"/>
      <c r="S1" s="26" t="s">
        <v>7</v>
      </c>
      <c r="T1" s="26"/>
    </row>
    <row r="2" spans="1:20" ht="15">
      <c r="A2" s="25"/>
      <c r="B2" s="19">
        <v>1</v>
      </c>
      <c r="C2" s="19"/>
      <c r="D2" s="19">
        <v>2</v>
      </c>
      <c r="E2" s="19"/>
      <c r="F2" s="19">
        <v>3</v>
      </c>
      <c r="G2" s="19"/>
      <c r="H2" s="19">
        <v>4</v>
      </c>
      <c r="I2" s="19"/>
      <c r="J2" s="19"/>
      <c r="K2" s="19"/>
      <c r="L2" s="31"/>
      <c r="M2" s="31"/>
      <c r="N2" s="31"/>
      <c r="P2" s="17">
        <f>C3</f>
        <v>10</v>
      </c>
      <c r="Q2" s="17" t="str">
        <f>B3</f>
        <v>да</v>
      </c>
      <c r="S2" s="17">
        <f>C14</f>
        <v>10</v>
      </c>
      <c r="T2" s="18" t="str">
        <f>B25</f>
        <v>нет</v>
      </c>
    </row>
    <row r="3" spans="1:20" ht="15">
      <c r="A3" s="19">
        <v>1</v>
      </c>
      <c r="B3" s="1" t="s">
        <v>5</v>
      </c>
      <c r="C3" s="8">
        <v>10</v>
      </c>
      <c r="D3" s="1" t="s">
        <v>5</v>
      </c>
      <c r="E3" s="8">
        <v>2</v>
      </c>
      <c r="F3" s="3" t="s">
        <v>5</v>
      </c>
      <c r="G3" s="9">
        <v>20</v>
      </c>
      <c r="H3" s="3" t="s">
        <v>5</v>
      </c>
      <c r="I3" s="9">
        <v>11</v>
      </c>
      <c r="J3" s="20"/>
      <c r="K3" s="20"/>
      <c r="L3" s="31"/>
      <c r="M3" s="31"/>
      <c r="N3" s="31"/>
      <c r="P3" s="17">
        <f>E3</f>
        <v>2</v>
      </c>
      <c r="Q3" s="17" t="str">
        <f>D3</f>
        <v>да</v>
      </c>
      <c r="S3" s="17">
        <f>E14</f>
        <v>2</v>
      </c>
      <c r="T3" s="18" t="str">
        <f>D25</f>
        <v>да</v>
      </c>
    </row>
    <row r="4" spans="1:20" ht="15">
      <c r="A4" s="19"/>
      <c r="B4" s="11"/>
      <c r="C4" s="2"/>
      <c r="D4" s="11"/>
      <c r="E4" s="2"/>
      <c r="F4" s="4"/>
      <c r="G4" s="12"/>
      <c r="H4" s="4"/>
      <c r="I4" s="12"/>
      <c r="J4" s="20">
        <v>15</v>
      </c>
      <c r="K4" s="20"/>
      <c r="L4" s="31"/>
      <c r="M4" s="31"/>
      <c r="N4" s="31"/>
      <c r="P4" s="17">
        <f>G3</f>
        <v>20</v>
      </c>
      <c r="Q4" s="17" t="str">
        <f>F3</f>
        <v>да</v>
      </c>
      <c r="S4" s="17">
        <f>G14</f>
        <v>20</v>
      </c>
      <c r="T4" s="18" t="str">
        <f>F25</f>
        <v>да</v>
      </c>
    </row>
    <row r="5" spans="1:20" ht="15">
      <c r="A5" s="19">
        <v>2</v>
      </c>
      <c r="B5" s="1" t="s">
        <v>5</v>
      </c>
      <c r="C5" s="8">
        <v>12</v>
      </c>
      <c r="D5" s="1" t="s">
        <v>5</v>
      </c>
      <c r="E5" s="8">
        <v>7</v>
      </c>
      <c r="F5" s="3" t="s">
        <v>5</v>
      </c>
      <c r="G5" s="9">
        <v>9</v>
      </c>
      <c r="H5" s="3" t="s">
        <v>5</v>
      </c>
      <c r="I5" s="9">
        <v>20</v>
      </c>
      <c r="J5" s="20"/>
      <c r="K5" s="20"/>
      <c r="L5" s="31"/>
      <c r="M5" s="31"/>
      <c r="N5" s="31"/>
      <c r="P5" s="17">
        <f>I3</f>
        <v>11</v>
      </c>
      <c r="Q5" s="17" t="str">
        <f>H3</f>
        <v>да</v>
      </c>
      <c r="S5" s="17">
        <f>I14</f>
        <v>11</v>
      </c>
      <c r="T5" s="18" t="str">
        <f>H25</f>
        <v>да</v>
      </c>
    </row>
    <row r="6" spans="1:20" ht="15">
      <c r="A6" s="19"/>
      <c r="B6" s="11"/>
      <c r="C6" s="2"/>
      <c r="D6" s="11"/>
      <c r="E6" s="2"/>
      <c r="F6" s="4"/>
      <c r="G6" s="12"/>
      <c r="H6" s="4"/>
      <c r="I6" s="12"/>
      <c r="J6" s="20">
        <v>25</v>
      </c>
      <c r="K6" s="20"/>
      <c r="L6" s="31"/>
      <c r="M6" s="31"/>
      <c r="N6" s="31"/>
      <c r="P6" s="17">
        <f>C5</f>
        <v>12</v>
      </c>
      <c r="Q6" s="17" t="str">
        <f>B5</f>
        <v>да</v>
      </c>
      <c r="S6" s="17">
        <f>C16</f>
        <v>12</v>
      </c>
      <c r="T6" s="18" t="str">
        <f>B27</f>
        <v>нет</v>
      </c>
    </row>
    <row r="7" spans="1:20" ht="15">
      <c r="A7" s="19">
        <v>3</v>
      </c>
      <c r="B7" s="1" t="s">
        <v>5</v>
      </c>
      <c r="C7" s="8">
        <v>0</v>
      </c>
      <c r="D7" s="1" t="s">
        <v>5</v>
      </c>
      <c r="E7" s="8">
        <v>14</v>
      </c>
      <c r="F7" s="3" t="s">
        <v>5</v>
      </c>
      <c r="G7" s="9">
        <v>16</v>
      </c>
      <c r="H7" s="3" t="s">
        <v>5</v>
      </c>
      <c r="I7" s="9">
        <v>18</v>
      </c>
      <c r="J7" s="20"/>
      <c r="K7" s="20"/>
      <c r="L7" s="31"/>
      <c r="M7" s="31"/>
      <c r="N7" s="31"/>
      <c r="P7" s="17">
        <f>E5</f>
        <v>7</v>
      </c>
      <c r="Q7" s="17" t="str">
        <f>D5</f>
        <v>да</v>
      </c>
      <c r="S7" s="17">
        <f>E16</f>
        <v>7</v>
      </c>
      <c r="T7" s="18" t="str">
        <f>D27</f>
        <v>да</v>
      </c>
    </row>
    <row r="8" spans="1:20" ht="15">
      <c r="A8" s="19"/>
      <c r="B8" s="5"/>
      <c r="C8" s="10"/>
      <c r="D8" s="5"/>
      <c r="E8" s="10"/>
      <c r="F8" s="6"/>
      <c r="G8" s="7"/>
      <c r="H8" s="6"/>
      <c r="I8" s="7"/>
      <c r="J8" s="20">
        <v>5</v>
      </c>
      <c r="K8" s="20"/>
      <c r="L8" s="31"/>
      <c r="M8" s="31"/>
      <c r="N8" s="31"/>
      <c r="P8" s="17">
        <f>G5</f>
        <v>9</v>
      </c>
      <c r="Q8" s="17" t="str">
        <f>F5</f>
        <v>да</v>
      </c>
      <c r="S8" s="17">
        <f>G16</f>
        <v>9</v>
      </c>
      <c r="T8" s="18" t="str">
        <f>F27</f>
        <v>да</v>
      </c>
    </row>
    <row r="9" spans="1:20" ht="15">
      <c r="A9" s="19" t="s">
        <v>2</v>
      </c>
      <c r="B9" s="20"/>
      <c r="C9" s="20"/>
      <c r="D9" s="20"/>
      <c r="E9" s="20"/>
      <c r="F9" s="20"/>
      <c r="G9" s="20"/>
      <c r="H9" s="20"/>
      <c r="I9" s="20"/>
      <c r="J9" s="21">
        <f>SUM(J3:K8)-SUM(B10:I10)</f>
        <v>0</v>
      </c>
      <c r="K9" s="22"/>
      <c r="L9" s="31"/>
      <c r="M9" s="31"/>
      <c r="N9" s="31"/>
      <c r="P9" s="17">
        <f>I5</f>
        <v>20</v>
      </c>
      <c r="Q9" s="17" t="str">
        <f>H5</f>
        <v>да</v>
      </c>
      <c r="S9" s="17">
        <f>I16</f>
        <v>20</v>
      </c>
      <c r="T9" s="18" t="str">
        <f>H27</f>
        <v>да</v>
      </c>
    </row>
    <row r="10" spans="1:20" ht="15">
      <c r="A10" s="19"/>
      <c r="B10" s="20">
        <v>5</v>
      </c>
      <c r="C10" s="20"/>
      <c r="D10" s="20">
        <v>15</v>
      </c>
      <c r="E10" s="20"/>
      <c r="F10" s="20">
        <v>15</v>
      </c>
      <c r="G10" s="20"/>
      <c r="H10" s="20">
        <v>10</v>
      </c>
      <c r="I10" s="20"/>
      <c r="J10" s="23"/>
      <c r="K10" s="24"/>
      <c r="L10" s="31"/>
      <c r="M10" s="31"/>
      <c r="N10" s="31"/>
      <c r="P10" s="17">
        <f>C7</f>
        <v>0</v>
      </c>
      <c r="Q10" s="17" t="str">
        <f>B7</f>
        <v>да</v>
      </c>
      <c r="S10" s="17">
        <f>C18</f>
        <v>0</v>
      </c>
      <c r="T10" s="18" t="str">
        <f>B29</f>
        <v>нет</v>
      </c>
    </row>
    <row r="11" spans="16:20" ht="15">
      <c r="P11" s="17">
        <f>E7</f>
        <v>14</v>
      </c>
      <c r="Q11" s="17" t="str">
        <f>D7</f>
        <v>да</v>
      </c>
      <c r="S11" s="17">
        <f>E18</f>
        <v>14</v>
      </c>
      <c r="T11" s="18" t="str">
        <f>D29</f>
        <v>нет</v>
      </c>
    </row>
    <row r="12" spans="1:20" ht="15" customHeight="1">
      <c r="A12" s="25" t="s">
        <v>1</v>
      </c>
      <c r="B12" s="20" t="s">
        <v>0</v>
      </c>
      <c r="C12" s="20"/>
      <c r="D12" s="20"/>
      <c r="E12" s="20"/>
      <c r="F12" s="20"/>
      <c r="G12" s="20"/>
      <c r="H12" s="20"/>
      <c r="I12" s="20"/>
      <c r="J12" s="19" t="s">
        <v>4</v>
      </c>
      <c r="K12" s="29">
        <f>MIN(IF(Q2:Q13="да",P2:P13))</f>
        <v>0</v>
      </c>
      <c r="L12" s="31">
        <v>1</v>
      </c>
      <c r="M12" s="31"/>
      <c r="N12" s="31"/>
      <c r="P12" s="17">
        <f>G7</f>
        <v>16</v>
      </c>
      <c r="Q12" s="17" t="str">
        <f>F7</f>
        <v>да</v>
      </c>
      <c r="S12" s="17">
        <f>G18</f>
        <v>16</v>
      </c>
      <c r="T12" s="18" t="str">
        <f>F29</f>
        <v>нет</v>
      </c>
    </row>
    <row r="13" spans="1:20" ht="15">
      <c r="A13" s="25"/>
      <c r="B13" s="19">
        <v>1</v>
      </c>
      <c r="C13" s="19"/>
      <c r="D13" s="19">
        <v>2</v>
      </c>
      <c r="E13" s="19"/>
      <c r="F13" s="19">
        <v>3</v>
      </c>
      <c r="G13" s="19"/>
      <c r="H13" s="19">
        <v>4</v>
      </c>
      <c r="I13" s="19"/>
      <c r="J13" s="19"/>
      <c r="K13" s="30"/>
      <c r="L13" s="31"/>
      <c r="M13" s="31"/>
      <c r="N13" s="31"/>
      <c r="P13" s="17">
        <f>I7</f>
        <v>18</v>
      </c>
      <c r="Q13" s="17" t="str">
        <f>H7</f>
        <v>да</v>
      </c>
      <c r="S13" s="17">
        <f>I18</f>
        <v>18</v>
      </c>
      <c r="T13" s="18" t="str">
        <f>H29</f>
        <v>нет</v>
      </c>
    </row>
    <row r="14" spans="1:14" ht="15">
      <c r="A14" s="19">
        <v>1</v>
      </c>
      <c r="B14" s="13" t="str">
        <f>IF(OR($J$14=0,B20=0),"нет","да")</f>
        <v>нет</v>
      </c>
      <c r="C14" s="13">
        <v>10</v>
      </c>
      <c r="D14" s="13" t="str">
        <f>IF(OR($J$14=0,D20=0),"нет","да")</f>
        <v>да</v>
      </c>
      <c r="E14" s="13">
        <v>2</v>
      </c>
      <c r="F14" s="13" t="str">
        <f>IF(OR($J$14=0,F20=0),"нет","да")</f>
        <v>да</v>
      </c>
      <c r="G14" s="14">
        <v>20</v>
      </c>
      <c r="H14" s="13" t="str">
        <f>IF(OR($J$14=0,H20=0),"нет","да")</f>
        <v>да</v>
      </c>
      <c r="I14" s="14">
        <v>11</v>
      </c>
      <c r="J14" s="20">
        <f>IF(B15&gt;0,J15-MIN(J15,$B$21),IF(D15&gt;0,J15-MIN(J15,$D$21),IF(F15&gt;0,J15-MIN(J15,$F$21),IF(H15&gt;0,J15-MIN(J15,$H$21),J15))))</f>
        <v>15</v>
      </c>
      <c r="K14" s="20"/>
      <c r="L14" s="31"/>
      <c r="M14" s="31"/>
      <c r="N14" s="31"/>
    </row>
    <row r="15" spans="1:14" ht="15">
      <c r="A15" s="19"/>
      <c r="B15" s="13">
        <f>IF(C14=$K$12,MIN($J$15,B21),0)</f>
        <v>0</v>
      </c>
      <c r="C15" s="13"/>
      <c r="D15" s="13">
        <f>IF(E14=$K$12,MIN($J$15,D21),0)</f>
        <v>0</v>
      </c>
      <c r="E15" s="13"/>
      <c r="F15" s="13">
        <f>IF(G14=$K$12,MIN($J$15,F21),0)</f>
        <v>0</v>
      </c>
      <c r="G15" s="14"/>
      <c r="H15" s="13">
        <f>IF(I14=$K$12,MIN($J$15,H21),0)</f>
        <v>0</v>
      </c>
      <c r="I15" s="14"/>
      <c r="J15" s="20">
        <v>15</v>
      </c>
      <c r="K15" s="20"/>
      <c r="L15" s="31"/>
      <c r="M15" s="31"/>
      <c r="N15" s="31"/>
    </row>
    <row r="16" spans="1:14" ht="15">
      <c r="A16" s="19">
        <v>2</v>
      </c>
      <c r="B16" s="13" t="str">
        <f>IF(OR($J$16=0,B20=0),"нет","да")</f>
        <v>нет</v>
      </c>
      <c r="C16" s="13">
        <v>12</v>
      </c>
      <c r="D16" s="13" t="str">
        <f>IF(OR($J$16=0,D20=0),"нет","да")</f>
        <v>да</v>
      </c>
      <c r="E16" s="13">
        <v>7</v>
      </c>
      <c r="F16" s="13" t="str">
        <f>IF(OR($J$16=0,F20=0),"нет","да")</f>
        <v>да</v>
      </c>
      <c r="G16" s="14">
        <v>9</v>
      </c>
      <c r="H16" s="13" t="str">
        <f>IF(OR($J$16=0,H20=0),"нет","да")</f>
        <v>да</v>
      </c>
      <c r="I16" s="14">
        <v>20</v>
      </c>
      <c r="J16" s="20">
        <f>IF(B17&gt;0,J17-MIN(J17,$B$21),IF(D17&gt;0,J17-MIN(J17,$D$21),IF(F17&gt;0,J17-MIN(J17,$F$21),IF(H17&gt;0,J17-MIN(J17,$H$21),J17))))</f>
        <v>25</v>
      </c>
      <c r="K16" s="20"/>
      <c r="L16" s="31"/>
      <c r="M16" s="31"/>
      <c r="N16" s="31"/>
    </row>
    <row r="17" spans="1:14" ht="15">
      <c r="A17" s="19"/>
      <c r="B17" s="13">
        <f>IF(C16=$K$12,MIN($J$17,$B$21),0)</f>
        <v>0</v>
      </c>
      <c r="C17" s="13"/>
      <c r="D17" s="13">
        <f>IF(E16=$K$12,MIN($J$17,$B$21),0)</f>
        <v>0</v>
      </c>
      <c r="E17" s="13"/>
      <c r="F17" s="13">
        <f>IF(G16=$K$12,MIN($J$17,$B$21),0)</f>
        <v>0</v>
      </c>
      <c r="G17" s="14"/>
      <c r="H17" s="13">
        <f>IF(I16=$K$12,MIN($J$17,$B$21),0)</f>
        <v>0</v>
      </c>
      <c r="I17" s="14"/>
      <c r="J17" s="20">
        <v>25</v>
      </c>
      <c r="K17" s="20"/>
      <c r="L17" s="31"/>
      <c r="M17" s="31"/>
      <c r="N17" s="31"/>
    </row>
    <row r="18" spans="1:14" ht="15">
      <c r="A18" s="19">
        <v>3</v>
      </c>
      <c r="B18" s="13" t="str">
        <f>IF(OR($J$18=0,B20=0),"нет","да")</f>
        <v>нет</v>
      </c>
      <c r="C18" s="13">
        <v>0</v>
      </c>
      <c r="D18" s="13" t="str">
        <f>IF(OR($J$18=0,D20=0),"нет","да")</f>
        <v>нет</v>
      </c>
      <c r="E18" s="13">
        <v>14</v>
      </c>
      <c r="F18" s="13" t="str">
        <f>IF(OR($J$18=0,F20=0),"нет","да")</f>
        <v>нет</v>
      </c>
      <c r="G18" s="14">
        <v>16</v>
      </c>
      <c r="H18" s="13" t="str">
        <f>IF(OR($J$18=0,H20=0),"нет","да")</f>
        <v>нет</v>
      </c>
      <c r="I18" s="14">
        <v>18</v>
      </c>
      <c r="J18" s="20">
        <f>IF(B19&gt;0,J19-MIN(J19,$B$21),IF(D19&gt;0,J19-MIN(J19,$D$21),IF(F19&gt;0,J19-MIN(J19,$F$21),IF(H19&gt;0,J19-MIN(J19,$H$21),J19))))</f>
        <v>0</v>
      </c>
      <c r="K18" s="20"/>
      <c r="L18" s="31"/>
      <c r="M18" s="31"/>
      <c r="N18" s="31"/>
    </row>
    <row r="19" spans="1:14" ht="15">
      <c r="A19" s="19"/>
      <c r="B19" s="13">
        <f>IF(C18=$K$12,MIN($J$19,B21),0)</f>
        <v>5</v>
      </c>
      <c r="C19" s="13"/>
      <c r="D19" s="13">
        <f>IF(E18=$K$12,MIN($J$19,D21),0)</f>
        <v>0</v>
      </c>
      <c r="E19" s="13"/>
      <c r="F19" s="13">
        <f>IF(G18=$K$12,MIN($J$19,F21),0)</f>
        <v>0</v>
      </c>
      <c r="G19" s="14"/>
      <c r="H19" s="13">
        <f>IF(I18=$K$12,MIN($J$19,H21),0)</f>
        <v>0</v>
      </c>
      <c r="I19" s="14"/>
      <c r="J19" s="20">
        <v>5</v>
      </c>
      <c r="K19" s="20"/>
      <c r="L19" s="31"/>
      <c r="M19" s="31"/>
      <c r="N19" s="31"/>
    </row>
    <row r="20" spans="1:14" ht="15">
      <c r="A20" s="19" t="s">
        <v>2</v>
      </c>
      <c r="B20" s="27">
        <f>IF(B15&gt;0,B21-MIN($J$15,B21),IF(B17&gt;0,B21-MIN(B21,$J$17),IF(B19&gt;0,B21-MIN(B21,L19),B21)))</f>
        <v>0</v>
      </c>
      <c r="C20" s="28"/>
      <c r="D20" s="27">
        <f>IF(D15&gt;0,D21-MIN($J$15,D21),IF(D17&gt;0,D21-MIN(D21,$J$17),IF(D19&gt;0,D21-MIN(D21,N19),D21)))</f>
        <v>15</v>
      </c>
      <c r="E20" s="28"/>
      <c r="F20" s="27">
        <f>IF(F15&gt;0,F21-MIN($J$15,F21),IF(F17&gt;0,F21-MIN(F21,$J$17),IF(F19&gt;0,F21-MIN(F21,P19),F21)))</f>
        <v>15</v>
      </c>
      <c r="G20" s="28"/>
      <c r="H20" s="27">
        <f>IF(H15&gt;0,H21-MIN($J$15,H21),IF(H17&gt;0,H21-MIN(H21,$J$17),IF(H19&gt;0,H21-MIN(H21,R19),H21)))</f>
        <v>10</v>
      </c>
      <c r="I20" s="28"/>
      <c r="J20" s="21">
        <f>SUM(J14:K19)-SUM(B21:I21)</f>
        <v>40</v>
      </c>
      <c r="K20" s="22"/>
      <c r="L20" s="31"/>
      <c r="M20" s="31"/>
      <c r="N20" s="31"/>
    </row>
    <row r="21" spans="1:14" ht="15">
      <c r="A21" s="19"/>
      <c r="B21" s="20">
        <v>5</v>
      </c>
      <c r="C21" s="20"/>
      <c r="D21" s="20">
        <v>15</v>
      </c>
      <c r="E21" s="20"/>
      <c r="F21" s="20">
        <v>15</v>
      </c>
      <c r="G21" s="20"/>
      <c r="H21" s="20">
        <v>10</v>
      </c>
      <c r="I21" s="20"/>
      <c r="J21" s="23"/>
      <c r="K21" s="24"/>
      <c r="L21" s="31"/>
      <c r="M21" s="31"/>
      <c r="N21" s="31"/>
    </row>
    <row r="23" spans="1:11" ht="15">
      <c r="A23" s="25" t="s">
        <v>1</v>
      </c>
      <c r="B23" s="20" t="s">
        <v>0</v>
      </c>
      <c r="C23" s="20"/>
      <c r="D23" s="20"/>
      <c r="E23" s="20"/>
      <c r="F23" s="20"/>
      <c r="G23" s="20"/>
      <c r="H23" s="20"/>
      <c r="I23" s="20"/>
      <c r="J23" s="19" t="s">
        <v>4</v>
      </c>
      <c r="K23" s="29" t="e">
        <f>MIN(IF(T2:T13="да",S2:S13))</f>
        <v>#VALUE!</v>
      </c>
    </row>
    <row r="24" spans="1:11" ht="15">
      <c r="A24" s="25"/>
      <c r="B24" s="19">
        <v>1</v>
      </c>
      <c r="C24" s="19"/>
      <c r="D24" s="19">
        <v>2</v>
      </c>
      <c r="E24" s="19"/>
      <c r="F24" s="19">
        <v>3</v>
      </c>
      <c r="G24" s="19"/>
      <c r="H24" s="19">
        <v>4</v>
      </c>
      <c r="I24" s="19"/>
      <c r="J24" s="19"/>
      <c r="K24" s="30"/>
    </row>
    <row r="25" spans="1:11" ht="15">
      <c r="A25" s="19">
        <v>1</v>
      </c>
      <c r="B25" s="15" t="str">
        <f>IF(OR($J$14=0,B31=0),"нет","да")</f>
        <v>нет</v>
      </c>
      <c r="C25" s="15">
        <v>10</v>
      </c>
      <c r="D25" s="15" t="str">
        <f>IF(OR($J$14=0,D31=0),"нет","да")</f>
        <v>да</v>
      </c>
      <c r="E25" s="15">
        <v>2</v>
      </c>
      <c r="F25" s="15" t="str">
        <f>IF(OR($J$14=0,F31=0),"нет","да")</f>
        <v>да</v>
      </c>
      <c r="G25" s="16">
        <v>20</v>
      </c>
      <c r="H25" s="15" t="str">
        <f>IF(OR($J$14=0,H31=0),"нет","да")</f>
        <v>да</v>
      </c>
      <c r="I25" s="16">
        <v>11</v>
      </c>
      <c r="J25" s="20">
        <f>IF(B26&gt;0,J26-MIN(J26,$B$21),IF(D26&gt;0,J26-MIN(J26,$D$21),IF(F26&gt;0,J26-MIN(J26,$F$21),IF(H26&gt;0,J26-MIN(J26,$H$21),J26))))</f>
        <v>15</v>
      </c>
      <c r="K25" s="20"/>
    </row>
    <row r="26" spans="1:11" ht="15">
      <c r="A26" s="19"/>
      <c r="B26" s="15">
        <f>IF(C25=$K$12,MIN($J$15,B32),0)</f>
        <v>0</v>
      </c>
      <c r="C26" s="15"/>
      <c r="D26" s="15">
        <f>IF(E25=$K$12,MIN($J$15,D32),0)</f>
        <v>0</v>
      </c>
      <c r="E26" s="15"/>
      <c r="F26" s="15">
        <f>IF(G25=$K$12,MIN($J$15,F32),0)</f>
        <v>0</v>
      </c>
      <c r="G26" s="16"/>
      <c r="H26" s="15">
        <f>IF(I25=$K$12,MIN($J$15,H32),0)</f>
        <v>0</v>
      </c>
      <c r="I26" s="16"/>
      <c r="J26" s="20">
        <v>15</v>
      </c>
      <c r="K26" s="20"/>
    </row>
    <row r="27" spans="1:11" ht="15">
      <c r="A27" s="19">
        <v>2</v>
      </c>
      <c r="B27" s="15" t="str">
        <f>IF(OR($J$16=0,B31=0),"нет","да")</f>
        <v>нет</v>
      </c>
      <c r="C27" s="15">
        <v>12</v>
      </c>
      <c r="D27" s="15" t="str">
        <f>IF(OR($J$16=0,D31=0),"нет","да")</f>
        <v>да</v>
      </c>
      <c r="E27" s="15">
        <v>7</v>
      </c>
      <c r="F27" s="15" t="str">
        <f>IF(OR($J$16=0,F31=0),"нет","да")</f>
        <v>да</v>
      </c>
      <c r="G27" s="16">
        <v>9</v>
      </c>
      <c r="H27" s="15" t="str">
        <f>IF(OR($J$16=0,H31=0),"нет","да")</f>
        <v>да</v>
      </c>
      <c r="I27" s="16">
        <v>20</v>
      </c>
      <c r="J27" s="20">
        <f>IF(B28&gt;0,J28-MIN(J28,$B$21),IF(D28&gt;0,J28-MIN(J28,$D$21),IF(F28&gt;0,J28-MIN(J28,$F$21),IF(H28&gt;0,J28-MIN(J28,$H$21),J28))))</f>
        <v>25</v>
      </c>
      <c r="K27" s="20"/>
    </row>
    <row r="28" spans="1:11" ht="15">
      <c r="A28" s="19"/>
      <c r="B28" s="15">
        <f>IF(C27=$K$12,MIN($J$17,$B$21),0)</f>
        <v>0</v>
      </c>
      <c r="C28" s="15"/>
      <c r="D28" s="15">
        <f>IF(E27=$K$12,MIN($J$17,$B$21),0)</f>
        <v>0</v>
      </c>
      <c r="E28" s="15"/>
      <c r="F28" s="15">
        <f>IF(G27=$K$12,MIN($J$17,$B$21),0)</f>
        <v>0</v>
      </c>
      <c r="G28" s="16"/>
      <c r="H28" s="15">
        <f>IF(I27=$K$12,MIN($J$17,$B$21),0)</f>
        <v>0</v>
      </c>
      <c r="I28" s="16"/>
      <c r="J28" s="20">
        <v>25</v>
      </c>
      <c r="K28" s="20"/>
    </row>
    <row r="29" spans="1:11" ht="15">
      <c r="A29" s="19">
        <v>3</v>
      </c>
      <c r="B29" s="15" t="str">
        <f>IF(OR($J$18=0,B31=0),"нет","да")</f>
        <v>нет</v>
      </c>
      <c r="C29" s="15">
        <v>0</v>
      </c>
      <c r="D29" s="15" t="str">
        <f>IF(OR($J$18=0,D31=0),"нет","да")</f>
        <v>нет</v>
      </c>
      <c r="E29" s="15">
        <v>14</v>
      </c>
      <c r="F29" s="15" t="str">
        <f>IF(OR($J$18=0,F31=0),"нет","да")</f>
        <v>нет</v>
      </c>
      <c r="G29" s="16">
        <v>16</v>
      </c>
      <c r="H29" s="15" t="str">
        <f>IF(OR($J$18=0,H31=0),"нет","да")</f>
        <v>нет</v>
      </c>
      <c r="I29" s="16">
        <v>18</v>
      </c>
      <c r="J29" s="20">
        <f>IF(B30&gt;0,J30-MIN(J30,$B$21),IF(D30&gt;0,J30-MIN(J30,$D$21),IF(F30&gt;0,J30-MIN(J30,$F$21),IF(H30&gt;0,J30-MIN(J30,$H$21),J30))))</f>
        <v>0</v>
      </c>
      <c r="K29" s="20"/>
    </row>
    <row r="30" spans="1:11" ht="15">
      <c r="A30" s="19"/>
      <c r="B30" s="15">
        <f>IF(C29=$K$12,MIN($J$19,B32),0)</f>
        <v>5</v>
      </c>
      <c r="C30" s="15"/>
      <c r="D30" s="15">
        <f>IF(E29=$K$12,MIN($J$19,D32),0)</f>
        <v>0</v>
      </c>
      <c r="E30" s="15"/>
      <c r="F30" s="15">
        <f>IF(G29=$K$12,MIN($J$19,F32),0)</f>
        <v>0</v>
      </c>
      <c r="G30" s="16"/>
      <c r="H30" s="15">
        <f>IF(I29=$K$12,MIN($J$19,H32),0)</f>
        <v>0</v>
      </c>
      <c r="I30" s="16"/>
      <c r="J30" s="20">
        <v>5</v>
      </c>
      <c r="K30" s="20"/>
    </row>
    <row r="31" spans="1:11" ht="15">
      <c r="A31" s="19" t="s">
        <v>2</v>
      </c>
      <c r="B31" s="27">
        <f>IF(B26&gt;0,B32-MIN($J$15,B32),IF(B28&gt;0,B32-MIN(B32,$J$17),IF(B30&gt;0,B32-MIN(B32,L30),B32)))</f>
        <v>0</v>
      </c>
      <c r="C31" s="28"/>
      <c r="D31" s="27">
        <f>IF(D26&gt;0,D32-MIN($J$15,D32),IF(D28&gt;0,D32-MIN(D32,$J$17),IF(D30&gt;0,D32-MIN(D32,N30),D32)))</f>
        <v>15</v>
      </c>
      <c r="E31" s="28"/>
      <c r="F31" s="27">
        <f>IF(F26&gt;0,F32-MIN($J$15,F32),IF(F28&gt;0,F32-MIN(F32,$J$17),IF(F30&gt;0,F32-MIN(F32,P30),F32)))</f>
        <v>15</v>
      </c>
      <c r="G31" s="28"/>
      <c r="H31" s="27">
        <f>IF(H26&gt;0,H32-MIN($J$15,H32),IF(H28&gt;0,H32-MIN(H32,$J$17),IF(H30&gt;0,H32-MIN(H32,R30),H32)))</f>
        <v>10</v>
      </c>
      <c r="I31" s="28"/>
      <c r="J31" s="21">
        <f>SUM(J25:K30)-SUM(B32:I32)</f>
        <v>40</v>
      </c>
      <c r="K31" s="22"/>
    </row>
    <row r="32" spans="1:11" ht="15">
      <c r="A32" s="19"/>
      <c r="B32" s="20">
        <v>5</v>
      </c>
      <c r="C32" s="20"/>
      <c r="D32" s="20">
        <v>15</v>
      </c>
      <c r="E32" s="20"/>
      <c r="F32" s="20">
        <v>15</v>
      </c>
      <c r="G32" s="20"/>
      <c r="H32" s="20">
        <v>10</v>
      </c>
      <c r="I32" s="20"/>
      <c r="J32" s="23"/>
      <c r="K32" s="24"/>
    </row>
  </sheetData>
  <sheetProtection/>
  <mergeCells count="84">
    <mergeCell ref="P1:Q1"/>
    <mergeCell ref="L12:N21"/>
    <mergeCell ref="A20:A21"/>
    <mergeCell ref="B20:C20"/>
    <mergeCell ref="D20:E20"/>
    <mergeCell ref="F20:G20"/>
    <mergeCell ref="H20:I20"/>
    <mergeCell ref="B21:C21"/>
    <mergeCell ref="A14:A15"/>
    <mergeCell ref="J14:K14"/>
    <mergeCell ref="J15:K15"/>
    <mergeCell ref="A16:A17"/>
    <mergeCell ref="A18:A19"/>
    <mergeCell ref="J18:K18"/>
    <mergeCell ref="J19:K19"/>
    <mergeCell ref="A1:A2"/>
    <mergeCell ref="A3:A4"/>
    <mergeCell ref="J3:K3"/>
    <mergeCell ref="J4:K4"/>
    <mergeCell ref="A5:A6"/>
    <mergeCell ref="J5:K5"/>
    <mergeCell ref="J6:K6"/>
    <mergeCell ref="A7:A8"/>
    <mergeCell ref="J7:K7"/>
    <mergeCell ref="J8:K8"/>
    <mergeCell ref="A9:A10"/>
    <mergeCell ref="B9:C9"/>
    <mergeCell ref="D9:E9"/>
    <mergeCell ref="F9:G9"/>
    <mergeCell ref="H9:I9"/>
    <mergeCell ref="J9:K10"/>
    <mergeCell ref="B10:C10"/>
    <mergeCell ref="D10:E10"/>
    <mergeCell ref="F10:G10"/>
    <mergeCell ref="H10:I10"/>
    <mergeCell ref="A12:A13"/>
    <mergeCell ref="B12:I12"/>
    <mergeCell ref="B13:C13"/>
    <mergeCell ref="D13:E13"/>
    <mergeCell ref="F13:G13"/>
    <mergeCell ref="H13:I13"/>
    <mergeCell ref="L1:N10"/>
    <mergeCell ref="D21:E21"/>
    <mergeCell ref="F21:G21"/>
    <mergeCell ref="H21:I21"/>
    <mergeCell ref="J12:J13"/>
    <mergeCell ref="K12:K13"/>
    <mergeCell ref="J16:K16"/>
    <mergeCell ref="J17:K17"/>
    <mergeCell ref="J20:K21"/>
    <mergeCell ref="B1:I1"/>
    <mergeCell ref="J1:K2"/>
    <mergeCell ref="B2:C2"/>
    <mergeCell ref="D2:E2"/>
    <mergeCell ref="F2:G2"/>
    <mergeCell ref="H2:I2"/>
    <mergeCell ref="J26:K26"/>
    <mergeCell ref="A27:A28"/>
    <mergeCell ref="J27:K27"/>
    <mergeCell ref="J28:K28"/>
    <mergeCell ref="A23:A24"/>
    <mergeCell ref="B23:I23"/>
    <mergeCell ref="J23:J24"/>
    <mergeCell ref="K23:K24"/>
    <mergeCell ref="B24:C24"/>
    <mergeCell ref="D24:E24"/>
    <mergeCell ref="F24:G24"/>
    <mergeCell ref="H24:I24"/>
    <mergeCell ref="S1:T1"/>
    <mergeCell ref="A29:A30"/>
    <mergeCell ref="J29:K29"/>
    <mergeCell ref="J30:K30"/>
    <mergeCell ref="A31:A32"/>
    <mergeCell ref="B31:C31"/>
    <mergeCell ref="D31:E31"/>
    <mergeCell ref="F31:G31"/>
    <mergeCell ref="H31:I31"/>
    <mergeCell ref="J31:K32"/>
    <mergeCell ref="B32:C32"/>
    <mergeCell ref="D32:E32"/>
    <mergeCell ref="F32:G32"/>
    <mergeCell ref="H32:I32"/>
    <mergeCell ref="A25:A26"/>
    <mergeCell ref="J25:K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2020-12-01T03:50:56Z</dcterms:created>
  <dcterms:modified xsi:type="dcterms:W3CDTF">2021-01-27T10:02:28Z</dcterms:modified>
  <cp:category/>
  <cp:version/>
  <cp:contentType/>
  <cp:contentStatus/>
</cp:coreProperties>
</file>