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H:\Табель\"/>
    </mc:Choice>
  </mc:AlternateContent>
  <bookViews>
    <workbookView xWindow="0" yWindow="0" windowWidth="19200" windowHeight="10905" activeTab="1"/>
  </bookViews>
  <sheets>
    <sheet name="Лист3" sheetId="3" r:id="rId1"/>
    <sheet name="НОЯБРЬ 2020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30" i="5" l="1"/>
  <c r="AS130" i="5"/>
  <c r="AT129" i="5"/>
  <c r="AS129" i="5"/>
  <c r="AR129" i="5"/>
  <c r="AQ129" i="5"/>
  <c r="AO129" i="5"/>
  <c r="AN129" i="5"/>
  <c r="AP129" i="5" s="1"/>
  <c r="AM129" i="5"/>
  <c r="AJ129" i="5"/>
  <c r="AL129" i="5" s="1"/>
  <c r="AT128" i="5"/>
  <c r="AS128" i="5"/>
  <c r="AR128" i="5"/>
  <c r="AQ128" i="5"/>
  <c r="AO128" i="5"/>
  <c r="AN128" i="5"/>
  <c r="AP128" i="5" s="1"/>
  <c r="AM128" i="5"/>
  <c r="AJ128" i="5"/>
  <c r="AL128" i="5" s="1"/>
  <c r="AT127" i="5"/>
  <c r="AS127" i="5"/>
  <c r="AR127" i="5"/>
  <c r="AQ127" i="5"/>
  <c r="AO127" i="5"/>
  <c r="AN127" i="5"/>
  <c r="AP127" i="5" s="1"/>
  <c r="AM127" i="5"/>
  <c r="AJ127" i="5"/>
  <c r="AL127" i="5" s="1"/>
  <c r="AT126" i="5"/>
  <c r="AS126" i="5"/>
  <c r="AR126" i="5"/>
  <c r="AQ126" i="5"/>
  <c r="AO126" i="5"/>
  <c r="AN126" i="5"/>
  <c r="AP126" i="5" s="1"/>
  <c r="AM126" i="5"/>
  <c r="AJ126" i="5"/>
  <c r="AL126" i="5" s="1"/>
  <c r="AT125" i="5"/>
  <c r="AS125" i="5"/>
  <c r="AR125" i="5"/>
  <c r="AQ125" i="5"/>
  <c r="AO125" i="5"/>
  <c r="AN125" i="5"/>
  <c r="AP125" i="5" s="1"/>
  <c r="AM125" i="5"/>
  <c r="AJ125" i="5"/>
  <c r="AL125" i="5" s="1"/>
  <c r="AI124" i="5"/>
  <c r="AH124" i="5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AT123" i="5"/>
  <c r="AS123" i="5"/>
  <c r="Q120" i="5"/>
  <c r="AT119" i="5"/>
  <c r="AS119" i="5"/>
  <c r="AQ119" i="5"/>
  <c r="AO119" i="5"/>
  <c r="AN119" i="5"/>
  <c r="AM119" i="5"/>
  <c r="AK119" i="5"/>
  <c r="AJ119" i="5"/>
  <c r="AR119" i="5" s="1"/>
  <c r="AT118" i="5"/>
  <c r="AS118" i="5"/>
  <c r="AR118" i="5"/>
  <c r="AQ118" i="5"/>
  <c r="AO118" i="5"/>
  <c r="AN118" i="5"/>
  <c r="AM118" i="5"/>
  <c r="AK118" i="5"/>
  <c r="AJ118" i="5"/>
  <c r="AT117" i="5"/>
  <c r="AS117" i="5"/>
  <c r="AR117" i="5"/>
  <c r="AQ117" i="5"/>
  <c r="AO117" i="5"/>
  <c r="AN117" i="5"/>
  <c r="AM117" i="5"/>
  <c r="AK117" i="5"/>
  <c r="AJ117" i="5"/>
  <c r="AT116" i="5"/>
  <c r="AS116" i="5"/>
  <c r="AR116" i="5"/>
  <c r="AQ116" i="5"/>
  <c r="AO116" i="5"/>
  <c r="AN116" i="5"/>
  <c r="AM116" i="5"/>
  <c r="AK116" i="5"/>
  <c r="AJ116" i="5"/>
  <c r="AT115" i="5"/>
  <c r="AS115" i="5"/>
  <c r="AR115" i="5"/>
  <c r="AQ115" i="5"/>
  <c r="AO115" i="5"/>
  <c r="AN115" i="5"/>
  <c r="AM115" i="5"/>
  <c r="AK115" i="5"/>
  <c r="AJ115" i="5"/>
  <c r="AT114" i="5"/>
  <c r="AS114" i="5"/>
  <c r="AR114" i="5"/>
  <c r="AQ114" i="5"/>
  <c r="AO114" i="5"/>
  <c r="AN114" i="5"/>
  <c r="AM114" i="5"/>
  <c r="AK114" i="5"/>
  <c r="AJ114" i="5"/>
  <c r="AT113" i="5"/>
  <c r="AS113" i="5"/>
  <c r="AR113" i="5"/>
  <c r="AQ113" i="5"/>
  <c r="AO113" i="5"/>
  <c r="AN113" i="5"/>
  <c r="AM113" i="5"/>
  <c r="AK113" i="5"/>
  <c r="AJ113" i="5"/>
  <c r="AT112" i="5"/>
  <c r="AS112" i="5"/>
  <c r="AR112" i="5"/>
  <c r="AQ112" i="5"/>
  <c r="AO112" i="5"/>
  <c r="AN112" i="5"/>
  <c r="AM112" i="5"/>
  <c r="AK112" i="5"/>
  <c r="AJ112" i="5"/>
  <c r="AT111" i="5"/>
  <c r="AS111" i="5"/>
  <c r="AR111" i="5"/>
  <c r="AQ111" i="5"/>
  <c r="AO111" i="5"/>
  <c r="AN111" i="5"/>
  <c r="AM111" i="5"/>
  <c r="AK111" i="5"/>
  <c r="AJ111" i="5"/>
  <c r="AT110" i="5"/>
  <c r="AS110" i="5"/>
  <c r="AR110" i="5"/>
  <c r="AQ110" i="5"/>
  <c r="AO110" i="5"/>
  <c r="AN110" i="5"/>
  <c r="AM110" i="5"/>
  <c r="AK110" i="5"/>
  <c r="AJ110" i="5"/>
  <c r="AT109" i="5"/>
  <c r="AS109" i="5"/>
  <c r="AR109" i="5"/>
  <c r="AQ109" i="5"/>
  <c r="AO109" i="5"/>
  <c r="AN109" i="5"/>
  <c r="AM109" i="5"/>
  <c r="AK109" i="5"/>
  <c r="AJ109" i="5"/>
  <c r="AT108" i="5"/>
  <c r="AS108" i="5"/>
  <c r="AR108" i="5"/>
  <c r="AQ108" i="5"/>
  <c r="AO108" i="5"/>
  <c r="AN108" i="5"/>
  <c r="AM108" i="5"/>
  <c r="AK108" i="5"/>
  <c r="AJ108" i="5"/>
  <c r="AT107" i="5"/>
  <c r="AS107" i="5"/>
  <c r="AR107" i="5"/>
  <c r="AQ107" i="5"/>
  <c r="AO107" i="5"/>
  <c r="AN107" i="5"/>
  <c r="AM107" i="5"/>
  <c r="AK107" i="5"/>
  <c r="AJ107" i="5"/>
  <c r="AT106" i="5"/>
  <c r="AS106" i="5"/>
  <c r="AR106" i="5"/>
  <c r="AQ106" i="5"/>
  <c r="AO106" i="5"/>
  <c r="AN106" i="5"/>
  <c r="AM106" i="5"/>
  <c r="AK106" i="5"/>
  <c r="AJ106" i="5"/>
  <c r="AT105" i="5"/>
  <c r="AS105" i="5"/>
  <c r="AR105" i="5"/>
  <c r="AQ105" i="5"/>
  <c r="AO105" i="5"/>
  <c r="AN105" i="5"/>
  <c r="AM105" i="5"/>
  <c r="AK105" i="5"/>
  <c r="AJ105" i="5"/>
  <c r="AT104" i="5"/>
  <c r="AS104" i="5"/>
  <c r="AR104" i="5"/>
  <c r="AQ104" i="5"/>
  <c r="AO104" i="5"/>
  <c r="AN104" i="5"/>
  <c r="AM104" i="5"/>
  <c r="AK104" i="5"/>
  <c r="AJ104" i="5"/>
  <c r="AT103" i="5"/>
  <c r="AS103" i="5"/>
  <c r="AR103" i="5"/>
  <c r="AQ103" i="5"/>
  <c r="AO103" i="5"/>
  <c r="AN103" i="5"/>
  <c r="AM103" i="5"/>
  <c r="AK103" i="5"/>
  <c r="AJ103" i="5"/>
  <c r="AT102" i="5"/>
  <c r="AS102" i="5"/>
  <c r="AR102" i="5"/>
  <c r="AQ102" i="5"/>
  <c r="AO102" i="5"/>
  <c r="AN102" i="5"/>
  <c r="AM102" i="5"/>
  <c r="AK102" i="5"/>
  <c r="AJ102" i="5"/>
  <c r="AT101" i="5"/>
  <c r="AS101" i="5"/>
  <c r="AR101" i="5"/>
  <c r="AQ101" i="5"/>
  <c r="AO101" i="5"/>
  <c r="AN101" i="5"/>
  <c r="AM101" i="5"/>
  <c r="AK101" i="5"/>
  <c r="AJ101" i="5"/>
  <c r="AT100" i="5"/>
  <c r="AS100" i="5"/>
  <c r="AR100" i="5"/>
  <c r="AQ100" i="5"/>
  <c r="AO100" i="5"/>
  <c r="AN100" i="5"/>
  <c r="AM100" i="5"/>
  <c r="AK100" i="5"/>
  <c r="AJ100" i="5"/>
  <c r="AT99" i="5"/>
  <c r="AS99" i="5"/>
  <c r="AR99" i="5"/>
  <c r="AQ99" i="5"/>
  <c r="AO99" i="5"/>
  <c r="AN99" i="5"/>
  <c r="AM99" i="5"/>
  <c r="AK99" i="5"/>
  <c r="AJ99" i="5"/>
  <c r="AT98" i="5"/>
  <c r="AS98" i="5"/>
  <c r="AR98" i="5"/>
  <c r="AQ98" i="5"/>
  <c r="AO98" i="5"/>
  <c r="AN98" i="5"/>
  <c r="AM98" i="5"/>
  <c r="AK98" i="5"/>
  <c r="AJ98" i="5"/>
  <c r="AT97" i="5"/>
  <c r="AS97" i="5"/>
  <c r="AR97" i="5"/>
  <c r="AQ97" i="5"/>
  <c r="AO97" i="5"/>
  <c r="AN97" i="5"/>
  <c r="AM97" i="5"/>
  <c r="AK97" i="5"/>
  <c r="AJ97" i="5"/>
  <c r="AT96" i="5"/>
  <c r="AS96" i="5"/>
  <c r="AR96" i="5"/>
  <c r="AQ96" i="5"/>
  <c r="AO96" i="5"/>
  <c r="AN96" i="5"/>
  <c r="AM96" i="5"/>
  <c r="AK96" i="5"/>
  <c r="AJ96" i="5"/>
  <c r="AT95" i="5"/>
  <c r="AS95" i="5"/>
  <c r="AR95" i="5"/>
  <c r="AQ95" i="5"/>
  <c r="AO95" i="5"/>
  <c r="AN95" i="5"/>
  <c r="AM95" i="5"/>
  <c r="AK95" i="5"/>
  <c r="AJ95" i="5"/>
  <c r="AT94" i="5"/>
  <c r="AS94" i="5"/>
  <c r="AR94" i="5"/>
  <c r="AQ94" i="5"/>
  <c r="AO94" i="5"/>
  <c r="AN94" i="5"/>
  <c r="AM94" i="5"/>
  <c r="AK94" i="5"/>
  <c r="AJ94" i="5"/>
  <c r="AT93" i="5"/>
  <c r="AS93" i="5"/>
  <c r="AR93" i="5"/>
  <c r="AQ93" i="5"/>
  <c r="AO93" i="5"/>
  <c r="AN93" i="5"/>
  <c r="AM93" i="5"/>
  <c r="AK93" i="5"/>
  <c r="AJ93" i="5"/>
  <c r="AT92" i="5"/>
  <c r="AS92" i="5"/>
  <c r="AR92" i="5"/>
  <c r="AQ92" i="5"/>
  <c r="AO92" i="5"/>
  <c r="AN92" i="5"/>
  <c r="AM92" i="5"/>
  <c r="AK92" i="5"/>
  <c r="AJ92" i="5"/>
  <c r="AT91" i="5"/>
  <c r="AS91" i="5"/>
  <c r="AR91" i="5"/>
  <c r="AQ91" i="5"/>
  <c r="AO91" i="5"/>
  <c r="AN91" i="5"/>
  <c r="AM91" i="5"/>
  <c r="AK91" i="5"/>
  <c r="AJ91" i="5"/>
  <c r="AT90" i="5"/>
  <c r="AS90" i="5"/>
  <c r="AR90" i="5"/>
  <c r="AQ90" i="5"/>
  <c r="AO90" i="5"/>
  <c r="AN90" i="5"/>
  <c r="AM90" i="5"/>
  <c r="AK90" i="5"/>
  <c r="AJ90" i="5"/>
  <c r="Q88" i="5"/>
  <c r="AT87" i="5"/>
  <c r="AS87" i="5"/>
  <c r="AR87" i="5"/>
  <c r="AQ87" i="5"/>
  <c r="AO87" i="5"/>
  <c r="AN87" i="5"/>
  <c r="AP87" i="5" s="1"/>
  <c r="AM87" i="5"/>
  <c r="AK87" i="5"/>
  <c r="AJ87" i="5"/>
  <c r="AT86" i="5"/>
  <c r="AS86" i="5"/>
  <c r="AR86" i="5"/>
  <c r="AQ86" i="5"/>
  <c r="AO86" i="5"/>
  <c r="AN86" i="5"/>
  <c r="AM86" i="5"/>
  <c r="AK86" i="5"/>
  <c r="AJ86" i="5"/>
  <c r="AL86" i="5" s="1"/>
  <c r="AT85" i="5"/>
  <c r="AS85" i="5"/>
  <c r="AR85" i="5"/>
  <c r="AQ85" i="5"/>
  <c r="AO85" i="5"/>
  <c r="AN85" i="5"/>
  <c r="AN88" i="5" s="1"/>
  <c r="AM85" i="5"/>
  <c r="AK85" i="5"/>
  <c r="AJ85" i="5"/>
  <c r="Q83" i="5"/>
  <c r="AT82" i="5"/>
  <c r="AS82" i="5"/>
  <c r="AR82" i="5"/>
  <c r="AQ82" i="5"/>
  <c r="AO82" i="5"/>
  <c r="AN82" i="5"/>
  <c r="AM82" i="5"/>
  <c r="AK82" i="5"/>
  <c r="AJ82" i="5"/>
  <c r="AT81" i="5"/>
  <c r="AS81" i="5"/>
  <c r="AR81" i="5"/>
  <c r="AQ81" i="5"/>
  <c r="AO81" i="5"/>
  <c r="AN81" i="5"/>
  <c r="AM81" i="5"/>
  <c r="AK81" i="5"/>
  <c r="AJ81" i="5"/>
  <c r="AT80" i="5"/>
  <c r="AS80" i="5"/>
  <c r="AR80" i="5"/>
  <c r="AQ80" i="5"/>
  <c r="AO80" i="5"/>
  <c r="AN80" i="5"/>
  <c r="AM80" i="5"/>
  <c r="AK80" i="5"/>
  <c r="AJ80" i="5"/>
  <c r="AT79" i="5"/>
  <c r="AS79" i="5"/>
  <c r="AR79" i="5"/>
  <c r="AQ79" i="5"/>
  <c r="AO79" i="5"/>
  <c r="AN79" i="5"/>
  <c r="AM79" i="5"/>
  <c r="AK79" i="5"/>
  <c r="AJ79" i="5"/>
  <c r="AT78" i="5"/>
  <c r="AS78" i="5"/>
  <c r="AR78" i="5"/>
  <c r="AQ78" i="5"/>
  <c r="AO78" i="5"/>
  <c r="AN78" i="5"/>
  <c r="AM78" i="5"/>
  <c r="AK78" i="5"/>
  <c r="AJ78" i="5"/>
  <c r="AT77" i="5"/>
  <c r="AS77" i="5"/>
  <c r="AR77" i="5"/>
  <c r="AQ77" i="5"/>
  <c r="AO77" i="5"/>
  <c r="AN77" i="5"/>
  <c r="AM77" i="5"/>
  <c r="AK77" i="5"/>
  <c r="AJ77" i="5"/>
  <c r="AT76" i="5"/>
  <c r="AS76" i="5"/>
  <c r="AR76" i="5"/>
  <c r="AQ76" i="5"/>
  <c r="AO76" i="5"/>
  <c r="AN76" i="5"/>
  <c r="AM76" i="5"/>
  <c r="AK76" i="5"/>
  <c r="AJ76" i="5"/>
  <c r="AT75" i="5"/>
  <c r="AS75" i="5"/>
  <c r="AR75" i="5"/>
  <c r="AQ75" i="5"/>
  <c r="AO75" i="5"/>
  <c r="AN75" i="5"/>
  <c r="AM75" i="5"/>
  <c r="AK75" i="5"/>
  <c r="AJ75" i="5"/>
  <c r="AT74" i="5"/>
  <c r="AS74" i="5"/>
  <c r="AR74" i="5"/>
  <c r="AQ74" i="5"/>
  <c r="AO74" i="5"/>
  <c r="AN74" i="5"/>
  <c r="AM74" i="5"/>
  <c r="AK74" i="5"/>
  <c r="AJ74" i="5"/>
  <c r="AT73" i="5"/>
  <c r="AS73" i="5"/>
  <c r="AR73" i="5"/>
  <c r="AQ73" i="5"/>
  <c r="AO73" i="5"/>
  <c r="AN73" i="5"/>
  <c r="AM73" i="5"/>
  <c r="AK73" i="5"/>
  <c r="AJ73" i="5"/>
  <c r="AT72" i="5"/>
  <c r="AS72" i="5"/>
  <c r="AR72" i="5"/>
  <c r="AQ72" i="5"/>
  <c r="AO72" i="5"/>
  <c r="AN72" i="5"/>
  <c r="AM72" i="5"/>
  <c r="AK72" i="5"/>
  <c r="AJ72" i="5"/>
  <c r="AT71" i="5"/>
  <c r="AS71" i="5"/>
  <c r="AR71" i="5"/>
  <c r="AQ71" i="5"/>
  <c r="AO71" i="5"/>
  <c r="AN71" i="5"/>
  <c r="AM71" i="5"/>
  <c r="AK71" i="5"/>
  <c r="AJ71" i="5"/>
  <c r="AT70" i="5"/>
  <c r="AS70" i="5"/>
  <c r="AR70" i="5"/>
  <c r="AQ70" i="5"/>
  <c r="AO70" i="5"/>
  <c r="AN70" i="5"/>
  <c r="AM70" i="5"/>
  <c r="AK70" i="5"/>
  <c r="AJ70" i="5"/>
  <c r="AT69" i="5"/>
  <c r="AS69" i="5"/>
  <c r="AR69" i="5"/>
  <c r="AQ69" i="5"/>
  <c r="AO69" i="5"/>
  <c r="AN69" i="5"/>
  <c r="AM69" i="5"/>
  <c r="AK69" i="5"/>
  <c r="AJ69" i="5"/>
  <c r="AT68" i="5"/>
  <c r="AS68" i="5"/>
  <c r="AR68" i="5"/>
  <c r="AQ68" i="5"/>
  <c r="AO68" i="5"/>
  <c r="AN68" i="5"/>
  <c r="AM68" i="5"/>
  <c r="AK68" i="5"/>
  <c r="AJ68" i="5"/>
  <c r="AT67" i="5"/>
  <c r="AS67" i="5"/>
  <c r="AR67" i="5"/>
  <c r="AQ67" i="5"/>
  <c r="AO67" i="5"/>
  <c r="AN67" i="5"/>
  <c r="AM67" i="5"/>
  <c r="AK67" i="5"/>
  <c r="AJ67" i="5"/>
  <c r="AT66" i="5"/>
  <c r="AS66" i="5"/>
  <c r="AR66" i="5"/>
  <c r="AQ66" i="5"/>
  <c r="AO66" i="5"/>
  <c r="AN66" i="5"/>
  <c r="AM66" i="5"/>
  <c r="AK66" i="5"/>
  <c r="AJ66" i="5"/>
  <c r="AT65" i="5"/>
  <c r="AS65" i="5"/>
  <c r="AR65" i="5"/>
  <c r="AQ65" i="5"/>
  <c r="AO65" i="5"/>
  <c r="AN65" i="5"/>
  <c r="AM65" i="5"/>
  <c r="AK65" i="5"/>
  <c r="AJ65" i="5"/>
  <c r="AT64" i="5"/>
  <c r="AS64" i="5"/>
  <c r="AR64" i="5"/>
  <c r="AQ64" i="5"/>
  <c r="AO64" i="5"/>
  <c r="AN64" i="5"/>
  <c r="AM64" i="5"/>
  <c r="AK64" i="5"/>
  <c r="AJ64" i="5"/>
  <c r="AT63" i="5"/>
  <c r="AS63" i="5"/>
  <c r="AR63" i="5"/>
  <c r="AQ63" i="5"/>
  <c r="AO63" i="5"/>
  <c r="AN63" i="5"/>
  <c r="AM63" i="5"/>
  <c r="AK63" i="5"/>
  <c r="AJ63" i="5"/>
  <c r="AT62" i="5"/>
  <c r="AS62" i="5"/>
  <c r="AR62" i="5"/>
  <c r="AQ62" i="5"/>
  <c r="AO62" i="5"/>
  <c r="AN62" i="5"/>
  <c r="AM62" i="5"/>
  <c r="AK62" i="5"/>
  <c r="AJ62" i="5"/>
  <c r="AT61" i="5"/>
  <c r="AS61" i="5"/>
  <c r="AR61" i="5"/>
  <c r="AQ61" i="5"/>
  <c r="AO61" i="5"/>
  <c r="AN61" i="5"/>
  <c r="AM61" i="5"/>
  <c r="AK61" i="5"/>
  <c r="AJ61" i="5"/>
  <c r="AT60" i="5"/>
  <c r="AS60" i="5"/>
  <c r="AR60" i="5"/>
  <c r="AQ60" i="5"/>
  <c r="AO60" i="5"/>
  <c r="AN60" i="5"/>
  <c r="AM60" i="5"/>
  <c r="AK60" i="5"/>
  <c r="AJ60" i="5"/>
  <c r="AT59" i="5"/>
  <c r="AS59" i="5"/>
  <c r="AR59" i="5"/>
  <c r="AQ59" i="5"/>
  <c r="AO59" i="5"/>
  <c r="AN59" i="5"/>
  <c r="AM59" i="5"/>
  <c r="AK59" i="5"/>
  <c r="AJ59" i="5"/>
  <c r="AT58" i="5"/>
  <c r="AS58" i="5"/>
  <c r="AR58" i="5"/>
  <c r="AQ58" i="5"/>
  <c r="AO58" i="5"/>
  <c r="AN58" i="5"/>
  <c r="AM58" i="5"/>
  <c r="AK58" i="5"/>
  <c r="AJ58" i="5"/>
  <c r="AT57" i="5"/>
  <c r="AS57" i="5"/>
  <c r="AR57" i="5"/>
  <c r="AQ57" i="5"/>
  <c r="AO57" i="5"/>
  <c r="AN57" i="5"/>
  <c r="AM57" i="5"/>
  <c r="AK57" i="5"/>
  <c r="AJ57" i="5"/>
  <c r="AT56" i="5"/>
  <c r="AS56" i="5"/>
  <c r="AR56" i="5"/>
  <c r="AQ56" i="5"/>
  <c r="AO56" i="5"/>
  <c r="AN56" i="5"/>
  <c r="AM56" i="5"/>
  <c r="AK56" i="5"/>
  <c r="AJ56" i="5"/>
  <c r="AT55" i="5"/>
  <c r="AS55" i="5"/>
  <c r="AR55" i="5"/>
  <c r="AQ55" i="5"/>
  <c r="AO55" i="5"/>
  <c r="AN55" i="5"/>
  <c r="AM55" i="5"/>
  <c r="AK55" i="5"/>
  <c r="AJ55" i="5"/>
  <c r="AT54" i="5"/>
  <c r="AS54" i="5"/>
  <c r="AR54" i="5"/>
  <c r="AQ54" i="5"/>
  <c r="AO54" i="5"/>
  <c r="AN54" i="5"/>
  <c r="AM54" i="5"/>
  <c r="AK54" i="5"/>
  <c r="AJ54" i="5"/>
  <c r="AT53" i="5"/>
  <c r="AS53" i="5"/>
  <c r="AR53" i="5"/>
  <c r="AQ53" i="5"/>
  <c r="AO53" i="5"/>
  <c r="AN53" i="5"/>
  <c r="AM53" i="5"/>
  <c r="AK53" i="5"/>
  <c r="AJ53" i="5"/>
  <c r="AT52" i="5"/>
  <c r="AS52" i="5"/>
  <c r="AR52" i="5"/>
  <c r="AQ52" i="5"/>
  <c r="AO52" i="5"/>
  <c r="AN52" i="5"/>
  <c r="AM52" i="5"/>
  <c r="AK52" i="5"/>
  <c r="AJ52" i="5"/>
  <c r="AT51" i="5"/>
  <c r="AS51" i="5"/>
  <c r="AR51" i="5"/>
  <c r="AQ51" i="5"/>
  <c r="AO51" i="5"/>
  <c r="AN51" i="5"/>
  <c r="AM51" i="5"/>
  <c r="AK51" i="5"/>
  <c r="AJ51" i="5"/>
  <c r="AT50" i="5"/>
  <c r="AS50" i="5"/>
  <c r="AR50" i="5"/>
  <c r="AQ50" i="5"/>
  <c r="AO50" i="5"/>
  <c r="AN50" i="5"/>
  <c r="AM50" i="5"/>
  <c r="AK50" i="5"/>
  <c r="AJ50" i="5"/>
  <c r="AT49" i="5"/>
  <c r="AS49" i="5"/>
  <c r="AR49" i="5"/>
  <c r="AQ49" i="5"/>
  <c r="AO49" i="5"/>
  <c r="AN49" i="5"/>
  <c r="AM49" i="5"/>
  <c r="AK49" i="5"/>
  <c r="AJ49" i="5"/>
  <c r="AT48" i="5"/>
  <c r="AS48" i="5"/>
  <c r="AR48" i="5"/>
  <c r="AQ48" i="5"/>
  <c r="AO48" i="5"/>
  <c r="AN48" i="5"/>
  <c r="AM48" i="5"/>
  <c r="AK48" i="5"/>
  <c r="AJ48" i="5"/>
  <c r="AT47" i="5"/>
  <c r="AS47" i="5"/>
  <c r="AR47" i="5"/>
  <c r="AQ47" i="5"/>
  <c r="AO47" i="5"/>
  <c r="AN47" i="5"/>
  <c r="AM47" i="5"/>
  <c r="AK47" i="5"/>
  <c r="AJ47" i="5"/>
  <c r="AT46" i="5"/>
  <c r="AS46" i="5"/>
  <c r="AR46" i="5"/>
  <c r="AQ46" i="5"/>
  <c r="AO46" i="5"/>
  <c r="AN46" i="5"/>
  <c r="AM46" i="5"/>
  <c r="AK46" i="5"/>
  <c r="AJ46" i="5"/>
  <c r="AT45" i="5"/>
  <c r="AS45" i="5"/>
  <c r="AR45" i="5"/>
  <c r="AQ45" i="5"/>
  <c r="AO45" i="5"/>
  <c r="AN45" i="5"/>
  <c r="AM45" i="5"/>
  <c r="AK45" i="5"/>
  <c r="AJ45" i="5"/>
  <c r="AT44" i="5"/>
  <c r="AS44" i="5"/>
  <c r="AR44" i="5"/>
  <c r="AQ44" i="5"/>
  <c r="AO44" i="5"/>
  <c r="AN44" i="5"/>
  <c r="AM44" i="5"/>
  <c r="AK44" i="5"/>
  <c r="AJ44" i="5"/>
  <c r="AT43" i="5"/>
  <c r="AS43" i="5"/>
  <c r="AR43" i="5"/>
  <c r="AQ43" i="5"/>
  <c r="AO43" i="5"/>
  <c r="AN43" i="5"/>
  <c r="AM43" i="5"/>
  <c r="AK43" i="5"/>
  <c r="AJ43" i="5"/>
  <c r="AT42" i="5"/>
  <c r="AS42" i="5"/>
  <c r="AR42" i="5"/>
  <c r="AQ42" i="5"/>
  <c r="AO42" i="5"/>
  <c r="AN42" i="5"/>
  <c r="AM42" i="5"/>
  <c r="AK42" i="5"/>
  <c r="AJ42" i="5"/>
  <c r="AT41" i="5"/>
  <c r="AS41" i="5"/>
  <c r="AR41" i="5"/>
  <c r="AQ41" i="5"/>
  <c r="AO41" i="5"/>
  <c r="AN41" i="5"/>
  <c r="AM41" i="5"/>
  <c r="AK41" i="5"/>
  <c r="AJ41" i="5"/>
  <c r="AT40" i="5"/>
  <c r="AS40" i="5"/>
  <c r="AR40" i="5"/>
  <c r="AQ40" i="5"/>
  <c r="AO40" i="5"/>
  <c r="AN40" i="5"/>
  <c r="AM40" i="5"/>
  <c r="AK40" i="5"/>
  <c r="AJ40" i="5"/>
  <c r="AT39" i="5"/>
  <c r="AS39" i="5"/>
  <c r="AR39" i="5"/>
  <c r="AQ39" i="5"/>
  <c r="AO39" i="5"/>
  <c r="AN39" i="5"/>
  <c r="AM39" i="5"/>
  <c r="AK39" i="5"/>
  <c r="AJ39" i="5"/>
  <c r="AT38" i="5"/>
  <c r="AS38" i="5"/>
  <c r="AR38" i="5"/>
  <c r="AQ38" i="5"/>
  <c r="AO38" i="5"/>
  <c r="AN38" i="5"/>
  <c r="AM38" i="5"/>
  <c r="AK38" i="5"/>
  <c r="AJ38" i="5"/>
  <c r="AT37" i="5"/>
  <c r="AS37" i="5"/>
  <c r="AR37" i="5"/>
  <c r="AQ37" i="5"/>
  <c r="AO37" i="5"/>
  <c r="AN37" i="5"/>
  <c r="AM37" i="5"/>
  <c r="AK37" i="5"/>
  <c r="AJ37" i="5"/>
  <c r="AT36" i="5"/>
  <c r="AS36" i="5"/>
  <c r="AR36" i="5"/>
  <c r="AQ36" i="5"/>
  <c r="AO36" i="5"/>
  <c r="AN36" i="5"/>
  <c r="AM36" i="5"/>
  <c r="AK36" i="5"/>
  <c r="AJ36" i="5"/>
  <c r="AT35" i="5"/>
  <c r="AS35" i="5"/>
  <c r="AR35" i="5"/>
  <c r="AQ35" i="5"/>
  <c r="AO35" i="5"/>
  <c r="AN35" i="5"/>
  <c r="AM35" i="5"/>
  <c r="AK35" i="5"/>
  <c r="AJ35" i="5"/>
  <c r="AT34" i="5"/>
  <c r="AS34" i="5"/>
  <c r="AR34" i="5"/>
  <c r="AQ34" i="5"/>
  <c r="AO34" i="5"/>
  <c r="AN34" i="5"/>
  <c r="AM34" i="5"/>
  <c r="AK34" i="5"/>
  <c r="AJ34" i="5"/>
  <c r="AT33" i="5"/>
  <c r="AS33" i="5"/>
  <c r="AR33" i="5"/>
  <c r="AQ33" i="5"/>
  <c r="AO33" i="5"/>
  <c r="AN33" i="5"/>
  <c r="AM33" i="5"/>
  <c r="AK33" i="5"/>
  <c r="AJ33" i="5"/>
  <c r="AT32" i="5"/>
  <c r="AS32" i="5"/>
  <c r="AR32" i="5"/>
  <c r="AQ32" i="5"/>
  <c r="AO32" i="5"/>
  <c r="AN32" i="5"/>
  <c r="AM32" i="5"/>
  <c r="AK32" i="5"/>
  <c r="AJ32" i="5"/>
  <c r="AT31" i="5"/>
  <c r="AS31" i="5"/>
  <c r="AR31" i="5"/>
  <c r="AQ31" i="5"/>
  <c r="AO31" i="5"/>
  <c r="AN31" i="5"/>
  <c r="AM31" i="5"/>
  <c r="AK31" i="5"/>
  <c r="AJ31" i="5"/>
  <c r="AT30" i="5"/>
  <c r="AS30" i="5"/>
  <c r="AR30" i="5"/>
  <c r="AQ30" i="5"/>
  <c r="AO30" i="5"/>
  <c r="AN30" i="5"/>
  <c r="AM30" i="5"/>
  <c r="AK30" i="5"/>
  <c r="AJ30" i="5"/>
  <c r="AT29" i="5"/>
  <c r="AS29" i="5"/>
  <c r="AR29" i="5"/>
  <c r="AQ29" i="5"/>
  <c r="AO29" i="5"/>
  <c r="AN29" i="5"/>
  <c r="AM29" i="5"/>
  <c r="AK29" i="5"/>
  <c r="AJ29" i="5"/>
  <c r="AT28" i="5"/>
  <c r="AS28" i="5"/>
  <c r="AR28" i="5"/>
  <c r="AQ28" i="5"/>
  <c r="AO28" i="5"/>
  <c r="AN28" i="5"/>
  <c r="AM28" i="5"/>
  <c r="AK28" i="5"/>
  <c r="AJ28" i="5"/>
  <c r="AT27" i="5"/>
  <c r="AS27" i="5"/>
  <c r="AR27" i="5"/>
  <c r="AQ27" i="5"/>
  <c r="AO27" i="5"/>
  <c r="AN27" i="5"/>
  <c r="AM27" i="5"/>
  <c r="AK27" i="5"/>
  <c r="AJ27" i="5"/>
  <c r="AT26" i="5"/>
  <c r="AS26" i="5"/>
  <c r="AR26" i="5"/>
  <c r="AQ26" i="5"/>
  <c r="AO26" i="5"/>
  <c r="AN26" i="5"/>
  <c r="AM26" i="5"/>
  <c r="AK26" i="5"/>
  <c r="AJ26" i="5"/>
  <c r="AT25" i="5"/>
  <c r="AS25" i="5"/>
  <c r="AR25" i="5"/>
  <c r="AQ25" i="5"/>
  <c r="AO25" i="5"/>
  <c r="AN25" i="5"/>
  <c r="AM25" i="5"/>
  <c r="AK25" i="5"/>
  <c r="AJ25" i="5"/>
  <c r="Q23" i="5"/>
  <c r="AT22" i="5"/>
  <c r="AS22" i="5"/>
  <c r="AR22" i="5"/>
  <c r="AQ22" i="5"/>
  <c r="AO22" i="5"/>
  <c r="AN22" i="5"/>
  <c r="AM22" i="5"/>
  <c r="AK22" i="5"/>
  <c r="AJ22" i="5"/>
  <c r="AT21" i="5"/>
  <c r="AS21" i="5"/>
  <c r="AR21" i="5"/>
  <c r="AQ21" i="5"/>
  <c r="AO21" i="5"/>
  <c r="AN21" i="5"/>
  <c r="AM21" i="5"/>
  <c r="AK21" i="5"/>
  <c r="AJ21" i="5"/>
  <c r="AT20" i="5"/>
  <c r="AS20" i="5"/>
  <c r="AR20" i="5"/>
  <c r="AQ20" i="5"/>
  <c r="AO20" i="5"/>
  <c r="AN20" i="5"/>
  <c r="AM20" i="5"/>
  <c r="AK20" i="5"/>
  <c r="AJ20" i="5"/>
  <c r="AT19" i="5"/>
  <c r="AS19" i="5"/>
  <c r="AR19" i="5"/>
  <c r="AQ19" i="5"/>
  <c r="AO19" i="5"/>
  <c r="AN19" i="5"/>
  <c r="AM19" i="5"/>
  <c r="AK19" i="5"/>
  <c r="AJ19" i="5"/>
  <c r="AT18" i="5"/>
  <c r="AS18" i="5"/>
  <c r="AR18" i="5"/>
  <c r="AQ18" i="5"/>
  <c r="AO18" i="5"/>
  <c r="AN18" i="5"/>
  <c r="AM18" i="5"/>
  <c r="AK18" i="5"/>
  <c r="AJ18" i="5"/>
  <c r="AT17" i="5"/>
  <c r="AS17" i="5"/>
  <c r="AR17" i="5"/>
  <c r="AQ17" i="5"/>
  <c r="AO17" i="5"/>
  <c r="AN17" i="5"/>
  <c r="AP17" i="5" s="1"/>
  <c r="AM17" i="5"/>
  <c r="AK17" i="5"/>
  <c r="AJ17" i="5"/>
  <c r="AT16" i="5"/>
  <c r="AS16" i="5"/>
  <c r="AR16" i="5"/>
  <c r="AQ16" i="5"/>
  <c r="AO16" i="5"/>
  <c r="AN16" i="5"/>
  <c r="AM16" i="5"/>
  <c r="AK16" i="5"/>
  <c r="AJ16" i="5"/>
  <c r="AT15" i="5"/>
  <c r="AS15" i="5"/>
  <c r="AR15" i="5"/>
  <c r="AQ15" i="5"/>
  <c r="AO15" i="5"/>
  <c r="AN15" i="5"/>
  <c r="AM15" i="5"/>
  <c r="AK15" i="5"/>
  <c r="AJ15" i="5"/>
  <c r="AT14" i="5"/>
  <c r="AS14" i="5"/>
  <c r="AR14" i="5"/>
  <c r="AQ14" i="5"/>
  <c r="AO14" i="5"/>
  <c r="AN14" i="5"/>
  <c r="AM14" i="5"/>
  <c r="AK14" i="5"/>
  <c r="AJ14" i="5"/>
  <c r="AT13" i="5"/>
  <c r="AS13" i="5"/>
  <c r="AR13" i="5"/>
  <c r="AQ13" i="5"/>
  <c r="AO13" i="5"/>
  <c r="AN13" i="5"/>
  <c r="AP13" i="5" s="1"/>
  <c r="AM13" i="5"/>
  <c r="AK13" i="5"/>
  <c r="AJ13" i="5"/>
  <c r="AT12" i="5"/>
  <c r="AS12" i="5"/>
  <c r="AR12" i="5"/>
  <c r="AQ12" i="5"/>
  <c r="AO12" i="5"/>
  <c r="AN12" i="5"/>
  <c r="AM12" i="5"/>
  <c r="AK12" i="5"/>
  <c r="AJ12" i="5"/>
  <c r="AT11" i="5"/>
  <c r="AS11" i="5"/>
  <c r="AR11" i="5"/>
  <c r="AQ11" i="5"/>
  <c r="AO11" i="5"/>
  <c r="AN11" i="5"/>
  <c r="AP11" i="5" s="1"/>
  <c r="AM11" i="5"/>
  <c r="AK11" i="5"/>
  <c r="AJ11" i="5"/>
  <c r="AT10" i="5"/>
  <c r="AS10" i="5"/>
  <c r="AR10" i="5"/>
  <c r="AQ10" i="5"/>
  <c r="AO10" i="5"/>
  <c r="AN10" i="5"/>
  <c r="AM10" i="5"/>
  <c r="AK10" i="5"/>
  <c r="AJ10" i="5"/>
  <c r="AT9" i="5"/>
  <c r="AS9" i="5"/>
  <c r="AR9" i="5"/>
  <c r="AQ9" i="5"/>
  <c r="AO9" i="5"/>
  <c r="AN9" i="5"/>
  <c r="AP9" i="5" s="1"/>
  <c r="AM9" i="5"/>
  <c r="AK9" i="5"/>
  <c r="AJ9" i="5"/>
  <c r="AT8" i="5"/>
  <c r="AS8" i="5"/>
  <c r="AR8" i="5"/>
  <c r="AQ8" i="5"/>
  <c r="AO8" i="5"/>
  <c r="AN8" i="5"/>
  <c r="AM8" i="5"/>
  <c r="AK8" i="5"/>
  <c r="AJ8" i="5"/>
  <c r="AT7" i="5"/>
  <c r="AS7" i="5"/>
  <c r="AR7" i="5"/>
  <c r="AQ7" i="5"/>
  <c r="AO7" i="5"/>
  <c r="AN7" i="5"/>
  <c r="AP7" i="5" s="1"/>
  <c r="AM7" i="5"/>
  <c r="AK7" i="5"/>
  <c r="AJ7" i="5"/>
  <c r="AT6" i="5"/>
  <c r="AS6" i="5"/>
  <c r="AR6" i="5"/>
  <c r="AQ6" i="5"/>
  <c r="AO6" i="5"/>
  <c r="AN6" i="5"/>
  <c r="AM6" i="5"/>
  <c r="AK6" i="5"/>
  <c r="AJ6" i="5"/>
  <c r="AT5" i="5"/>
  <c r="AS5" i="5"/>
  <c r="AR5" i="5"/>
  <c r="AQ5" i="5"/>
  <c r="AO5" i="5"/>
  <c r="AN5" i="5"/>
  <c r="AP5" i="5" s="1"/>
  <c r="AM5" i="5"/>
  <c r="AK5" i="5"/>
  <c r="AJ5" i="5"/>
  <c r="AT4" i="5"/>
  <c r="AS4" i="5"/>
  <c r="AR4" i="5"/>
  <c r="AQ4" i="5"/>
  <c r="AO4" i="5"/>
  <c r="AN4" i="5"/>
  <c r="AM4" i="5"/>
  <c r="AK4" i="5"/>
  <c r="AJ4" i="5"/>
  <c r="AT3" i="5"/>
  <c r="AS3" i="5"/>
  <c r="AR3" i="5"/>
  <c r="AQ3" i="5"/>
  <c r="AO3" i="5"/>
  <c r="AN3" i="5"/>
  <c r="AM3" i="5"/>
  <c r="AK3" i="5"/>
  <c r="AJ3" i="5"/>
  <c r="AT2" i="5"/>
  <c r="AS2" i="5"/>
  <c r="AR2" i="5"/>
  <c r="AQ2" i="5"/>
  <c r="AO2" i="5"/>
  <c r="AN2" i="5"/>
  <c r="AM2" i="5"/>
  <c r="AK2" i="5"/>
  <c r="AJ2" i="5"/>
  <c r="AL110" i="5" l="1"/>
  <c r="AL114" i="5"/>
  <c r="AP115" i="5"/>
  <c r="AL116" i="5"/>
  <c r="AL26" i="5"/>
  <c r="AL28" i="5"/>
  <c r="AL30" i="5"/>
  <c r="AP33" i="5"/>
  <c r="AL36" i="5"/>
  <c r="AL40" i="5"/>
  <c r="AL46" i="5"/>
  <c r="AP47" i="5"/>
  <c r="AP51" i="5"/>
  <c r="AP53" i="5"/>
  <c r="AL54" i="5"/>
  <c r="AL58" i="5"/>
  <c r="AL60" i="5"/>
  <c r="AL64" i="5"/>
  <c r="AL66" i="5"/>
  <c r="AP73" i="5"/>
  <c r="AL74" i="5"/>
  <c r="AP75" i="5"/>
  <c r="AP77" i="5"/>
  <c r="AP81" i="5"/>
  <c r="AP91" i="5"/>
  <c r="AL100" i="5"/>
  <c r="AP95" i="5"/>
  <c r="AL76" i="5"/>
  <c r="AP55" i="5"/>
  <c r="AL102" i="5"/>
  <c r="AP103" i="5"/>
  <c r="AP79" i="5"/>
  <c r="AP99" i="5"/>
  <c r="AL106" i="5"/>
  <c r="AL94" i="5"/>
  <c r="AP19" i="5"/>
  <c r="AP107" i="5"/>
  <c r="AP105" i="5"/>
  <c r="AP41" i="5"/>
  <c r="AP117" i="5"/>
  <c r="AL112" i="5"/>
  <c r="AL108" i="5"/>
  <c r="AM88" i="5"/>
  <c r="AL96" i="5"/>
  <c r="AP118" i="5"/>
  <c r="AP93" i="5"/>
  <c r="AL48" i="5"/>
  <c r="AL32" i="5"/>
  <c r="AP69" i="5"/>
  <c r="AL80" i="5"/>
  <c r="AL42" i="5"/>
  <c r="AP15" i="5"/>
  <c r="AL78" i="5"/>
  <c r="AP111" i="5"/>
  <c r="AL104" i="5"/>
  <c r="AL56" i="5"/>
  <c r="AP39" i="5"/>
  <c r="AL82" i="5"/>
  <c r="AL68" i="5"/>
  <c r="AL92" i="5"/>
  <c r="AP113" i="5"/>
  <c r="AM23" i="5"/>
  <c r="AP21" i="5"/>
  <c r="AP49" i="5"/>
  <c r="AP71" i="5"/>
  <c r="AP35" i="5"/>
  <c r="AP67" i="5"/>
  <c r="AL44" i="5"/>
  <c r="AN24" i="5"/>
  <c r="AP63" i="5"/>
  <c r="AP45" i="5"/>
  <c r="AP101" i="5"/>
  <c r="AP37" i="5"/>
  <c r="AP43" i="5"/>
  <c r="AL50" i="5"/>
  <c r="AP65" i="5"/>
  <c r="AL38" i="5"/>
  <c r="AL34" i="5"/>
  <c r="AL62" i="5"/>
  <c r="AL52" i="5"/>
  <c r="AP109" i="5"/>
  <c r="AL70" i="5"/>
  <c r="AJ120" i="5"/>
  <c r="AR120" i="5"/>
  <c r="AP97" i="5"/>
  <c r="AT120" i="5"/>
  <c r="AN84" i="5"/>
  <c r="AL72" i="5"/>
  <c r="AL98" i="5"/>
  <c r="AS124" i="5"/>
  <c r="AP119" i="5"/>
  <c r="AN120" i="5"/>
  <c r="AL91" i="5"/>
  <c r="AL93" i="5"/>
  <c r="AL95" i="5"/>
  <c r="AL97" i="5"/>
  <c r="AL99" i="5"/>
  <c r="AL101" i="5"/>
  <c r="AL103" i="5"/>
  <c r="AL105" i="5"/>
  <c r="AL107" i="5"/>
  <c r="AL109" i="5"/>
  <c r="AL111" i="5"/>
  <c r="AL113" i="5"/>
  <c r="AL115" i="5"/>
  <c r="AL117" i="5"/>
  <c r="AL118" i="5"/>
  <c r="AT124" i="5"/>
  <c r="AJ88" i="5"/>
  <c r="AR88" i="5"/>
  <c r="AT88" i="5"/>
  <c r="AP86" i="5"/>
  <c r="AQ88" i="5"/>
  <c r="AL87" i="5"/>
  <c r="AJ84" i="5"/>
  <c r="AR84" i="5"/>
  <c r="AT84" i="5"/>
  <c r="AP26" i="5"/>
  <c r="AL27" i="5"/>
  <c r="AP28" i="5"/>
  <c r="AL29" i="5"/>
  <c r="AP30" i="5"/>
  <c r="AL31" i="5"/>
  <c r="AP32" i="5"/>
  <c r="AP34" i="5"/>
  <c r="AP36" i="5"/>
  <c r="AP38" i="5"/>
  <c r="AP40" i="5"/>
  <c r="AP42" i="5"/>
  <c r="AP44" i="5"/>
  <c r="AP46" i="5"/>
  <c r="AP48" i="5"/>
  <c r="AP50" i="5"/>
  <c r="AP52" i="5"/>
  <c r="AP54" i="5"/>
  <c r="AP56" i="5"/>
  <c r="AL57" i="5"/>
  <c r="AP58" i="5"/>
  <c r="AL59" i="5"/>
  <c r="AP60" i="5"/>
  <c r="AL61" i="5"/>
  <c r="AP62" i="5"/>
  <c r="AL63" i="5"/>
  <c r="AP64" i="5"/>
  <c r="AL65" i="5"/>
  <c r="AP66" i="5"/>
  <c r="AL67" i="5"/>
  <c r="AP68" i="5"/>
  <c r="AL69" i="5"/>
  <c r="AP70" i="5"/>
  <c r="AL71" i="5"/>
  <c r="AP72" i="5"/>
  <c r="AL73" i="5"/>
  <c r="AP74" i="5"/>
  <c r="AL75" i="5"/>
  <c r="AP76" i="5"/>
  <c r="AL77" i="5"/>
  <c r="AP78" i="5"/>
  <c r="AL79" i="5"/>
  <c r="AP80" i="5"/>
  <c r="AL81" i="5"/>
  <c r="AP82" i="5"/>
  <c r="AK24" i="5"/>
  <c r="AS24" i="5"/>
  <c r="AJ24" i="5"/>
  <c r="AR24" i="5"/>
  <c r="AT24" i="5"/>
  <c r="AP4" i="5"/>
  <c r="AL5" i="5"/>
  <c r="AP6" i="5"/>
  <c r="AL7" i="5"/>
  <c r="AP8" i="5"/>
  <c r="AL9" i="5"/>
  <c r="AP10" i="5"/>
  <c r="AL11" i="5"/>
  <c r="AP12" i="5"/>
  <c r="AL13" i="5"/>
  <c r="AP14" i="5"/>
  <c r="AL15" i="5"/>
  <c r="AP16" i="5"/>
  <c r="AL17" i="5"/>
  <c r="AP18" i="5"/>
  <c r="AL19" i="5"/>
  <c r="AP20" i="5"/>
  <c r="AL21" i="5"/>
  <c r="AP22" i="5"/>
  <c r="AL33" i="5"/>
  <c r="AL35" i="5"/>
  <c r="AL37" i="5"/>
  <c r="AL39" i="5"/>
  <c r="AL41" i="5"/>
  <c r="AL43" i="5"/>
  <c r="AL45" i="5"/>
  <c r="AL47" i="5"/>
  <c r="AL49" i="5"/>
  <c r="AL51" i="5"/>
  <c r="AL53" i="5"/>
  <c r="AL55" i="5"/>
  <c r="AQ24" i="5"/>
  <c r="AL3" i="5"/>
  <c r="AP3" i="5"/>
  <c r="AQ23" i="5"/>
  <c r="AM83" i="5"/>
  <c r="AM84" i="5"/>
  <c r="AO83" i="5"/>
  <c r="AO84" i="5"/>
  <c r="AM24" i="5"/>
  <c r="AO24" i="5"/>
  <c r="AT23" i="5"/>
  <c r="AL4" i="5"/>
  <c r="AL6" i="5"/>
  <c r="AL8" i="5"/>
  <c r="AL10" i="5"/>
  <c r="AL12" i="5"/>
  <c r="AL14" i="5"/>
  <c r="AL16" i="5"/>
  <c r="AL18" i="5"/>
  <c r="AL20" i="5"/>
  <c r="AL22" i="5"/>
  <c r="AK23" i="5"/>
  <c r="AO23" i="5"/>
  <c r="AS23" i="5"/>
  <c r="AK83" i="5"/>
  <c r="AK84" i="5"/>
  <c r="AQ83" i="5"/>
  <c r="AQ84" i="5"/>
  <c r="AS83" i="5"/>
  <c r="AS84" i="5"/>
  <c r="AP27" i="5"/>
  <c r="AP29" i="5"/>
  <c r="AP31" i="5"/>
  <c r="AP57" i="5"/>
  <c r="AP59" i="5"/>
  <c r="AP61" i="5"/>
  <c r="AJ83" i="5"/>
  <c r="AN83" i="5"/>
  <c r="AR83" i="5"/>
  <c r="AT83" i="5"/>
  <c r="AL85" i="5"/>
  <c r="AP85" i="5"/>
  <c r="AJ89" i="5"/>
  <c r="AN89" i="5"/>
  <c r="AR89" i="5"/>
  <c r="AM121" i="5"/>
  <c r="AM120" i="5"/>
  <c r="AO121" i="5"/>
  <c r="AO120" i="5"/>
  <c r="AL2" i="5"/>
  <c r="AP2" i="5"/>
  <c r="AJ23" i="5"/>
  <c r="AN23" i="5"/>
  <c r="AR23" i="5"/>
  <c r="AL25" i="5"/>
  <c r="AP25" i="5"/>
  <c r="AK89" i="5"/>
  <c r="AM89" i="5"/>
  <c r="AO89" i="5"/>
  <c r="AQ89" i="5"/>
  <c r="AS89" i="5"/>
  <c r="AK88" i="5"/>
  <c r="AO88" i="5"/>
  <c r="AS88" i="5"/>
  <c r="AT89" i="5"/>
  <c r="AK121" i="5"/>
  <c r="AK120" i="5"/>
  <c r="AQ121" i="5"/>
  <c r="AQ120" i="5"/>
  <c r="AS121" i="5"/>
  <c r="AS120" i="5"/>
  <c r="AP92" i="5"/>
  <c r="AP94" i="5"/>
  <c r="AP96" i="5"/>
  <c r="AP98" i="5"/>
  <c r="AP100" i="5"/>
  <c r="AP102" i="5"/>
  <c r="AP104" i="5"/>
  <c r="AP106" i="5"/>
  <c r="AP108" i="5"/>
  <c r="AP110" i="5"/>
  <c r="AP112" i="5"/>
  <c r="AP114" i="5"/>
  <c r="AP116" i="5"/>
  <c r="AJ121" i="5"/>
  <c r="AN121" i="5"/>
  <c r="AR121" i="5"/>
  <c r="AT121" i="5"/>
  <c r="AJ124" i="5"/>
  <c r="AL124" i="5" s="1"/>
  <c r="AM124" i="5"/>
  <c r="AO124" i="5"/>
  <c r="AQ124" i="5"/>
  <c r="AL90" i="5"/>
  <c r="AP90" i="5"/>
  <c r="AL119" i="5"/>
  <c r="AN124" i="5"/>
  <c r="AR124" i="5"/>
  <c r="BC36" i="3"/>
  <c r="BB36" i="3"/>
  <c r="AZ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 s="1"/>
  <c r="AZ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 s="1"/>
  <c r="AZ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 s="1"/>
  <c r="AZ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 s="1"/>
  <c r="AZ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 s="1"/>
  <c r="AZ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 s="1"/>
  <c r="AZ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 s="1"/>
  <c r="AZ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 s="1"/>
  <c r="AZ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 s="1"/>
  <c r="AZ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 s="1"/>
  <c r="AZ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 s="1"/>
  <c r="AZ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 s="1"/>
  <c r="AZ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 s="1"/>
  <c r="AZ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 s="1"/>
  <c r="AZ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 s="1"/>
  <c r="AZ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 s="1"/>
  <c r="AZ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 s="1"/>
  <c r="AZ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 s="1"/>
  <c r="AZ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 s="1"/>
  <c r="AZ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 s="1"/>
  <c r="AZ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 s="1"/>
  <c r="AZ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 s="1"/>
  <c r="AZ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 s="1"/>
  <c r="AZ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 s="1"/>
  <c r="AZ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 s="1"/>
  <c r="AK17" i="3" l="1"/>
  <c r="AM123" i="5"/>
  <c r="AJ123" i="5"/>
  <c r="AK123" i="5"/>
  <c r="AR122" i="5"/>
  <c r="AJ122" i="5"/>
  <c r="AP124" i="5"/>
  <c r="AN122" i="5"/>
  <c r="AR123" i="5"/>
  <c r="AT122" i="5"/>
  <c r="AM122" i="5"/>
  <c r="AN123" i="5"/>
  <c r="AS122" i="5"/>
  <c r="AP120" i="5"/>
  <c r="AP121" i="5"/>
  <c r="AL84" i="5"/>
  <c r="AL83" i="5"/>
  <c r="AO123" i="5"/>
  <c r="AP88" i="5"/>
  <c r="AP89" i="5"/>
  <c r="AO122" i="5"/>
  <c r="AL120" i="5"/>
  <c r="AL121" i="5"/>
  <c r="AQ123" i="5"/>
  <c r="AK122" i="5"/>
  <c r="AP84" i="5"/>
  <c r="AP83" i="5"/>
  <c r="AP23" i="5"/>
  <c r="AP24" i="5"/>
  <c r="AL23" i="5"/>
  <c r="AL24" i="5"/>
  <c r="AL88" i="5"/>
  <c r="AL89" i="5"/>
  <c r="AQ122" i="5"/>
  <c r="AK11" i="3"/>
  <c r="AK25" i="3"/>
  <c r="AK13" i="3"/>
  <c r="AK21" i="3"/>
  <c r="AK29" i="3"/>
  <c r="AN36" i="3"/>
  <c r="AP36" i="3"/>
  <c r="AR36" i="3"/>
  <c r="AT36" i="3"/>
  <c r="AV36" i="3"/>
  <c r="AX36" i="3"/>
  <c r="AK14" i="3"/>
  <c r="AY14" i="3" s="1"/>
  <c r="BB14" i="3" s="1"/>
  <c r="AK15" i="3"/>
  <c r="AY15" i="3" s="1"/>
  <c r="BB15" i="3" s="1"/>
  <c r="AK18" i="3"/>
  <c r="AY18" i="3" s="1"/>
  <c r="BB18" i="3" s="1"/>
  <c r="AK19" i="3"/>
  <c r="AY19" i="3" s="1"/>
  <c r="BB19" i="3" s="1"/>
  <c r="AK22" i="3"/>
  <c r="AY22" i="3" s="1"/>
  <c r="BB22" i="3" s="1"/>
  <c r="AK23" i="3"/>
  <c r="AY23" i="3" s="1"/>
  <c r="BB23" i="3" s="1"/>
  <c r="AK26" i="3"/>
  <c r="AY26" i="3" s="1"/>
  <c r="BB26" i="3" s="1"/>
  <c r="AK27" i="3"/>
  <c r="AY27" i="3" s="1"/>
  <c r="BB27" i="3" s="1"/>
  <c r="AK30" i="3"/>
  <c r="AY30" i="3" s="1"/>
  <c r="BB30" i="3" s="1"/>
  <c r="AK31" i="3"/>
  <c r="AY31" i="3" s="1"/>
  <c r="BB31" i="3" s="1"/>
  <c r="AK34" i="3"/>
  <c r="AY34" i="3" s="1"/>
  <c r="BB34" i="3" s="1"/>
  <c r="AK35" i="3"/>
  <c r="AY35" i="3" s="1"/>
  <c r="BB35" i="3" s="1"/>
  <c r="AM36" i="3"/>
  <c r="AO36" i="3"/>
  <c r="AQ36" i="3"/>
  <c r="AS36" i="3"/>
  <c r="AU36" i="3"/>
  <c r="AW36" i="3"/>
  <c r="AZ36" i="3"/>
  <c r="AK16" i="3"/>
  <c r="AY16" i="3" s="1"/>
  <c r="BB16" i="3" s="1"/>
  <c r="AY17" i="3"/>
  <c r="BB17" i="3" s="1"/>
  <c r="AK20" i="3"/>
  <c r="AY20" i="3" s="1"/>
  <c r="BB20" i="3" s="1"/>
  <c r="AY21" i="3"/>
  <c r="BB21" i="3" s="1"/>
  <c r="AK24" i="3"/>
  <c r="AY24" i="3" s="1"/>
  <c r="BB24" i="3" s="1"/>
  <c r="AY25" i="3"/>
  <c r="BB25" i="3" s="1"/>
  <c r="AK28" i="3"/>
  <c r="AY28" i="3" s="1"/>
  <c r="BB28" i="3" s="1"/>
  <c r="AY29" i="3"/>
  <c r="BB29" i="3" s="1"/>
  <c r="AK32" i="3"/>
  <c r="AY32" i="3" s="1"/>
  <c r="AK33" i="3"/>
  <c r="AY33" i="3" s="1"/>
  <c r="BB33" i="3" s="1"/>
  <c r="AL36" i="3"/>
  <c r="AK12" i="3"/>
  <c r="AY12" i="3" s="1"/>
  <c r="BB12" i="3" s="1"/>
  <c r="AY13" i="3"/>
  <c r="BB13" i="3" s="1"/>
  <c r="AY11" i="3"/>
  <c r="BB11" i="3" s="1"/>
  <c r="AM130" i="5" l="1"/>
  <c r="AJ130" i="5"/>
  <c r="AN130" i="5"/>
  <c r="AR130" i="5"/>
  <c r="AL123" i="5"/>
  <c r="AQ130" i="5"/>
  <c r="AO130" i="5"/>
  <c r="AP123" i="5"/>
  <c r="AL122" i="5"/>
  <c r="AL130" i="5" s="1"/>
  <c r="AP122" i="5"/>
  <c r="AK36" i="3"/>
  <c r="AY36" i="3" s="1"/>
  <c r="AP130" i="5" l="1"/>
</calcChain>
</file>

<file path=xl/sharedStrings.xml><?xml version="1.0" encoding="utf-8"?>
<sst xmlns="http://schemas.openxmlformats.org/spreadsheetml/2006/main" count="683" uniqueCount="207">
  <si>
    <t>Трудовой отпуск (О)</t>
  </si>
  <si>
    <t>Отпуск по беременности и родам (Р)</t>
  </si>
  <si>
    <t>Больничный (Б)</t>
  </si>
  <si>
    <t>Прочие неявки, разрешенные законом (Г)</t>
  </si>
  <si>
    <t>С разрешения администрации (А)</t>
  </si>
  <si>
    <t>Прогул (П)</t>
  </si>
  <si>
    <t>Отпуск по уходу за ребенком (ОЖ)</t>
  </si>
  <si>
    <t>А</t>
  </si>
  <si>
    <t>ИТОГО</t>
  </si>
  <si>
    <t>Андрица Казимир Петрович</t>
  </si>
  <si>
    <t>Болдачев Владимир Владимирович</t>
  </si>
  <si>
    <t>Богомолов Александр Ник</t>
  </si>
  <si>
    <t>Бородин Валерий Владимирович</t>
  </si>
  <si>
    <t>Бутор Михаил Евгеньевич</t>
  </si>
  <si>
    <t>Бушмар Елена Леонардовна</t>
  </si>
  <si>
    <t>Велесюк Елена Игоревна</t>
  </si>
  <si>
    <t>Буйновский Леонид Францевич</t>
  </si>
  <si>
    <t>Веремей Валентина Зигмунд.</t>
  </si>
  <si>
    <t>Воротников Владимир Владимирович</t>
  </si>
  <si>
    <t>Высоцкий Владимир Тадеушевич</t>
  </si>
  <si>
    <t>Вешторт Марина Николаевна</t>
  </si>
  <si>
    <t>Войткевич Станислав Станиславович</t>
  </si>
  <si>
    <t>Войтко Алекс. Анатольевич</t>
  </si>
  <si>
    <t>Войтюш Чеслав Станиславов.</t>
  </si>
  <si>
    <t>Гугневич Иван Казимирович</t>
  </si>
  <si>
    <t>Гурский Дмитрий Викторович</t>
  </si>
  <si>
    <t>Гецевич Казимир Казимирович</t>
  </si>
  <si>
    <t>Горбач Татьяна Вениславовна</t>
  </si>
  <si>
    <t>Гайдукевич Анатолий Николаевич</t>
  </si>
  <si>
    <t>Гришкойть Виктор Петрович</t>
  </si>
  <si>
    <t>Гришкойть Янина Ивановна</t>
  </si>
  <si>
    <t>Дурейко Виктор Вацлавович</t>
  </si>
  <si>
    <t>Дурейко Максим Владимирович</t>
  </si>
  <si>
    <t>Дудко Сергей Александрович</t>
  </si>
  <si>
    <t>Ежевский Павел Анатольевич</t>
  </si>
  <si>
    <t>Жданюк Вячеслав Вячесл.</t>
  </si>
  <si>
    <t>Жданюк Сергей Николаевич</t>
  </si>
  <si>
    <t>Залесский Александр Анат.</t>
  </si>
  <si>
    <t>Залесский Владимир Вас.</t>
  </si>
  <si>
    <t>Илькевич Олег Тимофеевич</t>
  </si>
  <si>
    <t>Катковский Андрей Валентинович</t>
  </si>
  <si>
    <t>Каминский Виктор Петрович</t>
  </si>
  <si>
    <t>Коваленок Мария Тадеушевна</t>
  </si>
  <si>
    <t>Козел Дмитрий Тадеушевич</t>
  </si>
  <si>
    <t>Кабак Ольга Сергеевна</t>
  </si>
  <si>
    <t>Кохановский Павел Зенонович</t>
  </si>
  <si>
    <t>Крот Тадеуш Антонович</t>
  </si>
  <si>
    <t>Крот Петр Александрович</t>
  </si>
  <si>
    <t>Кейдо Франц Иванович</t>
  </si>
  <si>
    <t>Кохановский Петр Евгеньев.</t>
  </si>
  <si>
    <t>Кунавич Владимир Леонидович</t>
  </si>
  <si>
    <t>Леонович Анатолий Анатольевич</t>
  </si>
  <si>
    <t>Левкевич Марина Владимировна</t>
  </si>
  <si>
    <t>Легень Иван Владимирович</t>
  </si>
  <si>
    <t>Лясковский Михаил Михайлович</t>
  </si>
  <si>
    <t>Лось Анна Петровна</t>
  </si>
  <si>
    <t>Макей Иван Иосифович</t>
  </si>
  <si>
    <t>Мамчиц Елена Петровна</t>
  </si>
  <si>
    <t>Матюлько  Алексей Чеславович</t>
  </si>
  <si>
    <t>Мацкевич Аркадий Петрович</t>
  </si>
  <si>
    <t>Мизуло Марина Ивановна</t>
  </si>
  <si>
    <t>Михаловская Анастасия Викторовна</t>
  </si>
  <si>
    <t>Мусский Виктор Сергеевич</t>
  </si>
  <si>
    <t>нагродская ирина Степановна</t>
  </si>
  <si>
    <t>Недопекин Юрий Евгеньевич</t>
  </si>
  <si>
    <t>Никитишина Людмила Сергеевна</t>
  </si>
  <si>
    <t>Островский Дмитрий Леонидович</t>
  </si>
  <si>
    <t>Путырский Вл. Викторович</t>
  </si>
  <si>
    <t>Рубан Константин Петрович</t>
  </si>
  <si>
    <t>Спиридович Иосиф Владимирович</t>
  </si>
  <si>
    <t>Снарский Андрей Генрихович</t>
  </si>
  <si>
    <t>Страшинская Ирина Петровн.</t>
  </si>
  <si>
    <t>Стурлис Олег Генрихович</t>
  </si>
  <si>
    <t>Стурлис Генрих Степанович</t>
  </si>
  <si>
    <t>Сурвило Виктор Брониславович</t>
  </si>
  <si>
    <t>Скаскевич Николай Евгеньевич</t>
  </si>
  <si>
    <t>Урбанович Владимир Владимирович</t>
  </si>
  <si>
    <t>Хуснутдинов Анатолий Саматович</t>
  </si>
  <si>
    <t>Филиппов Андрей Степанов.</t>
  </si>
  <si>
    <t>Шкурдюк Александр Александрович</t>
  </si>
  <si>
    <t>Шапель Елена Ивановна</t>
  </si>
  <si>
    <t>Шеверенко Элона Владимировна</t>
  </si>
  <si>
    <t>Шурпик Игорь Иванович</t>
  </si>
  <si>
    <t>Янковская Татьяна Анатольевна</t>
  </si>
  <si>
    <t>Южик Инна Сергеевна</t>
  </si>
  <si>
    <t>Адашкевич Вадим Анатольевич</t>
  </si>
  <si>
    <t>Андриевский Михаил Зигмундович</t>
  </si>
  <si>
    <t>Ахрамович Андрей Андреевич</t>
  </si>
  <si>
    <t>Баровский Александр Анатольевич</t>
  </si>
  <si>
    <t>Барташевич Сергей Константинович</t>
  </si>
  <si>
    <t>Гаврилович Александр Владимирович</t>
  </si>
  <si>
    <t>Гриво Валерий Михайлович</t>
  </si>
  <si>
    <t>Дебесь Виктор Вацлавович</t>
  </si>
  <si>
    <t>Жданович Владислав Антонович</t>
  </si>
  <si>
    <t>Жданович Светлана Евгеньевна</t>
  </si>
  <si>
    <t>Завадский Виктор Казимирович</t>
  </si>
  <si>
    <t>Крутько Николай Иосифович</t>
  </si>
  <si>
    <t>Кондратович Вацлав Францевич</t>
  </si>
  <si>
    <t>Косяк Александр Михайлович</t>
  </si>
  <si>
    <t>Курпицкий Станислав Амброжьевич</t>
  </si>
  <si>
    <t>Логвиненко Игорь Анатольевич</t>
  </si>
  <si>
    <t>Лакутиевский Руслан Иосифович</t>
  </si>
  <si>
    <t>Лобейко Александра Брониславовна</t>
  </si>
  <si>
    <t>Логвиненко Анатолий Яковлевич</t>
  </si>
  <si>
    <t>Мухо Виктор Феликсович</t>
  </si>
  <si>
    <t>Малиновский Валерий Владимирович</t>
  </si>
  <si>
    <t>Науменко Александр Иванович</t>
  </si>
  <si>
    <t>Осинский Александр Марьянович</t>
  </si>
  <si>
    <t>Подгайский Михаил Иванович</t>
  </si>
  <si>
    <t>Роман Ирина Владиславовна</t>
  </si>
  <si>
    <t>Стаселович Генадий Иванович</t>
  </si>
  <si>
    <t>Сасновский Алексей Иосифович</t>
  </si>
  <si>
    <t>Синкевич Валерий Чеславович</t>
  </si>
  <si>
    <t>Сядковский Александр Леонардович</t>
  </si>
  <si>
    <t>Станулевич Марина Станиславовна</t>
  </si>
  <si>
    <t>Урлик Владислав Ярославович</t>
  </si>
  <si>
    <t>Янковский Станислав Иосифович</t>
  </si>
  <si>
    <t>Ясевич Артур Иванович</t>
  </si>
  <si>
    <t>всего отпуск</t>
  </si>
  <si>
    <t>О</t>
  </si>
  <si>
    <t>Б</t>
  </si>
  <si>
    <t>Выходные в больничный</t>
  </si>
  <si>
    <t>всего больничный</t>
  </si>
  <si>
    <t xml:space="preserve">          </t>
  </si>
  <si>
    <t>отпуск в выходной день</t>
  </si>
  <si>
    <t>ВСЕГО дней</t>
  </si>
  <si>
    <t>ВСЕГО человек</t>
  </si>
  <si>
    <t>Итого человек</t>
  </si>
  <si>
    <t>Итого дней</t>
  </si>
  <si>
    <t>Итого лдней</t>
  </si>
  <si>
    <t>ТАБЕЛЬ УЧЕТА РАБОЧЕГО ВРЕМЕНИ</t>
  </si>
  <si>
    <t>ЗА МАЙ 2020 ГОДА</t>
  </si>
  <si>
    <t xml:space="preserve">                     Директор____________Д.В.Гурский</t>
  </si>
  <si>
    <t>Фамилия, и., о.</t>
  </si>
  <si>
    <t>Профессия (должность)</t>
  </si>
  <si>
    <t>Разряд (оклад)</t>
  </si>
  <si>
    <t>Число месяца</t>
  </si>
  <si>
    <t>Всего отработано за месяц</t>
  </si>
  <si>
    <t>Выходные (В)</t>
  </si>
  <si>
    <t>Дни неявок</t>
  </si>
  <si>
    <t>Всего чел.-дней явок и неявок на работу</t>
  </si>
  <si>
    <t>Среднесписочная численность</t>
  </si>
  <si>
    <t>Списочная численность работников</t>
  </si>
  <si>
    <t>В т.ч. женщин</t>
  </si>
  <si>
    <t>дней</t>
  </si>
  <si>
    <t>часов</t>
  </si>
  <si>
    <t>в т.ч. Командировок (К)</t>
  </si>
  <si>
    <t>Оплачиваемый учебный отпуск (УО)</t>
  </si>
  <si>
    <t>Неоплачиваемый учебный отпуск (УН)</t>
  </si>
  <si>
    <t>Донорский день (Д)</t>
  </si>
  <si>
    <t>человек</t>
  </si>
  <si>
    <t>ставка</t>
  </si>
  <si>
    <t>Гурский Д.В.</t>
  </si>
  <si>
    <t>Директор</t>
  </si>
  <si>
    <t>Михаловская А.В.</t>
  </si>
  <si>
    <t>главный бухгалтер</t>
  </si>
  <si>
    <t>Дебесь В.В.</t>
  </si>
  <si>
    <t>нач.участка</t>
  </si>
  <si>
    <t>Богомолов А.Н.</t>
  </si>
  <si>
    <t>вед. юрисконсульт</t>
  </si>
  <si>
    <t>Шкурдюк А.А.</t>
  </si>
  <si>
    <t>вед.специалист по организации закупок</t>
  </si>
  <si>
    <t>Страшинская И.П.</t>
  </si>
  <si>
    <t>инженер по ОТ</t>
  </si>
  <si>
    <t>Болдачёв В.В.</t>
  </si>
  <si>
    <t>зав.мастерской</t>
  </si>
  <si>
    <t>Спиридович И.В.</t>
  </si>
  <si>
    <t>зав.гаражом</t>
  </si>
  <si>
    <t>Шапель Е.И.</t>
  </si>
  <si>
    <t>начальник ППО</t>
  </si>
  <si>
    <t>Горбач Т.В.</t>
  </si>
  <si>
    <t>вед.инженер ОиНТ</t>
  </si>
  <si>
    <t>Мамчиц Е.И.</t>
  </si>
  <si>
    <t>инженер ППО</t>
  </si>
  <si>
    <t>Шеверенко Э.В.</t>
  </si>
  <si>
    <t>ст.инсп.по кадрам</t>
  </si>
  <si>
    <t>Янковская Т.А.</t>
  </si>
  <si>
    <t>вед.бухгалтер</t>
  </si>
  <si>
    <t>Южик И.С.</t>
  </si>
  <si>
    <t>бухгалтер</t>
  </si>
  <si>
    <t>Мизуло М.И.</t>
  </si>
  <si>
    <t>зам.главного бухгалтера</t>
  </si>
  <si>
    <t>Кузьмина А.В.</t>
  </si>
  <si>
    <t>мастер</t>
  </si>
  <si>
    <t>Веремей В.З.</t>
  </si>
  <si>
    <t>Воротников В.В.</t>
  </si>
  <si>
    <t>главный инженер</t>
  </si>
  <si>
    <t>Катковский А.В.</t>
  </si>
  <si>
    <t>прораб</t>
  </si>
  <si>
    <t>Никитишина Л.С.</t>
  </si>
  <si>
    <t>Велесюк Е.И.</t>
  </si>
  <si>
    <t>инженер по гос.учету</t>
  </si>
  <si>
    <t>Генюш П.К.</t>
  </si>
  <si>
    <t>Кондратович В.Ф.</t>
  </si>
  <si>
    <t>Ахрамович А.А.</t>
  </si>
  <si>
    <t>Левкевич М.В.</t>
  </si>
  <si>
    <t>Директор  _____________ Д.В.Гурский</t>
  </si>
  <si>
    <t xml:space="preserve">                                                УТВЕРЖДАЮ:</t>
  </si>
  <si>
    <r>
      <t xml:space="preserve">Табель составил                </t>
    </r>
    <r>
      <rPr>
        <u/>
        <sz val="18"/>
        <rFont val="Times New Roman"/>
        <family val="1"/>
        <charset val="204"/>
      </rPr>
      <t xml:space="preserve"> ст.инспектор по кадрам</t>
    </r>
    <r>
      <rPr>
        <sz val="18"/>
        <rFont val="Times New Roman"/>
        <family val="1"/>
        <charset val="204"/>
      </rPr>
      <t xml:space="preserve">     </t>
    </r>
    <r>
      <rPr>
        <u/>
        <sz val="18"/>
        <rFont val="Times New Roman"/>
        <family val="1"/>
        <charset val="204"/>
      </rPr>
      <t>________________</t>
    </r>
    <r>
      <rPr>
        <sz val="18"/>
        <rFont val="Times New Roman"/>
        <family val="1"/>
        <charset val="204"/>
      </rPr>
      <t xml:space="preserve">  Э.В.Шеверенко</t>
    </r>
  </si>
  <si>
    <t xml:space="preserve">       (должность)                                      ( инициалы, фамилия)</t>
  </si>
  <si>
    <t>ОВ</t>
  </si>
  <si>
    <t>БВ</t>
  </si>
  <si>
    <t>Савицкая Анастасия Валерьевна</t>
  </si>
  <si>
    <t>Томашевский Василий Александрович</t>
  </si>
  <si>
    <t>ФИО</t>
  </si>
  <si>
    <t>ДАТА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</si>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</sst>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р_._-;\-* #,##0_р_._-;_-* &quot;-&quot;_р_._-;_-@_-"/>
    <numFmt numFmtId="164" formatCode="#,##0.00_ ;\-#,##0.00\ 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12"/>
      <name val="Times New Roman"/>
      <family val="1"/>
      <charset val="204"/>
    </font>
    <font>
      <b/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sz val="14"/>
      <color indexed="9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26"/>
      </patternFill>
    </fill>
    <fill>
      <patternFill patternType="solid">
        <fgColor rgb="FFFF3399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26"/>
      </patternFill>
    </fill>
    <fill>
      <patternFill patternType="solid">
        <fgColor theme="8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12" borderId="0" applyNumberFormat="0" applyBorder="0" applyAlignment="0" applyProtection="0"/>
  </cellStyleXfs>
  <cellXfs count="254">
    <xf numFmtId="0" fontId="0" fillId="0" borderId="0" xfId="0"/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8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4" borderId="4" xfId="0" applyNumberFormat="1" applyFont="1" applyFill="1" applyBorder="1" applyAlignment="1" applyProtection="1">
      <alignment horizontal="left" vertical="distributed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41" fontId="4" fillId="4" borderId="4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/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/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4" xfId="0" applyNumberFormat="1" applyFont="1" applyFill="1" applyBorder="1" applyAlignment="1" applyProtection="1">
      <alignment horizontal="center" vertical="distributed" wrapText="1"/>
      <protection locked="0"/>
    </xf>
    <xf numFmtId="0" fontId="5" fillId="4" borderId="7" xfId="0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41" fontId="4" fillId="0" borderId="2" xfId="0" applyNumberFormat="1" applyFont="1" applyFill="1" applyBorder="1" applyAlignment="1" applyProtection="1">
      <alignment horizontal="center" vertical="center" wrapText="1"/>
    </xf>
    <xf numFmtId="41" fontId="4" fillId="4" borderId="2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distributed" wrapText="1"/>
      <protection locked="0"/>
    </xf>
    <xf numFmtId="0" fontId="3" fillId="5" borderId="4" xfId="0" applyFont="1" applyFill="1" applyBorder="1"/>
    <xf numFmtId="0" fontId="3" fillId="3" borderId="4" xfId="0" applyFont="1" applyFill="1" applyBorder="1"/>
    <xf numFmtId="0" fontId="3" fillId="0" borderId="4" xfId="0" applyFont="1" applyFill="1" applyBorder="1"/>
    <xf numFmtId="0" fontId="3" fillId="0" borderId="4" xfId="0" applyFont="1" applyBorder="1"/>
    <xf numFmtId="0" fontId="2" fillId="6" borderId="4" xfId="0" applyNumberFormat="1" applyFont="1" applyFill="1" applyBorder="1" applyAlignment="1" applyProtection="1">
      <alignment horizontal="left" vertical="distributed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hidden="1"/>
    </xf>
    <xf numFmtId="0" fontId="2" fillId="7" borderId="4" xfId="0" applyNumberFormat="1" applyFont="1" applyFill="1" applyBorder="1" applyAlignment="1" applyProtection="1">
      <alignment horizontal="center" vertical="distributed" wrapText="1"/>
      <protection locked="0"/>
    </xf>
    <xf numFmtId="0" fontId="2" fillId="6" borderId="4" xfId="0" applyNumberFormat="1" applyFont="1" applyFill="1" applyBorder="1" applyAlignment="1" applyProtection="1">
      <alignment horizontal="center" vertical="distributed" wrapText="1"/>
      <protection locked="0"/>
    </xf>
    <xf numFmtId="0" fontId="3" fillId="7" borderId="0" xfId="0" applyFont="1" applyFill="1"/>
    <xf numFmtId="0" fontId="2" fillId="4" borderId="10" xfId="0" applyNumberFormat="1" applyFont="1" applyFill="1" applyBorder="1" applyAlignment="1" applyProtection="1">
      <alignment horizontal="left" vertical="distributed" wrapText="1"/>
      <protection locked="0"/>
    </xf>
    <xf numFmtId="0" fontId="2" fillId="0" borderId="10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10" xfId="0" applyNumberFormat="1" applyFont="1" applyFill="1" applyBorder="1" applyAlignment="1" applyProtection="1">
      <alignment horizontal="center" vertical="distributed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hidden="1"/>
    </xf>
    <xf numFmtId="0" fontId="2" fillId="9" borderId="4" xfId="0" applyNumberFormat="1" applyFont="1" applyFill="1" applyBorder="1" applyAlignment="1" applyProtection="1">
      <alignment horizontal="center" vertical="distributed" wrapText="1"/>
      <protection locked="0"/>
    </xf>
    <xf numFmtId="0" fontId="3" fillId="9" borderId="0" xfId="0" applyFont="1" applyFill="1"/>
    <xf numFmtId="0" fontId="2" fillId="4" borderId="9" xfId="0" applyNumberFormat="1" applyFont="1" applyFill="1" applyBorder="1" applyAlignment="1" applyProtection="1">
      <alignment horizontal="left" vertical="distributed" wrapText="1"/>
      <protection locked="0"/>
    </xf>
    <xf numFmtId="0" fontId="2" fillId="0" borderId="9" xfId="0" applyNumberFormat="1" applyFont="1" applyFill="1" applyBorder="1" applyAlignment="1" applyProtection="1">
      <alignment horizontal="center" vertical="distributed" wrapText="1"/>
      <protection locked="0"/>
    </xf>
    <xf numFmtId="0" fontId="2" fillId="6" borderId="15" xfId="0" applyNumberFormat="1" applyFont="1" applyFill="1" applyBorder="1" applyAlignment="1" applyProtection="1">
      <alignment horizontal="left" vertical="distributed" wrapText="1"/>
      <protection locked="0"/>
    </xf>
    <xf numFmtId="0" fontId="2" fillId="6" borderId="16" xfId="0" applyNumberFormat="1" applyFont="1" applyFill="1" applyBorder="1" applyAlignment="1" applyProtection="1">
      <alignment horizontal="left" vertical="distributed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hidden="1"/>
    </xf>
    <xf numFmtId="0" fontId="2" fillId="6" borderId="18" xfId="0" applyFont="1" applyFill="1" applyBorder="1" applyAlignment="1" applyProtection="1">
      <alignment horizontal="center" vertical="center" wrapText="1"/>
      <protection hidden="1"/>
    </xf>
    <xf numFmtId="0" fontId="2" fillId="7" borderId="16" xfId="0" applyNumberFormat="1" applyFont="1" applyFill="1" applyBorder="1" applyAlignment="1" applyProtection="1">
      <alignment horizontal="center" vertical="distributed" wrapText="1"/>
      <protection locked="0"/>
    </xf>
    <xf numFmtId="0" fontId="2" fillId="6" borderId="16" xfId="0" applyNumberFormat="1" applyFont="1" applyFill="1" applyBorder="1" applyAlignment="1" applyProtection="1">
      <alignment horizontal="center" vertical="distributed" wrapText="1"/>
      <protection locked="0"/>
    </xf>
    <xf numFmtId="0" fontId="3" fillId="7" borderId="19" xfId="0" applyFont="1" applyFill="1" applyBorder="1"/>
    <xf numFmtId="0" fontId="2" fillId="6" borderId="20" xfId="0" applyNumberFormat="1" applyFont="1" applyFill="1" applyBorder="1" applyAlignment="1" applyProtection="1">
      <alignment horizontal="left" vertical="distributed" wrapText="1"/>
      <protection locked="0"/>
    </xf>
    <xf numFmtId="0" fontId="2" fillId="6" borderId="21" xfId="0" applyNumberFormat="1" applyFont="1" applyFill="1" applyBorder="1" applyAlignment="1" applyProtection="1">
      <alignment horizontal="left" vertical="distributed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hidden="1"/>
    </xf>
    <xf numFmtId="0" fontId="2" fillId="6" borderId="23" xfId="0" applyFont="1" applyFill="1" applyBorder="1" applyAlignment="1" applyProtection="1">
      <alignment horizontal="center" vertical="center" wrapText="1"/>
      <protection hidden="1"/>
    </xf>
    <xf numFmtId="0" fontId="2" fillId="7" borderId="21" xfId="0" applyNumberFormat="1" applyFont="1" applyFill="1" applyBorder="1" applyAlignment="1" applyProtection="1">
      <alignment horizontal="center" vertical="distributed" wrapText="1"/>
      <protection locked="0"/>
    </xf>
    <xf numFmtId="0" fontId="3" fillId="7" borderId="24" xfId="0" applyFont="1" applyFill="1" applyBorder="1"/>
    <xf numFmtId="0" fontId="1" fillId="0" borderId="25" xfId="0" applyFont="1" applyFill="1" applyBorder="1" applyAlignment="1" applyProtection="1">
      <alignment horizontal="center" vertical="center" wrapText="1"/>
      <protection hidden="1"/>
    </xf>
    <xf numFmtId="0" fontId="2" fillId="0" borderId="11" xfId="0" applyNumberFormat="1" applyFont="1" applyFill="1" applyBorder="1" applyAlignment="1" applyProtection="1">
      <alignment horizontal="center" vertical="distributed" wrapText="1"/>
      <protection locked="0"/>
    </xf>
    <xf numFmtId="0" fontId="2" fillId="0" borderId="5" xfId="0" applyNumberFormat="1" applyFont="1" applyFill="1" applyBorder="1" applyAlignment="1" applyProtection="1">
      <alignment horizontal="center" vertical="distributed" wrapText="1"/>
      <protection locked="0"/>
    </xf>
    <xf numFmtId="0" fontId="2" fillId="0" borderId="13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17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22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5" xfId="0" applyNumberFormat="1" applyFont="1" applyFill="1" applyBorder="1" applyAlignment="1" applyProtection="1">
      <alignment horizontal="center" vertical="distributed" wrapText="1"/>
      <protection locked="0"/>
    </xf>
    <xf numFmtId="0" fontId="2" fillId="9" borderId="5" xfId="0" applyNumberFormat="1" applyFont="1" applyFill="1" applyBorder="1" applyAlignment="1" applyProtection="1">
      <alignment horizontal="center" vertical="distributed" wrapText="1"/>
      <protection locked="0"/>
    </xf>
    <xf numFmtId="41" fontId="4" fillId="0" borderId="7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/>
    <xf numFmtId="0" fontId="1" fillId="4" borderId="26" xfId="0" applyFont="1" applyFill="1" applyBorder="1" applyAlignment="1" applyProtection="1">
      <alignment horizontal="center" vertical="center" wrapText="1"/>
      <protection hidden="1"/>
    </xf>
    <xf numFmtId="0" fontId="2" fillId="4" borderId="12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6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14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18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23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6" xfId="0" applyNumberFormat="1" applyFont="1" applyFill="1" applyBorder="1" applyAlignment="1" applyProtection="1">
      <alignment horizontal="center" vertical="distributed" wrapText="1"/>
      <protection locked="0"/>
    </xf>
    <xf numFmtId="0" fontId="2" fillId="9" borderId="6" xfId="0" applyNumberFormat="1" applyFont="1" applyFill="1" applyBorder="1" applyAlignment="1" applyProtection="1">
      <alignment horizontal="center" vertical="distributed" wrapText="1"/>
      <protection locked="0"/>
    </xf>
    <xf numFmtId="41" fontId="4" fillId="4" borderId="6" xfId="0" applyNumberFormat="1" applyFont="1" applyFill="1" applyBorder="1" applyAlignment="1" applyProtection="1">
      <alignment horizontal="center" vertical="center" wrapText="1"/>
    </xf>
    <xf numFmtId="41" fontId="4" fillId="4" borderId="3" xfId="0" applyNumberFormat="1" applyFont="1" applyFill="1" applyBorder="1" applyAlignment="1" applyProtection="1">
      <alignment horizontal="center" vertical="center" wrapText="1"/>
    </xf>
    <xf numFmtId="0" fontId="3" fillId="5" borderId="6" xfId="0" applyFont="1" applyFill="1" applyBorder="1"/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28" xfId="0" applyNumberFormat="1" applyFont="1" applyFill="1" applyBorder="1" applyAlignment="1" applyProtection="1">
      <alignment horizontal="center" vertical="distributed" wrapText="1"/>
      <protection locked="0"/>
    </xf>
    <xf numFmtId="0" fontId="2" fillId="0" borderId="2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29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30" xfId="0" applyNumberFormat="1" applyFont="1" applyFill="1" applyBorder="1" applyAlignment="1" applyProtection="1">
      <alignment horizontal="center" vertical="distributed" wrapText="1"/>
      <protection locked="0"/>
    </xf>
    <xf numFmtId="0" fontId="2" fillId="0" borderId="27" xfId="0" applyNumberFormat="1" applyFont="1" applyFill="1" applyBorder="1" applyAlignment="1" applyProtection="1">
      <alignment horizontal="center" vertical="distributed" wrapText="1"/>
      <protection locked="0"/>
    </xf>
    <xf numFmtId="0" fontId="2" fillId="0" borderId="8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27" xfId="0" applyNumberFormat="1" applyFont="1" applyFill="1" applyBorder="1" applyAlignment="1" applyProtection="1">
      <alignment horizontal="center" vertical="distributed" wrapText="1"/>
      <protection locked="0"/>
    </xf>
    <xf numFmtId="0" fontId="2" fillId="9" borderId="27" xfId="0" applyNumberFormat="1" applyFont="1" applyFill="1" applyBorder="1" applyAlignment="1" applyProtection="1">
      <alignment horizontal="center" vertical="distributed" wrapText="1"/>
      <protection locked="0"/>
    </xf>
    <xf numFmtId="0" fontId="3" fillId="0" borderId="27" xfId="0" applyFont="1" applyFill="1" applyBorder="1"/>
    <xf numFmtId="0" fontId="3" fillId="0" borderId="2" xfId="0" applyFont="1" applyFill="1" applyBorder="1"/>
    <xf numFmtId="0" fontId="1" fillId="4" borderId="25" xfId="0" applyFont="1" applyFill="1" applyBorder="1" applyAlignment="1" applyProtection="1">
      <alignment horizontal="center" vertical="center" wrapText="1"/>
      <protection hidden="1"/>
    </xf>
    <xf numFmtId="0" fontId="2" fillId="4" borderId="11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5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13" xfId="0" applyNumberFormat="1" applyFont="1" applyFill="1" applyBorder="1" applyAlignment="1" applyProtection="1">
      <alignment horizontal="center" vertical="distributed" wrapText="1"/>
      <protection locked="0"/>
    </xf>
    <xf numFmtId="0" fontId="2" fillId="6" borderId="17" xfId="0" applyNumberFormat="1" applyFont="1" applyFill="1" applyBorder="1" applyAlignment="1" applyProtection="1">
      <alignment horizontal="center" vertical="distributed" wrapText="1"/>
      <protection locked="0"/>
    </xf>
    <xf numFmtId="41" fontId="4" fillId="4" borderId="5" xfId="0" applyNumberFormat="1" applyFont="1" applyFill="1" applyBorder="1" applyAlignment="1" applyProtection="1">
      <alignment horizontal="center" vertical="center" wrapText="1"/>
    </xf>
    <xf numFmtId="41" fontId="4" fillId="4" borderId="7" xfId="0" applyNumberFormat="1" applyFont="1" applyFill="1" applyBorder="1" applyAlignment="1" applyProtection="1">
      <alignment horizontal="center" vertical="center" wrapText="1"/>
    </xf>
    <xf numFmtId="0" fontId="3" fillId="5" borderId="5" xfId="0" applyFont="1" applyFill="1" applyBorder="1"/>
    <xf numFmtId="0" fontId="2" fillId="6" borderId="18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28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27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8" xfId="0" applyNumberFormat="1" applyFont="1" applyFill="1" applyBorder="1" applyAlignment="1" applyProtection="1">
      <alignment horizontal="center" vertical="distributed" wrapText="1"/>
      <protection locked="0"/>
    </xf>
    <xf numFmtId="0" fontId="2" fillId="6" borderId="29" xfId="0" applyNumberFormat="1" applyFont="1" applyFill="1" applyBorder="1" applyAlignment="1" applyProtection="1">
      <alignment horizontal="center" vertical="distributed" wrapText="1"/>
      <protection locked="0"/>
    </xf>
    <xf numFmtId="0" fontId="3" fillId="5" borderId="27" xfId="0" applyFont="1" applyFill="1" applyBorder="1"/>
    <xf numFmtId="0" fontId="3" fillId="0" borderId="2" xfId="0" applyFont="1" applyBorder="1"/>
    <xf numFmtId="0" fontId="1" fillId="4" borderId="31" xfId="0" applyFont="1" applyFill="1" applyBorder="1" applyAlignment="1" applyProtection="1">
      <alignment horizontal="center" vertical="center" wrapText="1"/>
      <protection hidden="1"/>
    </xf>
    <xf numFmtId="0" fontId="2" fillId="4" borderId="33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32" xfId="0" applyNumberFormat="1" applyFont="1" applyFill="1" applyBorder="1" applyAlignment="1" applyProtection="1">
      <alignment horizontal="center" vertical="distributed" wrapText="1"/>
      <protection locked="0"/>
    </xf>
    <xf numFmtId="0" fontId="2" fillId="4" borderId="31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34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35" xfId="0" applyNumberFormat="1" applyFont="1" applyFill="1" applyBorder="1" applyAlignment="1" applyProtection="1">
      <alignment horizontal="center" vertical="distributed" wrapText="1"/>
      <protection locked="0"/>
    </xf>
    <xf numFmtId="0" fontId="2" fillId="6" borderId="34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32" xfId="0" applyNumberFormat="1" applyFont="1" applyFill="1" applyBorder="1" applyAlignment="1" applyProtection="1">
      <alignment horizontal="center" vertical="distributed" wrapText="1"/>
      <protection locked="0"/>
    </xf>
    <xf numFmtId="0" fontId="2" fillId="9" borderId="32" xfId="0" applyNumberFormat="1" applyFont="1" applyFill="1" applyBorder="1" applyAlignment="1" applyProtection="1">
      <alignment horizontal="center" vertical="distributed" wrapText="1"/>
      <protection locked="0"/>
    </xf>
    <xf numFmtId="41" fontId="4" fillId="4" borderId="32" xfId="0" applyNumberFormat="1" applyFont="1" applyFill="1" applyBorder="1" applyAlignment="1" applyProtection="1">
      <alignment horizontal="center" vertical="center" wrapText="1"/>
    </xf>
    <xf numFmtId="41" fontId="4" fillId="4" borderId="0" xfId="0" applyNumberFormat="1" applyFont="1" applyFill="1" applyBorder="1" applyAlignment="1" applyProtection="1">
      <alignment horizontal="center" vertical="center" wrapText="1"/>
    </xf>
    <xf numFmtId="0" fontId="3" fillId="5" borderId="32" xfId="0" applyFont="1" applyFill="1" applyBorder="1"/>
    <xf numFmtId="0" fontId="2" fillId="6" borderId="6" xfId="0" applyNumberFormat="1" applyFont="1" applyFill="1" applyBorder="1" applyAlignment="1" applyProtection="1">
      <alignment horizontal="center" vertical="distributed" wrapText="1"/>
      <protection locked="0"/>
    </xf>
    <xf numFmtId="0" fontId="2" fillId="6" borderId="27" xfId="0" applyNumberFormat="1" applyFont="1" applyFill="1" applyBorder="1" applyAlignment="1" applyProtection="1">
      <alignment horizontal="center" vertical="distributed" wrapText="1"/>
      <protection locked="0"/>
    </xf>
    <xf numFmtId="41" fontId="4" fillId="4" borderId="27" xfId="0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/>
    <xf numFmtId="41" fontId="4" fillId="8" borderId="27" xfId="0" applyNumberFormat="1" applyFont="1" applyFill="1" applyBorder="1" applyAlignment="1" applyProtection="1">
      <alignment horizontal="center" vertical="center" wrapText="1"/>
    </xf>
    <xf numFmtId="41" fontId="4" fillId="8" borderId="6" xfId="0" applyNumberFormat="1" applyFont="1" applyFill="1" applyBorder="1" applyAlignment="1" applyProtection="1">
      <alignment horizontal="center" vertical="center" wrapText="1"/>
    </xf>
    <xf numFmtId="41" fontId="4" fillId="8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8" fillId="0" borderId="0" xfId="0" applyFont="1"/>
    <xf numFmtId="0" fontId="9" fillId="10" borderId="0" xfId="0" applyFont="1" applyFill="1" applyBorder="1" applyAlignment="1" applyProtection="1">
      <alignment horizontal="center" vertical="center" wrapText="1"/>
      <protection hidden="1"/>
    </xf>
    <xf numFmtId="0" fontId="10" fillId="10" borderId="0" xfId="0" applyFont="1" applyFill="1" applyBorder="1" applyAlignment="1" applyProtection="1">
      <alignment horizontal="right" vertical="center" wrapText="1"/>
      <protection hidden="1"/>
    </xf>
    <xf numFmtId="0" fontId="10" fillId="10" borderId="0" xfId="0" applyFont="1" applyFill="1" applyBorder="1" applyAlignment="1" applyProtection="1">
      <alignment vertical="center"/>
      <protection hidden="1"/>
    </xf>
    <xf numFmtId="0" fontId="11" fillId="10" borderId="0" xfId="0" applyFont="1" applyFill="1" applyBorder="1" applyAlignment="1" applyProtection="1">
      <alignment vertical="center"/>
      <protection hidden="1"/>
    </xf>
    <xf numFmtId="0" fontId="12" fillId="0" borderId="24" xfId="0" applyFont="1" applyBorder="1" applyAlignment="1">
      <alignment horizontal="center"/>
    </xf>
    <xf numFmtId="0" fontId="2" fillId="11" borderId="47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11" borderId="47" xfId="0" applyFont="1" applyFill="1" applyBorder="1" applyAlignment="1" applyProtection="1">
      <alignment horizontal="center" vertical="center" textRotation="90" wrapText="1"/>
      <protection hidden="1"/>
    </xf>
    <xf numFmtId="0" fontId="2" fillId="11" borderId="4" xfId="0" applyFont="1" applyFill="1" applyBorder="1" applyAlignment="1" applyProtection="1">
      <alignment horizontal="center" vertical="center" textRotation="90" wrapText="1"/>
      <protection hidden="1"/>
    </xf>
    <xf numFmtId="0" fontId="2" fillId="11" borderId="59" xfId="0" applyFont="1" applyFill="1" applyBorder="1" applyAlignment="1" applyProtection="1">
      <alignment horizontal="center" vertical="center" textRotation="90" wrapText="1"/>
      <protection hidden="1"/>
    </xf>
    <xf numFmtId="0" fontId="2" fillId="11" borderId="60" xfId="0" applyFont="1" applyFill="1" applyBorder="1" applyAlignment="1" applyProtection="1">
      <alignment horizontal="center" vertical="center" textRotation="90" wrapText="1"/>
      <protection hidden="1"/>
    </xf>
    <xf numFmtId="0" fontId="2" fillId="11" borderId="29" xfId="0" applyNumberFormat="1" applyFont="1" applyFill="1" applyBorder="1" applyAlignment="1" applyProtection="1">
      <alignment horizontal="left" vertical="distributed" wrapText="1"/>
      <protection locked="0"/>
    </xf>
    <xf numFmtId="0" fontId="2" fillId="11" borderId="27" xfId="0" applyNumberFormat="1" applyFont="1" applyFill="1" applyBorder="1" applyAlignment="1" applyProtection="1">
      <alignment horizontal="center" vertical="distributed" wrapText="1"/>
      <protection locked="0"/>
    </xf>
    <xf numFmtId="0" fontId="2" fillId="11" borderId="32" xfId="0" applyNumberFormat="1" applyFont="1" applyFill="1" applyBorder="1" applyAlignment="1" applyProtection="1">
      <alignment horizontal="center" vertical="distributed" wrapText="1"/>
      <protection locked="0"/>
    </xf>
    <xf numFmtId="0" fontId="2" fillId="11" borderId="61" xfId="0" applyNumberFormat="1" applyFont="1" applyFill="1" applyBorder="1" applyAlignment="1" applyProtection="1">
      <alignment horizontal="center" vertical="distributed" wrapText="1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41" fontId="4" fillId="11" borderId="47" xfId="0" applyNumberFormat="1" applyFont="1" applyFill="1" applyBorder="1" applyAlignment="1" applyProtection="1">
      <alignment horizontal="center" vertical="center" wrapText="1"/>
    </xf>
    <xf numFmtId="41" fontId="4" fillId="11" borderId="4" xfId="0" applyNumberFormat="1" applyFont="1" applyFill="1" applyBorder="1" applyAlignment="1" applyProtection="1">
      <alignment horizontal="center" vertical="center" wrapText="1"/>
    </xf>
    <xf numFmtId="41" fontId="4" fillId="11" borderId="62" xfId="0" applyNumberFormat="1" applyFont="1" applyFill="1" applyBorder="1" applyAlignment="1" applyProtection="1">
      <alignment horizontal="center" vertical="center" wrapText="1"/>
    </xf>
    <xf numFmtId="41" fontId="4" fillId="11" borderId="27" xfId="0" applyNumberFormat="1" applyFont="1" applyFill="1" applyBorder="1" applyAlignment="1" applyProtection="1">
      <alignment horizontal="center" vertical="center" wrapText="1"/>
    </xf>
    <xf numFmtId="41" fontId="4" fillId="11" borderId="29" xfId="0" applyNumberFormat="1" applyFont="1" applyFill="1" applyBorder="1" applyAlignment="1" applyProtection="1">
      <alignment horizontal="center" vertical="center" wrapText="1"/>
    </xf>
    <xf numFmtId="164" fontId="4" fillId="11" borderId="47" xfId="0" applyNumberFormat="1" applyFont="1" applyFill="1" applyBorder="1" applyAlignment="1" applyProtection="1">
      <alignment horizontal="center" vertical="center" wrapText="1"/>
    </xf>
    <xf numFmtId="164" fontId="4" fillId="10" borderId="62" xfId="0" applyNumberFormat="1" applyFont="1" applyFill="1" applyBorder="1" applyAlignment="1" applyProtection="1">
      <alignment horizontal="center" vertical="center" wrapText="1"/>
      <protection locked="0"/>
    </xf>
    <xf numFmtId="4" fontId="16" fillId="11" borderId="47" xfId="0" applyNumberFormat="1" applyFont="1" applyFill="1" applyBorder="1" applyAlignment="1" applyProtection="1">
      <alignment vertical="center"/>
    </xf>
    <xf numFmtId="41" fontId="4" fillId="10" borderId="62" xfId="0" applyNumberFormat="1" applyFont="1" applyFill="1" applyBorder="1" applyAlignment="1" applyProtection="1">
      <alignment vertical="center"/>
      <protection locked="0"/>
    </xf>
    <xf numFmtId="41" fontId="4" fillId="11" borderId="63" xfId="0" applyNumberFormat="1" applyFont="1" applyFill="1" applyBorder="1" applyAlignment="1" applyProtection="1">
      <alignment horizontal="center" vertical="center" wrapText="1"/>
    </xf>
    <xf numFmtId="41" fontId="4" fillId="10" borderId="63" xfId="0" applyNumberFormat="1" applyFont="1" applyFill="1" applyBorder="1" applyAlignment="1" applyProtection="1">
      <alignment horizontal="center" vertical="center" wrapText="1"/>
      <protection locked="0"/>
    </xf>
    <xf numFmtId="4" fontId="4" fillId="11" borderId="63" xfId="0" applyNumberFormat="1" applyFont="1" applyFill="1" applyBorder="1" applyAlignment="1" applyProtection="1">
      <alignment vertical="center"/>
    </xf>
    <xf numFmtId="41" fontId="4" fillId="10" borderId="63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13" fillId="0" borderId="0" xfId="0" applyFont="1" applyAlignment="1"/>
    <xf numFmtId="0" fontId="2" fillId="4" borderId="16" xfId="0" applyNumberFormat="1" applyFont="1" applyFill="1" applyBorder="1" applyAlignment="1" applyProtection="1">
      <alignment horizontal="left" vertical="distributed" wrapText="1"/>
      <protection locked="0"/>
    </xf>
    <xf numFmtId="0" fontId="2" fillId="4" borderId="21" xfId="0" applyNumberFormat="1" applyFont="1" applyFill="1" applyBorder="1" applyAlignment="1" applyProtection="1">
      <alignment horizontal="left" vertical="distributed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10" xfId="0" applyNumberFormat="1" applyFont="1" applyFill="1" applyBorder="1" applyAlignment="1" applyProtection="1">
      <alignment horizontal="left" vertical="distributed" wrapText="1"/>
      <protection locked="0"/>
    </xf>
    <xf numFmtId="0" fontId="2" fillId="2" borderId="4" xfId="0" applyNumberFormat="1" applyFont="1" applyFill="1" applyBorder="1" applyAlignment="1" applyProtection="1">
      <alignment horizontal="left" vertical="distributed" wrapText="1"/>
      <protection locked="0"/>
    </xf>
    <xf numFmtId="0" fontId="2" fillId="2" borderId="9" xfId="0" applyNumberFormat="1" applyFont="1" applyFill="1" applyBorder="1" applyAlignment="1" applyProtection="1">
      <alignment horizontal="left" vertical="distributed" wrapText="1"/>
      <protection locked="0"/>
    </xf>
    <xf numFmtId="0" fontId="2" fillId="2" borderId="16" xfId="0" applyNumberFormat="1" applyFont="1" applyFill="1" applyBorder="1" applyAlignment="1" applyProtection="1">
      <alignment horizontal="left" vertical="distributed" wrapText="1"/>
      <protection locked="0"/>
    </xf>
    <xf numFmtId="0" fontId="2" fillId="2" borderId="21" xfId="0" applyNumberFormat="1" applyFont="1" applyFill="1" applyBorder="1" applyAlignment="1" applyProtection="1">
      <alignment horizontal="left" vertical="distributed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10" xfId="0" applyNumberFormat="1" applyFont="1" applyFill="1" applyBorder="1" applyAlignment="1" applyProtection="1">
      <alignment horizontal="left" vertical="distributed" wrapText="1"/>
      <protection locked="0"/>
    </xf>
    <xf numFmtId="0" fontId="2" fillId="0" borderId="4" xfId="0" applyNumberFormat="1" applyFont="1" applyFill="1" applyBorder="1" applyAlignment="1" applyProtection="1">
      <alignment horizontal="left" vertical="distributed" wrapText="1"/>
      <protection locked="0"/>
    </xf>
    <xf numFmtId="0" fontId="2" fillId="0" borderId="9" xfId="0" applyNumberFormat="1" applyFont="1" applyFill="1" applyBorder="1" applyAlignment="1" applyProtection="1">
      <alignment horizontal="left" vertical="distributed" wrapText="1"/>
      <protection locked="0"/>
    </xf>
    <xf numFmtId="0" fontId="2" fillId="0" borderId="16" xfId="0" applyNumberFormat="1" applyFont="1" applyFill="1" applyBorder="1" applyAlignment="1" applyProtection="1">
      <alignment horizontal="left" vertical="distributed" wrapText="1"/>
      <protection locked="0"/>
    </xf>
    <xf numFmtId="0" fontId="2" fillId="0" borderId="21" xfId="0" applyNumberFormat="1" applyFont="1" applyFill="1" applyBorder="1" applyAlignment="1" applyProtection="1">
      <alignment horizontal="left" vertical="distributed" wrapText="1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right" vertical="center"/>
      <protection locked="0"/>
    </xf>
    <xf numFmtId="0" fontId="19" fillId="4" borderId="4" xfId="0" applyNumberFormat="1" applyFont="1" applyFill="1" applyBorder="1" applyAlignment="1" applyProtection="1">
      <alignment horizontal="left" vertical="distributed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hidden="1"/>
    </xf>
    <xf numFmtId="0" fontId="2" fillId="6" borderId="6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5" borderId="4" xfId="0" applyNumberFormat="1" applyFont="1" applyFill="1" applyBorder="1" applyAlignment="1" applyProtection="1">
      <alignment horizontal="left" vertical="distributed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10" xfId="0" applyNumberFormat="1" applyFont="1" applyFill="1" applyBorder="1" applyAlignment="1" applyProtection="1">
      <alignment horizontal="left" vertical="distributed" wrapText="1"/>
      <protection locked="0"/>
    </xf>
    <xf numFmtId="0" fontId="2" fillId="3" borderId="4" xfId="0" applyNumberFormat="1" applyFont="1" applyFill="1" applyBorder="1" applyAlignment="1" applyProtection="1">
      <alignment horizontal="left" vertical="distributed" wrapText="1"/>
      <protection locked="0"/>
    </xf>
    <xf numFmtId="0" fontId="2" fillId="3" borderId="9" xfId="0" applyNumberFormat="1" applyFont="1" applyFill="1" applyBorder="1" applyAlignment="1" applyProtection="1">
      <alignment horizontal="left" vertical="distributed" wrapText="1"/>
      <protection locked="0"/>
    </xf>
    <xf numFmtId="0" fontId="2" fillId="3" borderId="16" xfId="0" applyNumberFormat="1" applyFont="1" applyFill="1" applyBorder="1" applyAlignment="1" applyProtection="1">
      <alignment horizontal="left" vertical="distributed" wrapText="1"/>
      <protection locked="0"/>
    </xf>
    <xf numFmtId="0" fontId="2" fillId="3" borderId="21" xfId="0" applyNumberFormat="1" applyFont="1" applyFill="1" applyBorder="1" applyAlignment="1" applyProtection="1">
      <alignment horizontal="left" vertical="distributed" wrapText="1"/>
      <protection locked="0"/>
    </xf>
    <xf numFmtId="0" fontId="5" fillId="3" borderId="0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  <protection hidden="1"/>
    </xf>
    <xf numFmtId="0" fontId="2" fillId="2" borderId="3" xfId="0" applyFont="1" applyFill="1" applyBorder="1" applyAlignment="1" applyProtection="1">
      <alignment horizontal="center" vertical="center" textRotation="90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2" fillId="8" borderId="5" xfId="0" applyFont="1" applyFill="1" applyBorder="1" applyAlignment="1" applyProtection="1">
      <alignment horizontal="center" vertical="center" wrapText="1"/>
      <protection hidden="1"/>
    </xf>
    <xf numFmtId="0" fontId="2" fillId="8" borderId="6" xfId="0" applyFont="1" applyFill="1" applyBorder="1" applyAlignment="1" applyProtection="1">
      <alignment horizontal="center" vertical="center" wrapText="1"/>
      <protection hidden="1"/>
    </xf>
    <xf numFmtId="0" fontId="2" fillId="6" borderId="5" xfId="0" applyFont="1" applyFill="1" applyBorder="1" applyAlignment="1" applyProtection="1">
      <alignment horizontal="center" vertical="center" wrapText="1"/>
      <protection hidden="1"/>
    </xf>
    <xf numFmtId="0" fontId="2" fillId="6" borderId="6" xfId="0" applyFont="1" applyFill="1" applyBorder="1" applyAlignment="1" applyProtection="1">
      <alignment horizontal="center" vertical="center" wrapText="1"/>
      <protection hidden="1"/>
    </xf>
    <xf numFmtId="0" fontId="9" fillId="10" borderId="0" xfId="0" applyFont="1" applyFill="1" applyBorder="1" applyAlignment="1" applyProtection="1">
      <alignment horizontal="center" vertical="center" wrapText="1"/>
      <protection hidden="1"/>
    </xf>
    <xf numFmtId="0" fontId="14" fillId="1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left"/>
    </xf>
    <xf numFmtId="0" fontId="5" fillId="10" borderId="39" xfId="0" applyFont="1" applyFill="1" applyBorder="1" applyAlignment="1" applyProtection="1">
      <alignment horizontal="right" vertical="center"/>
      <protection locked="0"/>
    </xf>
    <xf numFmtId="0" fontId="5" fillId="10" borderId="40" xfId="0" applyFont="1" applyFill="1" applyBorder="1" applyAlignment="1" applyProtection="1">
      <alignment horizontal="right" vertical="center"/>
      <protection locked="0"/>
    </xf>
    <xf numFmtId="0" fontId="5" fillId="10" borderId="41" xfId="0" applyFont="1" applyFill="1" applyBorder="1" applyAlignment="1" applyProtection="1">
      <alignment horizontal="right" vertical="center"/>
      <protection locked="0"/>
    </xf>
    <xf numFmtId="0" fontId="2" fillId="11" borderId="44" xfId="0" applyFont="1" applyFill="1" applyBorder="1" applyAlignment="1" applyProtection="1">
      <alignment horizontal="center" vertical="center" textRotation="90" wrapText="1"/>
      <protection hidden="1"/>
    </xf>
    <xf numFmtId="0" fontId="2" fillId="11" borderId="56" xfId="0" applyFont="1" applyFill="1" applyBorder="1" applyAlignment="1" applyProtection="1">
      <alignment horizontal="center" vertical="center" textRotation="90" wrapText="1"/>
      <protection hidden="1"/>
    </xf>
    <xf numFmtId="0" fontId="2" fillId="11" borderId="48" xfId="0" applyFont="1" applyFill="1" applyBorder="1" applyAlignment="1" applyProtection="1">
      <alignment horizontal="center" vertical="center" textRotation="90" wrapText="1"/>
      <protection hidden="1"/>
    </xf>
    <xf numFmtId="0" fontId="2" fillId="11" borderId="58" xfId="0" applyFont="1" applyFill="1" applyBorder="1" applyAlignment="1" applyProtection="1">
      <alignment horizontal="center" vertical="center" textRotation="90" wrapText="1"/>
      <protection hidden="1"/>
    </xf>
    <xf numFmtId="0" fontId="2" fillId="11" borderId="9" xfId="0" applyFont="1" applyFill="1" applyBorder="1" applyAlignment="1" applyProtection="1">
      <alignment horizontal="center" vertical="center" wrapText="1"/>
      <protection hidden="1"/>
    </xf>
    <xf numFmtId="0" fontId="2" fillId="11" borderId="10" xfId="0" applyFont="1" applyFill="1" applyBorder="1" applyAlignment="1" applyProtection="1">
      <alignment horizontal="center" vertical="center" wrapText="1"/>
      <protection hidden="1"/>
    </xf>
    <xf numFmtId="0" fontId="2" fillId="11" borderId="46" xfId="0" applyFont="1" applyFill="1" applyBorder="1" applyAlignment="1" applyProtection="1">
      <alignment horizontal="center" vertical="center" wrapText="1"/>
      <protection hidden="1"/>
    </xf>
    <xf numFmtId="0" fontId="2" fillId="11" borderId="55" xfId="0" applyFont="1" applyFill="1" applyBorder="1" applyAlignment="1" applyProtection="1">
      <alignment horizontal="center" vertical="center" wrapText="1"/>
      <protection hidden="1"/>
    </xf>
    <xf numFmtId="0" fontId="2" fillId="11" borderId="46" xfId="0" applyFont="1" applyFill="1" applyBorder="1" applyAlignment="1" applyProtection="1">
      <alignment horizontal="center" vertical="center" textRotation="90" wrapText="1"/>
      <protection hidden="1"/>
    </xf>
    <xf numFmtId="0" fontId="2" fillId="11" borderId="43" xfId="0" applyFont="1" applyFill="1" applyBorder="1" applyAlignment="1" applyProtection="1">
      <alignment horizontal="center" vertical="center" textRotation="90" wrapText="1"/>
      <protection hidden="1"/>
    </xf>
    <xf numFmtId="0" fontId="2" fillId="11" borderId="57" xfId="0" applyFont="1" applyFill="1" applyBorder="1" applyAlignment="1" applyProtection="1">
      <alignment horizontal="center" vertical="center" textRotation="90" wrapText="1"/>
      <protection hidden="1"/>
    </xf>
    <xf numFmtId="0" fontId="2" fillId="11" borderId="52" xfId="0" applyFont="1" applyFill="1" applyBorder="1" applyAlignment="1" applyProtection="1">
      <alignment horizontal="center" vertical="center" textRotation="90" wrapText="1"/>
      <protection hidden="1"/>
    </xf>
    <xf numFmtId="0" fontId="2" fillId="11" borderId="45" xfId="0" applyFont="1" applyFill="1" applyBorder="1" applyAlignment="1" applyProtection="1">
      <alignment horizontal="center" vertical="center" wrapText="1"/>
      <protection hidden="1"/>
    </xf>
    <xf numFmtId="0" fontId="2" fillId="11" borderId="54" xfId="0" applyFont="1" applyFill="1" applyBorder="1" applyAlignment="1" applyProtection="1">
      <alignment horizontal="center" vertical="center" wrapText="1"/>
      <protection hidden="1"/>
    </xf>
    <xf numFmtId="0" fontId="2" fillId="11" borderId="37" xfId="0" applyFont="1" applyFill="1" applyBorder="1" applyAlignment="1" applyProtection="1">
      <alignment horizontal="center" vertical="center" wrapText="1"/>
      <protection hidden="1"/>
    </xf>
    <xf numFmtId="0" fontId="2" fillId="11" borderId="34" xfId="0" applyFont="1" applyFill="1" applyBorder="1" applyAlignment="1" applyProtection="1">
      <alignment horizontal="center" vertical="center" wrapText="1"/>
      <protection hidden="1"/>
    </xf>
    <xf numFmtId="0" fontId="2" fillId="11" borderId="38" xfId="0" applyFont="1" applyFill="1" applyBorder="1" applyAlignment="1" applyProtection="1">
      <alignment horizontal="center" vertical="center" wrapText="1"/>
      <protection hidden="1"/>
    </xf>
    <xf numFmtId="0" fontId="2" fillId="11" borderId="1" xfId="0" applyFont="1" applyFill="1" applyBorder="1" applyAlignment="1" applyProtection="1">
      <alignment horizontal="center" vertical="center" textRotation="90" wrapText="1"/>
      <protection hidden="1"/>
    </xf>
    <xf numFmtId="0" fontId="2" fillId="11" borderId="2" xfId="0" applyFont="1" applyFill="1" applyBorder="1" applyAlignment="1" applyProtection="1">
      <alignment horizontal="center" vertical="center" textRotation="90" wrapText="1"/>
      <protection hidden="1"/>
    </xf>
    <xf numFmtId="0" fontId="2" fillId="11" borderId="53" xfId="0" applyFont="1" applyFill="1" applyBorder="1" applyAlignment="1" applyProtection="1">
      <alignment horizontal="center" vertical="center" textRotation="90" wrapText="1"/>
      <protection hidden="1"/>
    </xf>
    <xf numFmtId="0" fontId="2" fillId="11" borderId="39" xfId="0" applyFont="1" applyFill="1" applyBorder="1" applyAlignment="1" applyProtection="1">
      <alignment horizontal="center" vertical="center" wrapText="1"/>
      <protection hidden="1"/>
    </xf>
    <xf numFmtId="0" fontId="2" fillId="11" borderId="40" xfId="0" applyFont="1" applyFill="1" applyBorder="1" applyAlignment="1" applyProtection="1">
      <alignment horizontal="center" vertical="center" wrapText="1"/>
      <protection hidden="1"/>
    </xf>
    <xf numFmtId="0" fontId="2" fillId="11" borderId="41" xfId="0" applyFont="1" applyFill="1" applyBorder="1" applyAlignment="1" applyProtection="1">
      <alignment horizontal="center" vertical="center" wrapText="1"/>
      <protection hidden="1"/>
    </xf>
    <xf numFmtId="0" fontId="2" fillId="11" borderId="1" xfId="0" applyFont="1" applyFill="1" applyBorder="1" applyAlignment="1" applyProtection="1">
      <alignment horizontal="center" vertical="center" wrapText="1"/>
      <protection hidden="1"/>
    </xf>
    <xf numFmtId="0" fontId="2" fillId="11" borderId="2" xfId="0" applyFont="1" applyFill="1" applyBorder="1" applyAlignment="1" applyProtection="1">
      <alignment horizontal="center" vertical="center" wrapText="1"/>
      <protection hidden="1"/>
    </xf>
    <xf numFmtId="0" fontId="2" fillId="11" borderId="53" xfId="0" applyFont="1" applyFill="1" applyBorder="1" applyAlignment="1" applyProtection="1">
      <alignment horizontal="center" vertical="center" wrapText="1"/>
      <protection hidden="1"/>
    </xf>
    <xf numFmtId="0" fontId="2" fillId="11" borderId="42" xfId="0" applyFont="1" applyFill="1" applyBorder="1" applyAlignment="1" applyProtection="1">
      <alignment horizontal="center" vertical="center" textRotation="90" wrapText="1"/>
      <protection hidden="1"/>
    </xf>
    <xf numFmtId="0" fontId="2" fillId="11" borderId="36" xfId="0" applyFont="1" applyFill="1" applyBorder="1" applyAlignment="1" applyProtection="1">
      <alignment horizontal="center" vertical="center" textRotation="90" wrapText="1"/>
      <protection hidden="1"/>
    </xf>
    <xf numFmtId="0" fontId="2" fillId="11" borderId="49" xfId="0" applyFont="1" applyFill="1" applyBorder="1" applyAlignment="1" applyProtection="1">
      <alignment horizontal="center" vertical="center" textRotation="90" wrapText="1"/>
      <protection hidden="1"/>
    </xf>
    <xf numFmtId="0" fontId="2" fillId="11" borderId="50" xfId="0" applyFont="1" applyFill="1" applyBorder="1" applyAlignment="1" applyProtection="1">
      <alignment horizontal="center" vertical="center" textRotation="90" wrapText="1"/>
      <protection hidden="1"/>
    </xf>
    <xf numFmtId="0" fontId="2" fillId="11" borderId="51" xfId="0" applyFont="1" applyFill="1" applyBorder="1" applyAlignment="1" applyProtection="1">
      <alignment horizontal="center" vertical="center" textRotation="90" wrapText="1"/>
      <protection hidden="1"/>
    </xf>
    <xf numFmtId="0" fontId="2" fillId="11" borderId="19" xfId="0" applyFont="1" applyFill="1" applyBorder="1" applyAlignment="1" applyProtection="1">
      <alignment horizontal="center" vertical="center" textRotation="90" wrapText="1"/>
      <protection hidden="1"/>
    </xf>
    <xf numFmtId="0" fontId="2" fillId="11" borderId="0" xfId="0" applyFont="1" applyFill="1" applyBorder="1" applyAlignment="1" applyProtection="1">
      <alignment horizontal="center" vertical="center" textRotation="90" wrapText="1"/>
      <protection hidden="1"/>
    </xf>
    <xf numFmtId="0" fontId="2" fillId="11" borderId="3" xfId="0" applyFont="1" applyFill="1" applyBorder="1" applyAlignment="1" applyProtection="1">
      <alignment horizontal="center" vertical="center" textRotation="90" wrapText="1"/>
      <protection hidden="1"/>
    </xf>
    <xf numFmtId="0" fontId="2" fillId="11" borderId="24" xfId="0" applyFont="1" applyFill="1" applyBorder="1" applyAlignment="1" applyProtection="1">
      <alignment horizontal="center" vertical="center" textRotation="90" wrapText="1"/>
      <protection hidden="1"/>
    </xf>
    <xf numFmtId="0" fontId="19" fillId="0" borderId="0" xfId="0" applyFont="1"/>
    <xf numFmtId="0" fontId="20" fillId="12" borderId="4" xfId="1" applyBorder="1"/>
    <xf numFmtId="0" fontId="3" fillId="0" borderId="6" xfId="0" applyFont="1" applyBorder="1"/>
    <xf numFmtId="0" fontId="1" fillId="4" borderId="0" xfId="0" applyFont="1" applyFill="1" applyBorder="1" applyAlignment="1" applyProtection="1">
      <alignment horizontal="center" vertical="center" wrapText="1"/>
      <protection hidden="1"/>
    </xf>
    <xf numFmtId="0" fontId="2" fillId="4" borderId="0" xfId="0" applyNumberFormat="1" applyFont="1" applyFill="1" applyBorder="1" applyAlignment="1" applyProtection="1">
      <alignment horizontal="center" vertical="distributed" wrapText="1"/>
      <protection locked="0"/>
    </xf>
    <xf numFmtId="0" fontId="2" fillId="6" borderId="19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24" xfId="0" applyNumberFormat="1" applyFont="1" applyFill="1" applyBorder="1" applyAlignment="1" applyProtection="1">
      <alignment horizontal="center" vertical="distributed" wrapText="1"/>
      <protection locked="0"/>
    </xf>
    <xf numFmtId="0" fontId="2" fillId="6" borderId="0" xfId="0" applyNumberFormat="1" applyFont="1" applyFill="1" applyBorder="1" applyAlignment="1" applyProtection="1">
      <alignment horizontal="center" vertical="distributed" wrapText="1"/>
      <protection locked="0"/>
    </xf>
    <xf numFmtId="0" fontId="2" fillId="7" borderId="0" xfId="0" applyNumberFormat="1" applyFont="1" applyFill="1" applyBorder="1" applyAlignment="1" applyProtection="1">
      <alignment horizontal="center" vertical="distributed" wrapText="1"/>
      <protection locked="0"/>
    </xf>
    <xf numFmtId="0" fontId="2" fillId="9" borderId="0" xfId="0" applyNumberFormat="1" applyFont="1" applyFill="1" applyBorder="1" applyAlignment="1" applyProtection="1">
      <alignment horizontal="center" vertical="distributed" wrapText="1"/>
      <protection locked="0"/>
    </xf>
    <xf numFmtId="41" fontId="4" fillId="8" borderId="0" xfId="0" applyNumberFormat="1" applyFont="1" applyFill="1" applyBorder="1" applyAlignment="1" applyProtection="1">
      <alignment horizontal="center" vertical="center" wrapText="1"/>
    </xf>
  </cellXfs>
  <cellStyles count="2">
    <cellStyle name="Акцент5" xfId="1" builtinId="45"/>
    <cellStyle name="Обычный" xfId="0" builtinId="0"/>
  </cellStyles>
  <dxfs count="5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solid">
          <bgColor rgb="FFFF99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66FFFF"/>
      <color rgb="FFFF3399"/>
      <color rgb="FFFF3300"/>
      <color rgb="FFFF99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4"/>
  <sheetViews>
    <sheetView topLeftCell="A37" zoomScale="80" zoomScaleNormal="80" workbookViewId="0">
      <selection activeCell="F11" sqref="F11:AJ35"/>
    </sheetView>
  </sheetViews>
  <sheetFormatPr defaultRowHeight="15" x14ac:dyDescent="0.25"/>
  <cols>
    <col min="1" max="1" width="20.140625" customWidth="1"/>
    <col min="2" max="2" width="27.85546875" customWidth="1"/>
    <col min="3" max="3" width="27.140625" customWidth="1"/>
    <col min="4" max="4" width="5" customWidth="1"/>
    <col min="5" max="5" width="9.140625" hidden="1" customWidth="1"/>
    <col min="6" max="6" width="4.85546875" customWidth="1"/>
    <col min="7" max="36" width="4.7109375" customWidth="1"/>
    <col min="37" max="37" width="8.42578125" customWidth="1"/>
    <col min="38" max="38" width="11.28515625" customWidth="1"/>
    <col min="39" max="39" width="6.85546875" customWidth="1"/>
    <col min="40" max="41" width="8.42578125" customWidth="1"/>
    <col min="42" max="43" width="7.85546875" customWidth="1"/>
    <col min="44" max="44" width="8.140625" customWidth="1"/>
    <col min="45" max="45" width="7.5703125" customWidth="1"/>
    <col min="46" max="46" width="7.140625" customWidth="1"/>
    <col min="47" max="48" width="8.28515625" customWidth="1"/>
    <col min="49" max="49" width="6.140625" customWidth="1"/>
    <col min="50" max="50" width="8.42578125" customWidth="1"/>
    <col min="51" max="51" width="9.5703125" customWidth="1"/>
    <col min="52" max="52" width="11.140625" customWidth="1"/>
    <col min="53" max="53" width="7.5703125" customWidth="1"/>
    <col min="54" max="54" width="12.7109375" customWidth="1"/>
    <col min="55" max="55" width="10.140625" customWidth="1"/>
  </cols>
  <sheetData>
    <row r="1" spans="1:55" ht="148.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202" t="s">
        <v>197</v>
      </c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</row>
    <row r="2" spans="1:55" ht="15" customHeight="1" x14ac:dyDescent="0.25">
      <c r="A2" s="118"/>
      <c r="B2" s="118"/>
      <c r="C2" s="118"/>
      <c r="D2" s="118"/>
      <c r="E2" s="118"/>
      <c r="F2" s="118"/>
      <c r="G2" s="202" t="s">
        <v>130</v>
      </c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</row>
    <row r="3" spans="1:55" ht="15" customHeight="1" x14ac:dyDescent="0.25">
      <c r="A3" s="118"/>
      <c r="B3" s="118"/>
      <c r="C3" s="118"/>
      <c r="D3" s="118"/>
      <c r="E3" s="118"/>
      <c r="F3" s="118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203" t="s">
        <v>196</v>
      </c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</row>
    <row r="4" spans="1:55" ht="15" customHeight="1" x14ac:dyDescent="0.25">
      <c r="A4" s="118"/>
      <c r="B4" s="118"/>
      <c r="C4" s="118"/>
      <c r="D4" s="118"/>
      <c r="E4" s="118"/>
      <c r="F4" s="118"/>
      <c r="G4" s="202" t="s">
        <v>131</v>
      </c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203" t="s">
        <v>132</v>
      </c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</row>
    <row r="5" spans="1:55" ht="15" customHeight="1" x14ac:dyDescent="0.25">
      <c r="A5" s="118"/>
      <c r="B5" s="118"/>
      <c r="C5" s="118"/>
      <c r="D5" s="118"/>
      <c r="E5" s="118"/>
      <c r="F5" s="118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</row>
    <row r="6" spans="1:55" ht="71.25" customHeight="1" x14ac:dyDescent="0.25">
      <c r="A6" s="118"/>
      <c r="B6" s="118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</row>
    <row r="7" spans="1:55" ht="21" thickBot="1" x14ac:dyDescent="0.35">
      <c r="A7" s="118"/>
      <c r="B7" s="118"/>
      <c r="C7" s="118"/>
      <c r="D7" s="118"/>
      <c r="E7" s="118"/>
      <c r="F7" s="118"/>
      <c r="G7" s="120"/>
      <c r="H7" s="120"/>
      <c r="I7" s="120"/>
      <c r="J7" s="120"/>
      <c r="K7" s="120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2">
        <v>31</v>
      </c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23"/>
      <c r="AY7" s="123"/>
      <c r="AZ7" s="123"/>
      <c r="BA7" s="123"/>
      <c r="BB7" s="123"/>
      <c r="BC7" s="123"/>
    </row>
    <row r="8" spans="1:55" ht="19.5" thickBot="1" x14ac:dyDescent="0.3">
      <c r="A8" s="118"/>
      <c r="B8" s="231" t="s">
        <v>133</v>
      </c>
      <c r="C8" s="231" t="s">
        <v>134</v>
      </c>
      <c r="D8" s="239" t="s">
        <v>135</v>
      </c>
      <c r="E8" s="235"/>
      <c r="F8" s="222" t="s">
        <v>136</v>
      </c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4"/>
      <c r="AK8" s="222" t="s">
        <v>137</v>
      </c>
      <c r="AL8" s="223"/>
      <c r="AM8" s="224"/>
      <c r="AN8" s="225" t="s">
        <v>138</v>
      </c>
      <c r="AO8" s="228" t="s">
        <v>139</v>
      </c>
      <c r="AP8" s="229"/>
      <c r="AQ8" s="229"/>
      <c r="AR8" s="229"/>
      <c r="AS8" s="229"/>
      <c r="AT8" s="229"/>
      <c r="AU8" s="229"/>
      <c r="AV8" s="229"/>
      <c r="AW8" s="229"/>
      <c r="AX8" s="230"/>
      <c r="AY8" s="231" t="s">
        <v>140</v>
      </c>
      <c r="AZ8" s="234" t="s">
        <v>141</v>
      </c>
      <c r="BA8" s="235"/>
      <c r="BB8" s="217" t="s">
        <v>142</v>
      </c>
      <c r="BC8" s="208" t="s">
        <v>143</v>
      </c>
    </row>
    <row r="9" spans="1:55" ht="104.25" customHeight="1" thickBot="1" x14ac:dyDescent="0.3">
      <c r="A9" s="118"/>
      <c r="B9" s="232"/>
      <c r="C9" s="232"/>
      <c r="D9" s="240"/>
      <c r="E9" s="241"/>
      <c r="F9" s="220">
        <v>1</v>
      </c>
      <c r="G9" s="212">
        <v>2</v>
      </c>
      <c r="H9" s="212">
        <v>3</v>
      </c>
      <c r="I9" s="212">
        <v>4</v>
      </c>
      <c r="J9" s="212">
        <v>5</v>
      </c>
      <c r="K9" s="212">
        <v>6</v>
      </c>
      <c r="L9" s="212">
        <v>7</v>
      </c>
      <c r="M9" s="212">
        <v>8</v>
      </c>
      <c r="N9" s="212">
        <v>9</v>
      </c>
      <c r="O9" s="212">
        <v>10</v>
      </c>
      <c r="P9" s="212">
        <v>11</v>
      </c>
      <c r="Q9" s="212">
        <v>12</v>
      </c>
      <c r="R9" s="212">
        <v>13</v>
      </c>
      <c r="S9" s="212">
        <v>14</v>
      </c>
      <c r="T9" s="212">
        <v>15</v>
      </c>
      <c r="U9" s="212">
        <v>16</v>
      </c>
      <c r="V9" s="212">
        <v>17</v>
      </c>
      <c r="W9" s="212">
        <v>18</v>
      </c>
      <c r="X9" s="212">
        <v>19</v>
      </c>
      <c r="Y9" s="212">
        <v>20</v>
      </c>
      <c r="Z9" s="212">
        <v>21</v>
      </c>
      <c r="AA9" s="212">
        <v>22</v>
      </c>
      <c r="AB9" s="212">
        <v>23</v>
      </c>
      <c r="AC9" s="212">
        <v>24</v>
      </c>
      <c r="AD9" s="212">
        <v>25</v>
      </c>
      <c r="AE9" s="212">
        <v>26</v>
      </c>
      <c r="AF9" s="212">
        <v>27</v>
      </c>
      <c r="AG9" s="212">
        <v>28</v>
      </c>
      <c r="AH9" s="212">
        <v>29</v>
      </c>
      <c r="AI9" s="212">
        <v>30</v>
      </c>
      <c r="AJ9" s="214">
        <v>31</v>
      </c>
      <c r="AK9" s="124" t="s">
        <v>144</v>
      </c>
      <c r="AL9" s="125" t="s">
        <v>145</v>
      </c>
      <c r="AM9" s="216" t="s">
        <v>146</v>
      </c>
      <c r="AN9" s="226"/>
      <c r="AO9" s="217" t="s">
        <v>0</v>
      </c>
      <c r="AP9" s="210" t="s">
        <v>147</v>
      </c>
      <c r="AQ9" s="210" t="s">
        <v>148</v>
      </c>
      <c r="AR9" s="210" t="s">
        <v>1</v>
      </c>
      <c r="AS9" s="210" t="s">
        <v>2</v>
      </c>
      <c r="AT9" s="210" t="s">
        <v>3</v>
      </c>
      <c r="AU9" s="210" t="s">
        <v>4</v>
      </c>
      <c r="AV9" s="210" t="s">
        <v>5</v>
      </c>
      <c r="AW9" s="210" t="s">
        <v>149</v>
      </c>
      <c r="AX9" s="208" t="s">
        <v>6</v>
      </c>
      <c r="AY9" s="232"/>
      <c r="AZ9" s="236"/>
      <c r="BA9" s="237"/>
      <c r="BB9" s="238"/>
      <c r="BC9" s="219"/>
    </row>
    <row r="10" spans="1:55" ht="54.75" thickBot="1" x14ac:dyDescent="0.3">
      <c r="A10" s="118"/>
      <c r="B10" s="233"/>
      <c r="C10" s="233"/>
      <c r="D10" s="242"/>
      <c r="E10" s="237"/>
      <c r="F10" s="221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5"/>
      <c r="AK10" s="126"/>
      <c r="AL10" s="127"/>
      <c r="AM10" s="209"/>
      <c r="AN10" s="227"/>
      <c r="AO10" s="218"/>
      <c r="AP10" s="211"/>
      <c r="AQ10" s="211"/>
      <c r="AR10" s="211"/>
      <c r="AS10" s="211"/>
      <c r="AT10" s="211"/>
      <c r="AU10" s="211"/>
      <c r="AV10" s="211"/>
      <c r="AW10" s="211"/>
      <c r="AX10" s="209"/>
      <c r="AY10" s="233"/>
      <c r="AZ10" s="128" t="s">
        <v>150</v>
      </c>
      <c r="BA10" s="129" t="s">
        <v>151</v>
      </c>
      <c r="BB10" s="218"/>
      <c r="BC10" s="209"/>
    </row>
    <row r="11" spans="1:55" ht="21" customHeight="1" thickBot="1" x14ac:dyDescent="0.3">
      <c r="A11" s="118"/>
      <c r="B11" s="130" t="s">
        <v>152</v>
      </c>
      <c r="C11" s="131" t="s">
        <v>153</v>
      </c>
      <c r="D11" s="132"/>
      <c r="E11" s="133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5">
        <f t="shared" ref="AK11:AK35" si="0">IF(ISNUMBER(F11),1,0)+IF(ISNUMBER(G11),1,0)+IF(ISNUMBER(H11),1,0)+IF(ISNUMBER(I11),1,0)+IF(ISNUMBER(J11),1,0)+IF(ISNUMBER(K11),1,0)+IF(ISNUMBER(L11),1,0)+IF(ISNUMBER(M11),1,0)+IF(ISNUMBER(N11),1,0)+IF(ISNUMBER(O11),1,0)+IF(ISNUMBER(P11),1,0)+IF(ISNUMBER(Q11),1,0)+IF(ISNUMBER(R11),1,0)+IF(ISNUMBER(S11),1,0)+IF(ISNUMBER(T11),1,0)+IF(ISNUMBER(U11),1,0)+IF(ISNUMBER(V11),1,0)+IF(ISNUMBER(W11),1,0)+IF(ISNUMBER(X11),1,0)+IF(ISNUMBER(Y11),1,0)+IF(ISNUMBER(Z11),1,0)+IF(ISNUMBER(AA11),1,0)+IF(ISNUMBER(AB11),1,0)+IF(ISNUMBER(AC11),1,0)+IF(ISNUMBER(AD11),1,0)+IF(ISNUMBER(AE11),1,0)+IF(ISNUMBER(AF11),1,0)+IF(ISNUMBER(AG11),1,0)+IF(ISNUMBER(AH11),1,0)+IF(ISNUMBER(AI11),1,0)+IF(ISNUMBER(AJ11),1,0)+AM11</f>
        <v>0</v>
      </c>
      <c r="AL11" s="136">
        <f t="shared" ref="AL11:AL35" si="1">(IF(ISTEXT(F11),0,F11)+IF(ISTEXT(G11),0,G11)+IF(ISTEXT(H11),0,H11)+IF(ISTEXT(I11),0,I11)+IF(ISTEXT(J11),0,J11)+IF(ISTEXT(K11),0,K11)+IF(ISTEXT(L11),0,L11)+IF(ISTEXT(M11),0,M11)+IF(ISTEXT(N11),0,N11)+IF(ISTEXT(O11),0,O11)+IF(ISTEXT(P11),0,P11)+IF(ISTEXT(Q11),0,Q11)+IF(ISTEXT(R11),0,R11)+IF(ISTEXT(S11),0,S11)+IF(ISTEXT(T11),0,T11)+IF(ISTEXT(U11),0,U11)+IF(ISTEXT(V11),0,V11)+IF(ISTEXT(W11),0,W11)+IF(ISTEXT(X11),0,X11)+IF(ISTEXT(Y11),0,Y11)+IF(ISTEXT(Z11),0,Z11)+IF(ISTEXT(AA11),0,AA11)+IF(ISTEXT(AB11),0,AB11)+IF(ISTEXT(AC11),0,AC11)+IF(ISTEXT(AD11),0,AD11)+IF(ISTEXT(AE11),0,AE11)+IF(ISTEXT(AF11),0,AF11)+IF(ISTEXT(AG11),0,AG11)+IF(ISTEXT(AH11),0,AH11)+IF(ISTEXT(AI11),0,AI11)+IF(ISTEXT(AJ11),0,AJ11))+AM11*8</f>
        <v>0</v>
      </c>
      <c r="AM11" s="137">
        <f t="shared" ref="AM11:AM35" si="2">COUNTIF(F11:AJ11,"к")</f>
        <v>0</v>
      </c>
      <c r="AN11" s="138">
        <f t="shared" ref="AN11:AN35" si="3">IF(B11=0,0,COUNTIF(F11:AJ11,"в"))</f>
        <v>0</v>
      </c>
      <c r="AO11" s="135">
        <f t="shared" ref="AO11:AO35" si="4">COUNTIF(F11:AJ11,"о")</f>
        <v>0</v>
      </c>
      <c r="AP11" s="136">
        <f t="shared" ref="AP11:AP35" si="5">COUNTIF(F11:AJ11,"уо")</f>
        <v>0</v>
      </c>
      <c r="AQ11" s="136">
        <f t="shared" ref="AQ11:AQ35" si="6">COUNTIF(F11:AJ11,"ун")</f>
        <v>0</v>
      </c>
      <c r="AR11" s="136">
        <f t="shared" ref="AR11:AR35" si="7">COUNTIF(F11:AJ11,"р")</f>
        <v>0</v>
      </c>
      <c r="AS11" s="136">
        <f t="shared" ref="AS11:AS35" si="8">COUNTIF(F11:AJ11,"б")</f>
        <v>0</v>
      </c>
      <c r="AT11" s="136">
        <f t="shared" ref="AT11:AT35" si="9">COUNTIF(F11:AJ11,"г")</f>
        <v>0</v>
      </c>
      <c r="AU11" s="136">
        <f t="shared" ref="AU11:AU35" si="10">COUNTIF(F11:AJ11,"а")</f>
        <v>0</v>
      </c>
      <c r="AV11" s="136">
        <f t="shared" ref="AV11:AV35" si="11">COUNTIF(F11:AJ11,"п")</f>
        <v>0</v>
      </c>
      <c r="AW11" s="136">
        <f t="shared" ref="AW11:AW35" si="12">COUNTIF(F11:AJ11,"д")</f>
        <v>0</v>
      </c>
      <c r="AX11" s="137">
        <f t="shared" ref="AX11:AX35" si="13">COUNTIF(F11:AJ11,"ож")</f>
        <v>0</v>
      </c>
      <c r="AY11" s="139">
        <f t="shared" ref="AY11:AY36" si="14">AK11+AN11+AO11+AP11+AQ11+AR11+AS11+AT11+AU11+AV11+AW11+AX11</f>
        <v>0</v>
      </c>
      <c r="AZ11" s="140">
        <f>IF(BA11=0,0,IF(BA11=1,(IF((AK11+#REF!+AO11+AP11)=0,0,((AY11-(AQ11+AR11+AS11+AT11+AU11+AV11+AW11+AX11))/#REF!))),IF(BA11=0.75,(IF((AK11+#REF!+AO11+AP11)=0,0,((AY11-(AQ11+AR11+AS11+AT11+AU11+AV11+AW11+AX11))/#REF!)))*0.75,IF(BA11=0.5,(IF((AK11+#REF!+AO11+AP11)=0,0,((AY11-(AQ11+AR11+AS11+AT11+AU11+AV11+AW11+AX11))/#REF!)))*0.5,IF(BA11=0.25,(IF((AK11+#REF!+AO11+AP11)=0,0,((AY11-(AQ11+AR11+AS11+AT11+AU11+AV11+AW11+AX11))/#REF!)))*0.25)))))</f>
        <v>0</v>
      </c>
      <c r="BA11" s="141"/>
      <c r="BB11" s="142" t="e">
        <f t="shared" ref="BB11:BB35" si="15">AY11/$AL$8</f>
        <v>#DIV/0!</v>
      </c>
      <c r="BC11" s="143"/>
    </row>
    <row r="12" spans="1:55" ht="21" customHeight="1" thickBot="1" x14ac:dyDescent="0.3">
      <c r="A12" s="118"/>
      <c r="B12" s="130" t="s">
        <v>154</v>
      </c>
      <c r="C12" s="131" t="s">
        <v>155</v>
      </c>
      <c r="D12" s="132"/>
      <c r="E12" s="133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5">
        <f t="shared" si="0"/>
        <v>0</v>
      </c>
      <c r="AL12" s="136">
        <f t="shared" si="1"/>
        <v>0</v>
      </c>
      <c r="AM12" s="137">
        <f t="shared" si="2"/>
        <v>0</v>
      </c>
      <c r="AN12" s="138">
        <f t="shared" si="3"/>
        <v>0</v>
      </c>
      <c r="AO12" s="135">
        <f t="shared" si="4"/>
        <v>0</v>
      </c>
      <c r="AP12" s="136">
        <f t="shared" si="5"/>
        <v>0</v>
      </c>
      <c r="AQ12" s="136">
        <f t="shared" si="6"/>
        <v>0</v>
      </c>
      <c r="AR12" s="136">
        <f t="shared" si="7"/>
        <v>0</v>
      </c>
      <c r="AS12" s="136">
        <f t="shared" si="8"/>
        <v>0</v>
      </c>
      <c r="AT12" s="136">
        <f t="shared" si="9"/>
        <v>0</v>
      </c>
      <c r="AU12" s="136">
        <f t="shared" si="10"/>
        <v>0</v>
      </c>
      <c r="AV12" s="136">
        <f t="shared" si="11"/>
        <v>0</v>
      </c>
      <c r="AW12" s="136">
        <f t="shared" si="12"/>
        <v>0</v>
      </c>
      <c r="AX12" s="137">
        <f t="shared" si="13"/>
        <v>0</v>
      </c>
      <c r="AY12" s="139">
        <f t="shared" si="14"/>
        <v>0</v>
      </c>
      <c r="AZ12" s="140">
        <f>IF(BA12=0,0,IF(BA12=1,(IF((AK12+#REF!+AO12+AP12)=0,0,((AY12-(AQ12+AR12+AS12+AT12+AU12+AV12+AW12+AX12))/#REF!))),IF(BA12=0.75,(IF((AK12+#REF!+AO12+AP12)=0,0,((AY12-(AQ12+AR12+AS12+AT12+AU12+AV12+AW12+AX12))/#REF!)))*0.75,IF(BA12=0.5,(IF((AK12+#REF!+AO12+AP12)=0,0,((AY12-(AQ12+AR12+AS12+AT12+AU12+AV12+AW12+AX12))/#REF!)))*0.5,IF(BA12=0.25,(IF((AK12+#REF!+AO12+AP12)=0,0,((AY12-(AQ12+AR12+AS12+AT12+AU12+AV12+AW12+AX12))/#REF!)))*0.25)))))</f>
        <v>0</v>
      </c>
      <c r="BA12" s="141"/>
      <c r="BB12" s="142" t="e">
        <f t="shared" si="15"/>
        <v>#DIV/0!</v>
      </c>
      <c r="BC12" s="143"/>
    </row>
    <row r="13" spans="1:55" ht="21" customHeight="1" thickBot="1" x14ac:dyDescent="0.3">
      <c r="A13" s="118"/>
      <c r="B13" s="130" t="s">
        <v>156</v>
      </c>
      <c r="C13" s="131" t="s">
        <v>157</v>
      </c>
      <c r="D13" s="132"/>
      <c r="E13" s="133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5">
        <f t="shared" si="0"/>
        <v>0</v>
      </c>
      <c r="AL13" s="136">
        <f t="shared" si="1"/>
        <v>0</v>
      </c>
      <c r="AM13" s="137">
        <f t="shared" si="2"/>
        <v>0</v>
      </c>
      <c r="AN13" s="138">
        <f t="shared" si="3"/>
        <v>0</v>
      </c>
      <c r="AO13" s="135">
        <f t="shared" si="4"/>
        <v>0</v>
      </c>
      <c r="AP13" s="136">
        <f t="shared" si="5"/>
        <v>0</v>
      </c>
      <c r="AQ13" s="136">
        <f t="shared" si="6"/>
        <v>0</v>
      </c>
      <c r="AR13" s="136">
        <f t="shared" si="7"/>
        <v>0</v>
      </c>
      <c r="AS13" s="136">
        <f t="shared" si="8"/>
        <v>0</v>
      </c>
      <c r="AT13" s="136">
        <f t="shared" si="9"/>
        <v>0</v>
      </c>
      <c r="AU13" s="136">
        <f t="shared" si="10"/>
        <v>0</v>
      </c>
      <c r="AV13" s="136">
        <f t="shared" si="11"/>
        <v>0</v>
      </c>
      <c r="AW13" s="136">
        <f t="shared" si="12"/>
        <v>0</v>
      </c>
      <c r="AX13" s="137">
        <f t="shared" si="13"/>
        <v>0</v>
      </c>
      <c r="AY13" s="139">
        <f t="shared" si="14"/>
        <v>0</v>
      </c>
      <c r="AZ13" s="140">
        <f>IF(BA13=0,0,IF(BA13=1,(IF((AK13+#REF!+AO13+AP13)=0,0,((AY13-(AQ13+AR13+AS13+AT13+AU13+AV13+AW13+AX13))/#REF!))),IF(BA13=0.75,(IF((AK13+#REF!+AO13+AP13)=0,0,((AY13-(AQ13+AR13+AS13+AT13+AU13+AV13+AW13+AX13))/#REF!)))*0.75,IF(BA13=0.5,(IF((AK13+#REF!+AO13+AP13)=0,0,((AY13-(AQ13+AR13+AS13+AT13+AU13+AV13+AW13+AX13))/#REF!)))*0.5,IF(BA13=0.25,(IF((AK13+#REF!+AO13+AP13)=0,0,((AY13-(AQ13+AR13+AS13+AT13+AU13+AV13+AW13+AX13))/#REF!)))*0.25)))))</f>
        <v>0</v>
      </c>
      <c r="BA13" s="141"/>
      <c r="BB13" s="142" t="e">
        <f t="shared" si="15"/>
        <v>#DIV/0!</v>
      </c>
      <c r="BC13" s="143"/>
    </row>
    <row r="14" spans="1:55" ht="21" customHeight="1" thickBot="1" x14ac:dyDescent="0.3">
      <c r="A14" s="118"/>
      <c r="B14" s="130" t="s">
        <v>158</v>
      </c>
      <c r="C14" s="131" t="s">
        <v>159</v>
      </c>
      <c r="D14" s="132"/>
      <c r="E14" s="133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5">
        <f t="shared" si="0"/>
        <v>0</v>
      </c>
      <c r="AL14" s="136">
        <f t="shared" si="1"/>
        <v>0</v>
      </c>
      <c r="AM14" s="137">
        <f t="shared" si="2"/>
        <v>0</v>
      </c>
      <c r="AN14" s="138">
        <f t="shared" si="3"/>
        <v>0</v>
      </c>
      <c r="AO14" s="135">
        <f t="shared" si="4"/>
        <v>0</v>
      </c>
      <c r="AP14" s="136">
        <f t="shared" si="5"/>
        <v>0</v>
      </c>
      <c r="AQ14" s="136">
        <f t="shared" si="6"/>
        <v>0</v>
      </c>
      <c r="AR14" s="136">
        <f t="shared" si="7"/>
        <v>0</v>
      </c>
      <c r="AS14" s="136">
        <f t="shared" si="8"/>
        <v>0</v>
      </c>
      <c r="AT14" s="136">
        <f t="shared" si="9"/>
        <v>0</v>
      </c>
      <c r="AU14" s="136">
        <f t="shared" si="10"/>
        <v>0</v>
      </c>
      <c r="AV14" s="136">
        <f t="shared" si="11"/>
        <v>0</v>
      </c>
      <c r="AW14" s="136">
        <f t="shared" si="12"/>
        <v>0</v>
      </c>
      <c r="AX14" s="137">
        <f t="shared" si="13"/>
        <v>0</v>
      </c>
      <c r="AY14" s="139">
        <f t="shared" si="14"/>
        <v>0</v>
      </c>
      <c r="AZ14" s="140">
        <f>IF(BA14=0,0,IF(BA14=1,(IF((AK14+#REF!+AO14+AP14)=0,0,((AY14-(AQ14+AR14+AS14+AT14+AU14+AV14+AW14+AX14))/#REF!))),IF(BA14=0.75,(IF((AK14+#REF!+AO14+AP14)=0,0,((AY14-(AQ14+AR14+AS14+AT14+AU14+AV14+AW14+AX14))/#REF!)))*0.75,IF(BA14=0.5,(IF((AK14+#REF!+AO14+AP14)=0,0,((AY14-(AQ14+AR14+AS14+AT14+AU14+AV14+AW14+AX14))/#REF!)))*0.5,IF(BA14=0.25,(IF((AK14+#REF!+AO14+AP14)=0,0,((AY14-(AQ14+AR14+AS14+AT14+AU14+AV14+AW14+AX14))/#REF!)))*0.25)))))</f>
        <v>0</v>
      </c>
      <c r="BA14" s="141"/>
      <c r="BB14" s="142" t="e">
        <f t="shared" si="15"/>
        <v>#DIV/0!</v>
      </c>
      <c r="BC14" s="143"/>
    </row>
    <row r="15" spans="1:55" ht="21" customHeight="1" thickBot="1" x14ac:dyDescent="0.3">
      <c r="A15" s="118"/>
      <c r="B15" s="130" t="s">
        <v>160</v>
      </c>
      <c r="C15" s="131" t="s">
        <v>161</v>
      </c>
      <c r="D15" s="132"/>
      <c r="E15" s="133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5">
        <f t="shared" si="0"/>
        <v>0</v>
      </c>
      <c r="AL15" s="136">
        <f t="shared" si="1"/>
        <v>0</v>
      </c>
      <c r="AM15" s="137">
        <f t="shared" si="2"/>
        <v>0</v>
      </c>
      <c r="AN15" s="138">
        <f t="shared" si="3"/>
        <v>0</v>
      </c>
      <c r="AO15" s="135">
        <f t="shared" si="4"/>
        <v>0</v>
      </c>
      <c r="AP15" s="136">
        <f t="shared" si="5"/>
        <v>0</v>
      </c>
      <c r="AQ15" s="136">
        <f t="shared" si="6"/>
        <v>0</v>
      </c>
      <c r="AR15" s="136">
        <f t="shared" si="7"/>
        <v>0</v>
      </c>
      <c r="AS15" s="136">
        <f t="shared" si="8"/>
        <v>0</v>
      </c>
      <c r="AT15" s="136">
        <f t="shared" si="9"/>
        <v>0</v>
      </c>
      <c r="AU15" s="136">
        <f t="shared" si="10"/>
        <v>0</v>
      </c>
      <c r="AV15" s="136">
        <f t="shared" si="11"/>
        <v>0</v>
      </c>
      <c r="AW15" s="136">
        <f t="shared" si="12"/>
        <v>0</v>
      </c>
      <c r="AX15" s="137">
        <f t="shared" si="13"/>
        <v>0</v>
      </c>
      <c r="AY15" s="139">
        <f>AK15+AN15+AO15+AP15+AQ15+AR15+AS15+AT15+AU15+AV15+AW15+AX15</f>
        <v>0</v>
      </c>
      <c r="AZ15" s="140">
        <f>IF(BA15=0,0,IF(BA15=1,(IF((AK15+#REF!+AO15+AP15)=0,0,((AY15-(AQ15+AR15+AS15+AT15+AU15+AV15+AW15+AX15))/#REF!))),IF(BA15=0.75,(IF((AK15+#REF!+AO15+AP15)=0,0,((AY15-(AQ15+AR15+AS15+AT15+AU15+AV15+AW15+AX15))/#REF!)))*0.75,IF(BA15=0.5,(IF((AK15+#REF!+AO15+AP15)=0,0,((AY15-(AQ15+AR15+AS15+AT15+AU15+AV15+AW15+AX15))/#REF!)))*0.5,IF(BA15=0.25,(IF((AK15+#REF!+AO15+AP15)=0,0,((AY15-(AQ15+AR15+AS15+AT15+AU15+AV15+AW15+AX15))/#REF!)))*0.25)))))</f>
        <v>0</v>
      </c>
      <c r="BA15" s="141"/>
      <c r="BB15" s="142" t="e">
        <f>AY15/$AL$8</f>
        <v>#DIV/0!</v>
      </c>
      <c r="BC15" s="143"/>
    </row>
    <row r="16" spans="1:55" ht="21" customHeight="1" thickBot="1" x14ac:dyDescent="0.3">
      <c r="A16" s="118"/>
      <c r="B16" s="130" t="s">
        <v>162</v>
      </c>
      <c r="C16" s="131" t="s">
        <v>163</v>
      </c>
      <c r="D16" s="132"/>
      <c r="E16" s="133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5">
        <f t="shared" si="0"/>
        <v>0</v>
      </c>
      <c r="AL16" s="136">
        <f t="shared" si="1"/>
        <v>0</v>
      </c>
      <c r="AM16" s="137">
        <f t="shared" si="2"/>
        <v>0</v>
      </c>
      <c r="AN16" s="138">
        <f t="shared" si="3"/>
        <v>0</v>
      </c>
      <c r="AO16" s="135">
        <f t="shared" si="4"/>
        <v>0</v>
      </c>
      <c r="AP16" s="136">
        <f t="shared" si="5"/>
        <v>0</v>
      </c>
      <c r="AQ16" s="136">
        <f t="shared" si="6"/>
        <v>0</v>
      </c>
      <c r="AR16" s="136">
        <f t="shared" si="7"/>
        <v>0</v>
      </c>
      <c r="AS16" s="136">
        <f t="shared" si="8"/>
        <v>0</v>
      </c>
      <c r="AT16" s="136">
        <f t="shared" si="9"/>
        <v>0</v>
      </c>
      <c r="AU16" s="136">
        <f t="shared" si="10"/>
        <v>0</v>
      </c>
      <c r="AV16" s="136">
        <f t="shared" si="11"/>
        <v>0</v>
      </c>
      <c r="AW16" s="136">
        <f t="shared" si="12"/>
        <v>0</v>
      </c>
      <c r="AX16" s="137">
        <f t="shared" si="13"/>
        <v>0</v>
      </c>
      <c r="AY16" s="139">
        <f t="shared" si="14"/>
        <v>0</v>
      </c>
      <c r="AZ16" s="140">
        <f>IF(BA16=0,0,IF(BA16=1,(IF((AK16+#REF!+AO16+AP16)=0,0,((AY16-(AQ16+AR16+AS16+AT16+AU16+AV16+AW16+AX16))/#REF!))),IF(BA16=0.75,(IF((AK16+#REF!+AO16+AP16)=0,0,((AY16-(AQ16+AR16+AS16+AT16+AU16+AV16+AW16+AX16))/#REF!)))*0.75,IF(BA16=0.5,(IF((AK16+#REF!+AO16+AP16)=0,0,((AY16-(AQ16+AR16+AS16+AT16+AU16+AV16+AW16+AX16))/#REF!)))*0.5,IF(BA16=0.25,(IF((AK16+#REF!+AO16+AP16)=0,0,((AY16-(AQ16+AR16+AS16+AT16+AU16+AV16+AW16+AX16))/#REF!)))*0.25)))))</f>
        <v>0</v>
      </c>
      <c r="BA16" s="141"/>
      <c r="BB16" s="142" t="e">
        <f t="shared" si="15"/>
        <v>#DIV/0!</v>
      </c>
      <c r="BC16" s="143"/>
    </row>
    <row r="17" spans="1:55" ht="21" customHeight="1" thickBot="1" x14ac:dyDescent="0.3">
      <c r="A17" s="118"/>
      <c r="B17" s="130" t="s">
        <v>164</v>
      </c>
      <c r="C17" s="131" t="s">
        <v>165</v>
      </c>
      <c r="D17" s="132"/>
      <c r="E17" s="133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5">
        <f t="shared" si="0"/>
        <v>0</v>
      </c>
      <c r="AL17" s="136">
        <f t="shared" si="1"/>
        <v>0</v>
      </c>
      <c r="AM17" s="137">
        <f t="shared" si="2"/>
        <v>0</v>
      </c>
      <c r="AN17" s="138">
        <f t="shared" si="3"/>
        <v>0</v>
      </c>
      <c r="AO17" s="135">
        <f t="shared" si="4"/>
        <v>0</v>
      </c>
      <c r="AP17" s="136">
        <f t="shared" si="5"/>
        <v>0</v>
      </c>
      <c r="AQ17" s="136">
        <f t="shared" si="6"/>
        <v>0</v>
      </c>
      <c r="AR17" s="136">
        <f t="shared" si="7"/>
        <v>0</v>
      </c>
      <c r="AS17" s="136">
        <f t="shared" si="8"/>
        <v>0</v>
      </c>
      <c r="AT17" s="136">
        <f t="shared" si="9"/>
        <v>0</v>
      </c>
      <c r="AU17" s="136">
        <f t="shared" si="10"/>
        <v>0</v>
      </c>
      <c r="AV17" s="136">
        <f t="shared" si="11"/>
        <v>0</v>
      </c>
      <c r="AW17" s="136">
        <f t="shared" si="12"/>
        <v>0</v>
      </c>
      <c r="AX17" s="137">
        <f t="shared" si="13"/>
        <v>0</v>
      </c>
      <c r="AY17" s="139">
        <f t="shared" si="14"/>
        <v>0</v>
      </c>
      <c r="AZ17" s="140">
        <f>IF(BA17=0,0,IF(BA17=1,(IF((AK17+#REF!+AO17+AP17)=0,0,((AY17-(AQ17+AR17+AS17+AT17+AU17+AV17+AW17+AX17))/#REF!))),IF(BA17=0.75,(IF((AK17+#REF!+AO17+AP17)=0,0,((AY17-(AQ17+AR17+AS17+AT17+AU17+AV17+AW17+AX17))/#REF!)))*0.75,IF(BA17=0.5,(IF((AK17+#REF!+AO17+AP17)=0,0,((AY17-(AQ17+AR17+AS17+AT17+AU17+AV17+AW17+AX17))/#REF!)))*0.5,IF(BA17=0.25,(IF((AK17+#REF!+AO17+AP17)=0,0,((AY17-(AQ17+AR17+AS17+AT17+AU17+AV17+AW17+AX17))/#REF!)))*0.25)))))</f>
        <v>0</v>
      </c>
      <c r="BA17" s="141"/>
      <c r="BB17" s="142" t="e">
        <f t="shared" si="15"/>
        <v>#DIV/0!</v>
      </c>
      <c r="BC17" s="143"/>
    </row>
    <row r="18" spans="1:55" ht="21" customHeight="1" thickBot="1" x14ac:dyDescent="0.3">
      <c r="A18" s="118"/>
      <c r="B18" s="130" t="s">
        <v>166</v>
      </c>
      <c r="C18" s="131" t="s">
        <v>167</v>
      </c>
      <c r="D18" s="132"/>
      <c r="E18" s="133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5">
        <f t="shared" si="0"/>
        <v>0</v>
      </c>
      <c r="AL18" s="136">
        <f t="shared" si="1"/>
        <v>0</v>
      </c>
      <c r="AM18" s="137">
        <f t="shared" si="2"/>
        <v>0</v>
      </c>
      <c r="AN18" s="138">
        <f t="shared" si="3"/>
        <v>0</v>
      </c>
      <c r="AO18" s="135">
        <f t="shared" si="4"/>
        <v>0</v>
      </c>
      <c r="AP18" s="136">
        <f t="shared" si="5"/>
        <v>0</v>
      </c>
      <c r="AQ18" s="136">
        <f t="shared" si="6"/>
        <v>0</v>
      </c>
      <c r="AR18" s="136">
        <f t="shared" si="7"/>
        <v>0</v>
      </c>
      <c r="AS18" s="136">
        <f t="shared" si="8"/>
        <v>0</v>
      </c>
      <c r="AT18" s="136">
        <f t="shared" si="9"/>
        <v>0</v>
      </c>
      <c r="AU18" s="136">
        <f t="shared" si="10"/>
        <v>0</v>
      </c>
      <c r="AV18" s="136">
        <f t="shared" si="11"/>
        <v>0</v>
      </c>
      <c r="AW18" s="136">
        <f t="shared" si="12"/>
        <v>0</v>
      </c>
      <c r="AX18" s="137">
        <f t="shared" si="13"/>
        <v>0</v>
      </c>
      <c r="AY18" s="139">
        <f t="shared" si="14"/>
        <v>0</v>
      </c>
      <c r="AZ18" s="140">
        <f>IF(BA18=0,0,IF(BA18=1,(IF((AK18+#REF!+AO18+AP18)=0,0,((AY18-(AQ18+AR18+AS18+AT18+AU18+AV18+AW18+AX18))/#REF!))),IF(BA18=0.75,(IF((AK18+#REF!+AO18+AP18)=0,0,((AY18-(AQ18+AR18+AS18+AT18+AU18+AV18+AW18+AX18))/#REF!)))*0.75,IF(BA18=0.5,(IF((AK18+#REF!+AO18+AP18)=0,0,((AY18-(AQ18+AR18+AS18+AT18+AU18+AV18+AW18+AX18))/#REF!)))*0.5,IF(BA18=0.25,(IF((AK18+#REF!+AO18+AP18)=0,0,((AY18-(AQ18+AR18+AS18+AT18+AU18+AV18+AW18+AX18))/#REF!)))*0.25)))))</f>
        <v>0</v>
      </c>
      <c r="BA18" s="141"/>
      <c r="BB18" s="142" t="e">
        <f t="shared" si="15"/>
        <v>#DIV/0!</v>
      </c>
      <c r="BC18" s="143"/>
    </row>
    <row r="19" spans="1:55" ht="21" customHeight="1" thickBot="1" x14ac:dyDescent="0.3">
      <c r="A19" s="118"/>
      <c r="B19" s="130" t="s">
        <v>168</v>
      </c>
      <c r="C19" s="131" t="s">
        <v>169</v>
      </c>
      <c r="D19" s="132"/>
      <c r="E19" s="133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5">
        <f t="shared" si="0"/>
        <v>0</v>
      </c>
      <c r="AL19" s="136">
        <f t="shared" si="1"/>
        <v>0</v>
      </c>
      <c r="AM19" s="137">
        <f t="shared" si="2"/>
        <v>0</v>
      </c>
      <c r="AN19" s="138">
        <f t="shared" si="3"/>
        <v>0</v>
      </c>
      <c r="AO19" s="135">
        <f t="shared" si="4"/>
        <v>0</v>
      </c>
      <c r="AP19" s="136">
        <f t="shared" si="5"/>
        <v>0</v>
      </c>
      <c r="AQ19" s="136">
        <f t="shared" si="6"/>
        <v>0</v>
      </c>
      <c r="AR19" s="136">
        <f t="shared" si="7"/>
        <v>0</v>
      </c>
      <c r="AS19" s="136">
        <f t="shared" si="8"/>
        <v>0</v>
      </c>
      <c r="AT19" s="136">
        <f t="shared" si="9"/>
        <v>0</v>
      </c>
      <c r="AU19" s="136">
        <f t="shared" si="10"/>
        <v>0</v>
      </c>
      <c r="AV19" s="136">
        <f t="shared" si="11"/>
        <v>0</v>
      </c>
      <c r="AW19" s="136">
        <f t="shared" si="12"/>
        <v>0</v>
      </c>
      <c r="AX19" s="137">
        <f t="shared" si="13"/>
        <v>0</v>
      </c>
      <c r="AY19" s="139">
        <f t="shared" si="14"/>
        <v>0</v>
      </c>
      <c r="AZ19" s="140">
        <f>IF(BA19=0,0,IF(BA19=1,(IF((AK19+#REF!+AO19+AP19)=0,0,((AY19-(AQ19+AR19+AS19+AT19+AU19+AV19+AW19+AX19))/#REF!))),IF(BA19=0.75,(IF((AK19+#REF!+AO19+AP19)=0,0,((AY19-(AQ19+AR19+AS19+AT19+AU19+AV19+AW19+AX19))/#REF!)))*0.75,IF(BA19=0.5,(IF((AK19+#REF!+AO19+AP19)=0,0,((AY19-(AQ19+AR19+AS19+AT19+AU19+AV19+AW19+AX19))/#REF!)))*0.5,IF(BA19=0.25,(IF((AK19+#REF!+AO19+AP19)=0,0,((AY19-(AQ19+AR19+AS19+AT19+AU19+AV19+AW19+AX19))/#REF!)))*0.25)))))</f>
        <v>0</v>
      </c>
      <c r="BA19" s="141"/>
      <c r="BB19" s="142" t="e">
        <f t="shared" si="15"/>
        <v>#DIV/0!</v>
      </c>
      <c r="BC19" s="143"/>
    </row>
    <row r="20" spans="1:55" ht="21" customHeight="1" thickBot="1" x14ac:dyDescent="0.3">
      <c r="A20" s="118"/>
      <c r="B20" s="130" t="s">
        <v>170</v>
      </c>
      <c r="C20" s="131" t="s">
        <v>171</v>
      </c>
      <c r="D20" s="132"/>
      <c r="E20" s="133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5">
        <f t="shared" si="0"/>
        <v>0</v>
      </c>
      <c r="AL20" s="136">
        <f t="shared" si="1"/>
        <v>0</v>
      </c>
      <c r="AM20" s="137">
        <f t="shared" si="2"/>
        <v>0</v>
      </c>
      <c r="AN20" s="138">
        <f t="shared" si="3"/>
        <v>0</v>
      </c>
      <c r="AO20" s="135">
        <f t="shared" si="4"/>
        <v>0</v>
      </c>
      <c r="AP20" s="136">
        <f t="shared" si="5"/>
        <v>0</v>
      </c>
      <c r="AQ20" s="136">
        <f t="shared" si="6"/>
        <v>0</v>
      </c>
      <c r="AR20" s="136">
        <f t="shared" si="7"/>
        <v>0</v>
      </c>
      <c r="AS20" s="136">
        <f t="shared" si="8"/>
        <v>0</v>
      </c>
      <c r="AT20" s="136">
        <f t="shared" si="9"/>
        <v>0</v>
      </c>
      <c r="AU20" s="136">
        <f t="shared" si="10"/>
        <v>0</v>
      </c>
      <c r="AV20" s="136">
        <f t="shared" si="11"/>
        <v>0</v>
      </c>
      <c r="AW20" s="136">
        <f t="shared" si="12"/>
        <v>0</v>
      </c>
      <c r="AX20" s="137">
        <f t="shared" si="13"/>
        <v>0</v>
      </c>
      <c r="AY20" s="139">
        <f t="shared" si="14"/>
        <v>0</v>
      </c>
      <c r="AZ20" s="140">
        <f>IF(BA20=0,0,IF(BA20=1,(IF((AK20+#REF!+AO20+AP20)=0,0,((AY20-(AQ20+AR20+AS20+AT20+AU20+AV20+AW20+AX20))/#REF!))),IF(BA20=0.75,(IF((AK20+#REF!+AO20+AP20)=0,0,((AY20-(AQ20+AR20+AS20+AT20+AU20+AV20+AW20+AX20))/#REF!)))*0.75,IF(BA20=0.5,(IF((AK20+#REF!+AO20+AP20)=0,0,((AY20-(AQ20+AR20+AS20+AT20+AU20+AV20+AW20+AX20))/#REF!)))*0.5,IF(BA20=0.25,(IF((AK20+#REF!+AO20+AP20)=0,0,((AY20-(AQ20+AR20+AS20+AT20+AU20+AV20+AW20+AX20))/#REF!)))*0.25)))))</f>
        <v>0</v>
      </c>
      <c r="BA20" s="141"/>
      <c r="BB20" s="142" t="e">
        <f t="shared" si="15"/>
        <v>#DIV/0!</v>
      </c>
      <c r="BC20" s="143"/>
    </row>
    <row r="21" spans="1:55" ht="21" customHeight="1" thickBot="1" x14ac:dyDescent="0.3">
      <c r="A21" s="118"/>
      <c r="B21" s="130" t="s">
        <v>172</v>
      </c>
      <c r="C21" s="131" t="s">
        <v>173</v>
      </c>
      <c r="D21" s="132"/>
      <c r="E21" s="133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5">
        <f t="shared" si="0"/>
        <v>0</v>
      </c>
      <c r="AL21" s="136">
        <f t="shared" si="1"/>
        <v>0</v>
      </c>
      <c r="AM21" s="137">
        <f t="shared" si="2"/>
        <v>0</v>
      </c>
      <c r="AN21" s="138">
        <f t="shared" si="3"/>
        <v>0</v>
      </c>
      <c r="AO21" s="135">
        <f t="shared" si="4"/>
        <v>0</v>
      </c>
      <c r="AP21" s="136">
        <f t="shared" si="5"/>
        <v>0</v>
      </c>
      <c r="AQ21" s="136">
        <f t="shared" si="6"/>
        <v>0</v>
      </c>
      <c r="AR21" s="136">
        <f t="shared" si="7"/>
        <v>0</v>
      </c>
      <c r="AS21" s="136">
        <f t="shared" si="8"/>
        <v>0</v>
      </c>
      <c r="AT21" s="136">
        <f t="shared" si="9"/>
        <v>0</v>
      </c>
      <c r="AU21" s="136">
        <f t="shared" si="10"/>
        <v>0</v>
      </c>
      <c r="AV21" s="136">
        <f t="shared" si="11"/>
        <v>0</v>
      </c>
      <c r="AW21" s="136">
        <f t="shared" si="12"/>
        <v>0</v>
      </c>
      <c r="AX21" s="137">
        <f t="shared" si="13"/>
        <v>0</v>
      </c>
      <c r="AY21" s="139">
        <f t="shared" si="14"/>
        <v>0</v>
      </c>
      <c r="AZ21" s="140">
        <f>IF(BA21=0,0,IF(BA21=1,(IF((AK21+#REF!+AO21+AP21)=0,0,((AY21-(AQ21+AR21+AS21+AT21+AU21+AV21+AW21+AX21))/#REF!))),IF(BA21=0.75,(IF((AK21+#REF!+AO21+AP21)=0,0,((AY21-(AQ21+AR21+AS21+AT21+AU21+AV21+AW21+AX21))/#REF!)))*0.75,IF(BA21=0.5,(IF((AK21+#REF!+AO21+AP21)=0,0,((AY21-(AQ21+AR21+AS21+AT21+AU21+AV21+AW21+AX21))/#REF!)))*0.5,IF(BA21=0.25,(IF((AK21+#REF!+AO21+AP21)=0,0,((AY21-(AQ21+AR21+AS21+AT21+AU21+AV21+AW21+AX21))/#REF!)))*0.25)))))</f>
        <v>0</v>
      </c>
      <c r="BA21" s="141"/>
      <c r="BB21" s="142" t="e">
        <f t="shared" si="15"/>
        <v>#DIV/0!</v>
      </c>
      <c r="BC21" s="143"/>
    </row>
    <row r="22" spans="1:55" ht="21" customHeight="1" thickBot="1" x14ac:dyDescent="0.3">
      <c r="A22" s="118"/>
      <c r="B22" s="130" t="s">
        <v>174</v>
      </c>
      <c r="C22" s="131" t="s">
        <v>175</v>
      </c>
      <c r="D22" s="132"/>
      <c r="E22" s="133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5">
        <f t="shared" si="0"/>
        <v>0</v>
      </c>
      <c r="AL22" s="136">
        <f t="shared" si="1"/>
        <v>0</v>
      </c>
      <c r="AM22" s="137">
        <f t="shared" si="2"/>
        <v>0</v>
      </c>
      <c r="AN22" s="138">
        <f t="shared" si="3"/>
        <v>0</v>
      </c>
      <c r="AO22" s="135">
        <f t="shared" si="4"/>
        <v>0</v>
      </c>
      <c r="AP22" s="136">
        <f t="shared" si="5"/>
        <v>0</v>
      </c>
      <c r="AQ22" s="136">
        <f t="shared" si="6"/>
        <v>0</v>
      </c>
      <c r="AR22" s="136">
        <f t="shared" si="7"/>
        <v>0</v>
      </c>
      <c r="AS22" s="136">
        <f t="shared" si="8"/>
        <v>0</v>
      </c>
      <c r="AT22" s="136">
        <f t="shared" si="9"/>
        <v>0</v>
      </c>
      <c r="AU22" s="136">
        <f t="shared" si="10"/>
        <v>0</v>
      </c>
      <c r="AV22" s="136">
        <f t="shared" si="11"/>
        <v>0</v>
      </c>
      <c r="AW22" s="136">
        <f t="shared" si="12"/>
        <v>0</v>
      </c>
      <c r="AX22" s="137">
        <f t="shared" si="13"/>
        <v>0</v>
      </c>
      <c r="AY22" s="139">
        <f t="shared" si="14"/>
        <v>0</v>
      </c>
      <c r="AZ22" s="140">
        <f>IF(BA22=0,0,IF(BA22=1,(IF((AK22+#REF!+AO22+AP22)=0,0,((AY22-(AQ22+AR22+AS22+AT22+AU22+AV22+AW22+AX22))/#REF!))),IF(BA22=0.75,(IF((AK22+#REF!+AO22+AP22)=0,0,((AY22-(AQ22+AR22+AS22+AT22+AU22+AV22+AW22+AX22))/#REF!)))*0.75,IF(BA22=0.5,(IF((AK22+#REF!+AO22+AP22)=0,0,((AY22-(AQ22+AR22+AS22+AT22+AU22+AV22+AW22+AX22))/#REF!)))*0.5,IF(BA22=0.25,(IF((AK22+#REF!+AO22+AP22)=0,0,((AY22-(AQ22+AR22+AS22+AT22+AU22+AV22+AW22+AX22))/#REF!)))*0.25)))))</f>
        <v>0</v>
      </c>
      <c r="BA22" s="141"/>
      <c r="BB22" s="142" t="e">
        <f t="shared" si="15"/>
        <v>#DIV/0!</v>
      </c>
      <c r="BC22" s="143"/>
    </row>
    <row r="23" spans="1:55" ht="21" customHeight="1" thickBot="1" x14ac:dyDescent="0.3">
      <c r="A23" s="118"/>
      <c r="B23" s="130" t="s">
        <v>176</v>
      </c>
      <c r="C23" s="131" t="s">
        <v>177</v>
      </c>
      <c r="D23" s="132"/>
      <c r="E23" s="133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5">
        <f t="shared" si="0"/>
        <v>0</v>
      </c>
      <c r="AL23" s="136">
        <f t="shared" si="1"/>
        <v>0</v>
      </c>
      <c r="AM23" s="137">
        <f t="shared" si="2"/>
        <v>0</v>
      </c>
      <c r="AN23" s="138">
        <f t="shared" si="3"/>
        <v>0</v>
      </c>
      <c r="AO23" s="135">
        <f t="shared" si="4"/>
        <v>0</v>
      </c>
      <c r="AP23" s="136">
        <f t="shared" si="5"/>
        <v>0</v>
      </c>
      <c r="AQ23" s="136">
        <f t="shared" si="6"/>
        <v>0</v>
      </c>
      <c r="AR23" s="136">
        <f t="shared" si="7"/>
        <v>0</v>
      </c>
      <c r="AS23" s="136">
        <f t="shared" si="8"/>
        <v>0</v>
      </c>
      <c r="AT23" s="136">
        <f t="shared" si="9"/>
        <v>0</v>
      </c>
      <c r="AU23" s="136">
        <f t="shared" si="10"/>
        <v>0</v>
      </c>
      <c r="AV23" s="136">
        <f t="shared" si="11"/>
        <v>0</v>
      </c>
      <c r="AW23" s="136">
        <f t="shared" si="12"/>
        <v>0</v>
      </c>
      <c r="AX23" s="137">
        <f t="shared" si="13"/>
        <v>0</v>
      </c>
      <c r="AY23" s="139">
        <f t="shared" si="14"/>
        <v>0</v>
      </c>
      <c r="AZ23" s="140">
        <f>IF(BA23=0,0,IF(BA23=1,(IF((AK23+#REF!+AO23+AP23)=0,0,((AY23-(AQ23+AR23+AS23+AT23+AU23+AV23+AW23+AX23))/#REF!))),IF(BA23=0.75,(IF((AK23+#REF!+AO23+AP23)=0,0,((AY23-(AQ23+AR23+AS23+AT23+AU23+AV23+AW23+AX23))/#REF!)))*0.75,IF(BA23=0.5,(IF((AK23+#REF!+AO23+AP23)=0,0,((AY23-(AQ23+AR23+AS23+AT23+AU23+AV23+AW23+AX23))/#REF!)))*0.5,IF(BA23=0.25,(IF((AK23+#REF!+AO23+AP23)=0,0,((AY23-(AQ23+AR23+AS23+AT23+AU23+AV23+AW23+AX23))/#REF!)))*0.25)))))</f>
        <v>0</v>
      </c>
      <c r="BA23" s="141"/>
      <c r="BB23" s="142" t="e">
        <f t="shared" si="15"/>
        <v>#DIV/0!</v>
      </c>
      <c r="BC23" s="143"/>
    </row>
    <row r="24" spans="1:55" ht="21" customHeight="1" thickBot="1" x14ac:dyDescent="0.3">
      <c r="A24" s="118"/>
      <c r="B24" s="130" t="s">
        <v>178</v>
      </c>
      <c r="C24" s="131" t="s">
        <v>179</v>
      </c>
      <c r="D24" s="132"/>
      <c r="E24" s="133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5">
        <f t="shared" si="0"/>
        <v>0</v>
      </c>
      <c r="AL24" s="136">
        <f t="shared" si="1"/>
        <v>0</v>
      </c>
      <c r="AM24" s="137">
        <f t="shared" si="2"/>
        <v>0</v>
      </c>
      <c r="AN24" s="138">
        <f t="shared" si="3"/>
        <v>0</v>
      </c>
      <c r="AO24" s="135">
        <f t="shared" si="4"/>
        <v>0</v>
      </c>
      <c r="AP24" s="136">
        <f t="shared" si="5"/>
        <v>0</v>
      </c>
      <c r="AQ24" s="136">
        <f t="shared" si="6"/>
        <v>0</v>
      </c>
      <c r="AR24" s="136">
        <f t="shared" si="7"/>
        <v>0</v>
      </c>
      <c r="AS24" s="136">
        <f t="shared" si="8"/>
        <v>0</v>
      </c>
      <c r="AT24" s="136">
        <f t="shared" si="9"/>
        <v>0</v>
      </c>
      <c r="AU24" s="136">
        <f t="shared" si="10"/>
        <v>0</v>
      </c>
      <c r="AV24" s="136">
        <f t="shared" si="11"/>
        <v>0</v>
      </c>
      <c r="AW24" s="136">
        <f t="shared" si="12"/>
        <v>0</v>
      </c>
      <c r="AX24" s="137">
        <f t="shared" si="13"/>
        <v>0</v>
      </c>
      <c r="AY24" s="139">
        <f t="shared" si="14"/>
        <v>0</v>
      </c>
      <c r="AZ24" s="140">
        <f>IF(BA24=0,0,IF(BA24=1,(IF((AK24+#REF!+AO24+AP24)=0,0,((AY24-(AQ24+AR24+AS24+AT24+AU24+AV24+AW24+AX24))/#REF!))),IF(BA24=0.75,(IF((AK24+#REF!+AO24+AP24)=0,0,((AY24-(AQ24+AR24+AS24+AT24+AU24+AV24+AW24+AX24))/#REF!)))*0.75,IF(BA24=0.5,(IF((AK24+#REF!+AO24+AP24)=0,0,((AY24-(AQ24+AR24+AS24+AT24+AU24+AV24+AW24+AX24))/#REF!)))*0.5,IF(BA24=0.25,(IF((AK24+#REF!+AO24+AP24)=0,0,((AY24-(AQ24+AR24+AS24+AT24+AU24+AV24+AW24+AX24))/#REF!)))*0.25)))))</f>
        <v>0</v>
      </c>
      <c r="BA24" s="141"/>
      <c r="BB24" s="142" t="e">
        <f t="shared" si="15"/>
        <v>#DIV/0!</v>
      </c>
      <c r="BC24" s="143"/>
    </row>
    <row r="25" spans="1:55" ht="21" customHeight="1" thickBot="1" x14ac:dyDescent="0.3">
      <c r="A25" s="118"/>
      <c r="B25" s="130" t="s">
        <v>180</v>
      </c>
      <c r="C25" s="131" t="s">
        <v>181</v>
      </c>
      <c r="D25" s="132"/>
      <c r="E25" s="133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5">
        <f t="shared" si="0"/>
        <v>0</v>
      </c>
      <c r="AL25" s="136">
        <f t="shared" si="1"/>
        <v>0</v>
      </c>
      <c r="AM25" s="137">
        <f t="shared" si="2"/>
        <v>0</v>
      </c>
      <c r="AN25" s="138">
        <f t="shared" si="3"/>
        <v>0</v>
      </c>
      <c r="AO25" s="135">
        <f t="shared" si="4"/>
        <v>0</v>
      </c>
      <c r="AP25" s="136">
        <f t="shared" si="5"/>
        <v>0</v>
      </c>
      <c r="AQ25" s="136">
        <f t="shared" si="6"/>
        <v>0</v>
      </c>
      <c r="AR25" s="136">
        <f t="shared" si="7"/>
        <v>0</v>
      </c>
      <c r="AS25" s="136">
        <f t="shared" si="8"/>
        <v>0</v>
      </c>
      <c r="AT25" s="136">
        <f t="shared" si="9"/>
        <v>0</v>
      </c>
      <c r="AU25" s="136">
        <f t="shared" si="10"/>
        <v>0</v>
      </c>
      <c r="AV25" s="136">
        <f t="shared" si="11"/>
        <v>0</v>
      </c>
      <c r="AW25" s="136">
        <f t="shared" si="12"/>
        <v>0</v>
      </c>
      <c r="AX25" s="137">
        <f t="shared" si="13"/>
        <v>0</v>
      </c>
      <c r="AY25" s="139">
        <f t="shared" si="14"/>
        <v>0</v>
      </c>
      <c r="AZ25" s="140">
        <f>IF(BA25=0,0,IF(BA25=1,(IF((AK25+#REF!+AO25+AP25)=0,0,((AY25-(AQ25+AR25+AS25+AT25+AU25+AV25+AW25+AX25))/#REF!))),IF(BA25=0.75,(IF((AK25+#REF!+AO25+AP25)=0,0,((AY25-(AQ25+AR25+AS25+AT25+AU25+AV25+AW25+AX25))/#REF!)))*0.75,IF(BA25=0.5,(IF((AK25+#REF!+AO25+AP25)=0,0,((AY25-(AQ25+AR25+AS25+AT25+AU25+AV25+AW25+AX25))/#REF!)))*0.5,IF(BA25=0.25,(IF((AK25+#REF!+AO25+AP25)=0,0,((AY25-(AQ25+AR25+AS25+AT25+AU25+AV25+AW25+AX25))/#REF!)))*0.25)))))</f>
        <v>0</v>
      </c>
      <c r="BA25" s="141"/>
      <c r="BB25" s="142" t="e">
        <f t="shared" si="15"/>
        <v>#DIV/0!</v>
      </c>
      <c r="BC25" s="143"/>
    </row>
    <row r="26" spans="1:55" ht="21" customHeight="1" thickBot="1" x14ac:dyDescent="0.3">
      <c r="A26" s="118"/>
      <c r="B26" s="130" t="s">
        <v>182</v>
      </c>
      <c r="C26" s="131" t="s">
        <v>183</v>
      </c>
      <c r="D26" s="132"/>
      <c r="E26" s="133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5">
        <f t="shared" si="0"/>
        <v>0</v>
      </c>
      <c r="AL26" s="136">
        <f t="shared" si="1"/>
        <v>0</v>
      </c>
      <c r="AM26" s="137">
        <f t="shared" si="2"/>
        <v>0</v>
      </c>
      <c r="AN26" s="138">
        <f t="shared" si="3"/>
        <v>0</v>
      </c>
      <c r="AO26" s="135">
        <f t="shared" si="4"/>
        <v>0</v>
      </c>
      <c r="AP26" s="136">
        <f t="shared" si="5"/>
        <v>0</v>
      </c>
      <c r="AQ26" s="136">
        <f t="shared" si="6"/>
        <v>0</v>
      </c>
      <c r="AR26" s="136">
        <f t="shared" si="7"/>
        <v>0</v>
      </c>
      <c r="AS26" s="136">
        <f t="shared" si="8"/>
        <v>0</v>
      </c>
      <c r="AT26" s="136">
        <f t="shared" si="9"/>
        <v>0</v>
      </c>
      <c r="AU26" s="136">
        <f t="shared" si="10"/>
        <v>0</v>
      </c>
      <c r="AV26" s="136">
        <f t="shared" si="11"/>
        <v>0</v>
      </c>
      <c r="AW26" s="136">
        <f t="shared" si="12"/>
        <v>0</v>
      </c>
      <c r="AX26" s="137">
        <f t="shared" si="13"/>
        <v>0</v>
      </c>
      <c r="AY26" s="139">
        <f>AK26+AN26+AO26+AP26+AQ26+AR26+AS26+AT26+AU26+AV26+AW26+AX26</f>
        <v>0</v>
      </c>
      <c r="AZ26" s="140">
        <f>IF(BA26=0,0,IF(BA26=1,(IF((AK26+#REF!+AO26+AP26)=0,0,((AY26-(AQ26+AR26+AS26+AT26+AU26+AV26+AW26+AX26))/#REF!))),IF(BA26=0.75,(IF((AK26+#REF!+AO26+AP26)=0,0,((AY26-(AQ26+AR26+AS26+AT26+AU26+AV26+AW26+AX26))/#REF!)))*0.75,IF(BA26=0.5,(IF((AK26+#REF!+AO26+AP26)=0,0,((AY26-(AQ26+AR26+AS26+AT26+AU26+AV26+AW26+AX26))/#REF!)))*0.5,IF(BA26=0.25,(IF((AK26+#REF!+AO26+AP26)=0,0,((AY26-(AQ26+AR26+AS26+AT26+AU26+AV26+AW26+AX26))/#REF!)))*0.25)))))</f>
        <v>0</v>
      </c>
      <c r="BA26" s="141"/>
      <c r="BB26" s="142" t="e">
        <f>AY26/$AL$8</f>
        <v>#DIV/0!</v>
      </c>
      <c r="BC26" s="143"/>
    </row>
    <row r="27" spans="1:55" ht="21" customHeight="1" thickBot="1" x14ac:dyDescent="0.3">
      <c r="A27" s="118"/>
      <c r="B27" s="130" t="s">
        <v>184</v>
      </c>
      <c r="C27" s="131" t="s">
        <v>183</v>
      </c>
      <c r="D27" s="132"/>
      <c r="E27" s="133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5">
        <f t="shared" si="0"/>
        <v>0</v>
      </c>
      <c r="AL27" s="136">
        <f t="shared" si="1"/>
        <v>0</v>
      </c>
      <c r="AM27" s="137">
        <f t="shared" si="2"/>
        <v>0</v>
      </c>
      <c r="AN27" s="138">
        <f t="shared" si="3"/>
        <v>0</v>
      </c>
      <c r="AO27" s="135">
        <f t="shared" si="4"/>
        <v>0</v>
      </c>
      <c r="AP27" s="136">
        <f t="shared" si="5"/>
        <v>0</v>
      </c>
      <c r="AQ27" s="136">
        <f t="shared" si="6"/>
        <v>0</v>
      </c>
      <c r="AR27" s="136">
        <f t="shared" si="7"/>
        <v>0</v>
      </c>
      <c r="AS27" s="136">
        <f t="shared" si="8"/>
        <v>0</v>
      </c>
      <c r="AT27" s="136">
        <f t="shared" si="9"/>
        <v>0</v>
      </c>
      <c r="AU27" s="136">
        <f t="shared" si="10"/>
        <v>0</v>
      </c>
      <c r="AV27" s="136">
        <f t="shared" si="11"/>
        <v>0</v>
      </c>
      <c r="AW27" s="136">
        <f t="shared" si="12"/>
        <v>0</v>
      </c>
      <c r="AX27" s="137">
        <f t="shared" si="13"/>
        <v>0</v>
      </c>
      <c r="AY27" s="139">
        <f t="shared" si="14"/>
        <v>0</v>
      </c>
      <c r="AZ27" s="140">
        <f>IF(BA27=0,0,IF(BA27=1,(IF((AK27+#REF!+AO27+AP27)=0,0,((AY27-(AQ27+AR27+AS27+AT27+AU27+AV27+AW27+AX27))/#REF!))),IF(BA27=0.75,(IF((AK27+#REF!+AO27+AP27)=0,0,((AY27-(AQ27+AR27+AS27+AT27+AU27+AV27+AW27+AX27))/#REF!)))*0.75,IF(BA27=0.5,(IF((AK27+#REF!+AO27+AP27)=0,0,((AY27-(AQ27+AR27+AS27+AT27+AU27+AV27+AW27+AX27))/#REF!)))*0.5,IF(BA27=0.25,(IF((AK27+#REF!+AO27+AP27)=0,0,((AY27-(AQ27+AR27+AS27+AT27+AU27+AV27+AW27+AX27))/#REF!)))*0.25)))))</f>
        <v>0</v>
      </c>
      <c r="BA27" s="141"/>
      <c r="BB27" s="142" t="e">
        <f t="shared" si="15"/>
        <v>#DIV/0!</v>
      </c>
      <c r="BC27" s="143"/>
    </row>
    <row r="28" spans="1:55" ht="21" customHeight="1" thickBot="1" x14ac:dyDescent="0.3">
      <c r="A28" s="118"/>
      <c r="B28" s="130" t="s">
        <v>185</v>
      </c>
      <c r="C28" s="131" t="s">
        <v>186</v>
      </c>
      <c r="D28" s="132"/>
      <c r="E28" s="133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5">
        <f t="shared" si="0"/>
        <v>0</v>
      </c>
      <c r="AL28" s="136">
        <f t="shared" si="1"/>
        <v>0</v>
      </c>
      <c r="AM28" s="137">
        <f t="shared" si="2"/>
        <v>0</v>
      </c>
      <c r="AN28" s="138">
        <f t="shared" si="3"/>
        <v>0</v>
      </c>
      <c r="AO28" s="135">
        <f t="shared" si="4"/>
        <v>0</v>
      </c>
      <c r="AP28" s="136">
        <f t="shared" si="5"/>
        <v>0</v>
      </c>
      <c r="AQ28" s="136">
        <f t="shared" si="6"/>
        <v>0</v>
      </c>
      <c r="AR28" s="136">
        <f t="shared" si="7"/>
        <v>0</v>
      </c>
      <c r="AS28" s="136">
        <f t="shared" si="8"/>
        <v>0</v>
      </c>
      <c r="AT28" s="136">
        <f t="shared" si="9"/>
        <v>0</v>
      </c>
      <c r="AU28" s="136">
        <f t="shared" si="10"/>
        <v>0</v>
      </c>
      <c r="AV28" s="136">
        <f t="shared" si="11"/>
        <v>0</v>
      </c>
      <c r="AW28" s="136">
        <f t="shared" si="12"/>
        <v>0</v>
      </c>
      <c r="AX28" s="137">
        <f t="shared" si="13"/>
        <v>0</v>
      </c>
      <c r="AY28" s="139">
        <f t="shared" si="14"/>
        <v>0</v>
      </c>
      <c r="AZ28" s="140">
        <f>IF(BA28=0,0,IF(BA28=1,(IF((AK28+#REF!+AO28+AP28)=0,0,((AY28-(AQ28+AR28+AS28+AT28+AU28+AV28+AW28+AX28))/#REF!))),IF(BA28=0.75,(IF((AK28+#REF!+AO28+AP28)=0,0,((AY28-(AQ28+AR28+AS28+AT28+AU28+AV28+AW28+AX28))/#REF!)))*0.75,IF(BA28=0.5,(IF((AK28+#REF!+AO28+AP28)=0,0,((AY28-(AQ28+AR28+AS28+AT28+AU28+AV28+AW28+AX28))/#REF!)))*0.5,IF(BA28=0.25,(IF((AK28+#REF!+AO28+AP28)=0,0,((AY28-(AQ28+AR28+AS28+AT28+AU28+AV28+AW28+AX28))/#REF!)))*0.25)))))</f>
        <v>0</v>
      </c>
      <c r="BA28" s="141"/>
      <c r="BB28" s="142" t="e">
        <f t="shared" si="15"/>
        <v>#DIV/0!</v>
      </c>
      <c r="BC28" s="143"/>
    </row>
    <row r="29" spans="1:55" ht="21" customHeight="1" thickBot="1" x14ac:dyDescent="0.3">
      <c r="A29" s="118"/>
      <c r="B29" s="130" t="s">
        <v>187</v>
      </c>
      <c r="C29" s="131" t="s">
        <v>188</v>
      </c>
      <c r="D29" s="132"/>
      <c r="E29" s="133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5">
        <f t="shared" si="0"/>
        <v>0</v>
      </c>
      <c r="AL29" s="136">
        <f t="shared" si="1"/>
        <v>0</v>
      </c>
      <c r="AM29" s="137">
        <f t="shared" si="2"/>
        <v>0</v>
      </c>
      <c r="AN29" s="138">
        <f t="shared" si="3"/>
        <v>0</v>
      </c>
      <c r="AO29" s="135">
        <f t="shared" si="4"/>
        <v>0</v>
      </c>
      <c r="AP29" s="136">
        <f t="shared" si="5"/>
        <v>0</v>
      </c>
      <c r="AQ29" s="136">
        <f t="shared" si="6"/>
        <v>0</v>
      </c>
      <c r="AR29" s="136">
        <f t="shared" si="7"/>
        <v>0</v>
      </c>
      <c r="AS29" s="136">
        <f t="shared" si="8"/>
        <v>0</v>
      </c>
      <c r="AT29" s="136">
        <f t="shared" si="9"/>
        <v>0</v>
      </c>
      <c r="AU29" s="136">
        <f t="shared" si="10"/>
        <v>0</v>
      </c>
      <c r="AV29" s="136">
        <f t="shared" si="11"/>
        <v>0</v>
      </c>
      <c r="AW29" s="136">
        <f t="shared" si="12"/>
        <v>0</v>
      </c>
      <c r="AX29" s="137">
        <f t="shared" si="13"/>
        <v>0</v>
      </c>
      <c r="AY29" s="139">
        <f t="shared" si="14"/>
        <v>0</v>
      </c>
      <c r="AZ29" s="140">
        <f>IF(BA29=0,0,IF(BA29=1,(IF((AK29+#REF!+AO29+AP29)=0,0,((AY29-(AQ29+AR29+AS29+AT29+AU29+AV29+AW29+AX29))/#REF!))),IF(BA29=0.75,(IF((AK29+#REF!+AO29+AP29)=0,0,((AY29-(AQ29+AR29+AS29+AT29+AU29+AV29+AW29+AX29))/#REF!)))*0.75,IF(BA29=0.5,(IF((AK29+#REF!+AO29+AP29)=0,0,((AY29-(AQ29+AR29+AS29+AT29+AU29+AV29+AW29+AX29))/#REF!)))*0.5,IF(BA29=0.25,(IF((AK29+#REF!+AO29+AP29)=0,0,((AY29-(AQ29+AR29+AS29+AT29+AU29+AV29+AW29+AX29))/#REF!)))*0.25)))))</f>
        <v>0</v>
      </c>
      <c r="BA29" s="141"/>
      <c r="BB29" s="142" t="e">
        <f t="shared" si="15"/>
        <v>#DIV/0!</v>
      </c>
      <c r="BC29" s="143"/>
    </row>
    <row r="30" spans="1:55" ht="21" customHeight="1" thickBot="1" x14ac:dyDescent="0.3">
      <c r="A30" s="118"/>
      <c r="B30" s="130" t="s">
        <v>189</v>
      </c>
      <c r="C30" s="131" t="s">
        <v>183</v>
      </c>
      <c r="D30" s="132"/>
      <c r="E30" s="133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5">
        <f t="shared" si="0"/>
        <v>0</v>
      </c>
      <c r="AL30" s="136">
        <f t="shared" si="1"/>
        <v>0</v>
      </c>
      <c r="AM30" s="137">
        <f t="shared" si="2"/>
        <v>0</v>
      </c>
      <c r="AN30" s="138">
        <f t="shared" si="3"/>
        <v>0</v>
      </c>
      <c r="AO30" s="135">
        <f t="shared" si="4"/>
        <v>0</v>
      </c>
      <c r="AP30" s="136">
        <f t="shared" si="5"/>
        <v>0</v>
      </c>
      <c r="AQ30" s="136">
        <f t="shared" si="6"/>
        <v>0</v>
      </c>
      <c r="AR30" s="136">
        <f t="shared" si="7"/>
        <v>0</v>
      </c>
      <c r="AS30" s="136">
        <f t="shared" si="8"/>
        <v>0</v>
      </c>
      <c r="AT30" s="136">
        <f t="shared" si="9"/>
        <v>0</v>
      </c>
      <c r="AU30" s="136">
        <f t="shared" si="10"/>
        <v>0</v>
      </c>
      <c r="AV30" s="136">
        <f t="shared" si="11"/>
        <v>0</v>
      </c>
      <c r="AW30" s="136">
        <f t="shared" si="12"/>
        <v>0</v>
      </c>
      <c r="AX30" s="137">
        <f t="shared" si="13"/>
        <v>0</v>
      </c>
      <c r="AY30" s="139">
        <f t="shared" si="14"/>
        <v>0</v>
      </c>
      <c r="AZ30" s="140">
        <f>IF(BA30=0,0,IF(BA30=1,(IF((AK30+#REF!+AO30+AP30)=0,0,((AY30-(AQ30+AR30+AS30+AT30+AU30+AV30+AW30+AX30))/#REF!))),IF(BA30=0.75,(IF((AK30+#REF!+AO30+AP30)=0,0,((AY30-(AQ30+AR30+AS30+AT30+AU30+AV30+AW30+AX30))/#REF!)))*0.75,IF(BA30=0.5,(IF((AK30+#REF!+AO30+AP30)=0,0,((AY30-(AQ30+AR30+AS30+AT30+AU30+AV30+AW30+AX30))/#REF!)))*0.5,IF(BA30=0.25,(IF((AK30+#REF!+AO30+AP30)=0,0,((AY30-(AQ30+AR30+AS30+AT30+AU30+AV30+AW30+AX30))/#REF!)))*0.25)))))</f>
        <v>0</v>
      </c>
      <c r="BA30" s="141"/>
      <c r="BB30" s="142" t="e">
        <f t="shared" si="15"/>
        <v>#DIV/0!</v>
      </c>
      <c r="BC30" s="143"/>
    </row>
    <row r="31" spans="1:55" ht="21" customHeight="1" thickBot="1" x14ac:dyDescent="0.3">
      <c r="A31" s="118"/>
      <c r="B31" s="130" t="s">
        <v>190</v>
      </c>
      <c r="C31" s="131" t="s">
        <v>191</v>
      </c>
      <c r="D31" s="132"/>
      <c r="E31" s="133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5">
        <f t="shared" si="0"/>
        <v>0</v>
      </c>
      <c r="AL31" s="136">
        <f t="shared" si="1"/>
        <v>0</v>
      </c>
      <c r="AM31" s="137">
        <f t="shared" si="2"/>
        <v>0</v>
      </c>
      <c r="AN31" s="138">
        <f t="shared" si="3"/>
        <v>0</v>
      </c>
      <c r="AO31" s="135">
        <f t="shared" si="4"/>
        <v>0</v>
      </c>
      <c r="AP31" s="136">
        <f t="shared" si="5"/>
        <v>0</v>
      </c>
      <c r="AQ31" s="136">
        <f t="shared" si="6"/>
        <v>0</v>
      </c>
      <c r="AR31" s="136">
        <f t="shared" si="7"/>
        <v>0</v>
      </c>
      <c r="AS31" s="136">
        <f t="shared" si="8"/>
        <v>0</v>
      </c>
      <c r="AT31" s="136">
        <f t="shared" si="9"/>
        <v>0</v>
      </c>
      <c r="AU31" s="136">
        <f t="shared" si="10"/>
        <v>0</v>
      </c>
      <c r="AV31" s="136">
        <f t="shared" si="11"/>
        <v>0</v>
      </c>
      <c r="AW31" s="136">
        <f t="shared" si="12"/>
        <v>0</v>
      </c>
      <c r="AX31" s="137">
        <f t="shared" si="13"/>
        <v>0</v>
      </c>
      <c r="AY31" s="139">
        <f t="shared" si="14"/>
        <v>0</v>
      </c>
      <c r="AZ31" s="140">
        <f>IF(BA31=0,0,IF(BA31=1,(IF((AK31+#REF!+AO31+AP31)=0,0,((AY31-(AQ31+AR31+AS31+AT31+AU31+AV31+AW31+AX31))/#REF!))),IF(BA31=0.75,(IF((AK31+#REF!+AO31+AP31)=0,0,((AY31-(AQ31+AR31+AS31+AT31+AU31+AV31+AW31+AX31))/#REF!)))*0.75,IF(BA31=0.5,(IF((AK31+#REF!+AO31+AP31)=0,0,((AY31-(AQ31+AR31+AS31+AT31+AU31+AV31+AW31+AX31))/#REF!)))*0.5,IF(BA31=0.25,(IF((AK31+#REF!+AO31+AP31)=0,0,((AY31-(AQ31+AR31+AS31+AT31+AU31+AV31+AW31+AX31))/#REF!)))*0.25)))))</f>
        <v>0</v>
      </c>
      <c r="BA31" s="141"/>
      <c r="BB31" s="142" t="e">
        <f t="shared" si="15"/>
        <v>#DIV/0!</v>
      </c>
      <c r="BC31" s="143"/>
    </row>
    <row r="32" spans="1:55" ht="21" customHeight="1" thickBot="1" x14ac:dyDescent="0.3">
      <c r="A32" s="118"/>
      <c r="B32" s="130" t="s">
        <v>192</v>
      </c>
      <c r="C32" s="131" t="s">
        <v>183</v>
      </c>
      <c r="D32" s="132"/>
      <c r="E32" s="133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5">
        <f t="shared" si="0"/>
        <v>0</v>
      </c>
      <c r="AL32" s="136">
        <f t="shared" si="1"/>
        <v>0</v>
      </c>
      <c r="AM32" s="137">
        <f t="shared" si="2"/>
        <v>0</v>
      </c>
      <c r="AN32" s="138">
        <f t="shared" si="3"/>
        <v>0</v>
      </c>
      <c r="AO32" s="135">
        <f t="shared" si="4"/>
        <v>0</v>
      </c>
      <c r="AP32" s="136">
        <f t="shared" si="5"/>
        <v>0</v>
      </c>
      <c r="AQ32" s="136">
        <f t="shared" si="6"/>
        <v>0</v>
      </c>
      <c r="AR32" s="136">
        <f t="shared" si="7"/>
        <v>0</v>
      </c>
      <c r="AS32" s="136">
        <f t="shared" si="8"/>
        <v>0</v>
      </c>
      <c r="AT32" s="136">
        <f t="shared" si="9"/>
        <v>0</v>
      </c>
      <c r="AU32" s="136">
        <f t="shared" si="10"/>
        <v>0</v>
      </c>
      <c r="AV32" s="136">
        <f t="shared" si="11"/>
        <v>0</v>
      </c>
      <c r="AW32" s="136">
        <f t="shared" si="12"/>
        <v>0</v>
      </c>
      <c r="AX32" s="137">
        <f t="shared" si="13"/>
        <v>0</v>
      </c>
      <c r="AY32" s="139">
        <f t="shared" si="14"/>
        <v>0</v>
      </c>
      <c r="AZ32" s="140">
        <f>IF(BA32=0,0,IF(BA32=1,(IF((AK32+#REF!+AO32+AP32)=0,0,((AY32-(AQ32+AR32+AS32+AT32+AU32+AV32+AW32+AX32))/#REF!))),IF(BA32=0.75,(IF((AK32+#REF!+AO32+AP32)=0,0,((AY32-(AQ32+AR32+AS32+AT32+AU32+AV32+AW32+AX32))/#REF!)))*0.75,IF(BA32=0.5,(IF((AK32+#REF!+AO32+AP32)=0,0,((AY32-(AQ32+AR32+AS32+AT32+AU32+AV32+AW32+AX32))/#REF!)))*0.5,IF(BA32=0.25,(IF((AK32+#REF!+AO32+AP32)=0,0,((AY32-(AQ32+AR32+AS32+AT32+AU32+AV32+AW32+AX32))/#REF!)))*0.25)))))</f>
        <v>0</v>
      </c>
      <c r="BA32" s="141"/>
      <c r="BB32" s="142"/>
      <c r="BC32" s="143"/>
    </row>
    <row r="33" spans="1:55" ht="21" customHeight="1" thickBot="1" x14ac:dyDescent="0.3">
      <c r="A33" s="118"/>
      <c r="B33" s="130" t="s">
        <v>193</v>
      </c>
      <c r="C33" s="131" t="s">
        <v>183</v>
      </c>
      <c r="D33" s="132"/>
      <c r="E33" s="133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5">
        <f t="shared" si="0"/>
        <v>0</v>
      </c>
      <c r="AL33" s="136">
        <f t="shared" si="1"/>
        <v>0</v>
      </c>
      <c r="AM33" s="137">
        <f t="shared" si="2"/>
        <v>0</v>
      </c>
      <c r="AN33" s="138">
        <f t="shared" si="3"/>
        <v>0</v>
      </c>
      <c r="AO33" s="135">
        <f t="shared" si="4"/>
        <v>0</v>
      </c>
      <c r="AP33" s="136">
        <f t="shared" si="5"/>
        <v>0</v>
      </c>
      <c r="AQ33" s="136">
        <f t="shared" si="6"/>
        <v>0</v>
      </c>
      <c r="AR33" s="136">
        <f t="shared" si="7"/>
        <v>0</v>
      </c>
      <c r="AS33" s="136">
        <f t="shared" si="8"/>
        <v>0</v>
      </c>
      <c r="AT33" s="136">
        <f t="shared" si="9"/>
        <v>0</v>
      </c>
      <c r="AU33" s="136">
        <f t="shared" si="10"/>
        <v>0</v>
      </c>
      <c r="AV33" s="136">
        <f t="shared" si="11"/>
        <v>0</v>
      </c>
      <c r="AW33" s="136">
        <f t="shared" si="12"/>
        <v>0</v>
      </c>
      <c r="AX33" s="137">
        <f t="shared" si="13"/>
        <v>0</v>
      </c>
      <c r="AY33" s="139">
        <f t="shared" si="14"/>
        <v>0</v>
      </c>
      <c r="AZ33" s="140">
        <f>IF(BA33=0,0,IF(BA33=1,(IF((AK33+#REF!+AO33+AP33)=0,0,((AY33-(AQ33+AR33+AS33+AT33+AU33+AV33+AW33+AX33))/#REF!))),IF(BA33=0.75,(IF((AK33+#REF!+AO33+AP33)=0,0,((AY33-(AQ33+AR33+AS33+AT33+AU33+AV33+AW33+AX33))/#REF!)))*0.75,IF(BA33=0.5,(IF((AK33+#REF!+AO33+AP33)=0,0,((AY33-(AQ33+AR33+AS33+AT33+AU33+AV33+AW33+AX33))/#REF!)))*0.5,IF(BA33=0.25,(IF((AK33+#REF!+AO33+AP33)=0,0,((AY33-(AQ33+AR33+AS33+AT33+AU33+AV33+AW33+AX33))/#REF!)))*0.25)))))</f>
        <v>0</v>
      </c>
      <c r="BA33" s="141"/>
      <c r="BB33" s="142" t="e">
        <f t="shared" si="15"/>
        <v>#DIV/0!</v>
      </c>
      <c r="BC33" s="143"/>
    </row>
    <row r="34" spans="1:55" ht="21" customHeight="1" thickBot="1" x14ac:dyDescent="0.3">
      <c r="A34" s="118"/>
      <c r="B34" s="130" t="s">
        <v>194</v>
      </c>
      <c r="C34" s="131" t="s">
        <v>183</v>
      </c>
      <c r="D34" s="132"/>
      <c r="E34" s="133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5">
        <f t="shared" si="0"/>
        <v>0</v>
      </c>
      <c r="AL34" s="136">
        <f t="shared" si="1"/>
        <v>0</v>
      </c>
      <c r="AM34" s="137">
        <f t="shared" si="2"/>
        <v>0</v>
      </c>
      <c r="AN34" s="138">
        <f t="shared" si="3"/>
        <v>0</v>
      </c>
      <c r="AO34" s="135">
        <f t="shared" si="4"/>
        <v>0</v>
      </c>
      <c r="AP34" s="136">
        <f t="shared" si="5"/>
        <v>0</v>
      </c>
      <c r="AQ34" s="136">
        <f t="shared" si="6"/>
        <v>0</v>
      </c>
      <c r="AR34" s="136">
        <f t="shared" si="7"/>
        <v>0</v>
      </c>
      <c r="AS34" s="136">
        <f t="shared" si="8"/>
        <v>0</v>
      </c>
      <c r="AT34" s="136">
        <f t="shared" si="9"/>
        <v>0</v>
      </c>
      <c r="AU34" s="136">
        <f t="shared" si="10"/>
        <v>0</v>
      </c>
      <c r="AV34" s="136">
        <f t="shared" si="11"/>
        <v>0</v>
      </c>
      <c r="AW34" s="136">
        <f t="shared" si="12"/>
        <v>0</v>
      </c>
      <c r="AX34" s="137">
        <f t="shared" si="13"/>
        <v>0</v>
      </c>
      <c r="AY34" s="139">
        <f t="shared" si="14"/>
        <v>0</v>
      </c>
      <c r="AZ34" s="140">
        <f>IF(BA34=0,0,IF(BA34=1,(IF((AK34+#REF!+AO34+AP34)=0,0,((AY34-(AQ34+AR34+AS34+AT34+AU34+AV34+AW34+AX34))/#REF!))),IF(BA34=0.75,(IF((AK34+#REF!+AO34+AP34)=0,0,((AY34-(AQ34+AR34+AS34+AT34+AU34+AV34+AW34+AX34))/#REF!)))*0.75,IF(BA34=0.5,(IF((AK34+#REF!+AO34+AP34)=0,0,((AY34-(AQ34+AR34+AS34+AT34+AU34+AV34+AW34+AX34))/#REF!)))*0.5,IF(BA34=0.25,(IF((AK34+#REF!+AO34+AP34)=0,0,((AY34-(AQ34+AR34+AS34+AT34+AU34+AV34+AW34+AX34))/#REF!)))*0.25)))))</f>
        <v>0</v>
      </c>
      <c r="BA34" s="141"/>
      <c r="BB34" s="142" t="e">
        <f t="shared" si="15"/>
        <v>#DIV/0!</v>
      </c>
      <c r="BC34" s="143"/>
    </row>
    <row r="35" spans="1:55" ht="21" customHeight="1" thickBot="1" x14ac:dyDescent="0.3">
      <c r="A35" s="118"/>
      <c r="B35" s="130" t="s">
        <v>195</v>
      </c>
      <c r="C35" s="131" t="s">
        <v>179</v>
      </c>
      <c r="D35" s="132"/>
      <c r="E35" s="133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5">
        <f t="shared" si="0"/>
        <v>0</v>
      </c>
      <c r="AL35" s="136">
        <f t="shared" si="1"/>
        <v>0</v>
      </c>
      <c r="AM35" s="137">
        <f t="shared" si="2"/>
        <v>0</v>
      </c>
      <c r="AN35" s="138">
        <f t="shared" si="3"/>
        <v>0</v>
      </c>
      <c r="AO35" s="135">
        <f t="shared" si="4"/>
        <v>0</v>
      </c>
      <c r="AP35" s="136">
        <f t="shared" si="5"/>
        <v>0</v>
      </c>
      <c r="AQ35" s="136">
        <f t="shared" si="6"/>
        <v>0</v>
      </c>
      <c r="AR35" s="136">
        <f t="shared" si="7"/>
        <v>0</v>
      </c>
      <c r="AS35" s="136">
        <f t="shared" si="8"/>
        <v>0</v>
      </c>
      <c r="AT35" s="136">
        <f t="shared" si="9"/>
        <v>0</v>
      </c>
      <c r="AU35" s="136">
        <f t="shared" si="10"/>
        <v>0</v>
      </c>
      <c r="AV35" s="136">
        <f t="shared" si="11"/>
        <v>0</v>
      </c>
      <c r="AW35" s="136">
        <f t="shared" si="12"/>
        <v>0</v>
      </c>
      <c r="AX35" s="137">
        <f t="shared" si="13"/>
        <v>0</v>
      </c>
      <c r="AY35" s="139">
        <f t="shared" si="14"/>
        <v>0</v>
      </c>
      <c r="AZ35" s="140">
        <f>IF(BA35=0,0,IF(BA35=1,(IF((AK35+#REF!+AO35+AP35)=0,0,((AY35-(AQ35+AR35+AS35+AT35+AU35+AV35+AW35+AX35))/#REF!))),IF(BA35=0.75,(IF((AK35+#REF!+AO35+AP35)=0,0,((AY35-(AQ35+AR35+AS35+AT35+AU35+AV35+AW35+AX35))/#REF!)))*0.75,IF(BA35=0.5,(IF((AK35+#REF!+AO35+AP35)=0,0,((AY35-(AQ35+AR35+AS35+AT35+AU35+AV35+AW35+AX35))/#REF!)))*0.5,IF(BA35=0.25,(IF((AK35+#REF!+AO35+AP35)=0,0,((AY35-(AQ35+AR35+AS35+AT35+AU35+AV35+AW35+AX35))/#REF!)))*0.25)))))</f>
        <v>0</v>
      </c>
      <c r="BA35" s="141"/>
      <c r="BB35" s="142" t="e">
        <f t="shared" si="15"/>
        <v>#DIV/0!</v>
      </c>
      <c r="BC35" s="143"/>
    </row>
    <row r="36" spans="1:55" ht="19.5" thickBot="1" x14ac:dyDescent="0.3">
      <c r="A36" s="118"/>
      <c r="B36" s="205" t="s">
        <v>8</v>
      </c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7"/>
      <c r="AK36" s="144">
        <f t="shared" ref="AK36:AX36" si="16">SUM(AK11:AK35)</f>
        <v>0</v>
      </c>
      <c r="AL36" s="144">
        <f t="shared" si="16"/>
        <v>0</v>
      </c>
      <c r="AM36" s="144">
        <f t="shared" si="16"/>
        <v>0</v>
      </c>
      <c r="AN36" s="144">
        <f t="shared" si="16"/>
        <v>0</v>
      </c>
      <c r="AO36" s="144">
        <f t="shared" si="16"/>
        <v>0</v>
      </c>
      <c r="AP36" s="144">
        <f t="shared" si="16"/>
        <v>0</v>
      </c>
      <c r="AQ36" s="144">
        <f t="shared" si="16"/>
        <v>0</v>
      </c>
      <c r="AR36" s="144">
        <f t="shared" si="16"/>
        <v>0</v>
      </c>
      <c r="AS36" s="144">
        <f t="shared" si="16"/>
        <v>0</v>
      </c>
      <c r="AT36" s="144">
        <f t="shared" si="16"/>
        <v>0</v>
      </c>
      <c r="AU36" s="144">
        <f t="shared" si="16"/>
        <v>0</v>
      </c>
      <c r="AV36" s="144">
        <f t="shared" si="16"/>
        <v>0</v>
      </c>
      <c r="AW36" s="144">
        <f t="shared" si="16"/>
        <v>0</v>
      </c>
      <c r="AX36" s="144">
        <f t="shared" si="16"/>
        <v>0</v>
      </c>
      <c r="AY36" s="139">
        <f t="shared" si="14"/>
        <v>0</v>
      </c>
      <c r="AZ36" s="144">
        <f>SUM(AZ11:AZ35)</f>
        <v>0</v>
      </c>
      <c r="BA36" s="145"/>
      <c r="BB36" s="146">
        <f>SUM(BC11:BC35)</f>
        <v>0</v>
      </c>
      <c r="BC36" s="147">
        <f>SUM(BC11:BC35)</f>
        <v>0</v>
      </c>
    </row>
    <row r="37" spans="1:55" x14ac:dyDescent="0.25">
      <c r="A37" s="118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</row>
    <row r="38" spans="1:55" ht="15" customHeight="1" x14ac:dyDescent="0.5">
      <c r="A38" s="118"/>
      <c r="B38" s="116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17"/>
      <c r="Y38" s="117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</row>
    <row r="39" spans="1:55" ht="15" customHeight="1" x14ac:dyDescent="0.5">
      <c r="A39" s="118"/>
      <c r="B39" s="116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17"/>
      <c r="Y39" s="117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</row>
    <row r="40" spans="1:55" ht="15" customHeight="1" x14ac:dyDescent="0.5">
      <c r="A40" s="118"/>
      <c r="B40" s="116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17"/>
      <c r="Y40" s="117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</row>
    <row r="41" spans="1:55" ht="15" customHeight="1" x14ac:dyDescent="0.45">
      <c r="A41" s="118"/>
      <c r="B41" s="116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17"/>
      <c r="Y41" s="117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</row>
    <row r="42" spans="1:55" ht="15" customHeight="1" x14ac:dyDescent="0.45">
      <c r="A42" s="118"/>
      <c r="B42" s="116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17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</row>
    <row r="43" spans="1:55" ht="15" customHeight="1" x14ac:dyDescent="0.45">
      <c r="A43" s="118"/>
      <c r="B43" s="116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</row>
    <row r="44" spans="1:55" x14ac:dyDescent="0.25">
      <c r="A44" s="118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</row>
    <row r="45" spans="1:55" x14ac:dyDescent="0.25">
      <c r="A45" s="118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</row>
    <row r="46" spans="1:55" x14ac:dyDescent="0.25">
      <c r="A46" s="118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</row>
    <row r="47" spans="1:55" ht="23.25" x14ac:dyDescent="0.35">
      <c r="A47" s="118"/>
      <c r="B47" s="116"/>
      <c r="C47" s="153" t="s">
        <v>198</v>
      </c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48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</row>
    <row r="48" spans="1:55" ht="22.5" customHeight="1" x14ac:dyDescent="0.35">
      <c r="A48" s="118"/>
      <c r="B48" s="118"/>
      <c r="C48" s="149"/>
      <c r="D48" s="149"/>
      <c r="E48" s="149"/>
      <c r="F48" s="149"/>
      <c r="G48" s="204" t="s">
        <v>199</v>
      </c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150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</row>
    <row r="49" spans="1:55" ht="23.25" hidden="1" customHeight="1" x14ac:dyDescent="0.35">
      <c r="A49" s="118"/>
      <c r="B49" s="118"/>
      <c r="C49" s="149"/>
      <c r="D49" s="149"/>
      <c r="E49" s="149"/>
      <c r="F49" s="149"/>
      <c r="G49" s="149"/>
      <c r="H49" s="149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</row>
    <row r="50" spans="1:55" ht="23.25" hidden="1" customHeight="1" x14ac:dyDescent="0.35">
      <c r="A50" s="118"/>
      <c r="B50" s="118"/>
      <c r="C50" s="149"/>
      <c r="D50" s="149"/>
      <c r="E50" s="149"/>
      <c r="F50" s="149"/>
      <c r="G50" s="149"/>
      <c r="H50" s="149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</row>
    <row r="51" spans="1:55" ht="27" customHeight="1" x14ac:dyDescent="0.35">
      <c r="A51" s="118"/>
      <c r="B51" s="118"/>
      <c r="C51" s="149"/>
      <c r="D51" s="149"/>
      <c r="E51" s="149"/>
      <c r="F51" s="149"/>
      <c r="G51" s="149"/>
      <c r="H51" s="149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</row>
    <row r="52" spans="1:55" ht="32.25" customHeight="1" x14ac:dyDescent="0.35">
      <c r="A52" s="118"/>
      <c r="B52" s="118"/>
      <c r="C52" s="149"/>
      <c r="D52" s="149"/>
      <c r="E52" s="149"/>
      <c r="F52" s="149"/>
      <c r="G52" s="149"/>
      <c r="H52" s="149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</row>
    <row r="53" spans="1:55" ht="43.5" customHeight="1" x14ac:dyDescent="0.35">
      <c r="A53" s="118"/>
      <c r="B53" s="118"/>
      <c r="C53" s="149"/>
      <c r="D53" s="149"/>
      <c r="E53" s="149"/>
      <c r="F53" s="149"/>
      <c r="G53" s="149"/>
      <c r="H53" s="149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</row>
    <row r="54" spans="1:55" x14ac:dyDescent="0.25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</row>
  </sheetData>
  <mergeCells count="60">
    <mergeCell ref="G2:AB3"/>
    <mergeCell ref="G4:AC5"/>
    <mergeCell ref="B8:B10"/>
    <mergeCell ref="C8:C10"/>
    <mergeCell ref="D8:E10"/>
    <mergeCell ref="F8:AJ8"/>
    <mergeCell ref="N9:N10"/>
    <mergeCell ref="O9:O10"/>
    <mergeCell ref="AB9:AB10"/>
    <mergeCell ref="Q9:Q10"/>
    <mergeCell ref="R9:R10"/>
    <mergeCell ref="S9:S10"/>
    <mergeCell ref="T9:T10"/>
    <mergeCell ref="U9:U10"/>
    <mergeCell ref="V9:V10"/>
    <mergeCell ref="W9:W10"/>
    <mergeCell ref="BC8:BC10"/>
    <mergeCell ref="F9:F10"/>
    <mergeCell ref="G9:G10"/>
    <mergeCell ref="H9:H10"/>
    <mergeCell ref="I9:I10"/>
    <mergeCell ref="J9:J10"/>
    <mergeCell ref="AK8:AM8"/>
    <mergeCell ref="AN8:AN10"/>
    <mergeCell ref="P9:P10"/>
    <mergeCell ref="AO8:AX8"/>
    <mergeCell ref="AY8:AY10"/>
    <mergeCell ref="AZ8:BA9"/>
    <mergeCell ref="BB8:BB10"/>
    <mergeCell ref="K9:K10"/>
    <mergeCell ref="L9:L10"/>
    <mergeCell ref="M9:M10"/>
    <mergeCell ref="X9:X10"/>
    <mergeCell ref="Y9:Y10"/>
    <mergeCell ref="Z9:Z10"/>
    <mergeCell ref="AA9:AA10"/>
    <mergeCell ref="AP9:AP10"/>
    <mergeCell ref="AQ9:AQ10"/>
    <mergeCell ref="AC9:AC10"/>
    <mergeCell ref="AD9:AD10"/>
    <mergeCell ref="AE9:AE10"/>
    <mergeCell ref="AF9:AF10"/>
    <mergeCell ref="AG9:AG10"/>
    <mergeCell ref="AH9:AH10"/>
    <mergeCell ref="AR1:BC2"/>
    <mergeCell ref="AR3:BC4"/>
    <mergeCell ref="AR5:BC6"/>
    <mergeCell ref="G48:AF48"/>
    <mergeCell ref="B36:AJ36"/>
    <mergeCell ref="AX9:AX10"/>
    <mergeCell ref="AR9:AR10"/>
    <mergeCell ref="AS9:AS10"/>
    <mergeCell ref="AT9:AT10"/>
    <mergeCell ref="AU9:AU10"/>
    <mergeCell ref="AV9:AV10"/>
    <mergeCell ref="AW9:AW10"/>
    <mergeCell ref="AI9:AI10"/>
    <mergeCell ref="AJ9:AJ10"/>
    <mergeCell ref="AM9:AM10"/>
    <mergeCell ref="AO9:AO10"/>
  </mergeCells>
  <pageMargins left="0.7" right="0.7" top="0.75" bottom="0.75" header="0.3" footer="0.3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38"/>
  <sheetViews>
    <sheetView tabSelected="1" topLeftCell="AM1" zoomScale="112" zoomScaleNormal="112" zoomScaleSheetLayoutView="10" workbookViewId="0">
      <selection activeCell="AW4" sqref="AW4"/>
    </sheetView>
  </sheetViews>
  <sheetFormatPr defaultColWidth="22.42578125" defaultRowHeight="21" customHeight="1" x14ac:dyDescent="0.3"/>
  <cols>
    <col min="1" max="1" width="45.42578125" style="3" customWidth="1"/>
    <col min="2" max="2" width="22.42578125" style="3"/>
    <col min="3" max="3" width="5.42578125" style="7" customWidth="1"/>
    <col min="4" max="4" width="3.42578125" style="7" customWidth="1"/>
    <col min="5" max="5" width="6" style="112" customWidth="1"/>
    <col min="6" max="7" width="5.7109375" style="112" customWidth="1"/>
    <col min="8" max="8" width="5.7109375" style="3" customWidth="1"/>
    <col min="9" max="10" width="5.7109375" style="10" customWidth="1"/>
    <col min="11" max="11" width="5.7109375" style="7" customWidth="1"/>
    <col min="12" max="12" width="5.42578125" style="7" customWidth="1"/>
    <col min="13" max="15" width="5.7109375" style="112" customWidth="1"/>
    <col min="16" max="17" width="5.7109375" style="10" customWidth="1"/>
    <col min="18" max="19" width="5.7109375" style="7" customWidth="1"/>
    <col min="20" max="22" width="5.7109375" style="112" customWidth="1"/>
    <col min="23" max="23" width="6" style="10" customWidth="1"/>
    <col min="24" max="24" width="5.7109375" style="10" customWidth="1"/>
    <col min="25" max="26" width="5.7109375" style="7" customWidth="1"/>
    <col min="27" max="29" width="5.7109375" style="112" customWidth="1"/>
    <col min="30" max="31" width="5.7109375" style="10" customWidth="1"/>
    <col min="32" max="32" width="5.7109375" style="7" customWidth="1"/>
    <col min="33" max="33" width="5.28515625" style="7" customWidth="1"/>
    <col min="34" max="34" width="5.7109375" style="112" customWidth="1"/>
    <col min="35" max="35" width="5.7109375" style="10" customWidth="1"/>
    <col min="36" max="37" width="11.28515625" style="10" customWidth="1"/>
    <col min="38" max="38" width="18.28515625" style="81" customWidth="1"/>
    <col min="39" max="40" width="9.42578125" style="3" customWidth="1"/>
    <col min="41" max="41" width="9.5703125" style="3" customWidth="1"/>
    <col min="42" max="42" width="9" style="96" customWidth="1"/>
    <col min="43" max="43" width="11.5703125" style="3" customWidth="1"/>
    <col min="44" max="44" width="11.140625" style="96" customWidth="1"/>
    <col min="45" max="45" width="9.42578125" style="3" customWidth="1"/>
    <col min="46" max="47" width="11.5703125" style="3" customWidth="1"/>
    <col min="48" max="48" width="8.7109375" style="3" customWidth="1"/>
    <col min="49" max="49" width="31.140625" style="3" customWidth="1"/>
    <col min="50" max="16384" width="22.42578125" style="3"/>
  </cols>
  <sheetData>
    <row r="1" spans="1:50" ht="109.5" customHeight="1" x14ac:dyDescent="0.3">
      <c r="A1" s="1" t="s">
        <v>123</v>
      </c>
      <c r="B1" s="1"/>
      <c r="C1" s="189"/>
      <c r="D1" s="190"/>
      <c r="E1" s="2">
        <v>1</v>
      </c>
      <c r="F1" s="2">
        <v>2</v>
      </c>
      <c r="G1" s="2">
        <v>3</v>
      </c>
      <c r="H1" s="2">
        <v>4</v>
      </c>
      <c r="I1" s="162">
        <v>5</v>
      </c>
      <c r="J1" s="162">
        <v>6</v>
      </c>
      <c r="K1" s="181">
        <v>7</v>
      </c>
      <c r="L1" s="156">
        <v>8</v>
      </c>
      <c r="M1" s="2">
        <v>9</v>
      </c>
      <c r="N1" s="2">
        <v>10</v>
      </c>
      <c r="O1" s="2">
        <v>11</v>
      </c>
      <c r="P1" s="162">
        <v>12</v>
      </c>
      <c r="Q1" s="162">
        <v>13</v>
      </c>
      <c r="R1" s="181">
        <v>14</v>
      </c>
      <c r="S1" s="156">
        <v>15</v>
      </c>
      <c r="T1" s="2">
        <v>16</v>
      </c>
      <c r="U1" s="2">
        <v>17</v>
      </c>
      <c r="V1" s="2">
        <v>18</v>
      </c>
      <c r="W1" s="162">
        <v>19</v>
      </c>
      <c r="X1" s="162">
        <v>20</v>
      </c>
      <c r="Y1" s="181">
        <v>21</v>
      </c>
      <c r="Z1" s="156">
        <v>22</v>
      </c>
      <c r="AA1" s="2">
        <v>23</v>
      </c>
      <c r="AB1" s="2">
        <v>24</v>
      </c>
      <c r="AC1" s="2">
        <v>25</v>
      </c>
      <c r="AD1" s="162">
        <v>26</v>
      </c>
      <c r="AE1" s="162">
        <v>27</v>
      </c>
      <c r="AF1" s="181">
        <v>28</v>
      </c>
      <c r="AG1" s="156">
        <v>29</v>
      </c>
      <c r="AH1" s="2">
        <v>30</v>
      </c>
      <c r="AI1" s="162">
        <v>31</v>
      </c>
      <c r="AJ1" s="11" t="s">
        <v>0</v>
      </c>
      <c r="AK1" s="50" t="s">
        <v>124</v>
      </c>
      <c r="AL1" s="71" t="s">
        <v>118</v>
      </c>
      <c r="AM1" s="60" t="s">
        <v>1</v>
      </c>
      <c r="AN1" s="9" t="s">
        <v>121</v>
      </c>
      <c r="AO1" s="82" t="s">
        <v>2</v>
      </c>
      <c r="AP1" s="9" t="s">
        <v>122</v>
      </c>
      <c r="AQ1" s="97" t="s">
        <v>3</v>
      </c>
      <c r="AR1" s="9" t="s">
        <v>4</v>
      </c>
      <c r="AS1" s="60" t="s">
        <v>5</v>
      </c>
      <c r="AT1" s="8" t="s">
        <v>6</v>
      </c>
      <c r="AU1" s="246"/>
      <c r="AW1" s="243"/>
    </row>
    <row r="2" spans="1:50" s="23" customFormat="1" ht="21" customHeight="1" x14ac:dyDescent="0.3">
      <c r="A2" s="4" t="s">
        <v>10</v>
      </c>
      <c r="B2" s="5"/>
      <c r="C2" s="191"/>
      <c r="D2" s="191"/>
      <c r="E2" s="5"/>
      <c r="F2" s="5"/>
      <c r="G2" s="5"/>
      <c r="H2" s="5"/>
      <c r="I2" s="163"/>
      <c r="J2" s="163"/>
      <c r="K2" s="182"/>
      <c r="L2" s="178"/>
      <c r="M2" s="5"/>
      <c r="N2" s="5"/>
      <c r="O2" s="5"/>
      <c r="P2" s="163"/>
      <c r="Q2" s="163"/>
      <c r="R2" s="182"/>
      <c r="S2" s="178"/>
      <c r="T2" s="5"/>
      <c r="U2" s="5"/>
      <c r="V2" s="5"/>
      <c r="W2" s="163"/>
      <c r="X2" s="163" t="s">
        <v>7</v>
      </c>
      <c r="Y2" s="182"/>
      <c r="Z2" s="178"/>
      <c r="AA2" s="5"/>
      <c r="AB2" s="5"/>
      <c r="AC2" s="5"/>
      <c r="AD2" s="163"/>
      <c r="AE2" s="163" t="s">
        <v>7</v>
      </c>
      <c r="AF2" s="182"/>
      <c r="AG2" s="178"/>
      <c r="AH2" s="5"/>
      <c r="AI2" s="163"/>
      <c r="AJ2" s="12">
        <f t="shared" ref="AJ2:AJ22" si="0">COUNTIF(E2:AI2,"о")</f>
        <v>0</v>
      </c>
      <c r="AK2" s="12">
        <f>COUNTIF(E2:AI2,"ов")</f>
        <v>0</v>
      </c>
      <c r="AL2" s="12">
        <f>AJ2+AK2</f>
        <v>0</v>
      </c>
      <c r="AM2" s="13">
        <f t="shared" ref="AM2:AM22" si="1">COUNTIF(E2:AI2,"р")</f>
        <v>0</v>
      </c>
      <c r="AN2" s="13">
        <f t="shared" ref="AN2:AN22" si="2">COUNTIF(E2:AI2,"бв")</f>
        <v>0</v>
      </c>
      <c r="AO2" s="13">
        <f t="shared" ref="AO2:AO22" si="3">COUNTIF(E2:AI2,"б")</f>
        <v>0</v>
      </c>
      <c r="AP2" s="13">
        <f>SUM(AN2:AO2)</f>
        <v>0</v>
      </c>
      <c r="AQ2" s="13">
        <f t="shared" ref="AQ2:AQ22" si="4">COUNTIF(E2:AI2,"г")</f>
        <v>0</v>
      </c>
      <c r="AR2" s="13">
        <f t="shared" ref="AR2:AR22" si="5">COUNTIF(E2:AI2,"а")</f>
        <v>2</v>
      </c>
      <c r="AS2" s="13">
        <f t="shared" ref="AS2:AS22" si="6">COUNTIF(E2:AI2,"п")</f>
        <v>0</v>
      </c>
      <c r="AT2" s="84">
        <f t="shared" ref="AT2:AT22" si="7">COUNTIF(E2:AI2,"ож")</f>
        <v>0</v>
      </c>
      <c r="AU2" s="84"/>
      <c r="AV2" s="244" t="s">
        <v>204</v>
      </c>
      <c r="AW2" s="244" t="s">
        <v>117</v>
      </c>
      <c r="AX2" s="245"/>
    </row>
    <row r="3" spans="1:50" ht="21" customHeight="1" x14ac:dyDescent="0.3">
      <c r="A3" s="29" t="s">
        <v>11</v>
      </c>
      <c r="B3" s="29"/>
      <c r="C3" s="192"/>
      <c r="D3" s="193"/>
      <c r="E3" s="29"/>
      <c r="F3" s="29"/>
      <c r="G3" s="29"/>
      <c r="H3" s="29"/>
      <c r="I3" s="164"/>
      <c r="J3" s="164"/>
      <c r="K3" s="183"/>
      <c r="L3" s="157"/>
      <c r="M3" s="29"/>
      <c r="N3" s="29"/>
      <c r="O3" s="29"/>
      <c r="P3" s="164"/>
      <c r="Q3" s="170"/>
      <c r="R3" s="183"/>
      <c r="S3" s="157"/>
      <c r="T3" s="29"/>
      <c r="U3" s="29"/>
      <c r="V3" s="29"/>
      <c r="W3" s="164"/>
      <c r="X3" s="164"/>
      <c r="Y3" s="183"/>
      <c r="Z3" s="157"/>
      <c r="AA3" s="29" t="s">
        <v>7</v>
      </c>
      <c r="AB3" s="29"/>
      <c r="AC3" s="29"/>
      <c r="AD3" s="164"/>
      <c r="AE3" s="164" t="s">
        <v>7</v>
      </c>
      <c r="AF3" s="183"/>
      <c r="AG3" s="157"/>
      <c r="AH3" s="29"/>
      <c r="AI3" s="164"/>
      <c r="AJ3" s="30">
        <f t="shared" si="0"/>
        <v>0</v>
      </c>
      <c r="AK3" s="51">
        <f t="shared" ref="AK3:AK66" si="8">COUNTIF(E3:AI3,"ов")</f>
        <v>0</v>
      </c>
      <c r="AL3" s="72">
        <f t="shared" ref="AL3:AL66" si="9">AJ3+AK3</f>
        <v>0</v>
      </c>
      <c r="AM3" s="61">
        <f t="shared" si="1"/>
        <v>0</v>
      </c>
      <c r="AN3" s="31">
        <f t="shared" si="2"/>
        <v>0</v>
      </c>
      <c r="AO3" s="83">
        <f t="shared" si="3"/>
        <v>0</v>
      </c>
      <c r="AP3" s="91">
        <f t="shared" ref="AP3:AP67" si="10">SUM(AN3:AO3)</f>
        <v>0</v>
      </c>
      <c r="AQ3" s="98">
        <f t="shared" si="4"/>
        <v>0</v>
      </c>
      <c r="AR3" s="91">
        <f t="shared" si="5"/>
        <v>2</v>
      </c>
      <c r="AS3" s="61">
        <f t="shared" si="6"/>
        <v>0</v>
      </c>
      <c r="AT3" s="83">
        <f t="shared" si="7"/>
        <v>0</v>
      </c>
      <c r="AU3" s="83"/>
      <c r="AV3" s="244" t="s">
        <v>205</v>
      </c>
      <c r="AW3" s="244">
        <v>4</v>
      </c>
    </row>
    <row r="4" spans="1:50" ht="21" customHeight="1" x14ac:dyDescent="0.3">
      <c r="A4" s="4" t="s">
        <v>18</v>
      </c>
      <c r="B4" s="4"/>
      <c r="C4" s="194"/>
      <c r="D4" s="195"/>
      <c r="E4" s="4"/>
      <c r="F4" s="4"/>
      <c r="G4" s="4"/>
      <c r="H4" s="4"/>
      <c r="I4" s="165"/>
      <c r="J4" s="165"/>
      <c r="K4" s="184"/>
      <c r="L4" s="158"/>
      <c r="M4" s="4"/>
      <c r="N4" s="4"/>
      <c r="O4" s="4"/>
      <c r="P4" s="165"/>
      <c r="Q4" s="163"/>
      <c r="R4" s="184"/>
      <c r="S4" s="158"/>
      <c r="T4" s="4"/>
      <c r="U4" s="4"/>
      <c r="V4" s="4"/>
      <c r="W4" s="165"/>
      <c r="X4" s="165"/>
      <c r="Y4" s="184"/>
      <c r="Z4" s="158"/>
      <c r="AA4" s="4"/>
      <c r="AB4" s="4"/>
      <c r="AC4" s="4"/>
      <c r="AD4" s="165"/>
      <c r="AE4" s="165"/>
      <c r="AF4" s="184"/>
      <c r="AG4" s="158"/>
      <c r="AH4" s="4"/>
      <c r="AI4" s="165"/>
      <c r="AJ4" s="12">
        <f t="shared" si="0"/>
        <v>0</v>
      </c>
      <c r="AK4" s="52">
        <f t="shared" si="8"/>
        <v>0</v>
      </c>
      <c r="AL4" s="72">
        <f t="shared" si="9"/>
        <v>0</v>
      </c>
      <c r="AM4" s="62">
        <f t="shared" si="1"/>
        <v>0</v>
      </c>
      <c r="AN4" s="13">
        <f t="shared" si="2"/>
        <v>0</v>
      </c>
      <c r="AO4" s="84">
        <f t="shared" si="3"/>
        <v>0</v>
      </c>
      <c r="AP4" s="92">
        <f t="shared" si="10"/>
        <v>0</v>
      </c>
      <c r="AQ4" s="99">
        <f t="shared" si="4"/>
        <v>0</v>
      </c>
      <c r="AR4" s="92">
        <f t="shared" si="5"/>
        <v>0</v>
      </c>
      <c r="AS4" s="62">
        <f t="shared" si="6"/>
        <v>0</v>
      </c>
      <c r="AT4" s="84">
        <f t="shared" si="7"/>
        <v>0</v>
      </c>
      <c r="AU4" s="84"/>
      <c r="AV4" s="244" t="s">
        <v>206</v>
      </c>
      <c r="AW4" s="244"/>
    </row>
    <row r="5" spans="1:50" ht="21" customHeight="1" x14ac:dyDescent="0.3">
      <c r="A5" s="4" t="s">
        <v>15</v>
      </c>
      <c r="B5" s="4"/>
      <c r="C5" s="194"/>
      <c r="D5" s="195"/>
      <c r="E5" s="4"/>
      <c r="F5" s="4"/>
      <c r="G5" s="4"/>
      <c r="H5" s="4"/>
      <c r="I5" s="165"/>
      <c r="J5" s="165"/>
      <c r="K5" s="184"/>
      <c r="L5" s="158"/>
      <c r="M5" s="4"/>
      <c r="N5" s="4"/>
      <c r="O5" s="4"/>
      <c r="P5" s="165"/>
      <c r="Q5" s="163"/>
      <c r="R5" s="184"/>
      <c r="S5" s="158"/>
      <c r="T5" s="4"/>
      <c r="U5" s="4"/>
      <c r="V5" s="4"/>
      <c r="W5" s="165"/>
      <c r="X5" s="165"/>
      <c r="Y5" s="184"/>
      <c r="Z5" s="158"/>
      <c r="AA5" s="4"/>
      <c r="AB5" s="4"/>
      <c r="AC5" s="4"/>
      <c r="AD5" s="165"/>
      <c r="AE5" s="165"/>
      <c r="AF5" s="184"/>
      <c r="AG5" s="158"/>
      <c r="AH5" s="4"/>
      <c r="AI5" s="165"/>
      <c r="AJ5" s="12">
        <f t="shared" si="0"/>
        <v>0</v>
      </c>
      <c r="AK5" s="52">
        <f t="shared" si="8"/>
        <v>0</v>
      </c>
      <c r="AL5" s="72">
        <f t="shared" si="9"/>
        <v>0</v>
      </c>
      <c r="AM5" s="62">
        <f t="shared" si="1"/>
        <v>0</v>
      </c>
      <c r="AN5" s="13">
        <f t="shared" si="2"/>
        <v>0</v>
      </c>
      <c r="AO5" s="84">
        <f t="shared" si="3"/>
        <v>0</v>
      </c>
      <c r="AP5" s="92">
        <f t="shared" si="10"/>
        <v>0</v>
      </c>
      <c r="AQ5" s="99">
        <f t="shared" si="4"/>
        <v>0</v>
      </c>
      <c r="AR5" s="92">
        <f t="shared" si="5"/>
        <v>0</v>
      </c>
      <c r="AS5" s="62">
        <f t="shared" si="6"/>
        <v>0</v>
      </c>
      <c r="AT5" s="13">
        <f t="shared" si="7"/>
        <v>0</v>
      </c>
      <c r="AU5" s="247"/>
    </row>
    <row r="6" spans="1:50" ht="21" customHeight="1" x14ac:dyDescent="0.3">
      <c r="A6" s="4" t="s">
        <v>17</v>
      </c>
      <c r="B6" s="4"/>
      <c r="C6" s="194"/>
      <c r="D6" s="195"/>
      <c r="E6" s="4"/>
      <c r="F6" s="4"/>
      <c r="G6" s="4"/>
      <c r="H6" s="4"/>
      <c r="I6" s="165"/>
      <c r="J6" s="165"/>
      <c r="K6" s="184"/>
      <c r="L6" s="158"/>
      <c r="M6" s="4"/>
      <c r="N6" s="4"/>
      <c r="O6" s="4"/>
      <c r="P6" s="165"/>
      <c r="Q6" s="163"/>
      <c r="R6" s="184"/>
      <c r="S6" s="158"/>
      <c r="T6" s="4"/>
      <c r="U6" s="4"/>
      <c r="V6" s="4" t="s">
        <v>7</v>
      </c>
      <c r="W6" s="165"/>
      <c r="X6" s="165"/>
      <c r="Y6" s="184"/>
      <c r="Z6" s="158"/>
      <c r="AA6" s="4"/>
      <c r="AB6" s="4"/>
      <c r="AC6" s="4"/>
      <c r="AD6" s="165"/>
      <c r="AE6" s="165"/>
      <c r="AF6" s="184"/>
      <c r="AG6" s="158"/>
      <c r="AH6" s="4"/>
      <c r="AI6" s="165"/>
      <c r="AJ6" s="12">
        <f t="shared" si="0"/>
        <v>0</v>
      </c>
      <c r="AK6" s="52">
        <f t="shared" si="8"/>
        <v>0</v>
      </c>
      <c r="AL6" s="72">
        <f t="shared" si="9"/>
        <v>0</v>
      </c>
      <c r="AM6" s="62">
        <f t="shared" si="1"/>
        <v>0</v>
      </c>
      <c r="AN6" s="13">
        <f t="shared" si="2"/>
        <v>0</v>
      </c>
      <c r="AO6" s="84">
        <f t="shared" si="3"/>
        <v>0</v>
      </c>
      <c r="AP6" s="92">
        <f t="shared" si="10"/>
        <v>0</v>
      </c>
      <c r="AQ6" s="99">
        <f t="shared" si="4"/>
        <v>0</v>
      </c>
      <c r="AR6" s="92">
        <f t="shared" si="5"/>
        <v>1</v>
      </c>
      <c r="AS6" s="62">
        <f t="shared" si="6"/>
        <v>0</v>
      </c>
      <c r="AT6" s="13">
        <f t="shared" si="7"/>
        <v>0</v>
      </c>
      <c r="AU6" s="247"/>
    </row>
    <row r="7" spans="1:50" ht="21" customHeight="1" x14ac:dyDescent="0.3">
      <c r="A7" s="4" t="s">
        <v>25</v>
      </c>
      <c r="B7" s="4"/>
      <c r="C7" s="194"/>
      <c r="D7" s="195"/>
      <c r="E7" s="4"/>
      <c r="F7" s="4"/>
      <c r="G7" s="4"/>
      <c r="H7" s="4"/>
      <c r="I7" s="165"/>
      <c r="J7" s="165"/>
      <c r="K7" s="184"/>
      <c r="L7" s="158"/>
      <c r="M7" s="4"/>
      <c r="N7" s="4"/>
      <c r="O7" s="4"/>
      <c r="P7" s="165"/>
      <c r="Q7" s="163"/>
      <c r="R7" s="184"/>
      <c r="S7" s="158"/>
      <c r="T7" s="4"/>
      <c r="U7" s="4"/>
      <c r="V7" s="4"/>
      <c r="W7" s="165"/>
      <c r="X7" s="165"/>
      <c r="Y7" s="184"/>
      <c r="Z7" s="158"/>
      <c r="AA7" s="4"/>
      <c r="AB7" s="4"/>
      <c r="AC7" s="4"/>
      <c r="AD7" s="165"/>
      <c r="AE7" s="165"/>
      <c r="AF7" s="184"/>
      <c r="AG7" s="158"/>
      <c r="AH7" s="4"/>
      <c r="AI7" s="165"/>
      <c r="AJ7" s="12">
        <f t="shared" si="0"/>
        <v>0</v>
      </c>
      <c r="AK7" s="52">
        <f t="shared" si="8"/>
        <v>0</v>
      </c>
      <c r="AL7" s="72">
        <f t="shared" si="9"/>
        <v>0</v>
      </c>
      <c r="AM7" s="62">
        <f t="shared" si="1"/>
        <v>0</v>
      </c>
      <c r="AN7" s="13">
        <f t="shared" si="2"/>
        <v>0</v>
      </c>
      <c r="AO7" s="84">
        <f t="shared" si="3"/>
        <v>0</v>
      </c>
      <c r="AP7" s="92">
        <f t="shared" si="10"/>
        <v>0</v>
      </c>
      <c r="AQ7" s="99">
        <f t="shared" si="4"/>
        <v>0</v>
      </c>
      <c r="AR7" s="92">
        <f t="shared" si="5"/>
        <v>0</v>
      </c>
      <c r="AS7" s="62">
        <f t="shared" si="6"/>
        <v>0</v>
      </c>
      <c r="AT7" s="13">
        <f t="shared" si="7"/>
        <v>0</v>
      </c>
      <c r="AU7" s="247"/>
    </row>
    <row r="8" spans="1:50" ht="21" customHeight="1" x14ac:dyDescent="0.3">
      <c r="A8" s="4" t="s">
        <v>27</v>
      </c>
      <c r="B8" s="4"/>
      <c r="C8" s="194"/>
      <c r="D8" s="195"/>
      <c r="E8" s="4"/>
      <c r="F8" s="4"/>
      <c r="G8" s="4"/>
      <c r="H8" s="4"/>
      <c r="I8" s="165"/>
      <c r="J8" s="165"/>
      <c r="K8" s="158"/>
      <c r="L8" s="158"/>
      <c r="M8" s="4"/>
      <c r="N8" s="4"/>
      <c r="O8" s="4"/>
      <c r="P8" s="165"/>
      <c r="Q8" s="163"/>
      <c r="R8" s="184"/>
      <c r="S8" s="158"/>
      <c r="T8" s="4"/>
      <c r="U8" s="4"/>
      <c r="V8" s="4"/>
      <c r="W8" s="165"/>
      <c r="X8" s="165"/>
      <c r="Y8" s="184"/>
      <c r="Z8" s="158"/>
      <c r="AA8" s="4" t="s">
        <v>7</v>
      </c>
      <c r="AB8" s="4"/>
      <c r="AC8" s="4"/>
      <c r="AD8" s="165"/>
      <c r="AE8" s="165" t="s">
        <v>7</v>
      </c>
      <c r="AF8" s="184"/>
      <c r="AG8" s="158"/>
      <c r="AH8" s="4"/>
      <c r="AI8" s="165"/>
      <c r="AJ8" s="12">
        <f t="shared" si="0"/>
        <v>0</v>
      </c>
      <c r="AK8" s="52">
        <f t="shared" si="8"/>
        <v>0</v>
      </c>
      <c r="AL8" s="72">
        <f t="shared" si="9"/>
        <v>0</v>
      </c>
      <c r="AM8" s="62">
        <f t="shared" si="1"/>
        <v>0</v>
      </c>
      <c r="AN8" s="13">
        <f t="shared" si="2"/>
        <v>0</v>
      </c>
      <c r="AO8" s="84">
        <f t="shared" si="3"/>
        <v>0</v>
      </c>
      <c r="AP8" s="92">
        <f t="shared" si="10"/>
        <v>0</v>
      </c>
      <c r="AQ8" s="99">
        <f t="shared" si="4"/>
        <v>0</v>
      </c>
      <c r="AR8" s="92">
        <f t="shared" si="5"/>
        <v>2</v>
      </c>
      <c r="AS8" s="62">
        <f t="shared" si="6"/>
        <v>0</v>
      </c>
      <c r="AT8" s="13">
        <f t="shared" si="7"/>
        <v>0</v>
      </c>
      <c r="AU8" s="247"/>
    </row>
    <row r="9" spans="1:50" ht="21" customHeight="1" x14ac:dyDescent="0.3">
      <c r="A9" s="4" t="s">
        <v>202</v>
      </c>
      <c r="B9" s="4"/>
      <c r="C9" s="194"/>
      <c r="D9" s="195"/>
      <c r="E9" s="4"/>
      <c r="F9" s="4"/>
      <c r="G9" s="4"/>
      <c r="H9" s="4"/>
      <c r="I9" s="165"/>
      <c r="J9" s="165"/>
      <c r="K9" s="158"/>
      <c r="L9" s="158"/>
      <c r="M9" s="4"/>
      <c r="N9" s="4"/>
      <c r="O9" s="4"/>
      <c r="P9" s="165"/>
      <c r="Q9" s="163"/>
      <c r="R9" s="184"/>
      <c r="S9" s="158"/>
      <c r="T9" s="4"/>
      <c r="U9" s="4"/>
      <c r="V9" s="4"/>
      <c r="W9" s="165"/>
      <c r="X9" s="165" t="s">
        <v>7</v>
      </c>
      <c r="Y9" s="184"/>
      <c r="Z9" s="158"/>
      <c r="AA9" s="4"/>
      <c r="AB9" s="4" t="s">
        <v>7</v>
      </c>
      <c r="AC9" s="4"/>
      <c r="AD9" s="165"/>
      <c r="AE9" s="165"/>
      <c r="AF9" s="158"/>
      <c r="AG9" s="158"/>
      <c r="AH9" s="4"/>
      <c r="AI9" s="4"/>
      <c r="AJ9" s="12">
        <f t="shared" si="0"/>
        <v>0</v>
      </c>
      <c r="AK9" s="52">
        <f t="shared" si="8"/>
        <v>0</v>
      </c>
      <c r="AL9" s="72">
        <f t="shared" si="9"/>
        <v>0</v>
      </c>
      <c r="AM9" s="62">
        <f t="shared" si="1"/>
        <v>0</v>
      </c>
      <c r="AN9" s="13">
        <f t="shared" si="2"/>
        <v>0</v>
      </c>
      <c r="AO9" s="84">
        <f t="shared" si="3"/>
        <v>0</v>
      </c>
      <c r="AP9" s="92">
        <f t="shared" si="10"/>
        <v>0</v>
      </c>
      <c r="AQ9" s="99">
        <f t="shared" si="4"/>
        <v>0</v>
      </c>
      <c r="AR9" s="92">
        <f t="shared" si="5"/>
        <v>2</v>
      </c>
      <c r="AS9" s="62">
        <f t="shared" si="6"/>
        <v>0</v>
      </c>
      <c r="AT9" s="13">
        <f t="shared" si="7"/>
        <v>0</v>
      </c>
      <c r="AU9" s="247"/>
    </row>
    <row r="10" spans="1:50" ht="21" customHeight="1" x14ac:dyDescent="0.3">
      <c r="A10" s="4" t="s">
        <v>40</v>
      </c>
      <c r="B10" s="4"/>
      <c r="C10" s="194"/>
      <c r="D10" s="195"/>
      <c r="E10" s="4"/>
      <c r="F10" s="4"/>
      <c r="G10" s="4"/>
      <c r="H10" s="4"/>
      <c r="I10" s="165"/>
      <c r="J10" s="165"/>
      <c r="K10" s="184"/>
      <c r="L10" s="158"/>
      <c r="M10" s="4"/>
      <c r="N10" s="4"/>
      <c r="O10" s="4"/>
      <c r="P10" s="165"/>
      <c r="Q10" s="163"/>
      <c r="R10" s="184"/>
      <c r="S10" s="158"/>
      <c r="T10" s="4"/>
      <c r="U10" s="4"/>
      <c r="V10" s="4"/>
      <c r="W10" s="165"/>
      <c r="X10" s="165" t="s">
        <v>7</v>
      </c>
      <c r="Y10" s="184"/>
      <c r="Z10" s="158"/>
      <c r="AA10" s="4"/>
      <c r="AB10" s="4"/>
      <c r="AC10" s="4"/>
      <c r="AD10" s="165"/>
      <c r="AE10" s="165"/>
      <c r="AF10" s="184"/>
      <c r="AG10" s="158"/>
      <c r="AH10" s="4"/>
      <c r="AI10" s="165"/>
      <c r="AJ10" s="12">
        <f t="shared" si="0"/>
        <v>0</v>
      </c>
      <c r="AK10" s="52">
        <f t="shared" si="8"/>
        <v>0</v>
      </c>
      <c r="AL10" s="72">
        <f t="shared" si="9"/>
        <v>0</v>
      </c>
      <c r="AM10" s="62">
        <f t="shared" si="1"/>
        <v>0</v>
      </c>
      <c r="AN10" s="13">
        <f t="shared" si="2"/>
        <v>0</v>
      </c>
      <c r="AO10" s="84">
        <f t="shared" si="3"/>
        <v>0</v>
      </c>
      <c r="AP10" s="92">
        <f t="shared" si="10"/>
        <v>0</v>
      </c>
      <c r="AQ10" s="99">
        <f t="shared" si="4"/>
        <v>0</v>
      </c>
      <c r="AR10" s="92">
        <f t="shared" si="5"/>
        <v>1</v>
      </c>
      <c r="AS10" s="62">
        <f t="shared" si="6"/>
        <v>0</v>
      </c>
      <c r="AT10" s="13">
        <f t="shared" si="7"/>
        <v>0</v>
      </c>
      <c r="AU10" s="247"/>
    </row>
    <row r="11" spans="1:50" ht="21" customHeight="1" x14ac:dyDescent="0.3">
      <c r="A11" s="4" t="s">
        <v>52</v>
      </c>
      <c r="B11" s="4"/>
      <c r="C11" s="194"/>
      <c r="D11" s="195"/>
      <c r="E11" s="5"/>
      <c r="F11" s="5"/>
      <c r="G11" s="5"/>
      <c r="H11" s="5"/>
      <c r="I11" s="163"/>
      <c r="J11" s="163"/>
      <c r="K11" s="182"/>
      <c r="L11" s="178"/>
      <c r="M11" s="5"/>
      <c r="N11" s="5"/>
      <c r="O11" s="5"/>
      <c r="P11" s="163"/>
      <c r="Q11" s="163"/>
      <c r="R11" s="182"/>
      <c r="S11" s="178"/>
      <c r="T11" s="5"/>
      <c r="U11" s="5"/>
      <c r="V11" s="5"/>
      <c r="W11" s="163"/>
      <c r="X11" s="163"/>
      <c r="Y11" s="182"/>
      <c r="Z11" s="178"/>
      <c r="AA11" s="5"/>
      <c r="AB11" s="5"/>
      <c r="AC11" s="5"/>
      <c r="AD11" s="163"/>
      <c r="AE11" s="163"/>
      <c r="AF11" s="182"/>
      <c r="AG11" s="178"/>
      <c r="AH11" s="5"/>
      <c r="AI11" s="163"/>
      <c r="AJ11" s="12">
        <f t="shared" si="0"/>
        <v>0</v>
      </c>
      <c r="AK11" s="52">
        <f t="shared" si="8"/>
        <v>0</v>
      </c>
      <c r="AL11" s="72">
        <f t="shared" si="9"/>
        <v>0</v>
      </c>
      <c r="AM11" s="62">
        <f t="shared" si="1"/>
        <v>0</v>
      </c>
      <c r="AN11" s="13">
        <f t="shared" si="2"/>
        <v>0</v>
      </c>
      <c r="AO11" s="84">
        <f t="shared" si="3"/>
        <v>0</v>
      </c>
      <c r="AP11" s="92">
        <f t="shared" si="10"/>
        <v>0</v>
      </c>
      <c r="AQ11" s="99">
        <f t="shared" si="4"/>
        <v>0</v>
      </c>
      <c r="AR11" s="92">
        <f t="shared" si="5"/>
        <v>0</v>
      </c>
      <c r="AS11" s="62">
        <f t="shared" si="6"/>
        <v>0</v>
      </c>
      <c r="AT11" s="13">
        <f t="shared" si="7"/>
        <v>0</v>
      </c>
      <c r="AU11" s="247"/>
    </row>
    <row r="12" spans="1:50" ht="21" customHeight="1" x14ac:dyDescent="0.3">
      <c r="A12" s="4" t="s">
        <v>57</v>
      </c>
      <c r="B12" s="4"/>
      <c r="C12" s="194"/>
      <c r="D12" s="195"/>
      <c r="E12" s="4"/>
      <c r="F12" s="4"/>
      <c r="G12" s="4"/>
      <c r="H12" s="4"/>
      <c r="I12" s="165"/>
      <c r="J12" s="165"/>
      <c r="K12" s="158"/>
      <c r="L12" s="158"/>
      <c r="M12" s="4"/>
      <c r="N12" s="4"/>
      <c r="O12" s="4"/>
      <c r="P12" s="165" t="s">
        <v>7</v>
      </c>
      <c r="Q12" s="165"/>
      <c r="R12" s="158"/>
      <c r="S12" s="158"/>
      <c r="T12" s="4"/>
      <c r="U12" s="4"/>
      <c r="V12" s="4"/>
      <c r="W12" s="165"/>
      <c r="X12" s="165" t="s">
        <v>7</v>
      </c>
      <c r="Y12" s="184"/>
      <c r="Z12" s="158"/>
      <c r="AA12" s="4"/>
      <c r="AB12" s="4"/>
      <c r="AC12" s="4"/>
      <c r="AD12" s="165"/>
      <c r="AE12" s="165"/>
      <c r="AF12" s="184"/>
      <c r="AG12" s="158"/>
      <c r="AH12" s="4"/>
      <c r="AI12" s="165"/>
      <c r="AJ12" s="12">
        <f t="shared" si="0"/>
        <v>0</v>
      </c>
      <c r="AK12" s="52">
        <f t="shared" si="8"/>
        <v>0</v>
      </c>
      <c r="AL12" s="72">
        <f t="shared" si="9"/>
        <v>0</v>
      </c>
      <c r="AM12" s="62">
        <f t="shared" si="1"/>
        <v>0</v>
      </c>
      <c r="AN12" s="13">
        <f t="shared" si="2"/>
        <v>0</v>
      </c>
      <c r="AO12" s="84">
        <f t="shared" si="3"/>
        <v>0</v>
      </c>
      <c r="AP12" s="92">
        <f t="shared" si="10"/>
        <v>0</v>
      </c>
      <c r="AQ12" s="99">
        <f t="shared" si="4"/>
        <v>0</v>
      </c>
      <c r="AR12" s="92">
        <f t="shared" si="5"/>
        <v>2</v>
      </c>
      <c r="AS12" s="62">
        <f t="shared" si="6"/>
        <v>0</v>
      </c>
      <c r="AT12" s="13">
        <f t="shared" si="7"/>
        <v>0</v>
      </c>
      <c r="AU12" s="247"/>
    </row>
    <row r="13" spans="1:50" ht="21" customHeight="1" x14ac:dyDescent="0.3">
      <c r="A13" s="4" t="s">
        <v>60</v>
      </c>
      <c r="B13" s="4"/>
      <c r="C13" s="194"/>
      <c r="D13" s="195"/>
      <c r="E13" s="4"/>
      <c r="F13" s="4"/>
      <c r="G13" s="4"/>
      <c r="H13" s="4"/>
      <c r="I13" s="165"/>
      <c r="J13" s="165"/>
      <c r="K13" s="184"/>
      <c r="L13" s="158"/>
      <c r="M13" s="4"/>
      <c r="N13" s="4"/>
      <c r="O13" s="4"/>
      <c r="P13" s="165"/>
      <c r="Q13" s="163"/>
      <c r="R13" s="184"/>
      <c r="S13" s="158"/>
      <c r="T13" s="4"/>
      <c r="U13" s="4"/>
      <c r="V13" s="4"/>
      <c r="W13" s="165" t="s">
        <v>7</v>
      </c>
      <c r="X13" s="165" t="s">
        <v>7</v>
      </c>
      <c r="Y13" s="158"/>
      <c r="Z13" s="158"/>
      <c r="AA13" s="4"/>
      <c r="AB13" s="4"/>
      <c r="AC13" s="4"/>
      <c r="AD13" s="165"/>
      <c r="AE13" s="165"/>
      <c r="AF13" s="158"/>
      <c r="AG13" s="158"/>
      <c r="AH13" s="4"/>
      <c r="AI13" s="4"/>
      <c r="AJ13" s="12">
        <f t="shared" si="0"/>
        <v>0</v>
      </c>
      <c r="AK13" s="52">
        <f t="shared" si="8"/>
        <v>0</v>
      </c>
      <c r="AL13" s="72">
        <f t="shared" si="9"/>
        <v>0</v>
      </c>
      <c r="AM13" s="62">
        <f t="shared" si="1"/>
        <v>0</v>
      </c>
      <c r="AN13" s="13">
        <f t="shared" si="2"/>
        <v>0</v>
      </c>
      <c r="AO13" s="84">
        <f t="shared" si="3"/>
        <v>0</v>
      </c>
      <c r="AP13" s="92">
        <f t="shared" si="10"/>
        <v>0</v>
      </c>
      <c r="AQ13" s="99">
        <f t="shared" si="4"/>
        <v>0</v>
      </c>
      <c r="AR13" s="92">
        <f t="shared" si="5"/>
        <v>2</v>
      </c>
      <c r="AS13" s="62">
        <f t="shared" si="6"/>
        <v>0</v>
      </c>
      <c r="AT13" s="13">
        <f t="shared" si="7"/>
        <v>0</v>
      </c>
      <c r="AU13" s="247"/>
    </row>
    <row r="14" spans="1:50" ht="21" customHeight="1" x14ac:dyDescent="0.3">
      <c r="A14" s="4" t="s">
        <v>65</v>
      </c>
      <c r="B14" s="4"/>
      <c r="C14" s="194"/>
      <c r="D14" s="195"/>
      <c r="E14" s="4"/>
      <c r="F14" s="4"/>
      <c r="G14" s="4"/>
      <c r="H14" s="4"/>
      <c r="I14" s="165"/>
      <c r="J14" s="165"/>
      <c r="K14" s="158"/>
      <c r="L14" s="158"/>
      <c r="M14" s="4"/>
      <c r="N14" s="4"/>
      <c r="O14" s="4"/>
      <c r="P14" s="165"/>
      <c r="Q14" s="165"/>
      <c r="R14" s="158"/>
      <c r="S14" s="158"/>
      <c r="T14" s="4"/>
      <c r="U14" s="4"/>
      <c r="V14" s="4"/>
      <c r="W14" s="165"/>
      <c r="X14" s="165"/>
      <c r="Y14" s="158"/>
      <c r="Z14" s="158"/>
      <c r="AA14" s="4"/>
      <c r="AB14" s="4"/>
      <c r="AC14" s="4"/>
      <c r="AD14" s="165"/>
      <c r="AE14" s="165"/>
      <c r="AF14" s="158"/>
      <c r="AG14" s="158"/>
      <c r="AH14" s="4"/>
      <c r="AI14" s="4"/>
      <c r="AJ14" s="12">
        <f t="shared" si="0"/>
        <v>0</v>
      </c>
      <c r="AK14" s="52">
        <f t="shared" si="8"/>
        <v>0</v>
      </c>
      <c r="AL14" s="72">
        <f t="shared" si="9"/>
        <v>0</v>
      </c>
      <c r="AM14" s="62">
        <f t="shared" si="1"/>
        <v>0</v>
      </c>
      <c r="AN14" s="13">
        <f t="shared" si="2"/>
        <v>0</v>
      </c>
      <c r="AO14" s="84">
        <f t="shared" si="3"/>
        <v>0</v>
      </c>
      <c r="AP14" s="92">
        <f t="shared" si="10"/>
        <v>0</v>
      </c>
      <c r="AQ14" s="99">
        <f t="shared" si="4"/>
        <v>0</v>
      </c>
      <c r="AR14" s="92">
        <f t="shared" si="5"/>
        <v>0</v>
      </c>
      <c r="AS14" s="62">
        <f t="shared" si="6"/>
        <v>0</v>
      </c>
      <c r="AT14" s="13">
        <f t="shared" si="7"/>
        <v>0</v>
      </c>
      <c r="AU14" s="247"/>
    </row>
    <row r="15" spans="1:50" ht="21" customHeight="1" x14ac:dyDescent="0.3">
      <c r="A15" s="4" t="s">
        <v>61</v>
      </c>
      <c r="B15" s="4"/>
      <c r="C15" s="194"/>
      <c r="D15" s="195"/>
      <c r="E15" s="4"/>
      <c r="F15" s="4"/>
      <c r="G15" s="4"/>
      <c r="H15" s="4"/>
      <c r="I15" s="165"/>
      <c r="J15" s="165"/>
      <c r="K15" s="184"/>
      <c r="L15" s="184"/>
      <c r="M15" s="165"/>
      <c r="N15" s="165"/>
      <c r="O15" s="165"/>
      <c r="P15" s="165" t="s">
        <v>7</v>
      </c>
      <c r="Q15" s="165"/>
      <c r="R15" s="184"/>
      <c r="S15" s="158"/>
      <c r="T15" s="4"/>
      <c r="U15" s="4"/>
      <c r="V15" s="4"/>
      <c r="W15" s="165"/>
      <c r="X15" s="165"/>
      <c r="Y15" s="184"/>
      <c r="Z15" s="158"/>
      <c r="AA15" s="4"/>
      <c r="AB15" s="4"/>
      <c r="AC15" s="4"/>
      <c r="AD15" s="165"/>
      <c r="AE15" s="165"/>
      <c r="AF15" s="184"/>
      <c r="AG15" s="158"/>
      <c r="AH15" s="4" t="s">
        <v>7</v>
      </c>
      <c r="AI15" s="165"/>
      <c r="AJ15" s="12">
        <f t="shared" si="0"/>
        <v>0</v>
      </c>
      <c r="AK15" s="52">
        <f t="shared" si="8"/>
        <v>0</v>
      </c>
      <c r="AL15" s="72">
        <f t="shared" si="9"/>
        <v>0</v>
      </c>
      <c r="AM15" s="62">
        <f t="shared" si="1"/>
        <v>0</v>
      </c>
      <c r="AN15" s="13">
        <f t="shared" si="2"/>
        <v>0</v>
      </c>
      <c r="AO15" s="84">
        <f t="shared" si="3"/>
        <v>0</v>
      </c>
      <c r="AP15" s="92">
        <f t="shared" si="10"/>
        <v>0</v>
      </c>
      <c r="AQ15" s="99">
        <f t="shared" si="4"/>
        <v>0</v>
      </c>
      <c r="AR15" s="92">
        <f t="shared" si="5"/>
        <v>2</v>
      </c>
      <c r="AS15" s="62">
        <f t="shared" si="6"/>
        <v>0</v>
      </c>
      <c r="AT15" s="13">
        <f t="shared" si="7"/>
        <v>0</v>
      </c>
      <c r="AU15" s="247"/>
    </row>
    <row r="16" spans="1:50" ht="21" customHeight="1" x14ac:dyDescent="0.3">
      <c r="A16" s="4" t="s">
        <v>71</v>
      </c>
      <c r="B16" s="4"/>
      <c r="C16" s="194"/>
      <c r="D16" s="195"/>
      <c r="E16" s="4"/>
      <c r="F16" s="4" t="s">
        <v>120</v>
      </c>
      <c r="G16" s="4" t="s">
        <v>120</v>
      </c>
      <c r="H16" s="4" t="s">
        <v>120</v>
      </c>
      <c r="I16" s="4" t="s">
        <v>120</v>
      </c>
      <c r="J16" s="4" t="s">
        <v>120</v>
      </c>
      <c r="K16" s="158" t="s">
        <v>201</v>
      </c>
      <c r="L16" s="158" t="s">
        <v>201</v>
      </c>
      <c r="M16" s="4" t="s">
        <v>120</v>
      </c>
      <c r="N16" s="4" t="s">
        <v>120</v>
      </c>
      <c r="O16" s="4" t="s">
        <v>120</v>
      </c>
      <c r="P16" s="4" t="s">
        <v>120</v>
      </c>
      <c r="Q16" s="4" t="s">
        <v>120</v>
      </c>
      <c r="R16" s="158" t="s">
        <v>201</v>
      </c>
      <c r="S16" s="158" t="s">
        <v>201</v>
      </c>
      <c r="T16" s="4" t="s">
        <v>120</v>
      </c>
      <c r="U16" s="4" t="s">
        <v>120</v>
      </c>
      <c r="V16" s="4" t="s">
        <v>120</v>
      </c>
      <c r="W16" s="4" t="s">
        <v>120</v>
      </c>
      <c r="X16" s="4" t="s">
        <v>120</v>
      </c>
      <c r="Y16" s="158" t="s">
        <v>201</v>
      </c>
      <c r="Z16" s="158" t="s">
        <v>201</v>
      </c>
      <c r="AA16" s="4" t="s">
        <v>120</v>
      </c>
      <c r="AB16" s="4" t="s">
        <v>7</v>
      </c>
      <c r="AC16" s="4" t="s">
        <v>7</v>
      </c>
      <c r="AD16" s="165" t="s">
        <v>119</v>
      </c>
      <c r="AE16" s="165" t="s">
        <v>119</v>
      </c>
      <c r="AF16" s="184" t="s">
        <v>200</v>
      </c>
      <c r="AG16" s="184" t="s">
        <v>200</v>
      </c>
      <c r="AH16" s="4"/>
      <c r="AI16" s="165"/>
      <c r="AJ16" s="12">
        <f t="shared" si="0"/>
        <v>2</v>
      </c>
      <c r="AK16" s="52">
        <f t="shared" si="8"/>
        <v>2</v>
      </c>
      <c r="AL16" s="72">
        <f t="shared" si="9"/>
        <v>4</v>
      </c>
      <c r="AM16" s="62">
        <f t="shared" si="1"/>
        <v>0</v>
      </c>
      <c r="AN16" s="13">
        <f t="shared" si="2"/>
        <v>6</v>
      </c>
      <c r="AO16" s="84">
        <f t="shared" si="3"/>
        <v>16</v>
      </c>
      <c r="AP16" s="92">
        <f t="shared" si="10"/>
        <v>22</v>
      </c>
      <c r="AQ16" s="99">
        <f t="shared" si="4"/>
        <v>0</v>
      </c>
      <c r="AR16" s="92">
        <f t="shared" si="5"/>
        <v>2</v>
      </c>
      <c r="AS16" s="62">
        <f t="shared" si="6"/>
        <v>0</v>
      </c>
      <c r="AT16" s="13">
        <f t="shared" si="7"/>
        <v>0</v>
      </c>
      <c r="AU16" s="247"/>
    </row>
    <row r="17" spans="1:47" ht="21" customHeight="1" x14ac:dyDescent="0.3">
      <c r="A17" s="4" t="s">
        <v>69</v>
      </c>
      <c r="B17" s="4"/>
      <c r="C17" s="194"/>
      <c r="D17" s="195"/>
      <c r="E17" s="4"/>
      <c r="F17" s="4"/>
      <c r="G17" s="4"/>
      <c r="H17" s="4"/>
      <c r="I17" s="165"/>
      <c r="J17" s="165"/>
      <c r="K17" s="184"/>
      <c r="L17" s="158"/>
      <c r="M17" s="4"/>
      <c r="N17" s="4"/>
      <c r="O17" s="4"/>
      <c r="P17" s="165"/>
      <c r="Q17" s="165" t="s">
        <v>7</v>
      </c>
      <c r="R17" s="158"/>
      <c r="S17" s="158"/>
      <c r="T17" s="4"/>
      <c r="U17" s="4"/>
      <c r="V17" s="4"/>
      <c r="W17" s="165"/>
      <c r="X17" s="165"/>
      <c r="Y17" s="184"/>
      <c r="Z17" s="158"/>
      <c r="AA17" s="4"/>
      <c r="AB17" s="4"/>
      <c r="AC17" s="4"/>
      <c r="AD17" s="165" t="s">
        <v>7</v>
      </c>
      <c r="AE17" s="165"/>
      <c r="AF17" s="184"/>
      <c r="AG17" s="158"/>
      <c r="AH17" s="4"/>
      <c r="AI17" s="165"/>
      <c r="AJ17" s="12">
        <f t="shared" si="0"/>
        <v>0</v>
      </c>
      <c r="AK17" s="52">
        <f t="shared" si="8"/>
        <v>0</v>
      </c>
      <c r="AL17" s="72">
        <f t="shared" si="9"/>
        <v>0</v>
      </c>
      <c r="AM17" s="62">
        <f t="shared" si="1"/>
        <v>0</v>
      </c>
      <c r="AN17" s="13">
        <f t="shared" si="2"/>
        <v>0</v>
      </c>
      <c r="AO17" s="84">
        <f t="shared" si="3"/>
        <v>0</v>
      </c>
      <c r="AP17" s="92">
        <f t="shared" si="10"/>
        <v>0</v>
      </c>
      <c r="AQ17" s="99">
        <f t="shared" si="4"/>
        <v>0</v>
      </c>
      <c r="AR17" s="92">
        <f t="shared" si="5"/>
        <v>2</v>
      </c>
      <c r="AS17" s="62">
        <f t="shared" si="6"/>
        <v>0</v>
      </c>
      <c r="AT17" s="13">
        <f t="shared" si="7"/>
        <v>0</v>
      </c>
      <c r="AU17" s="247"/>
    </row>
    <row r="18" spans="1:47" ht="21" customHeight="1" x14ac:dyDescent="0.3">
      <c r="A18" s="4" t="s">
        <v>79</v>
      </c>
      <c r="B18" s="4"/>
      <c r="C18" s="194"/>
      <c r="D18" s="195"/>
      <c r="E18" s="4"/>
      <c r="F18" s="4"/>
      <c r="G18" s="4"/>
      <c r="H18" s="4"/>
      <c r="I18" s="165"/>
      <c r="J18" s="165"/>
      <c r="K18" s="184"/>
      <c r="L18" s="158"/>
      <c r="M18" s="4"/>
      <c r="N18" s="4"/>
      <c r="O18" s="4"/>
      <c r="P18" s="165"/>
      <c r="Q18" s="163"/>
      <c r="R18" s="184"/>
      <c r="S18" s="158"/>
      <c r="T18" s="4"/>
      <c r="U18" s="4"/>
      <c r="V18" s="4"/>
      <c r="W18" s="165"/>
      <c r="X18" s="165" t="s">
        <v>7</v>
      </c>
      <c r="Y18" s="184"/>
      <c r="Z18" s="158"/>
      <c r="AA18" s="4"/>
      <c r="AB18" s="4"/>
      <c r="AC18" s="4"/>
      <c r="AD18" s="165"/>
      <c r="AE18" s="165" t="s">
        <v>7</v>
      </c>
      <c r="AF18" s="184"/>
      <c r="AG18" s="158"/>
      <c r="AH18" s="4"/>
      <c r="AI18" s="165"/>
      <c r="AJ18" s="12">
        <f t="shared" si="0"/>
        <v>0</v>
      </c>
      <c r="AK18" s="52">
        <f t="shared" si="8"/>
        <v>0</v>
      </c>
      <c r="AL18" s="72">
        <f t="shared" si="9"/>
        <v>0</v>
      </c>
      <c r="AM18" s="62">
        <f t="shared" si="1"/>
        <v>0</v>
      </c>
      <c r="AN18" s="13">
        <f t="shared" si="2"/>
        <v>0</v>
      </c>
      <c r="AO18" s="84">
        <f t="shared" si="3"/>
        <v>0</v>
      </c>
      <c r="AP18" s="92">
        <f t="shared" si="10"/>
        <v>0</v>
      </c>
      <c r="AQ18" s="99">
        <f t="shared" si="4"/>
        <v>0</v>
      </c>
      <c r="AR18" s="92">
        <f t="shared" si="5"/>
        <v>2</v>
      </c>
      <c r="AS18" s="62">
        <f t="shared" si="6"/>
        <v>0</v>
      </c>
      <c r="AT18" s="13">
        <f t="shared" si="7"/>
        <v>0</v>
      </c>
      <c r="AU18" s="247"/>
    </row>
    <row r="19" spans="1:47" ht="21" customHeight="1" x14ac:dyDescent="0.3">
      <c r="A19" s="4" t="s">
        <v>80</v>
      </c>
      <c r="B19" s="4"/>
      <c r="C19" s="194"/>
      <c r="D19" s="195"/>
      <c r="E19" s="4"/>
      <c r="F19" s="4"/>
      <c r="G19" s="165"/>
      <c r="H19" s="165"/>
      <c r="I19" s="165"/>
      <c r="J19" s="165"/>
      <c r="K19" s="184"/>
      <c r="L19" s="184"/>
      <c r="M19" s="165"/>
      <c r="N19" s="165"/>
      <c r="O19" s="165"/>
      <c r="P19" s="165"/>
      <c r="Q19" s="165" t="s">
        <v>7</v>
      </c>
      <c r="R19" s="184"/>
      <c r="S19" s="184"/>
      <c r="T19" s="165"/>
      <c r="U19" s="165"/>
      <c r="V19" s="165"/>
      <c r="W19" s="165" t="s">
        <v>7</v>
      </c>
      <c r="X19" s="165"/>
      <c r="Y19" s="184"/>
      <c r="Z19" s="158"/>
      <c r="AA19" s="4"/>
      <c r="AB19" s="4"/>
      <c r="AC19" s="4"/>
      <c r="AD19" s="165"/>
      <c r="AE19" s="165"/>
      <c r="AF19" s="184"/>
      <c r="AG19" s="158"/>
      <c r="AH19" s="4"/>
      <c r="AI19" s="165"/>
      <c r="AJ19" s="12">
        <f t="shared" si="0"/>
        <v>0</v>
      </c>
      <c r="AK19" s="52">
        <f t="shared" si="8"/>
        <v>0</v>
      </c>
      <c r="AL19" s="72">
        <f t="shared" si="9"/>
        <v>0</v>
      </c>
      <c r="AM19" s="62">
        <f t="shared" si="1"/>
        <v>0</v>
      </c>
      <c r="AN19" s="13">
        <f t="shared" si="2"/>
        <v>0</v>
      </c>
      <c r="AO19" s="84">
        <f t="shared" si="3"/>
        <v>0</v>
      </c>
      <c r="AP19" s="92">
        <f t="shared" si="10"/>
        <v>0</v>
      </c>
      <c r="AQ19" s="99">
        <f t="shared" si="4"/>
        <v>0</v>
      </c>
      <c r="AR19" s="92">
        <f t="shared" si="5"/>
        <v>2</v>
      </c>
      <c r="AS19" s="62">
        <f t="shared" si="6"/>
        <v>0</v>
      </c>
      <c r="AT19" s="13">
        <f t="shared" si="7"/>
        <v>0</v>
      </c>
      <c r="AU19" s="247"/>
    </row>
    <row r="20" spans="1:47" ht="21" customHeight="1" x14ac:dyDescent="0.3">
      <c r="A20" s="4" t="s">
        <v>81</v>
      </c>
      <c r="B20" s="4"/>
      <c r="C20" s="194"/>
      <c r="D20" s="195"/>
      <c r="E20" s="4"/>
      <c r="F20" s="4"/>
      <c r="G20" s="165"/>
      <c r="H20" s="165"/>
      <c r="I20" s="165"/>
      <c r="J20" s="165"/>
      <c r="K20" s="184"/>
      <c r="L20" s="184"/>
      <c r="M20" s="165"/>
      <c r="N20" s="165"/>
      <c r="O20" s="165"/>
      <c r="P20" s="165"/>
      <c r="Q20" s="165"/>
      <c r="R20" s="184"/>
      <c r="S20" s="184"/>
      <c r="T20" s="165"/>
      <c r="U20" s="165"/>
      <c r="V20" s="165" t="s">
        <v>7</v>
      </c>
      <c r="W20" s="165" t="s">
        <v>7</v>
      </c>
      <c r="X20" s="165"/>
      <c r="Y20" s="184"/>
      <c r="Z20" s="158"/>
      <c r="AA20" s="4"/>
      <c r="AB20" s="4"/>
      <c r="AC20" s="4"/>
      <c r="AD20" s="165"/>
      <c r="AE20" s="165"/>
      <c r="AF20" s="184"/>
      <c r="AG20" s="158"/>
      <c r="AH20" s="4"/>
      <c r="AI20" s="165"/>
      <c r="AJ20" s="12">
        <f t="shared" si="0"/>
        <v>0</v>
      </c>
      <c r="AK20" s="52">
        <f t="shared" si="8"/>
        <v>0</v>
      </c>
      <c r="AL20" s="72">
        <f t="shared" si="9"/>
        <v>0</v>
      </c>
      <c r="AM20" s="62">
        <f t="shared" si="1"/>
        <v>0</v>
      </c>
      <c r="AN20" s="13">
        <f t="shared" si="2"/>
        <v>0</v>
      </c>
      <c r="AO20" s="84">
        <f t="shared" si="3"/>
        <v>0</v>
      </c>
      <c r="AP20" s="92">
        <f t="shared" si="10"/>
        <v>0</v>
      </c>
      <c r="AQ20" s="99">
        <f t="shared" si="4"/>
        <v>0</v>
      </c>
      <c r="AR20" s="92">
        <f t="shared" si="5"/>
        <v>2</v>
      </c>
      <c r="AS20" s="62">
        <f t="shared" si="6"/>
        <v>0</v>
      </c>
      <c r="AT20" s="13">
        <f t="shared" si="7"/>
        <v>0</v>
      </c>
      <c r="AU20" s="247"/>
    </row>
    <row r="21" spans="1:47" ht="21" customHeight="1" x14ac:dyDescent="0.3">
      <c r="A21" s="4" t="s">
        <v>83</v>
      </c>
      <c r="B21" s="4"/>
      <c r="C21" s="194"/>
      <c r="D21" s="195"/>
      <c r="E21" s="4"/>
      <c r="F21" s="4"/>
      <c r="G21" s="165"/>
      <c r="H21" s="165"/>
      <c r="I21" s="165"/>
      <c r="J21" s="165" t="s">
        <v>120</v>
      </c>
      <c r="K21" s="158" t="s">
        <v>201</v>
      </c>
      <c r="L21" s="158" t="s">
        <v>201</v>
      </c>
      <c r="M21" s="165" t="s">
        <v>120</v>
      </c>
      <c r="N21" s="165" t="s">
        <v>120</v>
      </c>
      <c r="O21" s="165" t="s">
        <v>120</v>
      </c>
      <c r="P21" s="165"/>
      <c r="Q21" s="163"/>
      <c r="R21" s="182"/>
      <c r="S21" s="182"/>
      <c r="T21" s="163"/>
      <c r="U21" s="163"/>
      <c r="V21" s="163"/>
      <c r="W21" s="163"/>
      <c r="X21" s="163"/>
      <c r="Y21" s="182"/>
      <c r="Z21" s="182"/>
      <c r="AA21" s="4"/>
      <c r="AB21" s="4"/>
      <c r="AC21" s="4" t="s">
        <v>7</v>
      </c>
      <c r="AD21" s="165"/>
      <c r="AE21" s="165" t="s">
        <v>7</v>
      </c>
      <c r="AF21" s="184"/>
      <c r="AG21" s="158"/>
      <c r="AH21" s="4"/>
      <c r="AI21" s="165"/>
      <c r="AJ21" s="12">
        <f t="shared" si="0"/>
        <v>0</v>
      </c>
      <c r="AK21" s="52">
        <f t="shared" si="8"/>
        <v>0</v>
      </c>
      <c r="AL21" s="72">
        <f t="shared" si="9"/>
        <v>0</v>
      </c>
      <c r="AM21" s="62">
        <f t="shared" si="1"/>
        <v>0</v>
      </c>
      <c r="AN21" s="13">
        <f t="shared" si="2"/>
        <v>2</v>
      </c>
      <c r="AO21" s="84">
        <f t="shared" si="3"/>
        <v>4</v>
      </c>
      <c r="AP21" s="92">
        <f t="shared" si="10"/>
        <v>6</v>
      </c>
      <c r="AQ21" s="99">
        <f t="shared" si="4"/>
        <v>0</v>
      </c>
      <c r="AR21" s="92">
        <f t="shared" si="5"/>
        <v>2</v>
      </c>
      <c r="AS21" s="62">
        <f t="shared" si="6"/>
        <v>0</v>
      </c>
      <c r="AT21" s="13">
        <f t="shared" si="7"/>
        <v>0</v>
      </c>
      <c r="AU21" s="247"/>
    </row>
    <row r="22" spans="1:47" ht="21" customHeight="1" thickBot="1" x14ac:dyDescent="0.35">
      <c r="A22" s="35" t="s">
        <v>84</v>
      </c>
      <c r="B22" s="35"/>
      <c r="C22" s="196"/>
      <c r="D22" s="197"/>
      <c r="E22" s="35"/>
      <c r="F22" s="35"/>
      <c r="G22" s="166"/>
      <c r="H22" s="166"/>
      <c r="I22" s="166"/>
      <c r="J22" s="166"/>
      <c r="K22" s="185"/>
      <c r="L22" s="185"/>
      <c r="M22" s="166"/>
      <c r="N22" s="166"/>
      <c r="O22" s="166"/>
      <c r="P22" s="166"/>
      <c r="Q22" s="171"/>
      <c r="R22" s="185"/>
      <c r="S22" s="185"/>
      <c r="T22" s="166"/>
      <c r="U22" s="166"/>
      <c r="V22" s="166"/>
      <c r="W22" s="166"/>
      <c r="X22" s="166"/>
      <c r="Y22" s="185"/>
      <c r="Z22" s="159"/>
      <c r="AA22" s="35"/>
      <c r="AB22" s="35"/>
      <c r="AC22" s="35" t="s">
        <v>7</v>
      </c>
      <c r="AD22" s="166" t="s">
        <v>7</v>
      </c>
      <c r="AE22" s="166"/>
      <c r="AF22" s="159"/>
      <c r="AG22" s="159"/>
      <c r="AH22" s="35"/>
      <c r="AI22" s="166"/>
      <c r="AJ22" s="36">
        <f t="shared" si="0"/>
        <v>0</v>
      </c>
      <c r="AK22" s="53">
        <f t="shared" si="8"/>
        <v>0</v>
      </c>
      <c r="AL22" s="73">
        <f t="shared" si="9"/>
        <v>0</v>
      </c>
      <c r="AM22" s="63">
        <f t="shared" si="1"/>
        <v>0</v>
      </c>
      <c r="AN22" s="19">
        <f t="shared" si="2"/>
        <v>0</v>
      </c>
      <c r="AO22" s="85">
        <f t="shared" si="3"/>
        <v>0</v>
      </c>
      <c r="AP22" s="93">
        <f t="shared" si="10"/>
        <v>0</v>
      </c>
      <c r="AQ22" s="100">
        <f t="shared" si="4"/>
        <v>0</v>
      </c>
      <c r="AR22" s="93">
        <f t="shared" si="5"/>
        <v>2</v>
      </c>
      <c r="AS22" s="63">
        <f t="shared" si="6"/>
        <v>0</v>
      </c>
      <c r="AT22" s="19">
        <f t="shared" si="7"/>
        <v>0</v>
      </c>
      <c r="AU22" s="247"/>
    </row>
    <row r="23" spans="1:47" s="43" customFormat="1" ht="21" customHeight="1" x14ac:dyDescent="0.3">
      <c r="A23" s="37" t="s">
        <v>127</v>
      </c>
      <c r="B23" s="38"/>
      <c r="C23" s="39"/>
      <c r="D23" s="40"/>
      <c r="E23" s="154"/>
      <c r="F23" s="154"/>
      <c r="G23" s="154"/>
      <c r="H23" s="38"/>
      <c r="I23" s="167"/>
      <c r="J23" s="167"/>
      <c r="K23" s="186"/>
      <c r="L23" s="160"/>
      <c r="M23" s="154"/>
      <c r="N23" s="154"/>
      <c r="O23" s="38"/>
      <c r="P23" s="167"/>
      <c r="Q23" s="172">
        <f>COUNTIF(Q2:Q22,"а")</f>
        <v>2</v>
      </c>
      <c r="R23" s="186"/>
      <c r="S23" s="160"/>
      <c r="T23" s="154"/>
      <c r="U23" s="154"/>
      <c r="V23" s="38"/>
      <c r="W23" s="167"/>
      <c r="X23" s="167"/>
      <c r="Y23" s="186"/>
      <c r="Z23" s="160"/>
      <c r="AA23" s="154"/>
      <c r="AB23" s="154"/>
      <c r="AC23" s="38"/>
      <c r="AD23" s="167"/>
      <c r="AE23" s="167"/>
      <c r="AF23" s="186"/>
      <c r="AG23" s="160"/>
      <c r="AH23" s="154"/>
      <c r="AI23" s="167"/>
      <c r="AJ23" s="41">
        <f>COUNTIF(AJ2:AJ22,"&gt;0")</f>
        <v>1</v>
      </c>
      <c r="AK23" s="54">
        <f t="shared" ref="AK23:AQ23" si="11">COUNTIF(AK2:AK22,"&gt;0")</f>
        <v>1</v>
      </c>
      <c r="AL23" s="74">
        <f t="shared" si="11"/>
        <v>1</v>
      </c>
      <c r="AM23" s="64">
        <f t="shared" si="11"/>
        <v>0</v>
      </c>
      <c r="AN23" s="41">
        <f t="shared" si="11"/>
        <v>2</v>
      </c>
      <c r="AO23" s="54">
        <f t="shared" si="11"/>
        <v>2</v>
      </c>
      <c r="AP23" s="74">
        <f t="shared" si="11"/>
        <v>2</v>
      </c>
      <c r="AQ23" s="101">
        <f t="shared" si="11"/>
        <v>0</v>
      </c>
      <c r="AR23" s="94">
        <f>COUNTIF(AR2:AR22,"&gt;0")</f>
        <v>16</v>
      </c>
      <c r="AS23" s="90">
        <f t="shared" ref="AS23:AT23" si="12">COUNTIF(AS2:AS22,"&gt;0")</f>
        <v>0</v>
      </c>
      <c r="AT23" s="42">
        <f t="shared" si="12"/>
        <v>0</v>
      </c>
      <c r="AU23" s="248"/>
    </row>
    <row r="24" spans="1:47" s="49" customFormat="1" ht="21" customHeight="1" thickBot="1" x14ac:dyDescent="0.35">
      <c r="A24" s="44" t="s">
        <v>129</v>
      </c>
      <c r="B24" s="45"/>
      <c r="C24" s="46"/>
      <c r="D24" s="47"/>
      <c r="E24" s="155"/>
      <c r="F24" s="155"/>
      <c r="G24" s="155"/>
      <c r="H24" s="45"/>
      <c r="I24" s="168"/>
      <c r="J24" s="168"/>
      <c r="K24" s="187"/>
      <c r="L24" s="161"/>
      <c r="M24" s="155"/>
      <c r="N24" s="155"/>
      <c r="O24" s="45"/>
      <c r="P24" s="168"/>
      <c r="Q24" s="173"/>
      <c r="R24" s="187"/>
      <c r="S24" s="161"/>
      <c r="T24" s="155"/>
      <c r="U24" s="155"/>
      <c r="V24" s="45"/>
      <c r="W24" s="168"/>
      <c r="X24" s="168"/>
      <c r="Y24" s="187"/>
      <c r="Z24" s="161"/>
      <c r="AA24" s="155"/>
      <c r="AB24" s="155"/>
      <c r="AC24" s="45"/>
      <c r="AD24" s="168"/>
      <c r="AE24" s="168"/>
      <c r="AF24" s="187"/>
      <c r="AG24" s="161"/>
      <c r="AH24" s="155"/>
      <c r="AI24" s="168"/>
      <c r="AJ24" s="48">
        <f>SUM(AJ2:AJ22)</f>
        <v>2</v>
      </c>
      <c r="AK24" s="55">
        <f>SUM(AK2:AK22)</f>
        <v>2</v>
      </c>
      <c r="AL24" s="75">
        <f>SUM(AL2:AL22)</f>
        <v>4</v>
      </c>
      <c r="AM24" s="65">
        <f t="shared" ref="AM24:AT24" si="13">SUM(AM2:AM22)</f>
        <v>0</v>
      </c>
      <c r="AN24" s="48">
        <f t="shared" si="13"/>
        <v>8</v>
      </c>
      <c r="AO24" s="55">
        <f t="shared" si="13"/>
        <v>20</v>
      </c>
      <c r="AP24" s="75">
        <f t="shared" si="13"/>
        <v>28</v>
      </c>
      <c r="AQ24" s="102">
        <f t="shared" si="13"/>
        <v>0</v>
      </c>
      <c r="AR24" s="75">
        <f t="shared" si="13"/>
        <v>30</v>
      </c>
      <c r="AS24" s="65">
        <f t="shared" si="13"/>
        <v>0</v>
      </c>
      <c r="AT24" s="48">
        <f t="shared" si="13"/>
        <v>0</v>
      </c>
      <c r="AU24" s="249"/>
    </row>
    <row r="25" spans="1:47" ht="21" customHeight="1" x14ac:dyDescent="0.3">
      <c r="A25" s="29" t="s">
        <v>9</v>
      </c>
      <c r="B25" s="29"/>
      <c r="C25" s="192"/>
      <c r="D25" s="193"/>
      <c r="E25" s="29" t="s">
        <v>119</v>
      </c>
      <c r="F25" s="29" t="s">
        <v>119</v>
      </c>
      <c r="G25" s="29" t="s">
        <v>119</v>
      </c>
      <c r="H25" s="29" t="s">
        <v>119</v>
      </c>
      <c r="I25" s="29" t="s">
        <v>119</v>
      </c>
      <c r="J25" s="29" t="s">
        <v>119</v>
      </c>
      <c r="K25" s="184" t="s">
        <v>200</v>
      </c>
      <c r="L25" s="184" t="s">
        <v>200</v>
      </c>
      <c r="M25" s="29"/>
      <c r="N25" s="29"/>
      <c r="O25" s="29"/>
      <c r="P25" s="164"/>
      <c r="Q25" s="164"/>
      <c r="R25" s="183"/>
      <c r="S25" s="157"/>
      <c r="T25" s="29"/>
      <c r="U25" s="29"/>
      <c r="V25" s="29"/>
      <c r="W25" s="164"/>
      <c r="X25" s="164"/>
      <c r="Y25" s="183"/>
      <c r="Z25" s="157"/>
      <c r="AA25" s="29"/>
      <c r="AB25" s="29"/>
      <c r="AC25" s="29"/>
      <c r="AD25" s="164"/>
      <c r="AE25" s="164"/>
      <c r="AF25" s="183"/>
      <c r="AG25" s="157"/>
      <c r="AH25" s="29"/>
      <c r="AI25" s="164"/>
      <c r="AJ25" s="30">
        <f t="shared" ref="AJ25:AJ82" si="14">COUNTIF(E25:AI25,"о")</f>
        <v>6</v>
      </c>
      <c r="AK25" s="51">
        <f t="shared" si="8"/>
        <v>2</v>
      </c>
      <c r="AL25" s="72">
        <f t="shared" si="9"/>
        <v>8</v>
      </c>
      <c r="AM25" s="61">
        <f t="shared" ref="AM25:AM82" si="15">COUNTIF(E25:AI25,"р")</f>
        <v>0</v>
      </c>
      <c r="AN25" s="31">
        <f t="shared" ref="AN25:AN82" si="16">COUNTIF(E25:AI25,"бв")</f>
        <v>0</v>
      </c>
      <c r="AO25" s="83">
        <f t="shared" ref="AO25:AO82" si="17">COUNTIF(E25:AI25,"б")</f>
        <v>0</v>
      </c>
      <c r="AP25" s="91">
        <f t="shared" si="10"/>
        <v>0</v>
      </c>
      <c r="AQ25" s="98">
        <f t="shared" ref="AQ25:AQ82" si="18">COUNTIF(E25:AI25,"г")</f>
        <v>0</v>
      </c>
      <c r="AR25" s="91">
        <f t="shared" ref="AR25:AR82" si="19">COUNTIF(E25:AI25,"а")</f>
        <v>0</v>
      </c>
      <c r="AS25" s="61">
        <f t="shared" ref="AS25:AS82" si="20">COUNTIF(E25:AI25,"п")</f>
        <v>0</v>
      </c>
      <c r="AT25" s="31">
        <f t="shared" ref="AT25:AT82" si="21">COUNTIF(E25:AI25,"ож")</f>
        <v>0</v>
      </c>
      <c r="AU25" s="247"/>
    </row>
    <row r="26" spans="1:47" ht="21" customHeight="1" x14ac:dyDescent="0.3">
      <c r="A26" s="4" t="s">
        <v>12</v>
      </c>
      <c r="B26" s="4"/>
      <c r="C26" s="194"/>
      <c r="D26" s="195"/>
      <c r="E26" s="4"/>
      <c r="F26" s="4"/>
      <c r="G26" s="4"/>
      <c r="H26" s="4"/>
      <c r="I26" s="165"/>
      <c r="J26" s="165"/>
      <c r="K26" s="184"/>
      <c r="L26" s="158"/>
      <c r="M26" s="4"/>
      <c r="N26" s="4"/>
      <c r="O26" s="4"/>
      <c r="P26" s="165"/>
      <c r="Q26" s="163"/>
      <c r="R26" s="184"/>
      <c r="S26" s="158"/>
      <c r="T26" s="4"/>
      <c r="U26" s="4"/>
      <c r="V26" s="4"/>
      <c r="W26" s="165"/>
      <c r="X26" s="165"/>
      <c r="Y26" s="184"/>
      <c r="Z26" s="158"/>
      <c r="AA26" s="4"/>
      <c r="AB26" s="4"/>
      <c r="AC26" s="4"/>
      <c r="AD26" s="165"/>
      <c r="AE26" s="165"/>
      <c r="AF26" s="184"/>
      <c r="AG26" s="158"/>
      <c r="AH26" s="4"/>
      <c r="AI26" s="165"/>
      <c r="AJ26" s="12">
        <f t="shared" si="14"/>
        <v>0</v>
      </c>
      <c r="AK26" s="52">
        <f t="shared" si="8"/>
        <v>0</v>
      </c>
      <c r="AL26" s="72">
        <f t="shared" si="9"/>
        <v>0</v>
      </c>
      <c r="AM26" s="62">
        <f t="shared" si="15"/>
        <v>0</v>
      </c>
      <c r="AN26" s="13">
        <f t="shared" si="16"/>
        <v>0</v>
      </c>
      <c r="AO26" s="84">
        <f t="shared" si="17"/>
        <v>0</v>
      </c>
      <c r="AP26" s="92">
        <f t="shared" si="10"/>
        <v>0</v>
      </c>
      <c r="AQ26" s="99">
        <f t="shared" si="18"/>
        <v>0</v>
      </c>
      <c r="AR26" s="92">
        <f t="shared" si="19"/>
        <v>0</v>
      </c>
      <c r="AS26" s="62">
        <f t="shared" si="20"/>
        <v>0</v>
      </c>
      <c r="AT26" s="13">
        <f t="shared" si="21"/>
        <v>0</v>
      </c>
      <c r="AU26" s="247"/>
    </row>
    <row r="27" spans="1:47" ht="21" customHeight="1" x14ac:dyDescent="0.3">
      <c r="A27" s="4" t="s">
        <v>13</v>
      </c>
      <c r="B27" s="4"/>
      <c r="C27" s="194"/>
      <c r="D27" s="195"/>
      <c r="E27" s="4"/>
      <c r="F27" s="4"/>
      <c r="G27" s="4"/>
      <c r="H27" s="4"/>
      <c r="I27" s="165"/>
      <c r="J27" s="165"/>
      <c r="K27" s="184"/>
      <c r="L27" s="158"/>
      <c r="M27" s="4"/>
      <c r="N27" s="4"/>
      <c r="O27" s="4"/>
      <c r="P27" s="165"/>
      <c r="Q27" s="165" t="s">
        <v>7</v>
      </c>
      <c r="R27" s="184"/>
      <c r="S27" s="158"/>
      <c r="T27" s="4" t="s">
        <v>7</v>
      </c>
      <c r="U27" s="4"/>
      <c r="V27" s="4"/>
      <c r="W27" s="165"/>
      <c r="X27" s="165"/>
      <c r="Y27" s="184"/>
      <c r="Z27" s="158"/>
      <c r="AA27" s="4"/>
      <c r="AB27" s="4"/>
      <c r="AC27" s="4"/>
      <c r="AD27" s="165"/>
      <c r="AE27" s="165"/>
      <c r="AF27" s="184"/>
      <c r="AG27" s="158"/>
      <c r="AH27" s="4"/>
      <c r="AI27" s="165"/>
      <c r="AJ27" s="12">
        <f t="shared" si="14"/>
        <v>0</v>
      </c>
      <c r="AK27" s="52">
        <f t="shared" si="8"/>
        <v>0</v>
      </c>
      <c r="AL27" s="72">
        <f t="shared" si="9"/>
        <v>0</v>
      </c>
      <c r="AM27" s="62">
        <f t="shared" si="15"/>
        <v>0</v>
      </c>
      <c r="AN27" s="13">
        <f t="shared" si="16"/>
        <v>0</v>
      </c>
      <c r="AO27" s="84">
        <f t="shared" si="17"/>
        <v>0</v>
      </c>
      <c r="AP27" s="92">
        <f t="shared" si="10"/>
        <v>0</v>
      </c>
      <c r="AQ27" s="99">
        <f t="shared" si="18"/>
        <v>0</v>
      </c>
      <c r="AR27" s="92">
        <f t="shared" si="19"/>
        <v>2</v>
      </c>
      <c r="AS27" s="62">
        <f t="shared" si="20"/>
        <v>0</v>
      </c>
      <c r="AT27" s="13">
        <f t="shared" si="21"/>
        <v>0</v>
      </c>
      <c r="AU27" s="247"/>
    </row>
    <row r="28" spans="1:47" ht="21" customHeight="1" x14ac:dyDescent="0.3">
      <c r="A28" s="4" t="s">
        <v>16</v>
      </c>
      <c r="B28" s="4"/>
      <c r="C28" s="194"/>
      <c r="D28" s="195"/>
      <c r="E28" s="4"/>
      <c r="F28" s="4"/>
      <c r="G28" s="4"/>
      <c r="H28" s="4"/>
      <c r="I28" s="165"/>
      <c r="J28" s="165"/>
      <c r="K28" s="184"/>
      <c r="L28" s="158"/>
      <c r="M28" s="4"/>
      <c r="N28" s="4"/>
      <c r="O28" s="4"/>
      <c r="P28" s="165" t="s">
        <v>7</v>
      </c>
      <c r="Q28" s="163" t="s">
        <v>7</v>
      </c>
      <c r="R28" s="184"/>
      <c r="S28" s="158"/>
      <c r="T28" s="4"/>
      <c r="U28" s="4"/>
      <c r="V28" s="4"/>
      <c r="W28" s="165"/>
      <c r="X28" s="165"/>
      <c r="Y28" s="184"/>
      <c r="Z28" s="158"/>
      <c r="AA28" s="4"/>
      <c r="AB28" s="4"/>
      <c r="AC28" s="4"/>
      <c r="AD28" s="165"/>
      <c r="AE28" s="165"/>
      <c r="AF28" s="184"/>
      <c r="AG28" s="158"/>
      <c r="AH28" s="4"/>
      <c r="AI28" s="165"/>
      <c r="AJ28" s="12">
        <f t="shared" si="14"/>
        <v>0</v>
      </c>
      <c r="AK28" s="52">
        <f t="shared" si="8"/>
        <v>0</v>
      </c>
      <c r="AL28" s="72">
        <f t="shared" si="9"/>
        <v>0</v>
      </c>
      <c r="AM28" s="62">
        <f t="shared" si="15"/>
        <v>0</v>
      </c>
      <c r="AN28" s="13">
        <f t="shared" si="16"/>
        <v>0</v>
      </c>
      <c r="AO28" s="84">
        <f t="shared" si="17"/>
        <v>0</v>
      </c>
      <c r="AP28" s="92">
        <f t="shared" si="10"/>
        <v>0</v>
      </c>
      <c r="AQ28" s="99">
        <f t="shared" si="18"/>
        <v>0</v>
      </c>
      <c r="AR28" s="92">
        <f t="shared" si="19"/>
        <v>2</v>
      </c>
      <c r="AS28" s="62">
        <f t="shared" si="20"/>
        <v>0</v>
      </c>
      <c r="AT28" s="13">
        <f t="shared" si="21"/>
        <v>0</v>
      </c>
      <c r="AU28" s="247"/>
    </row>
    <row r="29" spans="1:47" ht="21" customHeight="1" x14ac:dyDescent="0.3">
      <c r="A29" s="4" t="s">
        <v>14</v>
      </c>
      <c r="B29" s="4"/>
      <c r="C29" s="194"/>
      <c r="D29" s="195"/>
      <c r="E29" s="4"/>
      <c r="F29" s="4"/>
      <c r="G29" s="158"/>
      <c r="H29" s="158"/>
      <c r="I29" s="165"/>
      <c r="J29" s="165"/>
      <c r="K29" s="158"/>
      <c r="L29" s="158"/>
      <c r="M29" s="4"/>
      <c r="N29" s="4"/>
      <c r="O29" s="4"/>
      <c r="P29" s="165"/>
      <c r="Q29" s="165"/>
      <c r="R29" s="184"/>
      <c r="S29" s="158"/>
      <c r="T29" s="4"/>
      <c r="U29" s="4"/>
      <c r="V29" s="4"/>
      <c r="W29" s="165"/>
      <c r="X29" s="165"/>
      <c r="Y29" s="184"/>
      <c r="Z29" s="158"/>
      <c r="AA29" s="4"/>
      <c r="AB29" s="4"/>
      <c r="AC29" s="4"/>
      <c r="AD29" s="165"/>
      <c r="AE29" s="165"/>
      <c r="AF29" s="184"/>
      <c r="AG29" s="158"/>
      <c r="AH29" s="4"/>
      <c r="AI29" s="165"/>
      <c r="AJ29" s="12">
        <f t="shared" si="14"/>
        <v>0</v>
      </c>
      <c r="AK29" s="52">
        <f t="shared" si="8"/>
        <v>0</v>
      </c>
      <c r="AL29" s="72">
        <f t="shared" si="9"/>
        <v>0</v>
      </c>
      <c r="AM29" s="62">
        <f t="shared" si="15"/>
        <v>0</v>
      </c>
      <c r="AN29" s="13">
        <f t="shared" si="16"/>
        <v>0</v>
      </c>
      <c r="AO29" s="84">
        <f t="shared" si="17"/>
        <v>0</v>
      </c>
      <c r="AP29" s="92">
        <f t="shared" si="10"/>
        <v>0</v>
      </c>
      <c r="AQ29" s="99">
        <f t="shared" si="18"/>
        <v>0</v>
      </c>
      <c r="AR29" s="92">
        <f t="shared" si="19"/>
        <v>0</v>
      </c>
      <c r="AS29" s="62">
        <f t="shared" si="20"/>
        <v>0</v>
      </c>
      <c r="AT29" s="13">
        <f t="shared" si="21"/>
        <v>0</v>
      </c>
      <c r="AU29" s="247"/>
    </row>
    <row r="30" spans="1:47" ht="21" customHeight="1" x14ac:dyDescent="0.3">
      <c r="A30" s="4" t="s">
        <v>16</v>
      </c>
      <c r="B30" s="4"/>
      <c r="C30" s="194"/>
      <c r="D30" s="195"/>
      <c r="E30" s="4"/>
      <c r="F30" s="4"/>
      <c r="G30" s="4"/>
      <c r="H30" s="4"/>
      <c r="I30" s="165"/>
      <c r="J30" s="165"/>
      <c r="K30" s="184"/>
      <c r="L30" s="158"/>
      <c r="M30" s="4"/>
      <c r="N30" s="4"/>
      <c r="O30" s="4"/>
      <c r="P30" s="165"/>
      <c r="Q30" s="163"/>
      <c r="R30" s="184"/>
      <c r="S30" s="158"/>
      <c r="T30" s="4"/>
      <c r="U30" s="4"/>
      <c r="V30" s="4"/>
      <c r="W30" s="165"/>
      <c r="X30" s="165"/>
      <c r="Y30" s="184"/>
      <c r="Z30" s="158"/>
      <c r="AA30" s="4"/>
      <c r="AB30" s="4"/>
      <c r="AC30" s="4"/>
      <c r="AD30" s="165"/>
      <c r="AE30" s="165"/>
      <c r="AF30" s="184"/>
      <c r="AG30" s="158"/>
      <c r="AH30" s="4"/>
      <c r="AI30" s="165"/>
      <c r="AJ30" s="12">
        <f t="shared" si="14"/>
        <v>0</v>
      </c>
      <c r="AK30" s="52">
        <f t="shared" si="8"/>
        <v>0</v>
      </c>
      <c r="AL30" s="72">
        <f t="shared" si="9"/>
        <v>0</v>
      </c>
      <c r="AM30" s="62">
        <f t="shared" si="15"/>
        <v>0</v>
      </c>
      <c r="AN30" s="13">
        <f t="shared" si="16"/>
        <v>0</v>
      </c>
      <c r="AO30" s="84">
        <f t="shared" si="17"/>
        <v>0</v>
      </c>
      <c r="AP30" s="92">
        <f t="shared" si="10"/>
        <v>0</v>
      </c>
      <c r="AQ30" s="99">
        <f t="shared" si="18"/>
        <v>0</v>
      </c>
      <c r="AR30" s="92">
        <f t="shared" si="19"/>
        <v>0</v>
      </c>
      <c r="AS30" s="62">
        <f t="shared" si="20"/>
        <v>0</v>
      </c>
      <c r="AT30" s="13">
        <f t="shared" si="21"/>
        <v>0</v>
      </c>
      <c r="AU30" s="247"/>
    </row>
    <row r="31" spans="1:47" ht="21" customHeight="1" x14ac:dyDescent="0.3">
      <c r="A31" s="4" t="s">
        <v>19</v>
      </c>
      <c r="B31" s="4"/>
      <c r="C31" s="194"/>
      <c r="D31" s="195"/>
      <c r="E31" s="4"/>
      <c r="F31" s="4"/>
      <c r="G31" s="4"/>
      <c r="H31" s="4"/>
      <c r="I31" s="165"/>
      <c r="J31" s="165"/>
      <c r="K31" s="184"/>
      <c r="L31" s="158"/>
      <c r="M31" s="4"/>
      <c r="N31" s="4"/>
      <c r="O31" s="4"/>
      <c r="P31" s="165"/>
      <c r="Q31" s="165" t="s">
        <v>7</v>
      </c>
      <c r="R31" s="184"/>
      <c r="S31" s="158"/>
      <c r="T31" s="4" t="s">
        <v>7</v>
      </c>
      <c r="U31" s="4"/>
      <c r="V31" s="4"/>
      <c r="W31" s="165"/>
      <c r="X31" s="165" t="s">
        <v>7</v>
      </c>
      <c r="Y31" s="184"/>
      <c r="Z31" s="184"/>
      <c r="AA31" s="165"/>
      <c r="AB31" s="165"/>
      <c r="AC31" s="165"/>
      <c r="AD31" s="165"/>
      <c r="AE31" s="165"/>
      <c r="AF31" s="184"/>
      <c r="AG31" s="184"/>
      <c r="AH31" s="165"/>
      <c r="AI31" s="4"/>
      <c r="AJ31" s="12">
        <f t="shared" si="14"/>
        <v>0</v>
      </c>
      <c r="AK31" s="52">
        <f t="shared" si="8"/>
        <v>0</v>
      </c>
      <c r="AL31" s="72">
        <f t="shared" si="9"/>
        <v>0</v>
      </c>
      <c r="AM31" s="62">
        <f t="shared" si="15"/>
        <v>0</v>
      </c>
      <c r="AN31" s="13">
        <f t="shared" si="16"/>
        <v>0</v>
      </c>
      <c r="AO31" s="84">
        <f t="shared" si="17"/>
        <v>0</v>
      </c>
      <c r="AP31" s="92">
        <f t="shared" si="10"/>
        <v>0</v>
      </c>
      <c r="AQ31" s="99">
        <f t="shared" si="18"/>
        <v>0</v>
      </c>
      <c r="AR31" s="92">
        <f t="shared" si="19"/>
        <v>3</v>
      </c>
      <c r="AS31" s="62">
        <f t="shared" si="20"/>
        <v>0</v>
      </c>
      <c r="AT31" s="13">
        <f t="shared" si="21"/>
        <v>0</v>
      </c>
      <c r="AU31" s="247"/>
    </row>
    <row r="32" spans="1:47" ht="21" customHeight="1" x14ac:dyDescent="0.3">
      <c r="A32" s="4" t="s">
        <v>20</v>
      </c>
      <c r="B32" s="4"/>
      <c r="C32" s="194"/>
      <c r="D32" s="195"/>
      <c r="E32" s="4"/>
      <c r="F32" s="4"/>
      <c r="G32" s="4"/>
      <c r="H32" s="4"/>
      <c r="I32" s="165"/>
      <c r="J32" s="165"/>
      <c r="K32" s="184"/>
      <c r="L32" s="158"/>
      <c r="M32" s="4"/>
      <c r="N32" s="4"/>
      <c r="O32" s="4"/>
      <c r="P32" s="165"/>
      <c r="Q32" s="165"/>
      <c r="R32" s="158"/>
      <c r="S32" s="158"/>
      <c r="T32" s="4"/>
      <c r="U32" s="4"/>
      <c r="V32" s="4"/>
      <c r="W32" s="165"/>
      <c r="X32" s="165"/>
      <c r="Y32" s="158"/>
      <c r="Z32" s="158"/>
      <c r="AA32" s="4"/>
      <c r="AB32" s="4"/>
      <c r="AC32" s="4"/>
      <c r="AD32" s="165"/>
      <c r="AE32" s="165"/>
      <c r="AF32" s="158"/>
      <c r="AG32" s="158"/>
      <c r="AH32" s="4"/>
      <c r="AI32" s="4"/>
      <c r="AJ32" s="12">
        <f t="shared" si="14"/>
        <v>0</v>
      </c>
      <c r="AK32" s="52">
        <f t="shared" si="8"/>
        <v>0</v>
      </c>
      <c r="AL32" s="72">
        <f t="shared" si="9"/>
        <v>0</v>
      </c>
      <c r="AM32" s="62">
        <f t="shared" si="15"/>
        <v>0</v>
      </c>
      <c r="AN32" s="13">
        <f t="shared" si="16"/>
        <v>0</v>
      </c>
      <c r="AO32" s="84">
        <f t="shared" si="17"/>
        <v>0</v>
      </c>
      <c r="AP32" s="92">
        <f t="shared" si="10"/>
        <v>0</v>
      </c>
      <c r="AQ32" s="99">
        <f t="shared" si="18"/>
        <v>0</v>
      </c>
      <c r="AR32" s="92">
        <f t="shared" si="19"/>
        <v>0</v>
      </c>
      <c r="AS32" s="62">
        <f t="shared" si="20"/>
        <v>0</v>
      </c>
      <c r="AT32" s="13">
        <f t="shared" si="21"/>
        <v>0</v>
      </c>
      <c r="AU32" s="247"/>
    </row>
    <row r="33" spans="1:47" ht="21" customHeight="1" x14ac:dyDescent="0.3">
      <c r="A33" s="4" t="s">
        <v>21</v>
      </c>
      <c r="B33" s="4"/>
      <c r="C33" s="194"/>
      <c r="D33" s="195"/>
      <c r="E33" s="4"/>
      <c r="F33" s="4"/>
      <c r="G33" s="4"/>
      <c r="H33" s="4"/>
      <c r="I33" s="165"/>
      <c r="J33" s="165"/>
      <c r="K33" s="184"/>
      <c r="L33" s="158"/>
      <c r="M33" s="4"/>
      <c r="N33" s="4"/>
      <c r="O33" s="4"/>
      <c r="P33" s="165"/>
      <c r="Q33" s="163" t="s">
        <v>7</v>
      </c>
      <c r="R33" s="184"/>
      <c r="S33" s="158"/>
      <c r="T33" s="4"/>
      <c r="U33" s="4"/>
      <c r="V33" s="4"/>
      <c r="W33" s="165" t="s">
        <v>7</v>
      </c>
      <c r="X33" s="165"/>
      <c r="Y33" s="184"/>
      <c r="Z33" s="158"/>
      <c r="AA33" s="4"/>
      <c r="AB33" s="4"/>
      <c r="AC33" s="4"/>
      <c r="AD33" s="165"/>
      <c r="AE33" s="165"/>
      <c r="AF33" s="184"/>
      <c r="AG33" s="158"/>
      <c r="AH33" s="4"/>
      <c r="AI33" s="165"/>
      <c r="AJ33" s="12">
        <f t="shared" si="14"/>
        <v>0</v>
      </c>
      <c r="AK33" s="52">
        <f t="shared" si="8"/>
        <v>0</v>
      </c>
      <c r="AL33" s="72">
        <f t="shared" si="9"/>
        <v>0</v>
      </c>
      <c r="AM33" s="62">
        <f t="shared" si="15"/>
        <v>0</v>
      </c>
      <c r="AN33" s="13">
        <f t="shared" si="16"/>
        <v>0</v>
      </c>
      <c r="AO33" s="84">
        <f t="shared" si="17"/>
        <v>0</v>
      </c>
      <c r="AP33" s="92">
        <f t="shared" si="10"/>
        <v>0</v>
      </c>
      <c r="AQ33" s="99">
        <f t="shared" si="18"/>
        <v>0</v>
      </c>
      <c r="AR33" s="92">
        <f t="shared" si="19"/>
        <v>2</v>
      </c>
      <c r="AS33" s="62">
        <f t="shared" si="20"/>
        <v>0</v>
      </c>
      <c r="AT33" s="13">
        <f t="shared" si="21"/>
        <v>0</v>
      </c>
      <c r="AU33" s="247"/>
    </row>
    <row r="34" spans="1:47" ht="21" customHeight="1" x14ac:dyDescent="0.3">
      <c r="A34" s="4" t="s">
        <v>22</v>
      </c>
      <c r="B34" s="4"/>
      <c r="C34" s="194"/>
      <c r="D34" s="195"/>
      <c r="E34" s="4"/>
      <c r="F34" s="4"/>
      <c r="G34" s="4"/>
      <c r="H34" s="4"/>
      <c r="I34" s="165"/>
      <c r="J34" s="165"/>
      <c r="K34" s="184"/>
      <c r="L34" s="158"/>
      <c r="M34" s="4"/>
      <c r="N34" s="4"/>
      <c r="O34" s="4"/>
      <c r="P34" s="165"/>
      <c r="Q34" s="163"/>
      <c r="R34" s="184"/>
      <c r="S34" s="158"/>
      <c r="T34" s="4"/>
      <c r="U34" s="4"/>
      <c r="V34" s="4"/>
      <c r="W34" s="165"/>
      <c r="X34" s="165"/>
      <c r="Y34" s="184"/>
      <c r="Z34" s="158"/>
      <c r="AA34" s="4"/>
      <c r="AB34" s="4"/>
      <c r="AC34" s="4"/>
      <c r="AD34" s="165" t="s">
        <v>7</v>
      </c>
      <c r="AE34" s="165"/>
      <c r="AF34" s="184"/>
      <c r="AG34" s="158"/>
      <c r="AH34" s="4"/>
      <c r="AI34" s="165"/>
      <c r="AJ34" s="12">
        <f t="shared" si="14"/>
        <v>0</v>
      </c>
      <c r="AK34" s="52">
        <f t="shared" si="8"/>
        <v>0</v>
      </c>
      <c r="AL34" s="72">
        <f t="shared" si="9"/>
        <v>0</v>
      </c>
      <c r="AM34" s="62">
        <f t="shared" si="15"/>
        <v>0</v>
      </c>
      <c r="AN34" s="13">
        <f t="shared" si="16"/>
        <v>0</v>
      </c>
      <c r="AO34" s="84">
        <f t="shared" si="17"/>
        <v>0</v>
      </c>
      <c r="AP34" s="92">
        <f t="shared" si="10"/>
        <v>0</v>
      </c>
      <c r="AQ34" s="99">
        <f t="shared" si="18"/>
        <v>0</v>
      </c>
      <c r="AR34" s="92">
        <f t="shared" si="19"/>
        <v>1</v>
      </c>
      <c r="AS34" s="62">
        <f t="shared" si="20"/>
        <v>0</v>
      </c>
      <c r="AT34" s="13">
        <f t="shared" si="21"/>
        <v>0</v>
      </c>
      <c r="AU34" s="247"/>
    </row>
    <row r="35" spans="1:47" ht="21" customHeight="1" x14ac:dyDescent="0.3">
      <c r="A35" s="4" t="s">
        <v>23</v>
      </c>
      <c r="B35" s="4"/>
      <c r="C35" s="194"/>
      <c r="D35" s="195"/>
      <c r="E35" s="4"/>
      <c r="F35" s="4"/>
      <c r="G35" s="4"/>
      <c r="H35" s="4"/>
      <c r="I35" s="165"/>
      <c r="J35" s="165"/>
      <c r="K35" s="184"/>
      <c r="L35" s="158"/>
      <c r="M35" s="4"/>
      <c r="N35" s="4"/>
      <c r="O35" s="4"/>
      <c r="P35" s="165"/>
      <c r="Q35" s="163"/>
      <c r="R35" s="184"/>
      <c r="S35" s="158"/>
      <c r="T35" s="4"/>
      <c r="U35" s="4"/>
      <c r="V35" s="4"/>
      <c r="W35" s="165"/>
      <c r="X35" s="165"/>
      <c r="Y35" s="158"/>
      <c r="Z35" s="158"/>
      <c r="AA35" s="4"/>
      <c r="AB35" s="4"/>
      <c r="AC35" s="4"/>
      <c r="AD35" s="165"/>
      <c r="AE35" s="165"/>
      <c r="AF35" s="158"/>
      <c r="AG35" s="158"/>
      <c r="AH35" s="4"/>
      <c r="AI35" s="165"/>
      <c r="AJ35" s="12">
        <f t="shared" si="14"/>
        <v>0</v>
      </c>
      <c r="AK35" s="52">
        <f t="shared" si="8"/>
        <v>0</v>
      </c>
      <c r="AL35" s="72">
        <f t="shared" si="9"/>
        <v>0</v>
      </c>
      <c r="AM35" s="62">
        <f t="shared" si="15"/>
        <v>0</v>
      </c>
      <c r="AN35" s="13">
        <f t="shared" si="16"/>
        <v>0</v>
      </c>
      <c r="AO35" s="84">
        <f t="shared" si="17"/>
        <v>0</v>
      </c>
      <c r="AP35" s="92">
        <f t="shared" si="10"/>
        <v>0</v>
      </c>
      <c r="AQ35" s="99">
        <f t="shared" si="18"/>
        <v>0</v>
      </c>
      <c r="AR35" s="92">
        <f t="shared" si="19"/>
        <v>0</v>
      </c>
      <c r="AS35" s="62">
        <f t="shared" si="20"/>
        <v>0</v>
      </c>
      <c r="AT35" s="13">
        <f t="shared" si="21"/>
        <v>0</v>
      </c>
      <c r="AU35" s="247"/>
    </row>
    <row r="36" spans="1:47" ht="21" customHeight="1" x14ac:dyDescent="0.3">
      <c r="A36" s="4" t="s">
        <v>24</v>
      </c>
      <c r="B36" s="4"/>
      <c r="C36" s="194"/>
      <c r="D36" s="195"/>
      <c r="E36" s="4" t="s">
        <v>120</v>
      </c>
      <c r="F36" s="4" t="s">
        <v>120</v>
      </c>
      <c r="G36" s="4" t="s">
        <v>120</v>
      </c>
      <c r="H36" s="4"/>
      <c r="I36" s="165"/>
      <c r="J36" s="165"/>
      <c r="K36" s="184"/>
      <c r="L36" s="158"/>
      <c r="M36" s="4"/>
      <c r="N36" s="4"/>
      <c r="O36" s="4"/>
      <c r="P36" s="165"/>
      <c r="Q36" s="163"/>
      <c r="R36" s="184"/>
      <c r="S36" s="158"/>
      <c r="T36" s="4"/>
      <c r="U36" s="4"/>
      <c r="V36" s="4"/>
      <c r="W36" s="165"/>
      <c r="X36" s="165" t="s">
        <v>7</v>
      </c>
      <c r="Y36" s="184"/>
      <c r="Z36" s="158"/>
      <c r="AA36" s="4" t="s">
        <v>120</v>
      </c>
      <c r="AB36" s="4" t="s">
        <v>120</v>
      </c>
      <c r="AC36" s="4" t="s">
        <v>120</v>
      </c>
      <c r="AD36" s="4" t="s">
        <v>120</v>
      </c>
      <c r="AE36" s="4" t="s">
        <v>120</v>
      </c>
      <c r="AF36" s="158" t="s">
        <v>201</v>
      </c>
      <c r="AG36" s="158" t="s">
        <v>201</v>
      </c>
      <c r="AH36" s="4" t="s">
        <v>120</v>
      </c>
      <c r="AI36" s="165"/>
      <c r="AJ36" s="12">
        <f t="shared" si="14"/>
        <v>0</v>
      </c>
      <c r="AK36" s="52">
        <f t="shared" si="8"/>
        <v>0</v>
      </c>
      <c r="AL36" s="72">
        <f t="shared" si="9"/>
        <v>0</v>
      </c>
      <c r="AM36" s="62">
        <f t="shared" si="15"/>
        <v>0</v>
      </c>
      <c r="AN36" s="13">
        <f t="shared" si="16"/>
        <v>2</v>
      </c>
      <c r="AO36" s="84">
        <f t="shared" si="17"/>
        <v>9</v>
      </c>
      <c r="AP36" s="92">
        <f t="shared" si="10"/>
        <v>11</v>
      </c>
      <c r="AQ36" s="99">
        <f t="shared" si="18"/>
        <v>0</v>
      </c>
      <c r="AR36" s="92">
        <f t="shared" si="19"/>
        <v>1</v>
      </c>
      <c r="AS36" s="62">
        <f t="shared" si="20"/>
        <v>0</v>
      </c>
      <c r="AT36" s="13">
        <f t="shared" si="21"/>
        <v>0</v>
      </c>
      <c r="AU36" s="247"/>
    </row>
    <row r="37" spans="1:47" ht="21" customHeight="1" x14ac:dyDescent="0.3">
      <c r="A37" s="4" t="s">
        <v>26</v>
      </c>
      <c r="B37" s="4"/>
      <c r="C37" s="194"/>
      <c r="D37" s="195"/>
      <c r="E37" s="4"/>
      <c r="F37" s="4"/>
      <c r="G37" s="4"/>
      <c r="H37" s="4"/>
      <c r="I37" s="165"/>
      <c r="J37" s="165"/>
      <c r="K37" s="184"/>
      <c r="L37" s="158"/>
      <c r="M37" s="4"/>
      <c r="N37" s="4"/>
      <c r="O37" s="4"/>
      <c r="P37" s="165"/>
      <c r="Q37" s="163" t="s">
        <v>7</v>
      </c>
      <c r="R37" s="184"/>
      <c r="S37" s="158"/>
      <c r="T37" s="4"/>
      <c r="U37" s="4"/>
      <c r="V37" s="4"/>
      <c r="W37" s="165"/>
      <c r="X37" s="165" t="s">
        <v>7</v>
      </c>
      <c r="Y37" s="184"/>
      <c r="Z37" s="158"/>
      <c r="AA37" s="4"/>
      <c r="AB37" s="4"/>
      <c r="AC37" s="4"/>
      <c r="AD37" s="165"/>
      <c r="AE37" s="165"/>
      <c r="AF37" s="158"/>
      <c r="AG37" s="158"/>
      <c r="AH37" s="4"/>
      <c r="AI37" s="165"/>
      <c r="AJ37" s="12">
        <f t="shared" si="14"/>
        <v>0</v>
      </c>
      <c r="AK37" s="52">
        <f t="shared" si="8"/>
        <v>0</v>
      </c>
      <c r="AL37" s="72">
        <f t="shared" si="9"/>
        <v>0</v>
      </c>
      <c r="AM37" s="62">
        <f t="shared" si="15"/>
        <v>0</v>
      </c>
      <c r="AN37" s="13">
        <f t="shared" si="16"/>
        <v>0</v>
      </c>
      <c r="AO37" s="84">
        <f t="shared" si="17"/>
        <v>0</v>
      </c>
      <c r="AP37" s="92">
        <f t="shared" si="10"/>
        <v>0</v>
      </c>
      <c r="AQ37" s="99">
        <f t="shared" si="18"/>
        <v>0</v>
      </c>
      <c r="AR37" s="92">
        <f t="shared" si="19"/>
        <v>2</v>
      </c>
      <c r="AS37" s="62">
        <f t="shared" si="20"/>
        <v>0</v>
      </c>
      <c r="AT37" s="13">
        <f t="shared" si="21"/>
        <v>0</v>
      </c>
      <c r="AU37" s="247"/>
    </row>
    <row r="38" spans="1:47" ht="21" customHeight="1" x14ac:dyDescent="0.3">
      <c r="A38" s="4" t="s">
        <v>28</v>
      </c>
      <c r="B38" s="4"/>
      <c r="C38" s="194"/>
      <c r="D38" s="195"/>
      <c r="E38" s="4"/>
      <c r="F38" s="4"/>
      <c r="G38" s="4"/>
      <c r="H38" s="4"/>
      <c r="I38" s="165"/>
      <c r="J38" s="165"/>
      <c r="K38" s="184"/>
      <c r="L38" s="158"/>
      <c r="M38" s="4"/>
      <c r="N38" s="4"/>
      <c r="O38" s="4"/>
      <c r="P38" s="165"/>
      <c r="Q38" s="163"/>
      <c r="R38" s="184"/>
      <c r="S38" s="158"/>
      <c r="T38" s="4"/>
      <c r="U38" s="4"/>
      <c r="V38" s="4"/>
      <c r="W38" s="165"/>
      <c r="X38" s="165"/>
      <c r="Y38" s="184"/>
      <c r="Z38" s="158"/>
      <c r="AA38" s="4"/>
      <c r="AB38" s="4"/>
      <c r="AC38" s="4"/>
      <c r="AD38" s="165"/>
      <c r="AE38" s="165"/>
      <c r="AF38" s="184"/>
      <c r="AG38" s="158"/>
      <c r="AH38" s="4"/>
      <c r="AI38" s="165"/>
      <c r="AJ38" s="12">
        <f t="shared" si="14"/>
        <v>0</v>
      </c>
      <c r="AK38" s="52">
        <f t="shared" si="8"/>
        <v>0</v>
      </c>
      <c r="AL38" s="72">
        <f t="shared" si="9"/>
        <v>0</v>
      </c>
      <c r="AM38" s="62">
        <f t="shared" si="15"/>
        <v>0</v>
      </c>
      <c r="AN38" s="13">
        <f t="shared" si="16"/>
        <v>0</v>
      </c>
      <c r="AO38" s="84">
        <f t="shared" si="17"/>
        <v>0</v>
      </c>
      <c r="AP38" s="92">
        <f t="shared" si="10"/>
        <v>0</v>
      </c>
      <c r="AQ38" s="99">
        <f t="shared" si="18"/>
        <v>0</v>
      </c>
      <c r="AR38" s="92">
        <f t="shared" si="19"/>
        <v>0</v>
      </c>
      <c r="AS38" s="62">
        <f t="shared" si="20"/>
        <v>0</v>
      </c>
      <c r="AT38" s="13">
        <f t="shared" si="21"/>
        <v>0</v>
      </c>
      <c r="AU38" s="247"/>
    </row>
    <row r="39" spans="1:47" ht="21" customHeight="1" x14ac:dyDescent="0.3">
      <c r="A39" s="4" t="s">
        <v>29</v>
      </c>
      <c r="B39" s="4"/>
      <c r="C39" s="194"/>
      <c r="D39" s="195"/>
      <c r="E39" s="4"/>
      <c r="F39" s="4"/>
      <c r="G39" s="4"/>
      <c r="H39" s="4"/>
      <c r="I39" s="165"/>
      <c r="J39" s="165"/>
      <c r="K39" s="158"/>
      <c r="L39" s="158"/>
      <c r="M39" s="4" t="s">
        <v>7</v>
      </c>
      <c r="N39" s="4"/>
      <c r="O39" s="4" t="s">
        <v>7</v>
      </c>
      <c r="P39" s="165"/>
      <c r="Q39" s="165"/>
      <c r="R39" s="158"/>
      <c r="S39" s="158"/>
      <c r="T39" s="4"/>
      <c r="U39" s="4"/>
      <c r="V39" s="4"/>
      <c r="W39" s="165"/>
      <c r="X39" s="165"/>
      <c r="Y39" s="184"/>
      <c r="Z39" s="158"/>
      <c r="AA39" s="4"/>
      <c r="AB39" s="4"/>
      <c r="AC39" s="4"/>
      <c r="AD39" s="165"/>
      <c r="AE39" s="165"/>
      <c r="AF39" s="184"/>
      <c r="AG39" s="158"/>
      <c r="AH39" s="4"/>
      <c r="AI39" s="165"/>
      <c r="AJ39" s="12">
        <f t="shared" si="14"/>
        <v>0</v>
      </c>
      <c r="AK39" s="52">
        <f t="shared" si="8"/>
        <v>0</v>
      </c>
      <c r="AL39" s="72">
        <f t="shared" si="9"/>
        <v>0</v>
      </c>
      <c r="AM39" s="62">
        <f t="shared" si="15"/>
        <v>0</v>
      </c>
      <c r="AN39" s="13">
        <f t="shared" si="16"/>
        <v>0</v>
      </c>
      <c r="AO39" s="84">
        <f t="shared" si="17"/>
        <v>0</v>
      </c>
      <c r="AP39" s="92">
        <f t="shared" si="10"/>
        <v>0</v>
      </c>
      <c r="AQ39" s="99">
        <f t="shared" si="18"/>
        <v>0</v>
      </c>
      <c r="AR39" s="92">
        <f t="shared" si="19"/>
        <v>2</v>
      </c>
      <c r="AS39" s="62">
        <f t="shared" si="20"/>
        <v>0</v>
      </c>
      <c r="AT39" s="13">
        <f t="shared" si="21"/>
        <v>0</v>
      </c>
      <c r="AU39" s="247"/>
    </row>
    <row r="40" spans="1:47" ht="21" customHeight="1" x14ac:dyDescent="0.3">
      <c r="A40" s="4" t="s">
        <v>30</v>
      </c>
      <c r="B40" s="4"/>
      <c r="C40" s="194"/>
      <c r="D40" s="195"/>
      <c r="E40" s="4"/>
      <c r="F40" s="4"/>
      <c r="G40" s="4"/>
      <c r="H40" s="4"/>
      <c r="I40" s="165"/>
      <c r="J40" s="165"/>
      <c r="K40" s="184"/>
      <c r="L40" s="158"/>
      <c r="M40" s="4"/>
      <c r="N40" s="4"/>
      <c r="O40" s="4"/>
      <c r="P40" s="165"/>
      <c r="Q40" s="163"/>
      <c r="R40" s="184"/>
      <c r="S40" s="158"/>
      <c r="T40" s="4"/>
      <c r="U40" s="4"/>
      <c r="V40" s="4"/>
      <c r="W40" s="165"/>
      <c r="X40" s="165"/>
      <c r="Y40" s="184"/>
      <c r="Z40" s="158"/>
      <c r="AA40" s="4"/>
      <c r="AB40" s="4"/>
      <c r="AC40" s="4" t="s">
        <v>7</v>
      </c>
      <c r="AD40" s="165"/>
      <c r="AE40" s="165" t="s">
        <v>7</v>
      </c>
      <c r="AF40" s="184"/>
      <c r="AG40" s="158"/>
      <c r="AH40" s="4"/>
      <c r="AI40" s="165"/>
      <c r="AJ40" s="12">
        <f t="shared" si="14"/>
        <v>0</v>
      </c>
      <c r="AK40" s="52">
        <f t="shared" si="8"/>
        <v>0</v>
      </c>
      <c r="AL40" s="72">
        <f t="shared" si="9"/>
        <v>0</v>
      </c>
      <c r="AM40" s="62">
        <f t="shared" si="15"/>
        <v>0</v>
      </c>
      <c r="AN40" s="13">
        <f t="shared" si="16"/>
        <v>0</v>
      </c>
      <c r="AO40" s="84">
        <f t="shared" si="17"/>
        <v>0</v>
      </c>
      <c r="AP40" s="92">
        <f t="shared" si="10"/>
        <v>0</v>
      </c>
      <c r="AQ40" s="99">
        <f t="shared" si="18"/>
        <v>0</v>
      </c>
      <c r="AR40" s="92">
        <f t="shared" si="19"/>
        <v>2</v>
      </c>
      <c r="AS40" s="62">
        <f t="shared" si="20"/>
        <v>0</v>
      </c>
      <c r="AT40" s="13">
        <f t="shared" si="21"/>
        <v>0</v>
      </c>
      <c r="AU40" s="247"/>
    </row>
    <row r="41" spans="1:47" ht="21" customHeight="1" x14ac:dyDescent="0.3">
      <c r="A41" s="4" t="s">
        <v>31</v>
      </c>
      <c r="B41" s="4"/>
      <c r="C41" s="194"/>
      <c r="D41" s="195"/>
      <c r="E41" s="4"/>
      <c r="F41" s="4"/>
      <c r="G41" s="4"/>
      <c r="H41" s="4"/>
      <c r="I41" s="165"/>
      <c r="J41" s="165"/>
      <c r="K41" s="184"/>
      <c r="L41" s="184"/>
      <c r="M41" s="179"/>
      <c r="N41" s="165"/>
      <c r="O41" s="165"/>
      <c r="P41" s="165"/>
      <c r="Q41" s="165"/>
      <c r="R41" s="184"/>
      <c r="S41" s="184"/>
      <c r="T41" s="179"/>
      <c r="U41" s="165"/>
      <c r="V41" s="165"/>
      <c r="W41" s="165" t="s">
        <v>7</v>
      </c>
      <c r="X41" s="165" t="s">
        <v>7</v>
      </c>
      <c r="Y41" s="184"/>
      <c r="Z41" s="184"/>
      <c r="AA41" s="179"/>
      <c r="AB41" s="165"/>
      <c r="AC41" s="165"/>
      <c r="AD41" s="165"/>
      <c r="AE41" s="165"/>
      <c r="AF41" s="184"/>
      <c r="AG41" s="184"/>
      <c r="AH41" s="179"/>
      <c r="AI41" s="165"/>
      <c r="AJ41" s="12">
        <f t="shared" si="14"/>
        <v>0</v>
      </c>
      <c r="AK41" s="52">
        <f t="shared" si="8"/>
        <v>0</v>
      </c>
      <c r="AL41" s="72">
        <f t="shared" si="9"/>
        <v>0</v>
      </c>
      <c r="AM41" s="62">
        <f t="shared" si="15"/>
        <v>0</v>
      </c>
      <c r="AN41" s="13">
        <f t="shared" si="16"/>
        <v>0</v>
      </c>
      <c r="AO41" s="84">
        <f t="shared" si="17"/>
        <v>0</v>
      </c>
      <c r="AP41" s="92">
        <f t="shared" si="10"/>
        <v>0</v>
      </c>
      <c r="AQ41" s="99">
        <f t="shared" si="18"/>
        <v>0</v>
      </c>
      <c r="AR41" s="92">
        <f t="shared" si="19"/>
        <v>2</v>
      </c>
      <c r="AS41" s="62">
        <f t="shared" si="20"/>
        <v>0</v>
      </c>
      <c r="AT41" s="13">
        <f t="shared" si="21"/>
        <v>0</v>
      </c>
      <c r="AU41" s="247"/>
    </row>
    <row r="42" spans="1:47" ht="21" customHeight="1" x14ac:dyDescent="0.3">
      <c r="A42" s="4" t="s">
        <v>32</v>
      </c>
      <c r="B42" s="4"/>
      <c r="C42" s="194"/>
      <c r="D42" s="195"/>
      <c r="E42" s="4" t="s">
        <v>119</v>
      </c>
      <c r="F42" s="4" t="s">
        <v>119</v>
      </c>
      <c r="G42" s="4" t="s">
        <v>119</v>
      </c>
      <c r="H42" s="4"/>
      <c r="I42" s="165"/>
      <c r="J42" s="165"/>
      <c r="K42" s="184"/>
      <c r="L42" s="158"/>
      <c r="M42" s="4"/>
      <c r="N42" s="4"/>
      <c r="O42" s="4"/>
      <c r="P42" s="165"/>
      <c r="Q42" s="163"/>
      <c r="R42" s="184"/>
      <c r="S42" s="158"/>
      <c r="T42" s="4"/>
      <c r="U42" s="4"/>
      <c r="V42" s="4"/>
      <c r="W42" s="165" t="s">
        <v>7</v>
      </c>
      <c r="X42" s="165" t="s">
        <v>7</v>
      </c>
      <c r="Y42" s="158"/>
      <c r="Z42" s="158"/>
      <c r="AA42" s="4"/>
      <c r="AB42" s="4"/>
      <c r="AC42" s="4"/>
      <c r="AD42" s="165"/>
      <c r="AE42" s="165"/>
      <c r="AF42" s="158"/>
      <c r="AG42" s="184"/>
      <c r="AH42" s="179"/>
      <c r="AI42" s="4"/>
      <c r="AJ42" s="12">
        <f t="shared" si="14"/>
        <v>3</v>
      </c>
      <c r="AK42" s="52">
        <f t="shared" si="8"/>
        <v>0</v>
      </c>
      <c r="AL42" s="72">
        <f t="shared" si="9"/>
        <v>3</v>
      </c>
      <c r="AM42" s="62">
        <f t="shared" si="15"/>
        <v>0</v>
      </c>
      <c r="AN42" s="13">
        <f t="shared" si="16"/>
        <v>0</v>
      </c>
      <c r="AO42" s="84">
        <f t="shared" si="17"/>
        <v>0</v>
      </c>
      <c r="AP42" s="92">
        <f t="shared" si="10"/>
        <v>0</v>
      </c>
      <c r="AQ42" s="99">
        <f t="shared" si="18"/>
        <v>0</v>
      </c>
      <c r="AR42" s="92">
        <f t="shared" si="19"/>
        <v>2</v>
      </c>
      <c r="AS42" s="62">
        <f t="shared" si="20"/>
        <v>0</v>
      </c>
      <c r="AT42" s="13">
        <f t="shared" si="21"/>
        <v>0</v>
      </c>
      <c r="AU42" s="247"/>
    </row>
    <row r="43" spans="1:47" ht="21" customHeight="1" x14ac:dyDescent="0.3">
      <c r="A43" s="4" t="s">
        <v>33</v>
      </c>
      <c r="B43" s="4"/>
      <c r="C43" s="194"/>
      <c r="D43" s="195"/>
      <c r="E43" s="4"/>
      <c r="F43" s="4"/>
      <c r="G43" s="4"/>
      <c r="H43" s="4"/>
      <c r="I43" s="165"/>
      <c r="J43" s="165"/>
      <c r="K43" s="184"/>
      <c r="L43" s="158"/>
      <c r="M43" s="4"/>
      <c r="N43" s="4"/>
      <c r="O43" s="4"/>
      <c r="P43" s="165"/>
      <c r="Q43" s="163"/>
      <c r="R43" s="184"/>
      <c r="S43" s="158"/>
      <c r="T43" s="4"/>
      <c r="U43" s="4"/>
      <c r="V43" s="4"/>
      <c r="W43" s="165"/>
      <c r="X43" s="165" t="s">
        <v>7</v>
      </c>
      <c r="Y43" s="184"/>
      <c r="Z43" s="158"/>
      <c r="AA43" s="4"/>
      <c r="AB43" s="4"/>
      <c r="AC43" s="4"/>
      <c r="AD43" s="165"/>
      <c r="AE43" s="165"/>
      <c r="AF43" s="158"/>
      <c r="AG43" s="158"/>
      <c r="AH43" s="4" t="s">
        <v>7</v>
      </c>
      <c r="AI43" s="165"/>
      <c r="AJ43" s="12">
        <f t="shared" si="14"/>
        <v>0</v>
      </c>
      <c r="AK43" s="52">
        <f t="shared" si="8"/>
        <v>0</v>
      </c>
      <c r="AL43" s="72">
        <f t="shared" si="9"/>
        <v>0</v>
      </c>
      <c r="AM43" s="62">
        <f t="shared" si="15"/>
        <v>0</v>
      </c>
      <c r="AN43" s="13">
        <f t="shared" si="16"/>
        <v>0</v>
      </c>
      <c r="AO43" s="84">
        <f t="shared" si="17"/>
        <v>0</v>
      </c>
      <c r="AP43" s="92">
        <f t="shared" si="10"/>
        <v>0</v>
      </c>
      <c r="AQ43" s="99">
        <f t="shared" si="18"/>
        <v>0</v>
      </c>
      <c r="AR43" s="92">
        <f t="shared" si="19"/>
        <v>2</v>
      </c>
      <c r="AS43" s="62">
        <f t="shared" si="20"/>
        <v>0</v>
      </c>
      <c r="AT43" s="13">
        <f t="shared" si="21"/>
        <v>0</v>
      </c>
      <c r="AU43" s="247"/>
    </row>
    <row r="44" spans="1:47" ht="21" customHeight="1" x14ac:dyDescent="0.3">
      <c r="A44" s="4" t="s">
        <v>34</v>
      </c>
      <c r="B44" s="4"/>
      <c r="C44" s="194"/>
      <c r="D44" s="195"/>
      <c r="E44" s="4"/>
      <c r="F44" s="4"/>
      <c r="G44" s="4"/>
      <c r="H44" s="4"/>
      <c r="I44" s="165"/>
      <c r="J44" s="165"/>
      <c r="K44" s="184"/>
      <c r="L44" s="184"/>
      <c r="M44" s="179"/>
      <c r="N44" s="179"/>
      <c r="O44" s="179"/>
      <c r="P44" s="165"/>
      <c r="Q44" s="165"/>
      <c r="R44" s="184"/>
      <c r="S44" s="184"/>
      <c r="T44" s="179"/>
      <c r="U44" s="179"/>
      <c r="V44" s="179" t="s">
        <v>7</v>
      </c>
      <c r="W44" s="165"/>
      <c r="X44" s="165"/>
      <c r="Y44" s="184"/>
      <c r="Z44" s="184"/>
      <c r="AA44" s="179"/>
      <c r="AB44" s="179"/>
      <c r="AC44" s="179"/>
      <c r="AD44" s="165"/>
      <c r="AE44" s="165"/>
      <c r="AF44" s="184"/>
      <c r="AG44" s="158"/>
      <c r="AH44" s="4"/>
      <c r="AI44" s="165"/>
      <c r="AJ44" s="12">
        <f t="shared" si="14"/>
        <v>0</v>
      </c>
      <c r="AK44" s="52">
        <f t="shared" si="8"/>
        <v>0</v>
      </c>
      <c r="AL44" s="72">
        <f t="shared" si="9"/>
        <v>0</v>
      </c>
      <c r="AM44" s="62">
        <f t="shared" si="15"/>
        <v>0</v>
      </c>
      <c r="AN44" s="13">
        <f t="shared" si="16"/>
        <v>0</v>
      </c>
      <c r="AO44" s="84">
        <f t="shared" si="17"/>
        <v>0</v>
      </c>
      <c r="AP44" s="92">
        <f t="shared" si="10"/>
        <v>0</v>
      </c>
      <c r="AQ44" s="99">
        <f t="shared" si="18"/>
        <v>0</v>
      </c>
      <c r="AR44" s="92">
        <f t="shared" si="19"/>
        <v>1</v>
      </c>
      <c r="AS44" s="62">
        <f t="shared" si="20"/>
        <v>0</v>
      </c>
      <c r="AT44" s="13">
        <f t="shared" si="21"/>
        <v>0</v>
      </c>
      <c r="AU44" s="247"/>
    </row>
    <row r="45" spans="1:47" ht="21" customHeight="1" x14ac:dyDescent="0.3">
      <c r="A45" s="4" t="s">
        <v>35</v>
      </c>
      <c r="B45" s="4"/>
      <c r="C45" s="194"/>
      <c r="D45" s="195"/>
      <c r="E45" s="4"/>
      <c r="F45" s="4"/>
      <c r="G45" s="4"/>
      <c r="H45" s="4"/>
      <c r="I45" s="165"/>
      <c r="J45" s="165"/>
      <c r="K45" s="184"/>
      <c r="L45" s="158"/>
      <c r="M45" s="4"/>
      <c r="N45" s="4"/>
      <c r="O45" s="4"/>
      <c r="P45" s="165"/>
      <c r="Q45" s="165"/>
      <c r="R45" s="158"/>
      <c r="S45" s="158"/>
      <c r="T45" s="4"/>
      <c r="U45" s="4"/>
      <c r="V45" s="4"/>
      <c r="W45" s="165"/>
      <c r="X45" s="165"/>
      <c r="Y45" s="158"/>
      <c r="Z45" s="158"/>
      <c r="AA45" s="4"/>
      <c r="AB45" s="4"/>
      <c r="AC45" s="4"/>
      <c r="AD45" s="165"/>
      <c r="AE45" s="165"/>
      <c r="AF45" s="184"/>
      <c r="AG45" s="158"/>
      <c r="AH45" s="4"/>
      <c r="AI45" s="165"/>
      <c r="AJ45" s="12">
        <f t="shared" si="14"/>
        <v>0</v>
      </c>
      <c r="AK45" s="52">
        <f t="shared" si="8"/>
        <v>0</v>
      </c>
      <c r="AL45" s="72">
        <f t="shared" si="9"/>
        <v>0</v>
      </c>
      <c r="AM45" s="62">
        <f t="shared" si="15"/>
        <v>0</v>
      </c>
      <c r="AN45" s="13">
        <f t="shared" si="16"/>
        <v>0</v>
      </c>
      <c r="AO45" s="84">
        <f t="shared" si="17"/>
        <v>0</v>
      </c>
      <c r="AP45" s="92">
        <f t="shared" si="10"/>
        <v>0</v>
      </c>
      <c r="AQ45" s="99">
        <f t="shared" si="18"/>
        <v>0</v>
      </c>
      <c r="AR45" s="92">
        <f t="shared" si="19"/>
        <v>0</v>
      </c>
      <c r="AS45" s="62">
        <f t="shared" si="20"/>
        <v>0</v>
      </c>
      <c r="AT45" s="13">
        <f t="shared" si="21"/>
        <v>0</v>
      </c>
      <c r="AU45" s="247"/>
    </row>
    <row r="46" spans="1:47" ht="21" customHeight="1" x14ac:dyDescent="0.3">
      <c r="A46" s="4" t="s">
        <v>36</v>
      </c>
      <c r="B46" s="4"/>
      <c r="C46" s="194"/>
      <c r="D46" s="195"/>
      <c r="E46" s="4"/>
      <c r="F46" s="4"/>
      <c r="G46" s="4"/>
      <c r="H46" s="4"/>
      <c r="I46" s="165"/>
      <c r="J46" s="165"/>
      <c r="K46" s="184"/>
      <c r="L46" s="158"/>
      <c r="M46" s="4"/>
      <c r="N46" s="4"/>
      <c r="O46" s="4"/>
      <c r="P46" s="165"/>
      <c r="Q46" s="163"/>
      <c r="R46" s="184"/>
      <c r="S46" s="158"/>
      <c r="T46" s="4"/>
      <c r="U46" s="4"/>
      <c r="V46" s="4"/>
      <c r="W46" s="165"/>
      <c r="X46" s="165" t="s">
        <v>7</v>
      </c>
      <c r="Y46" s="158"/>
      <c r="Z46" s="158"/>
      <c r="AA46" s="4"/>
      <c r="AB46" s="4"/>
      <c r="AC46" s="4"/>
      <c r="AD46" s="165"/>
      <c r="AE46" s="165"/>
      <c r="AF46" s="158"/>
      <c r="AG46" s="158"/>
      <c r="AH46" s="4"/>
      <c r="AI46" s="165"/>
      <c r="AJ46" s="12">
        <f t="shared" si="14"/>
        <v>0</v>
      </c>
      <c r="AK46" s="52">
        <f t="shared" si="8"/>
        <v>0</v>
      </c>
      <c r="AL46" s="72">
        <f t="shared" si="9"/>
        <v>0</v>
      </c>
      <c r="AM46" s="62">
        <f t="shared" si="15"/>
        <v>0</v>
      </c>
      <c r="AN46" s="13">
        <f t="shared" si="16"/>
        <v>0</v>
      </c>
      <c r="AO46" s="84">
        <f t="shared" si="17"/>
        <v>0</v>
      </c>
      <c r="AP46" s="92">
        <f t="shared" si="10"/>
        <v>0</v>
      </c>
      <c r="AQ46" s="99">
        <f t="shared" si="18"/>
        <v>0</v>
      </c>
      <c r="AR46" s="92">
        <f t="shared" si="19"/>
        <v>1</v>
      </c>
      <c r="AS46" s="62">
        <f t="shared" si="20"/>
        <v>0</v>
      </c>
      <c r="AT46" s="13">
        <f t="shared" si="21"/>
        <v>0</v>
      </c>
      <c r="AU46" s="247"/>
    </row>
    <row r="47" spans="1:47" ht="21" customHeight="1" x14ac:dyDescent="0.3">
      <c r="A47" s="4" t="s">
        <v>37</v>
      </c>
      <c r="B47" s="4"/>
      <c r="C47" s="194"/>
      <c r="D47" s="195"/>
      <c r="E47" s="4"/>
      <c r="F47" s="4"/>
      <c r="G47" s="4"/>
      <c r="H47" s="4"/>
      <c r="I47" s="165"/>
      <c r="J47" s="165"/>
      <c r="K47" s="184"/>
      <c r="L47" s="158"/>
      <c r="M47" s="4"/>
      <c r="N47" s="4"/>
      <c r="O47" s="4"/>
      <c r="P47" s="165"/>
      <c r="Q47" s="163"/>
      <c r="R47" s="184"/>
      <c r="S47" s="158"/>
      <c r="T47" s="4"/>
      <c r="U47" s="4"/>
      <c r="V47" s="4"/>
      <c r="W47" s="165"/>
      <c r="X47" s="165"/>
      <c r="Y47" s="184"/>
      <c r="Z47" s="158"/>
      <c r="AA47" s="4"/>
      <c r="AB47" s="4"/>
      <c r="AC47" s="4"/>
      <c r="AD47" s="165"/>
      <c r="AE47" s="165"/>
      <c r="AF47" s="184"/>
      <c r="AG47" s="158"/>
      <c r="AH47" s="4"/>
      <c r="AI47" s="165"/>
      <c r="AJ47" s="12">
        <f t="shared" si="14"/>
        <v>0</v>
      </c>
      <c r="AK47" s="52">
        <f t="shared" si="8"/>
        <v>0</v>
      </c>
      <c r="AL47" s="72">
        <f t="shared" si="9"/>
        <v>0</v>
      </c>
      <c r="AM47" s="62">
        <f t="shared" si="15"/>
        <v>0</v>
      </c>
      <c r="AN47" s="13">
        <f t="shared" si="16"/>
        <v>0</v>
      </c>
      <c r="AO47" s="84">
        <f t="shared" si="17"/>
        <v>0</v>
      </c>
      <c r="AP47" s="92">
        <f t="shared" si="10"/>
        <v>0</v>
      </c>
      <c r="AQ47" s="99">
        <f t="shared" si="18"/>
        <v>0</v>
      </c>
      <c r="AR47" s="92">
        <f t="shared" si="19"/>
        <v>0</v>
      </c>
      <c r="AS47" s="62">
        <f t="shared" si="20"/>
        <v>0</v>
      </c>
      <c r="AT47" s="13">
        <f t="shared" si="21"/>
        <v>0</v>
      </c>
      <c r="AU47" s="247"/>
    </row>
    <row r="48" spans="1:47" ht="21" customHeight="1" x14ac:dyDescent="0.3">
      <c r="A48" s="4" t="s">
        <v>38</v>
      </c>
      <c r="B48" s="4"/>
      <c r="C48" s="194"/>
      <c r="D48" s="195"/>
      <c r="E48" s="4"/>
      <c r="F48" s="4"/>
      <c r="G48" s="4"/>
      <c r="H48" s="4"/>
      <c r="I48" s="165"/>
      <c r="J48" s="165"/>
      <c r="K48" s="158"/>
      <c r="L48" s="158"/>
      <c r="M48" s="4"/>
      <c r="N48" s="4"/>
      <c r="O48" s="4"/>
      <c r="P48" s="165"/>
      <c r="Q48" s="163"/>
      <c r="R48" s="184"/>
      <c r="S48" s="158"/>
      <c r="T48" s="4"/>
      <c r="U48" s="4"/>
      <c r="V48" s="4"/>
      <c r="W48" s="165"/>
      <c r="X48" s="165"/>
      <c r="Y48" s="158"/>
      <c r="Z48" s="158"/>
      <c r="AA48" s="4"/>
      <c r="AB48" s="4"/>
      <c r="AC48" s="4"/>
      <c r="AD48" s="165" t="s">
        <v>7</v>
      </c>
      <c r="AE48" s="165" t="s">
        <v>7</v>
      </c>
      <c r="AF48" s="158"/>
      <c r="AG48" s="158"/>
      <c r="AH48" s="4"/>
      <c r="AI48" s="4"/>
      <c r="AJ48" s="12">
        <f t="shared" si="14"/>
        <v>0</v>
      </c>
      <c r="AK48" s="52">
        <f t="shared" si="8"/>
        <v>0</v>
      </c>
      <c r="AL48" s="72">
        <f t="shared" si="9"/>
        <v>0</v>
      </c>
      <c r="AM48" s="62">
        <f t="shared" si="15"/>
        <v>0</v>
      </c>
      <c r="AN48" s="13">
        <f t="shared" si="16"/>
        <v>0</v>
      </c>
      <c r="AO48" s="84">
        <f t="shared" si="17"/>
        <v>0</v>
      </c>
      <c r="AP48" s="92">
        <f t="shared" si="10"/>
        <v>0</v>
      </c>
      <c r="AQ48" s="99">
        <f t="shared" si="18"/>
        <v>0</v>
      </c>
      <c r="AR48" s="92">
        <f t="shared" si="19"/>
        <v>2</v>
      </c>
      <c r="AS48" s="62">
        <f t="shared" si="20"/>
        <v>0</v>
      </c>
      <c r="AT48" s="13">
        <f t="shared" si="21"/>
        <v>0</v>
      </c>
      <c r="AU48" s="247"/>
    </row>
    <row r="49" spans="1:47" ht="21" customHeight="1" x14ac:dyDescent="0.3">
      <c r="A49" s="4" t="s">
        <v>39</v>
      </c>
      <c r="B49" s="4"/>
      <c r="C49" s="194"/>
      <c r="D49" s="195"/>
      <c r="E49" s="4"/>
      <c r="F49" s="4"/>
      <c r="G49" s="4"/>
      <c r="H49" s="4"/>
      <c r="I49" s="165"/>
      <c r="J49" s="165"/>
      <c r="K49" s="184"/>
      <c r="L49" s="158"/>
      <c r="M49" s="4"/>
      <c r="N49" s="4"/>
      <c r="O49" s="4"/>
      <c r="P49" s="165" t="s">
        <v>7</v>
      </c>
      <c r="Q49" s="165" t="s">
        <v>7</v>
      </c>
      <c r="R49" s="158"/>
      <c r="S49" s="158"/>
      <c r="T49" s="4"/>
      <c r="U49" s="4"/>
      <c r="V49" s="4"/>
      <c r="W49" s="165"/>
      <c r="X49" s="165"/>
      <c r="Y49" s="158"/>
      <c r="Z49" s="158"/>
      <c r="AA49" s="4" t="s">
        <v>120</v>
      </c>
      <c r="AB49" s="4" t="s">
        <v>120</v>
      </c>
      <c r="AC49" s="4" t="s">
        <v>120</v>
      </c>
      <c r="AD49" s="4" t="s">
        <v>120</v>
      </c>
      <c r="AE49" s="4" t="s">
        <v>120</v>
      </c>
      <c r="AF49" s="158" t="s">
        <v>201</v>
      </c>
      <c r="AG49" s="158" t="s">
        <v>201</v>
      </c>
      <c r="AH49" s="4" t="s">
        <v>120</v>
      </c>
      <c r="AI49" s="165"/>
      <c r="AJ49" s="12">
        <f t="shared" si="14"/>
        <v>0</v>
      </c>
      <c r="AK49" s="52">
        <f t="shared" si="8"/>
        <v>0</v>
      </c>
      <c r="AL49" s="72">
        <f t="shared" si="9"/>
        <v>0</v>
      </c>
      <c r="AM49" s="62">
        <f t="shared" si="15"/>
        <v>0</v>
      </c>
      <c r="AN49" s="13">
        <f t="shared" si="16"/>
        <v>2</v>
      </c>
      <c r="AO49" s="84">
        <f t="shared" si="17"/>
        <v>6</v>
      </c>
      <c r="AP49" s="92">
        <f t="shared" si="10"/>
        <v>8</v>
      </c>
      <c r="AQ49" s="99">
        <f t="shared" si="18"/>
        <v>0</v>
      </c>
      <c r="AR49" s="92">
        <f t="shared" si="19"/>
        <v>2</v>
      </c>
      <c r="AS49" s="62">
        <f t="shared" si="20"/>
        <v>0</v>
      </c>
      <c r="AT49" s="13">
        <f t="shared" si="21"/>
        <v>0</v>
      </c>
      <c r="AU49" s="247"/>
    </row>
    <row r="50" spans="1:47" ht="21" customHeight="1" x14ac:dyDescent="0.3">
      <c r="A50" s="4" t="s">
        <v>41</v>
      </c>
      <c r="B50" s="4"/>
      <c r="C50" s="194"/>
      <c r="D50" s="195"/>
      <c r="E50" s="4" t="s">
        <v>119</v>
      </c>
      <c r="F50" s="4" t="s">
        <v>119</v>
      </c>
      <c r="G50" s="4" t="s">
        <v>119</v>
      </c>
      <c r="H50" s="4" t="s">
        <v>119</v>
      </c>
      <c r="I50" s="165"/>
      <c r="J50" s="165"/>
      <c r="K50" s="184"/>
      <c r="L50" s="158"/>
      <c r="M50" s="4"/>
      <c r="N50" s="4"/>
      <c r="O50" s="4"/>
      <c r="P50" s="165"/>
      <c r="Q50" s="165"/>
      <c r="R50" s="184"/>
      <c r="S50" s="158"/>
      <c r="T50" s="4"/>
      <c r="U50" s="4"/>
      <c r="V50" s="4"/>
      <c r="W50" s="165"/>
      <c r="X50" s="165" t="s">
        <v>7</v>
      </c>
      <c r="Y50" s="184"/>
      <c r="Z50" s="158"/>
      <c r="AA50" s="4" t="s">
        <v>7</v>
      </c>
      <c r="AB50" s="4"/>
      <c r="AC50" s="4"/>
      <c r="AD50" s="165"/>
      <c r="AE50" s="165"/>
      <c r="AF50" s="184"/>
      <c r="AG50" s="158"/>
      <c r="AH50" s="4"/>
      <c r="AI50" s="165"/>
      <c r="AJ50" s="12">
        <f t="shared" si="14"/>
        <v>4</v>
      </c>
      <c r="AK50" s="52">
        <f t="shared" si="8"/>
        <v>0</v>
      </c>
      <c r="AL50" s="72">
        <f t="shared" si="9"/>
        <v>4</v>
      </c>
      <c r="AM50" s="62">
        <f t="shared" si="15"/>
        <v>0</v>
      </c>
      <c r="AN50" s="13">
        <f t="shared" si="16"/>
        <v>0</v>
      </c>
      <c r="AO50" s="84">
        <f t="shared" si="17"/>
        <v>0</v>
      </c>
      <c r="AP50" s="92">
        <f t="shared" si="10"/>
        <v>0</v>
      </c>
      <c r="AQ50" s="99">
        <f t="shared" si="18"/>
        <v>0</v>
      </c>
      <c r="AR50" s="92">
        <f t="shared" si="19"/>
        <v>2</v>
      </c>
      <c r="AS50" s="62">
        <f t="shared" si="20"/>
        <v>0</v>
      </c>
      <c r="AT50" s="13">
        <f t="shared" si="21"/>
        <v>0</v>
      </c>
      <c r="AU50" s="247"/>
    </row>
    <row r="51" spans="1:47" ht="21" customHeight="1" x14ac:dyDescent="0.3">
      <c r="A51" s="4" t="s">
        <v>42</v>
      </c>
      <c r="B51" s="4"/>
      <c r="C51" s="194"/>
      <c r="D51" s="195"/>
      <c r="E51" s="4"/>
      <c r="F51" s="4"/>
      <c r="G51" s="4"/>
      <c r="H51" s="4"/>
      <c r="I51" s="165"/>
      <c r="J51" s="165"/>
      <c r="K51" s="184"/>
      <c r="L51" s="158"/>
      <c r="M51" s="4"/>
      <c r="N51" s="4"/>
      <c r="O51" s="4"/>
      <c r="P51" s="165"/>
      <c r="Q51" s="163"/>
      <c r="R51" s="184"/>
      <c r="S51" s="158"/>
      <c r="T51" s="4" t="s">
        <v>7</v>
      </c>
      <c r="U51" s="4"/>
      <c r="V51" s="4"/>
      <c r="W51" s="165"/>
      <c r="X51" s="165" t="s">
        <v>7</v>
      </c>
      <c r="Y51" s="184"/>
      <c r="Z51" s="158"/>
      <c r="AA51" s="4"/>
      <c r="AB51" s="4"/>
      <c r="AC51" s="4"/>
      <c r="AD51" s="165"/>
      <c r="AE51" s="165"/>
      <c r="AF51" s="184"/>
      <c r="AG51" s="158"/>
      <c r="AH51" s="4"/>
      <c r="AI51" s="165"/>
      <c r="AJ51" s="12">
        <f t="shared" si="14"/>
        <v>0</v>
      </c>
      <c r="AK51" s="52">
        <f t="shared" si="8"/>
        <v>0</v>
      </c>
      <c r="AL51" s="72">
        <f t="shared" si="9"/>
        <v>0</v>
      </c>
      <c r="AM51" s="62">
        <f t="shared" si="15"/>
        <v>0</v>
      </c>
      <c r="AN51" s="13">
        <f t="shared" si="16"/>
        <v>0</v>
      </c>
      <c r="AO51" s="84">
        <f t="shared" si="17"/>
        <v>0</v>
      </c>
      <c r="AP51" s="92">
        <f t="shared" si="10"/>
        <v>0</v>
      </c>
      <c r="AQ51" s="99">
        <f t="shared" si="18"/>
        <v>0</v>
      </c>
      <c r="AR51" s="92">
        <f t="shared" si="19"/>
        <v>2</v>
      </c>
      <c r="AS51" s="62">
        <f t="shared" si="20"/>
        <v>0</v>
      </c>
      <c r="AT51" s="13">
        <f t="shared" si="21"/>
        <v>0</v>
      </c>
      <c r="AU51" s="247"/>
    </row>
    <row r="52" spans="1:47" ht="21" customHeight="1" x14ac:dyDescent="0.3">
      <c r="A52" s="4" t="s">
        <v>43</v>
      </c>
      <c r="B52" s="4"/>
      <c r="C52" s="194"/>
      <c r="D52" s="195"/>
      <c r="E52" s="4"/>
      <c r="F52" s="4"/>
      <c r="G52" s="4"/>
      <c r="H52" s="4"/>
      <c r="I52" s="165"/>
      <c r="J52" s="165"/>
      <c r="K52" s="184"/>
      <c r="L52" s="158"/>
      <c r="M52" s="4"/>
      <c r="N52" s="4"/>
      <c r="O52" s="4"/>
      <c r="P52" s="165"/>
      <c r="Q52" s="163" t="s">
        <v>7</v>
      </c>
      <c r="R52" s="184"/>
      <c r="S52" s="158"/>
      <c r="T52" s="4"/>
      <c r="U52" s="4"/>
      <c r="V52" s="4"/>
      <c r="W52" s="165"/>
      <c r="X52" s="165"/>
      <c r="Y52" s="184"/>
      <c r="Z52" s="158"/>
      <c r="AA52" s="4" t="s">
        <v>7</v>
      </c>
      <c r="AB52" s="4"/>
      <c r="AC52" s="4"/>
      <c r="AD52" s="165"/>
      <c r="AE52" s="165"/>
      <c r="AF52" s="184"/>
      <c r="AG52" s="158"/>
      <c r="AH52" s="4"/>
      <c r="AI52" s="165"/>
      <c r="AJ52" s="12">
        <f t="shared" si="14"/>
        <v>0</v>
      </c>
      <c r="AK52" s="52">
        <f t="shared" si="8"/>
        <v>0</v>
      </c>
      <c r="AL52" s="72">
        <f t="shared" si="9"/>
        <v>0</v>
      </c>
      <c r="AM52" s="62">
        <f t="shared" si="15"/>
        <v>0</v>
      </c>
      <c r="AN52" s="13">
        <f t="shared" si="16"/>
        <v>0</v>
      </c>
      <c r="AO52" s="84">
        <f t="shared" si="17"/>
        <v>0</v>
      </c>
      <c r="AP52" s="92">
        <f t="shared" si="10"/>
        <v>0</v>
      </c>
      <c r="AQ52" s="99">
        <f t="shared" si="18"/>
        <v>0</v>
      </c>
      <c r="AR52" s="92">
        <f t="shared" si="19"/>
        <v>2</v>
      </c>
      <c r="AS52" s="62">
        <f t="shared" si="20"/>
        <v>0</v>
      </c>
      <c r="AT52" s="13">
        <f t="shared" si="21"/>
        <v>0</v>
      </c>
      <c r="AU52" s="247"/>
    </row>
    <row r="53" spans="1:47" ht="21" customHeight="1" x14ac:dyDescent="0.3">
      <c r="A53" s="4" t="s">
        <v>44</v>
      </c>
      <c r="B53" s="4"/>
      <c r="C53" s="194"/>
      <c r="D53" s="195"/>
      <c r="E53" s="4"/>
      <c r="F53" s="4"/>
      <c r="G53" s="4"/>
      <c r="H53" s="4"/>
      <c r="I53" s="165"/>
      <c r="J53" s="165"/>
      <c r="K53" s="184"/>
      <c r="L53" s="158"/>
      <c r="M53" s="4"/>
      <c r="N53" s="4"/>
      <c r="O53" s="4"/>
      <c r="P53" s="165"/>
      <c r="Q53" s="163"/>
      <c r="R53" s="184"/>
      <c r="S53" s="158"/>
      <c r="T53" s="4" t="s">
        <v>7</v>
      </c>
      <c r="U53" s="4"/>
      <c r="V53" s="4"/>
      <c r="W53" s="165"/>
      <c r="X53" s="165" t="s">
        <v>7</v>
      </c>
      <c r="Y53" s="184"/>
      <c r="Z53" s="158"/>
      <c r="AA53" s="4"/>
      <c r="AB53" s="4"/>
      <c r="AC53" s="4"/>
      <c r="AD53" s="165"/>
      <c r="AE53" s="165"/>
      <c r="AF53" s="184"/>
      <c r="AG53" s="184"/>
      <c r="AH53" s="179"/>
      <c r="AI53" s="165"/>
      <c r="AJ53" s="12">
        <f t="shared" si="14"/>
        <v>0</v>
      </c>
      <c r="AK53" s="52">
        <f t="shared" si="8"/>
        <v>0</v>
      </c>
      <c r="AL53" s="72">
        <f t="shared" si="9"/>
        <v>0</v>
      </c>
      <c r="AM53" s="62">
        <f t="shared" si="15"/>
        <v>0</v>
      </c>
      <c r="AN53" s="13">
        <f t="shared" si="16"/>
        <v>0</v>
      </c>
      <c r="AO53" s="84">
        <f t="shared" si="17"/>
        <v>0</v>
      </c>
      <c r="AP53" s="92">
        <f t="shared" si="10"/>
        <v>0</v>
      </c>
      <c r="AQ53" s="99">
        <f t="shared" si="18"/>
        <v>0</v>
      </c>
      <c r="AR53" s="92">
        <f t="shared" si="19"/>
        <v>2</v>
      </c>
      <c r="AS53" s="62">
        <f t="shared" si="20"/>
        <v>0</v>
      </c>
      <c r="AT53" s="13">
        <f t="shared" si="21"/>
        <v>0</v>
      </c>
      <c r="AU53" s="247"/>
    </row>
    <row r="54" spans="1:47" ht="21" customHeight="1" x14ac:dyDescent="0.3">
      <c r="A54" s="4" t="s">
        <v>45</v>
      </c>
      <c r="B54" s="4"/>
      <c r="C54" s="194"/>
      <c r="D54" s="195"/>
      <c r="E54" s="4"/>
      <c r="F54" s="4"/>
      <c r="G54" s="4"/>
      <c r="H54" s="4"/>
      <c r="I54" s="165"/>
      <c r="J54" s="165"/>
      <c r="K54" s="184"/>
      <c r="L54" s="158"/>
      <c r="M54" s="4"/>
      <c r="N54" s="4" t="s">
        <v>7</v>
      </c>
      <c r="O54" s="4"/>
      <c r="P54" s="165"/>
      <c r="Q54" s="163"/>
      <c r="R54" s="184"/>
      <c r="S54" s="158"/>
      <c r="T54" s="4"/>
      <c r="U54" s="4"/>
      <c r="V54" s="4"/>
      <c r="W54" s="165"/>
      <c r="X54" s="165" t="s">
        <v>7</v>
      </c>
      <c r="Y54" s="184"/>
      <c r="Z54" s="158"/>
      <c r="AA54" s="4"/>
      <c r="AB54" s="4"/>
      <c r="AC54" s="4"/>
      <c r="AD54" s="165"/>
      <c r="AE54" s="165"/>
      <c r="AF54" s="184"/>
      <c r="AG54" s="158"/>
      <c r="AH54" s="4"/>
      <c r="AI54" s="165"/>
      <c r="AJ54" s="12">
        <f t="shared" si="14"/>
        <v>0</v>
      </c>
      <c r="AK54" s="52">
        <f t="shared" si="8"/>
        <v>0</v>
      </c>
      <c r="AL54" s="72">
        <f t="shared" si="9"/>
        <v>0</v>
      </c>
      <c r="AM54" s="62">
        <f t="shared" si="15"/>
        <v>0</v>
      </c>
      <c r="AN54" s="13">
        <f t="shared" si="16"/>
        <v>0</v>
      </c>
      <c r="AO54" s="84">
        <f t="shared" si="17"/>
        <v>0</v>
      </c>
      <c r="AP54" s="92">
        <f t="shared" si="10"/>
        <v>0</v>
      </c>
      <c r="AQ54" s="99">
        <f t="shared" si="18"/>
        <v>0</v>
      </c>
      <c r="AR54" s="92">
        <f t="shared" si="19"/>
        <v>2</v>
      </c>
      <c r="AS54" s="62">
        <f t="shared" si="20"/>
        <v>0</v>
      </c>
      <c r="AT54" s="13">
        <f t="shared" si="21"/>
        <v>0</v>
      </c>
      <c r="AU54" s="247"/>
    </row>
    <row r="55" spans="1:47" ht="21" customHeight="1" x14ac:dyDescent="0.3">
      <c r="A55" s="4" t="s">
        <v>46</v>
      </c>
      <c r="B55" s="4"/>
      <c r="C55" s="194"/>
      <c r="D55" s="195"/>
      <c r="E55" s="4" t="s">
        <v>119</v>
      </c>
      <c r="F55" s="4" t="s">
        <v>119</v>
      </c>
      <c r="G55" s="4" t="s">
        <v>119</v>
      </c>
      <c r="H55" s="4" t="s">
        <v>119</v>
      </c>
      <c r="I55" s="4" t="s">
        <v>119</v>
      </c>
      <c r="J55" s="4" t="s">
        <v>119</v>
      </c>
      <c r="K55" s="184" t="s">
        <v>200</v>
      </c>
      <c r="L55" s="184" t="s">
        <v>200</v>
      </c>
      <c r="M55" s="4" t="s">
        <v>119</v>
      </c>
      <c r="N55" s="4" t="s">
        <v>119</v>
      </c>
      <c r="O55" s="4" t="s">
        <v>119</v>
      </c>
      <c r="P55" s="4" t="s">
        <v>119</v>
      </c>
      <c r="Q55" s="4" t="s">
        <v>119</v>
      </c>
      <c r="R55" s="184" t="s">
        <v>200</v>
      </c>
      <c r="S55" s="184" t="s">
        <v>200</v>
      </c>
      <c r="T55" s="4" t="s">
        <v>119</v>
      </c>
      <c r="U55" s="4" t="s">
        <v>119</v>
      </c>
      <c r="V55" s="4" t="s">
        <v>119</v>
      </c>
      <c r="W55" s="4" t="s">
        <v>119</v>
      </c>
      <c r="X55" s="4" t="s">
        <v>119</v>
      </c>
      <c r="Y55" s="184"/>
      <c r="Z55" s="158"/>
      <c r="AA55" s="4" t="s">
        <v>7</v>
      </c>
      <c r="AB55" s="4" t="s">
        <v>7</v>
      </c>
      <c r="AC55" s="4"/>
      <c r="AD55" s="165"/>
      <c r="AE55" s="165"/>
      <c r="AF55" s="184"/>
      <c r="AG55" s="158"/>
      <c r="AH55" s="4"/>
      <c r="AI55" s="165"/>
      <c r="AJ55" s="12">
        <f t="shared" si="14"/>
        <v>16</v>
      </c>
      <c r="AK55" s="52">
        <f t="shared" si="8"/>
        <v>4</v>
      </c>
      <c r="AL55" s="72">
        <f t="shared" si="9"/>
        <v>20</v>
      </c>
      <c r="AM55" s="62">
        <f t="shared" si="15"/>
        <v>0</v>
      </c>
      <c r="AN55" s="13">
        <f t="shared" si="16"/>
        <v>0</v>
      </c>
      <c r="AO55" s="84">
        <f t="shared" si="17"/>
        <v>0</v>
      </c>
      <c r="AP55" s="92">
        <f t="shared" si="10"/>
        <v>0</v>
      </c>
      <c r="AQ55" s="99">
        <f t="shared" si="18"/>
        <v>0</v>
      </c>
      <c r="AR55" s="92">
        <f t="shared" si="19"/>
        <v>2</v>
      </c>
      <c r="AS55" s="62">
        <f t="shared" si="20"/>
        <v>0</v>
      </c>
      <c r="AT55" s="13">
        <f t="shared" si="21"/>
        <v>0</v>
      </c>
      <c r="AU55" s="247"/>
    </row>
    <row r="56" spans="1:47" ht="21" customHeight="1" x14ac:dyDescent="0.3">
      <c r="A56" s="4" t="s">
        <v>47</v>
      </c>
      <c r="B56" s="4"/>
      <c r="C56" s="194"/>
      <c r="D56" s="195"/>
      <c r="E56" s="4"/>
      <c r="F56" s="4"/>
      <c r="G56" s="4"/>
      <c r="H56" s="4"/>
      <c r="I56" s="165"/>
      <c r="J56" s="165"/>
      <c r="K56" s="158"/>
      <c r="L56" s="158"/>
      <c r="M56" s="4"/>
      <c r="N56" s="4"/>
      <c r="O56" s="4"/>
      <c r="P56" s="165"/>
      <c r="Q56" s="165" t="s">
        <v>7</v>
      </c>
      <c r="R56" s="184"/>
      <c r="S56" s="184"/>
      <c r="T56" s="179"/>
      <c r="U56" s="165"/>
      <c r="V56" s="165"/>
      <c r="W56" s="165"/>
      <c r="X56" s="165" t="s">
        <v>7</v>
      </c>
      <c r="Y56" s="184"/>
      <c r="Z56" s="158"/>
      <c r="AA56" s="4"/>
      <c r="AB56" s="4"/>
      <c r="AC56" s="4"/>
      <c r="AD56" s="165"/>
      <c r="AE56" s="165"/>
      <c r="AF56" s="184"/>
      <c r="AG56" s="158"/>
      <c r="AH56" s="4"/>
      <c r="AI56" s="165"/>
      <c r="AJ56" s="12">
        <f t="shared" si="14"/>
        <v>0</v>
      </c>
      <c r="AK56" s="52">
        <f t="shared" si="8"/>
        <v>0</v>
      </c>
      <c r="AL56" s="72">
        <f t="shared" si="9"/>
        <v>0</v>
      </c>
      <c r="AM56" s="62">
        <f t="shared" si="15"/>
        <v>0</v>
      </c>
      <c r="AN56" s="13">
        <f t="shared" si="16"/>
        <v>0</v>
      </c>
      <c r="AO56" s="84">
        <f t="shared" si="17"/>
        <v>0</v>
      </c>
      <c r="AP56" s="92">
        <f t="shared" si="10"/>
        <v>0</v>
      </c>
      <c r="AQ56" s="99">
        <f t="shared" si="18"/>
        <v>0</v>
      </c>
      <c r="AR56" s="92">
        <f t="shared" si="19"/>
        <v>2</v>
      </c>
      <c r="AS56" s="62">
        <f t="shared" si="20"/>
        <v>0</v>
      </c>
      <c r="AT56" s="13">
        <f t="shared" si="21"/>
        <v>0</v>
      </c>
      <c r="AU56" s="247"/>
    </row>
    <row r="57" spans="1:47" ht="21" customHeight="1" x14ac:dyDescent="0.3">
      <c r="A57" s="4" t="s">
        <v>48</v>
      </c>
      <c r="B57" s="4"/>
      <c r="C57" s="194"/>
      <c r="D57" s="195"/>
      <c r="E57" s="4"/>
      <c r="F57" s="4"/>
      <c r="G57" s="4"/>
      <c r="H57" s="4"/>
      <c r="I57" s="165"/>
      <c r="J57" s="165"/>
      <c r="K57" s="184"/>
      <c r="L57" s="158"/>
      <c r="M57" s="4"/>
      <c r="N57" s="4"/>
      <c r="O57" s="4"/>
      <c r="P57" s="165"/>
      <c r="Q57" s="163"/>
      <c r="R57" s="184"/>
      <c r="S57" s="158"/>
      <c r="T57" s="4"/>
      <c r="U57" s="4"/>
      <c r="V57" s="4"/>
      <c r="W57" s="165"/>
      <c r="X57" s="165"/>
      <c r="Y57" s="184"/>
      <c r="Z57" s="158"/>
      <c r="AA57" s="4"/>
      <c r="AB57" s="4" t="s">
        <v>7</v>
      </c>
      <c r="AC57" s="4" t="s">
        <v>7</v>
      </c>
      <c r="AD57" s="165"/>
      <c r="AE57" s="165"/>
      <c r="AF57" s="184"/>
      <c r="AG57" s="158"/>
      <c r="AH57" s="4"/>
      <c r="AI57" s="165"/>
      <c r="AJ57" s="12">
        <f t="shared" si="14"/>
        <v>0</v>
      </c>
      <c r="AK57" s="52">
        <f t="shared" si="8"/>
        <v>0</v>
      </c>
      <c r="AL57" s="72">
        <f t="shared" si="9"/>
        <v>0</v>
      </c>
      <c r="AM57" s="62">
        <f t="shared" si="15"/>
        <v>0</v>
      </c>
      <c r="AN57" s="13">
        <f t="shared" si="16"/>
        <v>0</v>
      </c>
      <c r="AO57" s="84">
        <f t="shared" si="17"/>
        <v>0</v>
      </c>
      <c r="AP57" s="92">
        <f t="shared" si="10"/>
        <v>0</v>
      </c>
      <c r="AQ57" s="99">
        <f t="shared" si="18"/>
        <v>0</v>
      </c>
      <c r="AR57" s="92">
        <f t="shared" si="19"/>
        <v>2</v>
      </c>
      <c r="AS57" s="62">
        <f t="shared" si="20"/>
        <v>0</v>
      </c>
      <c r="AT57" s="13">
        <f t="shared" si="21"/>
        <v>0</v>
      </c>
      <c r="AU57" s="247"/>
    </row>
    <row r="58" spans="1:47" ht="21" customHeight="1" x14ac:dyDescent="0.3">
      <c r="A58" s="4" t="s">
        <v>49</v>
      </c>
      <c r="B58" s="4"/>
      <c r="C58" s="194"/>
      <c r="D58" s="195"/>
      <c r="E58" s="4"/>
      <c r="F58" s="4"/>
      <c r="G58" s="4"/>
      <c r="H58" s="4"/>
      <c r="I58" s="165"/>
      <c r="J58" s="165"/>
      <c r="K58" s="184"/>
      <c r="L58" s="158"/>
      <c r="M58" s="4"/>
      <c r="N58" s="4"/>
      <c r="O58" s="4"/>
      <c r="P58" s="165"/>
      <c r="Q58" s="163"/>
      <c r="R58" s="184"/>
      <c r="S58" s="158"/>
      <c r="T58" s="4"/>
      <c r="U58" s="4" t="s">
        <v>7</v>
      </c>
      <c r="V58" s="4" t="s">
        <v>7</v>
      </c>
      <c r="W58" s="165"/>
      <c r="X58" s="165"/>
      <c r="Y58" s="184"/>
      <c r="Z58" s="158"/>
      <c r="AA58" s="4"/>
      <c r="AB58" s="4"/>
      <c r="AC58" s="4"/>
      <c r="AD58" s="165"/>
      <c r="AE58" s="165"/>
      <c r="AF58" s="184"/>
      <c r="AG58" s="158"/>
      <c r="AH58" s="4"/>
      <c r="AI58" s="165"/>
      <c r="AJ58" s="12">
        <f t="shared" si="14"/>
        <v>0</v>
      </c>
      <c r="AK58" s="52">
        <f t="shared" si="8"/>
        <v>0</v>
      </c>
      <c r="AL58" s="72">
        <f t="shared" si="9"/>
        <v>0</v>
      </c>
      <c r="AM58" s="62">
        <f t="shared" si="15"/>
        <v>0</v>
      </c>
      <c r="AN58" s="13">
        <f t="shared" si="16"/>
        <v>0</v>
      </c>
      <c r="AO58" s="84">
        <f t="shared" si="17"/>
        <v>0</v>
      </c>
      <c r="AP58" s="92">
        <f t="shared" si="10"/>
        <v>0</v>
      </c>
      <c r="AQ58" s="99">
        <f t="shared" si="18"/>
        <v>0</v>
      </c>
      <c r="AR58" s="92">
        <f t="shared" si="19"/>
        <v>2</v>
      </c>
      <c r="AS58" s="62">
        <f t="shared" si="20"/>
        <v>0</v>
      </c>
      <c r="AT58" s="13">
        <f t="shared" si="21"/>
        <v>0</v>
      </c>
      <c r="AU58" s="247"/>
    </row>
    <row r="59" spans="1:47" ht="21" customHeight="1" x14ac:dyDescent="0.3">
      <c r="A59" s="4" t="s">
        <v>50</v>
      </c>
      <c r="B59" s="4"/>
      <c r="C59" s="194"/>
      <c r="D59" s="195"/>
      <c r="E59" s="4"/>
      <c r="F59" s="4"/>
      <c r="G59" s="4"/>
      <c r="H59" s="4"/>
      <c r="I59" s="165"/>
      <c r="J59" s="165"/>
      <c r="K59" s="184"/>
      <c r="L59" s="158"/>
      <c r="M59" s="4"/>
      <c r="N59" s="4"/>
      <c r="O59" s="4"/>
      <c r="P59" s="165"/>
      <c r="Q59" s="163"/>
      <c r="R59" s="184"/>
      <c r="S59" s="158"/>
      <c r="T59" s="4"/>
      <c r="U59" s="4"/>
      <c r="V59" s="4"/>
      <c r="W59" s="165"/>
      <c r="X59" s="165"/>
      <c r="Y59" s="184"/>
      <c r="Z59" s="158"/>
      <c r="AA59" s="4"/>
      <c r="AB59" s="4"/>
      <c r="AC59" s="4"/>
      <c r="AD59" s="165"/>
      <c r="AE59" s="165"/>
      <c r="AF59" s="184"/>
      <c r="AG59" s="158"/>
      <c r="AH59" s="4"/>
      <c r="AI59" s="165"/>
      <c r="AJ59" s="12">
        <f t="shared" si="14"/>
        <v>0</v>
      </c>
      <c r="AK59" s="52">
        <f t="shared" si="8"/>
        <v>0</v>
      </c>
      <c r="AL59" s="72">
        <f t="shared" si="9"/>
        <v>0</v>
      </c>
      <c r="AM59" s="62">
        <f t="shared" si="15"/>
        <v>0</v>
      </c>
      <c r="AN59" s="13">
        <f t="shared" si="16"/>
        <v>0</v>
      </c>
      <c r="AO59" s="84">
        <f t="shared" si="17"/>
        <v>0</v>
      </c>
      <c r="AP59" s="92">
        <f t="shared" si="10"/>
        <v>0</v>
      </c>
      <c r="AQ59" s="99">
        <f t="shared" si="18"/>
        <v>0</v>
      </c>
      <c r="AR59" s="92">
        <f t="shared" si="19"/>
        <v>0</v>
      </c>
      <c r="AS59" s="62">
        <f t="shared" si="20"/>
        <v>0</v>
      </c>
      <c r="AT59" s="13">
        <f t="shared" si="21"/>
        <v>0</v>
      </c>
      <c r="AU59" s="247"/>
    </row>
    <row r="60" spans="1:47" ht="21" customHeight="1" x14ac:dyDescent="0.3">
      <c r="A60" s="4" t="s">
        <v>51</v>
      </c>
      <c r="B60" s="4"/>
      <c r="C60" s="194"/>
      <c r="D60" s="195"/>
      <c r="E60" s="4"/>
      <c r="F60" s="4"/>
      <c r="G60" s="4"/>
      <c r="H60" s="4"/>
      <c r="I60" s="165"/>
      <c r="J60" s="165"/>
      <c r="K60" s="184"/>
      <c r="L60" s="158"/>
      <c r="M60" s="4"/>
      <c r="N60" s="4"/>
      <c r="O60" s="4"/>
      <c r="P60" s="165"/>
      <c r="Q60" s="165"/>
      <c r="R60" s="184"/>
      <c r="S60" s="158"/>
      <c r="T60" s="4"/>
      <c r="U60" s="4"/>
      <c r="V60" s="4"/>
      <c r="W60" s="165"/>
      <c r="X60" s="165"/>
      <c r="Y60" s="184"/>
      <c r="Z60" s="158"/>
      <c r="AA60" s="4"/>
      <c r="AB60" s="4"/>
      <c r="AC60" s="4"/>
      <c r="AD60" s="165"/>
      <c r="AE60" s="165"/>
      <c r="AF60" s="184"/>
      <c r="AG60" s="158"/>
      <c r="AH60" s="4"/>
      <c r="AI60" s="165"/>
      <c r="AJ60" s="12">
        <f t="shared" si="14"/>
        <v>0</v>
      </c>
      <c r="AK60" s="52">
        <f t="shared" si="8"/>
        <v>0</v>
      </c>
      <c r="AL60" s="72">
        <f t="shared" si="9"/>
        <v>0</v>
      </c>
      <c r="AM60" s="62">
        <f t="shared" si="15"/>
        <v>0</v>
      </c>
      <c r="AN60" s="13">
        <f t="shared" si="16"/>
        <v>0</v>
      </c>
      <c r="AO60" s="84">
        <f t="shared" si="17"/>
        <v>0</v>
      </c>
      <c r="AP60" s="92">
        <f t="shared" si="10"/>
        <v>0</v>
      </c>
      <c r="AQ60" s="99">
        <f t="shared" si="18"/>
        <v>0</v>
      </c>
      <c r="AR60" s="92">
        <f t="shared" si="19"/>
        <v>0</v>
      </c>
      <c r="AS60" s="62">
        <f t="shared" si="20"/>
        <v>0</v>
      </c>
      <c r="AT60" s="13">
        <f t="shared" si="21"/>
        <v>0</v>
      </c>
      <c r="AU60" s="247"/>
    </row>
    <row r="61" spans="1:47" ht="21" customHeight="1" x14ac:dyDescent="0.3">
      <c r="A61" s="4" t="s">
        <v>53</v>
      </c>
      <c r="B61" s="4"/>
      <c r="C61" s="194"/>
      <c r="D61" s="195"/>
      <c r="E61" s="4"/>
      <c r="F61" s="4"/>
      <c r="G61" s="4"/>
      <c r="H61" s="4"/>
      <c r="I61" s="165"/>
      <c r="J61" s="165"/>
      <c r="K61" s="184"/>
      <c r="L61" s="158"/>
      <c r="M61" s="4"/>
      <c r="N61" s="4"/>
      <c r="O61" s="4"/>
      <c r="P61" s="165"/>
      <c r="Q61" s="165"/>
      <c r="R61" s="184"/>
      <c r="S61" s="158"/>
      <c r="T61" s="4"/>
      <c r="U61" s="4"/>
      <c r="V61" s="4"/>
      <c r="W61" s="165"/>
      <c r="X61" s="165"/>
      <c r="Y61" s="184"/>
      <c r="Z61" s="158"/>
      <c r="AA61" s="4"/>
      <c r="AB61" s="4"/>
      <c r="AC61" s="4"/>
      <c r="AD61" s="165"/>
      <c r="AE61" s="165"/>
      <c r="AF61" s="184"/>
      <c r="AG61" s="158"/>
      <c r="AH61" s="4" t="s">
        <v>7</v>
      </c>
      <c r="AI61" s="165"/>
      <c r="AJ61" s="12">
        <f t="shared" si="14"/>
        <v>0</v>
      </c>
      <c r="AK61" s="52">
        <f t="shared" si="8"/>
        <v>0</v>
      </c>
      <c r="AL61" s="72">
        <f t="shared" si="9"/>
        <v>0</v>
      </c>
      <c r="AM61" s="62">
        <f t="shared" si="15"/>
        <v>0</v>
      </c>
      <c r="AN61" s="13">
        <f t="shared" si="16"/>
        <v>0</v>
      </c>
      <c r="AO61" s="84">
        <f t="shared" si="17"/>
        <v>0</v>
      </c>
      <c r="AP61" s="92">
        <f t="shared" si="10"/>
        <v>0</v>
      </c>
      <c r="AQ61" s="99">
        <f t="shared" si="18"/>
        <v>0</v>
      </c>
      <c r="AR61" s="92">
        <f t="shared" si="19"/>
        <v>1</v>
      </c>
      <c r="AS61" s="62">
        <f t="shared" si="20"/>
        <v>0</v>
      </c>
      <c r="AT61" s="13">
        <f t="shared" si="21"/>
        <v>0</v>
      </c>
      <c r="AU61" s="247"/>
    </row>
    <row r="62" spans="1:47" ht="21" customHeight="1" x14ac:dyDescent="0.3">
      <c r="A62" s="4" t="s">
        <v>54</v>
      </c>
      <c r="B62" s="4"/>
      <c r="C62" s="194"/>
      <c r="D62" s="195"/>
      <c r="E62" s="4"/>
      <c r="F62" s="4"/>
      <c r="G62" s="4"/>
      <c r="H62" s="4"/>
      <c r="I62" s="165"/>
      <c r="J62" s="165" t="s">
        <v>119</v>
      </c>
      <c r="K62" s="184" t="s">
        <v>200</v>
      </c>
      <c r="L62" s="184" t="s">
        <v>200</v>
      </c>
      <c r="M62" s="165" t="s">
        <v>119</v>
      </c>
      <c r="N62" s="165" t="s">
        <v>119</v>
      </c>
      <c r="O62" s="165" t="s">
        <v>119</v>
      </c>
      <c r="P62" s="165" t="s">
        <v>119</v>
      </c>
      <c r="Q62" s="165" t="s">
        <v>119</v>
      </c>
      <c r="R62" s="184" t="s">
        <v>200</v>
      </c>
      <c r="S62" s="184" t="s">
        <v>200</v>
      </c>
      <c r="T62" s="165" t="s">
        <v>119</v>
      </c>
      <c r="U62" s="165" t="s">
        <v>119</v>
      </c>
      <c r="V62" s="165" t="s">
        <v>119</v>
      </c>
      <c r="W62" s="165" t="s">
        <v>119</v>
      </c>
      <c r="X62" s="165" t="s">
        <v>119</v>
      </c>
      <c r="Y62" s="184" t="s">
        <v>200</v>
      </c>
      <c r="Z62" s="184" t="s">
        <v>200</v>
      </c>
      <c r="AA62" s="165" t="s">
        <v>119</v>
      </c>
      <c r="AB62" s="165" t="s">
        <v>119</v>
      </c>
      <c r="AC62" s="165" t="s">
        <v>119</v>
      </c>
      <c r="AD62" s="165" t="s">
        <v>119</v>
      </c>
      <c r="AE62" s="165" t="s">
        <v>119</v>
      </c>
      <c r="AF62" s="184" t="s">
        <v>200</v>
      </c>
      <c r="AG62" s="184" t="s">
        <v>200</v>
      </c>
      <c r="AH62" s="165" t="s">
        <v>119</v>
      </c>
      <c r="AI62" s="165"/>
      <c r="AJ62" s="12">
        <f t="shared" si="14"/>
        <v>17</v>
      </c>
      <c r="AK62" s="52">
        <f t="shared" si="8"/>
        <v>8</v>
      </c>
      <c r="AL62" s="72">
        <f t="shared" si="9"/>
        <v>25</v>
      </c>
      <c r="AM62" s="62">
        <f t="shared" si="15"/>
        <v>0</v>
      </c>
      <c r="AN62" s="13">
        <f t="shared" si="16"/>
        <v>0</v>
      </c>
      <c r="AO62" s="84">
        <f t="shared" si="17"/>
        <v>0</v>
      </c>
      <c r="AP62" s="92">
        <f t="shared" si="10"/>
        <v>0</v>
      </c>
      <c r="AQ62" s="99">
        <f t="shared" si="18"/>
        <v>0</v>
      </c>
      <c r="AR62" s="92">
        <f t="shared" si="19"/>
        <v>0</v>
      </c>
      <c r="AS62" s="62">
        <f t="shared" si="20"/>
        <v>0</v>
      </c>
      <c r="AT62" s="13">
        <f t="shared" si="21"/>
        <v>0</v>
      </c>
      <c r="AU62" s="247"/>
    </row>
    <row r="63" spans="1:47" ht="21" customHeight="1" x14ac:dyDescent="0.3">
      <c r="A63" s="4" t="s">
        <v>55</v>
      </c>
      <c r="B63" s="4"/>
      <c r="C63" s="194"/>
      <c r="D63" s="195"/>
      <c r="E63" s="4"/>
      <c r="F63" s="4"/>
      <c r="G63" s="4"/>
      <c r="H63" s="4"/>
      <c r="I63" s="165"/>
      <c r="J63" s="165"/>
      <c r="K63" s="158"/>
      <c r="L63" s="158"/>
      <c r="M63" s="4"/>
      <c r="N63" s="4"/>
      <c r="O63" s="4"/>
      <c r="P63" s="165"/>
      <c r="Q63" s="163"/>
      <c r="R63" s="184"/>
      <c r="S63" s="158"/>
      <c r="T63" s="4"/>
      <c r="U63" s="4"/>
      <c r="V63" s="4"/>
      <c r="W63" s="165"/>
      <c r="X63" s="165"/>
      <c r="Y63" s="158"/>
      <c r="Z63" s="158"/>
      <c r="AA63" s="4" t="s">
        <v>7</v>
      </c>
      <c r="AB63" s="4"/>
      <c r="AC63" s="4"/>
      <c r="AD63" s="165"/>
      <c r="AE63" s="165" t="s">
        <v>7</v>
      </c>
      <c r="AF63" s="158"/>
      <c r="AG63" s="158"/>
      <c r="AH63" s="4"/>
      <c r="AI63" s="4"/>
      <c r="AJ63" s="12">
        <f t="shared" si="14"/>
        <v>0</v>
      </c>
      <c r="AK63" s="52">
        <f t="shared" si="8"/>
        <v>0</v>
      </c>
      <c r="AL63" s="72">
        <f t="shared" si="9"/>
        <v>0</v>
      </c>
      <c r="AM63" s="62">
        <f t="shared" si="15"/>
        <v>0</v>
      </c>
      <c r="AN63" s="13">
        <f t="shared" si="16"/>
        <v>0</v>
      </c>
      <c r="AO63" s="84">
        <f t="shared" si="17"/>
        <v>0</v>
      </c>
      <c r="AP63" s="92">
        <f t="shared" si="10"/>
        <v>0</v>
      </c>
      <c r="AQ63" s="99">
        <f t="shared" si="18"/>
        <v>0</v>
      </c>
      <c r="AR63" s="92">
        <f t="shared" si="19"/>
        <v>2</v>
      </c>
      <c r="AS63" s="62">
        <f t="shared" si="20"/>
        <v>0</v>
      </c>
      <c r="AT63" s="13">
        <f t="shared" si="21"/>
        <v>0</v>
      </c>
      <c r="AU63" s="247"/>
    </row>
    <row r="64" spans="1:47" ht="21" customHeight="1" x14ac:dyDescent="0.3">
      <c r="A64" s="4" t="s">
        <v>56</v>
      </c>
      <c r="B64" s="4"/>
      <c r="C64" s="194"/>
      <c r="D64" s="195"/>
      <c r="E64" s="4"/>
      <c r="F64" s="4" t="s">
        <v>7</v>
      </c>
      <c r="G64" s="4"/>
      <c r="H64" s="4"/>
      <c r="I64" s="165"/>
      <c r="J64" s="165"/>
      <c r="K64" s="184"/>
      <c r="L64" s="158"/>
      <c r="M64" s="4"/>
      <c r="N64" s="4"/>
      <c r="O64" s="4"/>
      <c r="P64" s="165"/>
      <c r="Q64" s="163"/>
      <c r="R64" s="182"/>
      <c r="S64" s="178"/>
      <c r="T64" s="5"/>
      <c r="U64" s="5"/>
      <c r="V64" s="5" t="s">
        <v>7</v>
      </c>
      <c r="W64" s="163"/>
      <c r="X64" s="165" t="s">
        <v>119</v>
      </c>
      <c r="Y64" s="184" t="s">
        <v>200</v>
      </c>
      <c r="Z64" s="184" t="s">
        <v>200</v>
      </c>
      <c r="AA64" s="165" t="s">
        <v>119</v>
      </c>
      <c r="AB64" s="165" t="s">
        <v>119</v>
      </c>
      <c r="AC64" s="165" t="s">
        <v>119</v>
      </c>
      <c r="AD64" s="165" t="s">
        <v>119</v>
      </c>
      <c r="AE64" s="165" t="s">
        <v>119</v>
      </c>
      <c r="AF64" s="184" t="s">
        <v>200</v>
      </c>
      <c r="AG64" s="184" t="s">
        <v>200</v>
      </c>
      <c r="AH64" s="165" t="s">
        <v>119</v>
      </c>
      <c r="AI64" s="165"/>
      <c r="AJ64" s="12">
        <f t="shared" si="14"/>
        <v>7</v>
      </c>
      <c r="AK64" s="52">
        <f t="shared" si="8"/>
        <v>4</v>
      </c>
      <c r="AL64" s="72">
        <f t="shared" si="9"/>
        <v>11</v>
      </c>
      <c r="AM64" s="62">
        <f t="shared" si="15"/>
        <v>0</v>
      </c>
      <c r="AN64" s="13">
        <f t="shared" si="16"/>
        <v>0</v>
      </c>
      <c r="AO64" s="84">
        <f t="shared" si="17"/>
        <v>0</v>
      </c>
      <c r="AP64" s="92">
        <f t="shared" si="10"/>
        <v>0</v>
      </c>
      <c r="AQ64" s="99">
        <f t="shared" si="18"/>
        <v>0</v>
      </c>
      <c r="AR64" s="92">
        <f t="shared" si="19"/>
        <v>2</v>
      </c>
      <c r="AS64" s="62">
        <f t="shared" si="20"/>
        <v>0</v>
      </c>
      <c r="AT64" s="13">
        <f t="shared" si="21"/>
        <v>0</v>
      </c>
      <c r="AU64" s="247"/>
    </row>
    <row r="65" spans="1:47" ht="21" customHeight="1" x14ac:dyDescent="0.3">
      <c r="A65" s="4" t="s">
        <v>58</v>
      </c>
      <c r="B65" s="4"/>
      <c r="C65" s="194"/>
      <c r="D65" s="195"/>
      <c r="E65" s="4" t="s">
        <v>119</v>
      </c>
      <c r="F65" s="4" t="s">
        <v>119</v>
      </c>
      <c r="G65" s="4" t="s">
        <v>119</v>
      </c>
      <c r="H65" s="4" t="s">
        <v>119</v>
      </c>
      <c r="I65" s="4" t="s">
        <v>119</v>
      </c>
      <c r="J65" s="4" t="s">
        <v>119</v>
      </c>
      <c r="K65" s="184" t="s">
        <v>200</v>
      </c>
      <c r="L65" s="184" t="s">
        <v>200</v>
      </c>
      <c r="M65" s="4" t="s">
        <v>119</v>
      </c>
      <c r="N65" s="4" t="s">
        <v>119</v>
      </c>
      <c r="O65" s="4" t="s">
        <v>119</v>
      </c>
      <c r="P65" s="4" t="s">
        <v>119</v>
      </c>
      <c r="Q65" s="4" t="s">
        <v>119</v>
      </c>
      <c r="R65" s="184" t="s">
        <v>200</v>
      </c>
      <c r="S65" s="184" t="s">
        <v>200</v>
      </c>
      <c r="T65" s="4" t="s">
        <v>7</v>
      </c>
      <c r="U65" s="4"/>
      <c r="V65" s="4"/>
      <c r="W65" s="165"/>
      <c r="X65" s="165" t="s">
        <v>7</v>
      </c>
      <c r="Y65" s="184"/>
      <c r="Z65" s="158"/>
      <c r="AA65" s="4"/>
      <c r="AB65" s="4"/>
      <c r="AC65" s="4"/>
      <c r="AD65" s="165"/>
      <c r="AE65" s="165"/>
      <c r="AF65" s="184"/>
      <c r="AG65" s="158"/>
      <c r="AH65" s="4"/>
      <c r="AI65" s="165"/>
      <c r="AJ65" s="12">
        <f t="shared" si="14"/>
        <v>11</v>
      </c>
      <c r="AK65" s="52">
        <f t="shared" si="8"/>
        <v>4</v>
      </c>
      <c r="AL65" s="72">
        <f t="shared" si="9"/>
        <v>15</v>
      </c>
      <c r="AM65" s="62">
        <f t="shared" si="15"/>
        <v>0</v>
      </c>
      <c r="AN65" s="13">
        <f t="shared" si="16"/>
        <v>0</v>
      </c>
      <c r="AO65" s="84">
        <f t="shared" si="17"/>
        <v>0</v>
      </c>
      <c r="AP65" s="92">
        <f t="shared" si="10"/>
        <v>0</v>
      </c>
      <c r="AQ65" s="99">
        <f t="shared" si="18"/>
        <v>0</v>
      </c>
      <c r="AR65" s="92">
        <f t="shared" si="19"/>
        <v>2</v>
      </c>
      <c r="AS65" s="62">
        <f t="shared" si="20"/>
        <v>0</v>
      </c>
      <c r="AT65" s="13">
        <f t="shared" si="21"/>
        <v>0</v>
      </c>
      <c r="AU65" s="247"/>
    </row>
    <row r="66" spans="1:47" ht="21" customHeight="1" x14ac:dyDescent="0.3">
      <c r="A66" s="4" t="s">
        <v>59</v>
      </c>
      <c r="B66" s="4"/>
      <c r="C66" s="194"/>
      <c r="D66" s="195"/>
      <c r="E66" s="4"/>
      <c r="F66" s="4"/>
      <c r="G66" s="4"/>
      <c r="H66" s="4"/>
      <c r="I66" s="165"/>
      <c r="J66" s="165"/>
      <c r="K66" s="158"/>
      <c r="L66" s="158"/>
      <c r="M66" s="4"/>
      <c r="N66" s="4"/>
      <c r="O66" s="4"/>
      <c r="P66" s="165"/>
      <c r="Q66" s="165"/>
      <c r="R66" s="184"/>
      <c r="S66" s="158"/>
      <c r="T66" s="4"/>
      <c r="U66" s="4"/>
      <c r="V66" s="4"/>
      <c r="W66" s="165"/>
      <c r="X66" s="165" t="s">
        <v>7</v>
      </c>
      <c r="Y66" s="184"/>
      <c r="Z66" s="158"/>
      <c r="AA66" s="4"/>
      <c r="AB66" s="4"/>
      <c r="AC66" s="4" t="s">
        <v>7</v>
      </c>
      <c r="AD66" s="165"/>
      <c r="AE66" s="165"/>
      <c r="AF66" s="184"/>
      <c r="AG66" s="158"/>
      <c r="AH66" s="4"/>
      <c r="AI66" s="165"/>
      <c r="AJ66" s="12">
        <f t="shared" si="14"/>
        <v>0</v>
      </c>
      <c r="AK66" s="52">
        <f t="shared" si="8"/>
        <v>0</v>
      </c>
      <c r="AL66" s="72">
        <f t="shared" si="9"/>
        <v>0</v>
      </c>
      <c r="AM66" s="62">
        <f t="shared" si="15"/>
        <v>0</v>
      </c>
      <c r="AN66" s="13">
        <f t="shared" si="16"/>
        <v>0</v>
      </c>
      <c r="AO66" s="84">
        <f t="shared" si="17"/>
        <v>0</v>
      </c>
      <c r="AP66" s="92">
        <f t="shared" si="10"/>
        <v>0</v>
      </c>
      <c r="AQ66" s="99">
        <f t="shared" si="18"/>
        <v>0</v>
      </c>
      <c r="AR66" s="92">
        <f t="shared" si="19"/>
        <v>2</v>
      </c>
      <c r="AS66" s="62">
        <f t="shared" si="20"/>
        <v>0</v>
      </c>
      <c r="AT66" s="13">
        <f t="shared" si="21"/>
        <v>0</v>
      </c>
      <c r="AU66" s="247"/>
    </row>
    <row r="67" spans="1:47" ht="21" customHeight="1" x14ac:dyDescent="0.3">
      <c r="A67" s="4" t="s">
        <v>62</v>
      </c>
      <c r="B67" s="4"/>
      <c r="C67" s="194"/>
      <c r="D67" s="195"/>
      <c r="E67" s="4"/>
      <c r="F67" s="4"/>
      <c r="G67" s="4"/>
      <c r="H67" s="4"/>
      <c r="I67" s="165"/>
      <c r="J67" s="165"/>
      <c r="K67" s="184"/>
      <c r="L67" s="184"/>
      <c r="M67" s="165"/>
      <c r="N67" s="165"/>
      <c r="O67" s="165"/>
      <c r="P67" s="165"/>
      <c r="Q67" s="165" t="s">
        <v>7</v>
      </c>
      <c r="R67" s="184"/>
      <c r="S67" s="184"/>
      <c r="T67" s="179"/>
      <c r="U67" s="165"/>
      <c r="V67" s="165"/>
      <c r="W67" s="165"/>
      <c r="X67" s="165" t="s">
        <v>7</v>
      </c>
      <c r="Y67" s="184"/>
      <c r="Z67" s="184"/>
      <c r="AA67" s="179"/>
      <c r="AB67" s="165"/>
      <c r="AC67" s="165"/>
      <c r="AD67" s="165"/>
      <c r="AE67" s="165"/>
      <c r="AF67" s="184"/>
      <c r="AG67" s="158"/>
      <c r="AH67" s="4"/>
      <c r="AI67" s="165"/>
      <c r="AJ67" s="12">
        <f t="shared" si="14"/>
        <v>0</v>
      </c>
      <c r="AK67" s="52">
        <f t="shared" ref="AK67:AK119" si="22">COUNTIF(E67:AI67,"ов")</f>
        <v>0</v>
      </c>
      <c r="AL67" s="72">
        <f t="shared" ref="AL67:AL82" si="23">AJ67+AK67</f>
        <v>0</v>
      </c>
      <c r="AM67" s="62">
        <f t="shared" si="15"/>
        <v>0</v>
      </c>
      <c r="AN67" s="13">
        <f t="shared" si="16"/>
        <v>0</v>
      </c>
      <c r="AO67" s="84">
        <f t="shared" si="17"/>
        <v>0</v>
      </c>
      <c r="AP67" s="92">
        <f t="shared" si="10"/>
        <v>0</v>
      </c>
      <c r="AQ67" s="99">
        <f t="shared" si="18"/>
        <v>0</v>
      </c>
      <c r="AR67" s="92">
        <f t="shared" si="19"/>
        <v>2</v>
      </c>
      <c r="AS67" s="62">
        <f t="shared" si="20"/>
        <v>0</v>
      </c>
      <c r="AT67" s="13">
        <f t="shared" si="21"/>
        <v>0</v>
      </c>
      <c r="AU67" s="247"/>
    </row>
    <row r="68" spans="1:47" ht="21" customHeight="1" x14ac:dyDescent="0.3">
      <c r="A68" s="4" t="s">
        <v>63</v>
      </c>
      <c r="B68" s="4"/>
      <c r="C68" s="194"/>
      <c r="D68" s="195"/>
      <c r="E68" s="4"/>
      <c r="F68" s="4"/>
      <c r="G68" s="4"/>
      <c r="H68" s="4"/>
      <c r="I68" s="165"/>
      <c r="J68" s="165"/>
      <c r="K68" s="184"/>
      <c r="L68" s="158"/>
      <c r="M68" s="4"/>
      <c r="N68" s="4"/>
      <c r="O68" s="4"/>
      <c r="P68" s="165"/>
      <c r="Q68" s="165"/>
      <c r="R68" s="158"/>
      <c r="S68" s="158"/>
      <c r="T68" s="4"/>
      <c r="U68" s="4"/>
      <c r="V68" s="4"/>
      <c r="W68" s="165"/>
      <c r="X68" s="165"/>
      <c r="Y68" s="158"/>
      <c r="Z68" s="158"/>
      <c r="AA68" s="4"/>
      <c r="AB68" s="4"/>
      <c r="AC68" s="4"/>
      <c r="AD68" s="165"/>
      <c r="AE68" s="165"/>
      <c r="AF68" s="158"/>
      <c r="AG68" s="158"/>
      <c r="AH68" s="4"/>
      <c r="AI68" s="165"/>
      <c r="AJ68" s="12">
        <f t="shared" si="14"/>
        <v>0</v>
      </c>
      <c r="AK68" s="52">
        <f t="shared" si="22"/>
        <v>0</v>
      </c>
      <c r="AL68" s="72">
        <f t="shared" si="23"/>
        <v>0</v>
      </c>
      <c r="AM68" s="62">
        <f t="shared" si="15"/>
        <v>0</v>
      </c>
      <c r="AN68" s="13">
        <f t="shared" si="16"/>
        <v>0</v>
      </c>
      <c r="AO68" s="84">
        <f t="shared" si="17"/>
        <v>0</v>
      </c>
      <c r="AP68" s="92">
        <f t="shared" ref="AP68:AP130" si="24">SUM(AN68:AO68)</f>
        <v>0</v>
      </c>
      <c r="AQ68" s="99">
        <f t="shared" si="18"/>
        <v>0</v>
      </c>
      <c r="AR68" s="92">
        <f t="shared" si="19"/>
        <v>0</v>
      </c>
      <c r="AS68" s="62">
        <f t="shared" si="20"/>
        <v>0</v>
      </c>
      <c r="AT68" s="13">
        <f t="shared" si="21"/>
        <v>0</v>
      </c>
      <c r="AU68" s="247"/>
    </row>
    <row r="69" spans="1:47" ht="21" customHeight="1" x14ac:dyDescent="0.3">
      <c r="A69" s="4" t="s">
        <v>64</v>
      </c>
      <c r="B69" s="4"/>
      <c r="C69" s="194"/>
      <c r="D69" s="195"/>
      <c r="E69" s="179"/>
      <c r="F69" s="179"/>
      <c r="G69" s="179"/>
      <c r="H69" s="179"/>
      <c r="I69" s="165"/>
      <c r="J69" s="165"/>
      <c r="K69" s="184"/>
      <c r="L69" s="158"/>
      <c r="M69" s="4"/>
      <c r="N69" s="4"/>
      <c r="O69" s="4"/>
      <c r="P69" s="165" t="s">
        <v>7</v>
      </c>
      <c r="Q69" s="165" t="s">
        <v>7</v>
      </c>
      <c r="R69" s="158"/>
      <c r="S69" s="158"/>
      <c r="T69" s="4"/>
      <c r="U69" s="4"/>
      <c r="V69" s="4"/>
      <c r="W69" s="165"/>
      <c r="X69" s="165"/>
      <c r="Y69" s="158"/>
      <c r="Z69" s="158"/>
      <c r="AA69" s="4"/>
      <c r="AB69" s="4"/>
      <c r="AC69" s="4"/>
      <c r="AD69" s="165"/>
      <c r="AE69" s="165"/>
      <c r="AF69" s="158"/>
      <c r="AG69" s="158"/>
      <c r="AH69" s="4"/>
      <c r="AI69" s="4"/>
      <c r="AJ69" s="12">
        <f t="shared" si="14"/>
        <v>0</v>
      </c>
      <c r="AK69" s="52">
        <f t="shared" si="22"/>
        <v>0</v>
      </c>
      <c r="AL69" s="72">
        <f t="shared" si="23"/>
        <v>0</v>
      </c>
      <c r="AM69" s="62">
        <f t="shared" si="15"/>
        <v>0</v>
      </c>
      <c r="AN69" s="13">
        <f t="shared" si="16"/>
        <v>0</v>
      </c>
      <c r="AO69" s="84">
        <f t="shared" si="17"/>
        <v>0</v>
      </c>
      <c r="AP69" s="92">
        <f t="shared" si="24"/>
        <v>0</v>
      </c>
      <c r="AQ69" s="99">
        <f t="shared" si="18"/>
        <v>0</v>
      </c>
      <c r="AR69" s="92">
        <f t="shared" si="19"/>
        <v>2</v>
      </c>
      <c r="AS69" s="62">
        <f t="shared" si="20"/>
        <v>0</v>
      </c>
      <c r="AT69" s="13">
        <f t="shared" si="21"/>
        <v>0</v>
      </c>
      <c r="AU69" s="247"/>
    </row>
    <row r="70" spans="1:47" ht="21" customHeight="1" x14ac:dyDescent="0.3">
      <c r="A70" s="4" t="s">
        <v>66</v>
      </c>
      <c r="B70" s="4"/>
      <c r="C70" s="194"/>
      <c r="D70" s="195"/>
      <c r="E70" s="4"/>
      <c r="F70" s="165"/>
      <c r="G70" s="165"/>
      <c r="H70" s="165"/>
      <c r="I70" s="165"/>
      <c r="J70" s="165"/>
      <c r="K70" s="184"/>
      <c r="L70" s="184"/>
      <c r="M70" s="165"/>
      <c r="N70" s="165"/>
      <c r="O70" s="165"/>
      <c r="P70" s="165"/>
      <c r="Q70" s="165"/>
      <c r="R70" s="184"/>
      <c r="S70" s="184"/>
      <c r="T70" s="165" t="s">
        <v>7</v>
      </c>
      <c r="U70" s="165"/>
      <c r="V70" s="165"/>
      <c r="W70" s="165"/>
      <c r="X70" s="165" t="s">
        <v>7</v>
      </c>
      <c r="Y70" s="184"/>
      <c r="Z70" s="184"/>
      <c r="AA70" s="165"/>
      <c r="AB70" s="165"/>
      <c r="AC70" s="165"/>
      <c r="AD70" s="165"/>
      <c r="AE70" s="165"/>
      <c r="AF70" s="184"/>
      <c r="AG70" s="158"/>
      <c r="AH70" s="4"/>
      <c r="AI70" s="165"/>
      <c r="AJ70" s="12">
        <f t="shared" si="14"/>
        <v>0</v>
      </c>
      <c r="AK70" s="52">
        <f t="shared" si="22"/>
        <v>0</v>
      </c>
      <c r="AL70" s="72">
        <f t="shared" si="23"/>
        <v>0</v>
      </c>
      <c r="AM70" s="62">
        <f t="shared" si="15"/>
        <v>0</v>
      </c>
      <c r="AN70" s="13">
        <f t="shared" si="16"/>
        <v>0</v>
      </c>
      <c r="AO70" s="84">
        <f t="shared" si="17"/>
        <v>0</v>
      </c>
      <c r="AP70" s="92">
        <f t="shared" si="24"/>
        <v>0</v>
      </c>
      <c r="AQ70" s="99">
        <f t="shared" si="18"/>
        <v>0</v>
      </c>
      <c r="AR70" s="92">
        <f t="shared" si="19"/>
        <v>2</v>
      </c>
      <c r="AS70" s="62">
        <f t="shared" si="20"/>
        <v>0</v>
      </c>
      <c r="AT70" s="13">
        <f t="shared" si="21"/>
        <v>0</v>
      </c>
      <c r="AU70" s="247"/>
    </row>
    <row r="71" spans="1:47" ht="21" customHeight="1" x14ac:dyDescent="0.3">
      <c r="A71" s="4" t="s">
        <v>67</v>
      </c>
      <c r="B71" s="4"/>
      <c r="C71" s="194"/>
      <c r="D71" s="195"/>
      <c r="E71" s="4"/>
      <c r="F71" s="165"/>
      <c r="G71" s="165"/>
      <c r="H71" s="165"/>
      <c r="I71" s="165"/>
      <c r="J71" s="165"/>
      <c r="K71" s="184"/>
      <c r="L71" s="184"/>
      <c r="M71" s="165" t="s">
        <v>7</v>
      </c>
      <c r="N71" s="165"/>
      <c r="O71" s="165"/>
      <c r="P71" s="165"/>
      <c r="Q71" s="163" t="s">
        <v>7</v>
      </c>
      <c r="R71" s="184"/>
      <c r="S71" s="184"/>
      <c r="T71" s="165"/>
      <c r="U71" s="165"/>
      <c r="V71" s="165"/>
      <c r="W71" s="165"/>
      <c r="X71" s="165"/>
      <c r="Y71" s="184"/>
      <c r="Z71" s="184"/>
      <c r="AA71" s="165"/>
      <c r="AB71" s="165"/>
      <c r="AC71" s="165"/>
      <c r="AD71" s="165"/>
      <c r="AE71" s="165"/>
      <c r="AF71" s="158"/>
      <c r="AG71" s="158"/>
      <c r="AH71" s="4"/>
      <c r="AI71" s="165"/>
      <c r="AJ71" s="12">
        <f t="shared" si="14"/>
        <v>0</v>
      </c>
      <c r="AK71" s="52">
        <f t="shared" si="22"/>
        <v>0</v>
      </c>
      <c r="AL71" s="72">
        <f t="shared" si="23"/>
        <v>0</v>
      </c>
      <c r="AM71" s="62">
        <f t="shared" si="15"/>
        <v>0</v>
      </c>
      <c r="AN71" s="13">
        <f t="shared" si="16"/>
        <v>0</v>
      </c>
      <c r="AO71" s="84">
        <f t="shared" si="17"/>
        <v>0</v>
      </c>
      <c r="AP71" s="92">
        <f t="shared" si="24"/>
        <v>0</v>
      </c>
      <c r="AQ71" s="99">
        <f t="shared" si="18"/>
        <v>0</v>
      </c>
      <c r="AR71" s="92">
        <f t="shared" si="19"/>
        <v>2</v>
      </c>
      <c r="AS71" s="62">
        <f t="shared" si="20"/>
        <v>0</v>
      </c>
      <c r="AT71" s="13">
        <f t="shared" si="21"/>
        <v>0</v>
      </c>
      <c r="AU71" s="247"/>
    </row>
    <row r="72" spans="1:47" ht="21" customHeight="1" x14ac:dyDescent="0.3">
      <c r="A72" s="4" t="s">
        <v>68</v>
      </c>
      <c r="B72" s="4"/>
      <c r="C72" s="194"/>
      <c r="D72" s="195"/>
      <c r="E72" s="4"/>
      <c r="F72" s="165"/>
      <c r="G72" s="165"/>
      <c r="H72" s="165"/>
      <c r="I72" s="165"/>
      <c r="J72" s="165"/>
      <c r="K72" s="184"/>
      <c r="L72" s="184"/>
      <c r="M72" s="165"/>
      <c r="N72" s="165"/>
      <c r="O72" s="165"/>
      <c r="P72" s="165"/>
      <c r="Q72" s="165"/>
      <c r="R72" s="184"/>
      <c r="S72" s="184"/>
      <c r="T72" s="165"/>
      <c r="U72" s="165"/>
      <c r="V72" s="165"/>
      <c r="W72" s="165"/>
      <c r="X72" s="165"/>
      <c r="Y72" s="184"/>
      <c r="Z72" s="184"/>
      <c r="AA72" s="165"/>
      <c r="AB72" s="165"/>
      <c r="AC72" s="165"/>
      <c r="AD72" s="165"/>
      <c r="AE72" s="165" t="s">
        <v>7</v>
      </c>
      <c r="AF72" s="184"/>
      <c r="AG72" s="158"/>
      <c r="AH72" s="4" t="s">
        <v>7</v>
      </c>
      <c r="AI72" s="165"/>
      <c r="AJ72" s="12">
        <f t="shared" si="14"/>
        <v>0</v>
      </c>
      <c r="AK72" s="52">
        <f t="shared" si="22"/>
        <v>0</v>
      </c>
      <c r="AL72" s="72">
        <f t="shared" si="23"/>
        <v>0</v>
      </c>
      <c r="AM72" s="62">
        <f t="shared" si="15"/>
        <v>0</v>
      </c>
      <c r="AN72" s="13">
        <f t="shared" si="16"/>
        <v>0</v>
      </c>
      <c r="AO72" s="84">
        <f t="shared" si="17"/>
        <v>0</v>
      </c>
      <c r="AP72" s="92">
        <f t="shared" si="24"/>
        <v>0</v>
      </c>
      <c r="AQ72" s="99">
        <f t="shared" si="18"/>
        <v>0</v>
      </c>
      <c r="AR72" s="92">
        <f t="shared" si="19"/>
        <v>2</v>
      </c>
      <c r="AS72" s="62">
        <f t="shared" si="20"/>
        <v>0</v>
      </c>
      <c r="AT72" s="13">
        <f t="shared" si="21"/>
        <v>0</v>
      </c>
      <c r="AU72" s="247"/>
    </row>
    <row r="73" spans="1:47" ht="21" customHeight="1" x14ac:dyDescent="0.3">
      <c r="A73" s="4" t="s">
        <v>70</v>
      </c>
      <c r="B73" s="4"/>
      <c r="C73" s="194"/>
      <c r="D73" s="195"/>
      <c r="E73" s="4"/>
      <c r="F73" s="165"/>
      <c r="G73" s="165"/>
      <c r="H73" s="165"/>
      <c r="I73" s="165"/>
      <c r="J73" s="165"/>
      <c r="K73" s="184"/>
      <c r="L73" s="184"/>
      <c r="M73" s="165"/>
      <c r="N73" s="165"/>
      <c r="O73" s="165"/>
      <c r="P73" s="165"/>
      <c r="Q73" s="163"/>
      <c r="R73" s="184"/>
      <c r="S73" s="184"/>
      <c r="T73" s="165"/>
      <c r="U73" s="165"/>
      <c r="V73" s="165"/>
      <c r="W73" s="165"/>
      <c r="X73" s="165" t="s">
        <v>7</v>
      </c>
      <c r="Y73" s="184"/>
      <c r="Z73" s="184"/>
      <c r="AA73" s="165"/>
      <c r="AB73" s="165"/>
      <c r="AC73" s="165"/>
      <c r="AD73" s="165"/>
      <c r="AE73" s="165" t="s">
        <v>7</v>
      </c>
      <c r="AF73" s="184"/>
      <c r="AG73" s="158"/>
      <c r="AH73" s="4"/>
      <c r="AI73" s="165"/>
      <c r="AJ73" s="12">
        <f t="shared" si="14"/>
        <v>0</v>
      </c>
      <c r="AK73" s="52">
        <f t="shared" si="22"/>
        <v>0</v>
      </c>
      <c r="AL73" s="72">
        <f t="shared" si="23"/>
        <v>0</v>
      </c>
      <c r="AM73" s="62">
        <f t="shared" si="15"/>
        <v>0</v>
      </c>
      <c r="AN73" s="13">
        <f t="shared" si="16"/>
        <v>0</v>
      </c>
      <c r="AO73" s="84">
        <f t="shared" si="17"/>
        <v>0</v>
      </c>
      <c r="AP73" s="92">
        <f t="shared" si="24"/>
        <v>0</v>
      </c>
      <c r="AQ73" s="99">
        <f t="shared" si="18"/>
        <v>0</v>
      </c>
      <c r="AR73" s="92">
        <f t="shared" si="19"/>
        <v>2</v>
      </c>
      <c r="AS73" s="62">
        <f t="shared" si="20"/>
        <v>0</v>
      </c>
      <c r="AT73" s="13">
        <f t="shared" si="21"/>
        <v>0</v>
      </c>
      <c r="AU73" s="247"/>
    </row>
    <row r="74" spans="1:47" ht="21" customHeight="1" x14ac:dyDescent="0.3">
      <c r="A74" s="4" t="s">
        <v>72</v>
      </c>
      <c r="B74" s="4"/>
      <c r="C74" s="194"/>
      <c r="D74" s="195"/>
      <c r="E74" s="4"/>
      <c r="F74" s="4"/>
      <c r="G74" s="4"/>
      <c r="H74" s="4"/>
      <c r="I74" s="165"/>
      <c r="J74" s="165"/>
      <c r="K74" s="184"/>
      <c r="L74" s="158"/>
      <c r="M74" s="4"/>
      <c r="N74" s="4"/>
      <c r="O74" s="4"/>
      <c r="P74" s="165"/>
      <c r="Q74" s="163"/>
      <c r="R74" s="184"/>
      <c r="S74" s="158"/>
      <c r="T74" s="4" t="s">
        <v>7</v>
      </c>
      <c r="U74" s="4"/>
      <c r="V74" s="4"/>
      <c r="W74" s="165"/>
      <c r="X74" s="165"/>
      <c r="Y74" s="184"/>
      <c r="Z74" s="158"/>
      <c r="AA74" s="4"/>
      <c r="AB74" s="4"/>
      <c r="AC74" s="4"/>
      <c r="AD74" s="165"/>
      <c r="AE74" s="165"/>
      <c r="AF74" s="184"/>
      <c r="AG74" s="158"/>
      <c r="AH74" s="4"/>
      <c r="AI74" s="165"/>
      <c r="AJ74" s="12">
        <f t="shared" si="14"/>
        <v>0</v>
      </c>
      <c r="AK74" s="52">
        <f t="shared" si="22"/>
        <v>0</v>
      </c>
      <c r="AL74" s="72">
        <f t="shared" si="23"/>
        <v>0</v>
      </c>
      <c r="AM74" s="62">
        <f t="shared" si="15"/>
        <v>0</v>
      </c>
      <c r="AN74" s="13">
        <f t="shared" si="16"/>
        <v>0</v>
      </c>
      <c r="AO74" s="84">
        <f t="shared" si="17"/>
        <v>0</v>
      </c>
      <c r="AP74" s="92">
        <f t="shared" si="24"/>
        <v>0</v>
      </c>
      <c r="AQ74" s="99">
        <f t="shared" si="18"/>
        <v>0</v>
      </c>
      <c r="AR74" s="92">
        <f t="shared" si="19"/>
        <v>1</v>
      </c>
      <c r="AS74" s="62">
        <f t="shared" si="20"/>
        <v>0</v>
      </c>
      <c r="AT74" s="13">
        <f t="shared" si="21"/>
        <v>0</v>
      </c>
      <c r="AU74" s="247"/>
    </row>
    <row r="75" spans="1:47" ht="21" customHeight="1" x14ac:dyDescent="0.3">
      <c r="A75" s="4" t="s">
        <v>73</v>
      </c>
      <c r="B75" s="4"/>
      <c r="C75" s="194"/>
      <c r="D75" s="195"/>
      <c r="E75" s="4"/>
      <c r="F75" s="4"/>
      <c r="G75" s="4"/>
      <c r="H75" s="4"/>
      <c r="I75" s="165"/>
      <c r="J75" s="165"/>
      <c r="K75" s="184"/>
      <c r="L75" s="158"/>
      <c r="M75" s="4"/>
      <c r="N75" s="4"/>
      <c r="O75" s="4"/>
      <c r="P75" s="165"/>
      <c r="Q75" s="165"/>
      <c r="R75" s="184"/>
      <c r="S75" s="158"/>
      <c r="T75" s="4"/>
      <c r="U75" s="4"/>
      <c r="V75" s="4"/>
      <c r="W75" s="165"/>
      <c r="X75" s="165"/>
      <c r="Y75" s="184"/>
      <c r="Z75" s="158"/>
      <c r="AA75" s="4"/>
      <c r="AB75" s="4"/>
      <c r="AC75" s="4"/>
      <c r="AD75" s="165"/>
      <c r="AE75" s="165"/>
      <c r="AF75" s="184"/>
      <c r="AG75" s="158"/>
      <c r="AH75" s="4"/>
      <c r="AI75" s="165"/>
      <c r="AJ75" s="12">
        <f t="shared" si="14"/>
        <v>0</v>
      </c>
      <c r="AK75" s="52">
        <f t="shared" si="22"/>
        <v>0</v>
      </c>
      <c r="AL75" s="72">
        <f t="shared" si="23"/>
        <v>0</v>
      </c>
      <c r="AM75" s="62">
        <f t="shared" si="15"/>
        <v>0</v>
      </c>
      <c r="AN75" s="13">
        <f t="shared" si="16"/>
        <v>0</v>
      </c>
      <c r="AO75" s="84">
        <f t="shared" si="17"/>
        <v>0</v>
      </c>
      <c r="AP75" s="92">
        <f t="shared" si="24"/>
        <v>0</v>
      </c>
      <c r="AQ75" s="99">
        <f t="shared" si="18"/>
        <v>0</v>
      </c>
      <c r="AR75" s="92">
        <f t="shared" si="19"/>
        <v>0</v>
      </c>
      <c r="AS75" s="62">
        <f t="shared" si="20"/>
        <v>0</v>
      </c>
      <c r="AT75" s="13">
        <f t="shared" si="21"/>
        <v>0</v>
      </c>
      <c r="AU75" s="247"/>
    </row>
    <row r="76" spans="1:47" ht="21" customHeight="1" x14ac:dyDescent="0.3">
      <c r="A76" s="4" t="s">
        <v>74</v>
      </c>
      <c r="B76" s="4"/>
      <c r="C76" s="194"/>
      <c r="D76" s="195"/>
      <c r="E76" s="4"/>
      <c r="F76" s="4"/>
      <c r="G76" s="4"/>
      <c r="H76" s="4"/>
      <c r="I76" s="165" t="s">
        <v>119</v>
      </c>
      <c r="J76" s="165" t="s">
        <v>119</v>
      </c>
      <c r="K76" s="184" t="s">
        <v>200</v>
      </c>
      <c r="L76" s="184" t="s">
        <v>200</v>
      </c>
      <c r="M76" s="165" t="s">
        <v>119</v>
      </c>
      <c r="N76" s="165" t="s">
        <v>119</v>
      </c>
      <c r="O76" s="165" t="s">
        <v>119</v>
      </c>
      <c r="P76" s="165" t="s">
        <v>119</v>
      </c>
      <c r="Q76" s="165" t="s">
        <v>119</v>
      </c>
      <c r="R76" s="184" t="s">
        <v>200</v>
      </c>
      <c r="S76" s="184" t="s">
        <v>200</v>
      </c>
      <c r="T76" s="165" t="s">
        <v>119</v>
      </c>
      <c r="U76" s="165" t="s">
        <v>119</v>
      </c>
      <c r="V76" s="165" t="s">
        <v>119</v>
      </c>
      <c r="W76" s="165" t="s">
        <v>119</v>
      </c>
      <c r="X76" s="165" t="s">
        <v>119</v>
      </c>
      <c r="Y76" s="184" t="s">
        <v>200</v>
      </c>
      <c r="Z76" s="184" t="s">
        <v>200</v>
      </c>
      <c r="AA76" s="165" t="s">
        <v>119</v>
      </c>
      <c r="AB76" s="165" t="s">
        <v>119</v>
      </c>
      <c r="AC76" s="165" t="s">
        <v>119</v>
      </c>
      <c r="AD76" s="165" t="s">
        <v>119</v>
      </c>
      <c r="AE76" s="165" t="s">
        <v>119</v>
      </c>
      <c r="AF76" s="184" t="s">
        <v>200</v>
      </c>
      <c r="AG76" s="184" t="s">
        <v>200</v>
      </c>
      <c r="AH76" s="165" t="s">
        <v>119</v>
      </c>
      <c r="AI76" s="165"/>
      <c r="AJ76" s="12">
        <f t="shared" si="14"/>
        <v>18</v>
      </c>
      <c r="AK76" s="52">
        <f t="shared" si="22"/>
        <v>8</v>
      </c>
      <c r="AL76" s="72">
        <f t="shared" si="23"/>
        <v>26</v>
      </c>
      <c r="AM76" s="62">
        <f t="shared" si="15"/>
        <v>0</v>
      </c>
      <c r="AN76" s="13">
        <f t="shared" si="16"/>
        <v>0</v>
      </c>
      <c r="AO76" s="84">
        <f t="shared" si="17"/>
        <v>0</v>
      </c>
      <c r="AP76" s="92">
        <f t="shared" si="24"/>
        <v>0</v>
      </c>
      <c r="AQ76" s="99">
        <f t="shared" si="18"/>
        <v>0</v>
      </c>
      <c r="AR76" s="92">
        <f t="shared" si="19"/>
        <v>0</v>
      </c>
      <c r="AS76" s="62">
        <f t="shared" si="20"/>
        <v>0</v>
      </c>
      <c r="AT76" s="13">
        <f t="shared" si="21"/>
        <v>0</v>
      </c>
      <c r="AU76" s="247"/>
    </row>
    <row r="77" spans="1:47" ht="21" customHeight="1" x14ac:dyDescent="0.3">
      <c r="A77" s="4" t="s">
        <v>75</v>
      </c>
      <c r="B77" s="4"/>
      <c r="C77" s="194"/>
      <c r="D77" s="195"/>
      <c r="E77" s="4"/>
      <c r="F77" s="4"/>
      <c r="G77" s="4"/>
      <c r="H77" s="4"/>
      <c r="I77" s="165"/>
      <c r="J77" s="165"/>
      <c r="K77" s="184"/>
      <c r="L77" s="158"/>
      <c r="M77" s="4"/>
      <c r="N77" s="4"/>
      <c r="O77" s="4"/>
      <c r="P77" s="165"/>
      <c r="Q77" s="163"/>
      <c r="R77" s="184"/>
      <c r="S77" s="158"/>
      <c r="T77" s="4"/>
      <c r="U77" s="4"/>
      <c r="V77" s="4"/>
      <c r="W77" s="165"/>
      <c r="X77" s="165"/>
      <c r="Y77" s="184"/>
      <c r="Z77" s="158"/>
      <c r="AA77" s="4"/>
      <c r="AB77" s="4"/>
      <c r="AC77" s="4"/>
      <c r="AD77" s="165"/>
      <c r="AE77" s="165"/>
      <c r="AF77" s="184"/>
      <c r="AG77" s="158"/>
      <c r="AH77" s="4"/>
      <c r="AI77" s="165"/>
      <c r="AJ77" s="12">
        <f t="shared" si="14"/>
        <v>0</v>
      </c>
      <c r="AK77" s="52">
        <f t="shared" si="22"/>
        <v>0</v>
      </c>
      <c r="AL77" s="72">
        <f t="shared" si="23"/>
        <v>0</v>
      </c>
      <c r="AM77" s="62">
        <f t="shared" si="15"/>
        <v>0</v>
      </c>
      <c r="AN77" s="13">
        <f t="shared" si="16"/>
        <v>0</v>
      </c>
      <c r="AO77" s="84">
        <f t="shared" si="17"/>
        <v>0</v>
      </c>
      <c r="AP77" s="92">
        <f t="shared" si="24"/>
        <v>0</v>
      </c>
      <c r="AQ77" s="99">
        <f t="shared" si="18"/>
        <v>0</v>
      </c>
      <c r="AR77" s="92">
        <f t="shared" si="19"/>
        <v>0</v>
      </c>
      <c r="AS77" s="62">
        <f t="shared" si="20"/>
        <v>0</v>
      </c>
      <c r="AT77" s="13">
        <f t="shared" si="21"/>
        <v>0</v>
      </c>
      <c r="AU77" s="247"/>
    </row>
    <row r="78" spans="1:47" ht="21" customHeight="1" x14ac:dyDescent="0.3">
      <c r="A78" s="4" t="s">
        <v>76</v>
      </c>
      <c r="B78" s="4"/>
      <c r="C78" s="194"/>
      <c r="D78" s="195"/>
      <c r="E78" s="4"/>
      <c r="F78" s="4"/>
      <c r="G78" s="4"/>
      <c r="H78" s="4"/>
      <c r="I78" s="165"/>
      <c r="J78" s="165"/>
      <c r="K78" s="158"/>
      <c r="L78" s="158"/>
      <c r="M78" s="4"/>
      <c r="N78" s="4"/>
      <c r="O78" s="4"/>
      <c r="P78" s="165"/>
      <c r="Q78" s="165" t="s">
        <v>7</v>
      </c>
      <c r="R78" s="158"/>
      <c r="S78" s="158"/>
      <c r="T78" s="4"/>
      <c r="U78" s="4"/>
      <c r="V78" s="4"/>
      <c r="W78" s="165"/>
      <c r="X78" s="165"/>
      <c r="Y78" s="158"/>
      <c r="Z78" s="158"/>
      <c r="AA78" s="4"/>
      <c r="AB78" s="4"/>
      <c r="AC78" s="4"/>
      <c r="AD78" s="165"/>
      <c r="AE78" s="165" t="s">
        <v>7</v>
      </c>
      <c r="AF78" s="158"/>
      <c r="AG78" s="158"/>
      <c r="AH78" s="4"/>
      <c r="AI78" s="4"/>
      <c r="AJ78" s="12">
        <f t="shared" si="14"/>
        <v>0</v>
      </c>
      <c r="AK78" s="52">
        <f t="shared" si="22"/>
        <v>0</v>
      </c>
      <c r="AL78" s="72">
        <f t="shared" si="23"/>
        <v>0</v>
      </c>
      <c r="AM78" s="62">
        <f t="shared" si="15"/>
        <v>0</v>
      </c>
      <c r="AN78" s="13">
        <f t="shared" si="16"/>
        <v>0</v>
      </c>
      <c r="AO78" s="84">
        <f t="shared" si="17"/>
        <v>0</v>
      </c>
      <c r="AP78" s="92">
        <f t="shared" si="24"/>
        <v>0</v>
      </c>
      <c r="AQ78" s="99">
        <f t="shared" si="18"/>
        <v>0</v>
      </c>
      <c r="AR78" s="92">
        <f t="shared" si="19"/>
        <v>2</v>
      </c>
      <c r="AS78" s="62">
        <f t="shared" si="20"/>
        <v>0</v>
      </c>
      <c r="AT78" s="13">
        <f t="shared" si="21"/>
        <v>0</v>
      </c>
      <c r="AU78" s="247"/>
    </row>
    <row r="79" spans="1:47" ht="21" customHeight="1" x14ac:dyDescent="0.3">
      <c r="A79" s="4" t="s">
        <v>77</v>
      </c>
      <c r="B79" s="4"/>
      <c r="C79" s="194"/>
      <c r="D79" s="195"/>
      <c r="E79" s="4"/>
      <c r="F79" s="4"/>
      <c r="G79" s="4"/>
      <c r="H79" s="4"/>
      <c r="I79" s="165"/>
      <c r="J79" s="165"/>
      <c r="K79" s="184"/>
      <c r="L79" s="158"/>
      <c r="M79" s="4"/>
      <c r="N79" s="4"/>
      <c r="O79" s="4"/>
      <c r="P79" s="165" t="s">
        <v>7</v>
      </c>
      <c r="Q79" s="163" t="s">
        <v>7</v>
      </c>
      <c r="R79" s="184"/>
      <c r="S79" s="158"/>
      <c r="T79" s="4"/>
      <c r="U79" s="4"/>
      <c r="V79" s="4"/>
      <c r="W79" s="165"/>
      <c r="X79" s="165"/>
      <c r="Y79" s="184"/>
      <c r="Z79" s="158"/>
      <c r="AA79" s="4"/>
      <c r="AB79" s="4"/>
      <c r="AC79" s="4"/>
      <c r="AD79" s="165"/>
      <c r="AE79" s="165"/>
      <c r="AF79" s="184"/>
      <c r="AG79" s="158"/>
      <c r="AH79" s="4"/>
      <c r="AI79" s="165"/>
      <c r="AJ79" s="12">
        <f t="shared" si="14"/>
        <v>0</v>
      </c>
      <c r="AK79" s="52">
        <f t="shared" si="22"/>
        <v>0</v>
      </c>
      <c r="AL79" s="72">
        <f t="shared" si="23"/>
        <v>0</v>
      </c>
      <c r="AM79" s="62">
        <f t="shared" si="15"/>
        <v>0</v>
      </c>
      <c r="AN79" s="13">
        <f t="shared" si="16"/>
        <v>0</v>
      </c>
      <c r="AO79" s="84">
        <f t="shared" si="17"/>
        <v>0</v>
      </c>
      <c r="AP79" s="92">
        <f t="shared" si="24"/>
        <v>0</v>
      </c>
      <c r="AQ79" s="99">
        <f t="shared" si="18"/>
        <v>0</v>
      </c>
      <c r="AR79" s="92">
        <f t="shared" si="19"/>
        <v>2</v>
      </c>
      <c r="AS79" s="62">
        <f t="shared" si="20"/>
        <v>0</v>
      </c>
      <c r="AT79" s="13">
        <f t="shared" si="21"/>
        <v>0</v>
      </c>
      <c r="AU79" s="247"/>
    </row>
    <row r="80" spans="1:47" ht="21" customHeight="1" x14ac:dyDescent="0.3">
      <c r="A80" s="4" t="s">
        <v>78</v>
      </c>
      <c r="B80" s="4"/>
      <c r="C80" s="194"/>
      <c r="D80" s="195"/>
      <c r="E80" s="4"/>
      <c r="F80" s="4"/>
      <c r="G80" s="4"/>
      <c r="H80" s="4"/>
      <c r="I80" s="165"/>
      <c r="J80" s="165"/>
      <c r="K80" s="158"/>
      <c r="L80" s="158"/>
      <c r="M80" s="4"/>
      <c r="N80" s="4"/>
      <c r="O80" s="4"/>
      <c r="P80" s="165"/>
      <c r="Q80" s="165"/>
      <c r="R80" s="158"/>
      <c r="S80" s="158"/>
      <c r="T80" s="4"/>
      <c r="U80" s="4"/>
      <c r="V80" s="4"/>
      <c r="W80" s="165"/>
      <c r="X80" s="165"/>
      <c r="Y80" s="158"/>
      <c r="Z80" s="158"/>
      <c r="AA80" s="4"/>
      <c r="AB80" s="4"/>
      <c r="AC80" s="4"/>
      <c r="AD80" s="165"/>
      <c r="AE80" s="165" t="s">
        <v>7</v>
      </c>
      <c r="AF80" s="158"/>
      <c r="AG80" s="158"/>
      <c r="AH80" s="4"/>
      <c r="AI80" s="4"/>
      <c r="AJ80" s="12">
        <f t="shared" si="14"/>
        <v>0</v>
      </c>
      <c r="AK80" s="52">
        <f t="shared" si="22"/>
        <v>0</v>
      </c>
      <c r="AL80" s="72">
        <f t="shared" si="23"/>
        <v>0</v>
      </c>
      <c r="AM80" s="62">
        <f t="shared" si="15"/>
        <v>0</v>
      </c>
      <c r="AN80" s="13">
        <f t="shared" si="16"/>
        <v>0</v>
      </c>
      <c r="AO80" s="84">
        <f t="shared" si="17"/>
        <v>0</v>
      </c>
      <c r="AP80" s="92">
        <f t="shared" si="24"/>
        <v>0</v>
      </c>
      <c r="AQ80" s="99">
        <f t="shared" si="18"/>
        <v>0</v>
      </c>
      <c r="AR80" s="92">
        <f t="shared" si="19"/>
        <v>1</v>
      </c>
      <c r="AS80" s="62">
        <f t="shared" si="20"/>
        <v>0</v>
      </c>
      <c r="AT80" s="13">
        <f t="shared" si="21"/>
        <v>0</v>
      </c>
      <c r="AU80" s="247"/>
    </row>
    <row r="81" spans="1:47" ht="21" customHeight="1" x14ac:dyDescent="0.3">
      <c r="A81" s="4" t="s">
        <v>203</v>
      </c>
      <c r="B81" s="4"/>
      <c r="C81" s="194"/>
      <c r="D81" s="195"/>
      <c r="E81" s="4"/>
      <c r="F81" s="4"/>
      <c r="G81" s="4"/>
      <c r="H81" s="4"/>
      <c r="I81" s="165"/>
      <c r="J81" s="165"/>
      <c r="K81" s="184"/>
      <c r="L81" s="158"/>
      <c r="M81" s="4"/>
      <c r="N81" s="4"/>
      <c r="O81" s="4"/>
      <c r="P81" s="165" t="s">
        <v>7</v>
      </c>
      <c r="Q81" s="163" t="s">
        <v>7</v>
      </c>
      <c r="R81" s="184"/>
      <c r="S81" s="158"/>
      <c r="T81" s="4"/>
      <c r="U81" s="4"/>
      <c r="V81" s="4"/>
      <c r="W81" s="165"/>
      <c r="X81" s="165"/>
      <c r="Y81" s="184"/>
      <c r="Z81" s="158"/>
      <c r="AA81" s="4"/>
      <c r="AB81" s="4"/>
      <c r="AC81" s="4"/>
      <c r="AD81" s="165"/>
      <c r="AE81" s="165"/>
      <c r="AF81" s="184"/>
      <c r="AG81" s="158"/>
      <c r="AH81" s="4"/>
      <c r="AI81" s="165"/>
      <c r="AJ81" s="12">
        <f t="shared" si="14"/>
        <v>0</v>
      </c>
      <c r="AK81" s="52">
        <f t="shared" si="22"/>
        <v>0</v>
      </c>
      <c r="AL81" s="72">
        <f t="shared" si="23"/>
        <v>0</v>
      </c>
      <c r="AM81" s="62">
        <f t="shared" si="15"/>
        <v>0</v>
      </c>
      <c r="AN81" s="13">
        <f t="shared" si="16"/>
        <v>0</v>
      </c>
      <c r="AO81" s="84">
        <f t="shared" si="17"/>
        <v>0</v>
      </c>
      <c r="AP81" s="92">
        <f t="shared" si="24"/>
        <v>0</v>
      </c>
      <c r="AQ81" s="99">
        <f t="shared" si="18"/>
        <v>0</v>
      </c>
      <c r="AR81" s="92">
        <f t="shared" si="19"/>
        <v>2</v>
      </c>
      <c r="AS81" s="62">
        <f t="shared" si="20"/>
        <v>0</v>
      </c>
      <c r="AT81" s="13">
        <f t="shared" si="21"/>
        <v>0</v>
      </c>
      <c r="AU81" s="247"/>
    </row>
    <row r="82" spans="1:47" ht="21" customHeight="1" thickBot="1" x14ac:dyDescent="0.35">
      <c r="A82" s="35" t="s">
        <v>82</v>
      </c>
      <c r="B82" s="35"/>
      <c r="C82" s="196"/>
      <c r="D82" s="197"/>
      <c r="E82" s="35"/>
      <c r="F82" s="35" t="s">
        <v>7</v>
      </c>
      <c r="G82" s="35"/>
      <c r="H82" s="35"/>
      <c r="I82" s="165"/>
      <c r="J82" s="165"/>
      <c r="K82" s="159"/>
      <c r="L82" s="159"/>
      <c r="M82" s="35"/>
      <c r="N82" s="35"/>
      <c r="O82" s="35"/>
      <c r="P82" s="165"/>
      <c r="Q82" s="165"/>
      <c r="R82" s="159"/>
      <c r="S82" s="159"/>
      <c r="T82" s="35"/>
      <c r="U82" s="35"/>
      <c r="V82" s="35"/>
      <c r="W82" s="165"/>
      <c r="X82" s="165"/>
      <c r="Y82" s="159"/>
      <c r="Z82" s="159"/>
      <c r="AA82" s="35"/>
      <c r="AB82" s="35"/>
      <c r="AC82" s="35"/>
      <c r="AD82" s="165"/>
      <c r="AE82" s="165"/>
      <c r="AF82" s="159"/>
      <c r="AG82" s="159"/>
      <c r="AH82" s="35"/>
      <c r="AI82" s="166"/>
      <c r="AJ82" s="36">
        <f t="shared" si="14"/>
        <v>0</v>
      </c>
      <c r="AK82" s="53">
        <f t="shared" si="22"/>
        <v>0</v>
      </c>
      <c r="AL82" s="73">
        <f t="shared" si="23"/>
        <v>0</v>
      </c>
      <c r="AM82" s="63">
        <f t="shared" si="15"/>
        <v>0</v>
      </c>
      <c r="AN82" s="19">
        <f t="shared" si="16"/>
        <v>0</v>
      </c>
      <c r="AO82" s="85">
        <f t="shared" si="17"/>
        <v>0</v>
      </c>
      <c r="AP82" s="93">
        <f t="shared" si="24"/>
        <v>0</v>
      </c>
      <c r="AQ82" s="100">
        <f t="shared" si="18"/>
        <v>0</v>
      </c>
      <c r="AR82" s="93">
        <f t="shared" si="19"/>
        <v>1</v>
      </c>
      <c r="AS82" s="63">
        <f t="shared" si="20"/>
        <v>0</v>
      </c>
      <c r="AT82" s="19">
        <f t="shared" si="21"/>
        <v>0</v>
      </c>
      <c r="AU82" s="247"/>
    </row>
    <row r="83" spans="1:47" s="43" customFormat="1" ht="21" customHeight="1" x14ac:dyDescent="0.3">
      <c r="A83" s="37" t="s">
        <v>127</v>
      </c>
      <c r="B83" s="38"/>
      <c r="C83" s="39"/>
      <c r="D83" s="40"/>
      <c r="E83" s="154"/>
      <c r="F83" s="154"/>
      <c r="G83" s="38"/>
      <c r="H83" s="38"/>
      <c r="I83" s="167"/>
      <c r="J83" s="167"/>
      <c r="K83" s="186"/>
      <c r="L83" s="160"/>
      <c r="M83" s="154"/>
      <c r="N83" s="154"/>
      <c r="O83" s="38"/>
      <c r="P83" s="167"/>
      <c r="Q83" s="172">
        <f>COUNTIF(Q25:Q82,"а")</f>
        <v>14</v>
      </c>
      <c r="R83" s="186"/>
      <c r="S83" s="160"/>
      <c r="T83" s="154"/>
      <c r="U83" s="154"/>
      <c r="V83" s="38"/>
      <c r="W83" s="167"/>
      <c r="X83" s="167"/>
      <c r="Y83" s="186"/>
      <c r="Z83" s="160"/>
      <c r="AA83" s="154"/>
      <c r="AB83" s="38"/>
      <c r="AC83" s="38"/>
      <c r="AD83" s="167"/>
      <c r="AE83" s="167"/>
      <c r="AF83" s="186"/>
      <c r="AG83" s="160"/>
      <c r="AH83" s="154"/>
      <c r="AI83" s="167"/>
      <c r="AJ83" s="41">
        <f t="shared" ref="AJ83:AT83" si="25">COUNTIF(AJ25:AJ82,"&gt;0")</f>
        <v>8</v>
      </c>
      <c r="AK83" s="54">
        <f t="shared" si="25"/>
        <v>6</v>
      </c>
      <c r="AL83" s="74">
        <f t="shared" si="25"/>
        <v>8</v>
      </c>
      <c r="AM83" s="64">
        <f t="shared" si="25"/>
        <v>0</v>
      </c>
      <c r="AN83" s="42">
        <f t="shared" si="25"/>
        <v>2</v>
      </c>
      <c r="AO83" s="86">
        <f t="shared" si="25"/>
        <v>2</v>
      </c>
      <c r="AP83" s="94">
        <f t="shared" si="25"/>
        <v>2</v>
      </c>
      <c r="AQ83" s="103">
        <f t="shared" si="25"/>
        <v>0</v>
      </c>
      <c r="AR83" s="94">
        <f t="shared" si="25"/>
        <v>42</v>
      </c>
      <c r="AS83" s="90">
        <f t="shared" si="25"/>
        <v>0</v>
      </c>
      <c r="AT83" s="42">
        <f t="shared" si="25"/>
        <v>0</v>
      </c>
      <c r="AU83" s="248"/>
    </row>
    <row r="84" spans="1:47" s="49" customFormat="1" ht="21" customHeight="1" thickBot="1" x14ac:dyDescent="0.35">
      <c r="A84" s="44" t="s">
        <v>128</v>
      </c>
      <c r="B84" s="45"/>
      <c r="C84" s="46"/>
      <c r="D84" s="47"/>
      <c r="E84" s="155"/>
      <c r="F84" s="155"/>
      <c r="G84" s="45"/>
      <c r="H84" s="45"/>
      <c r="I84" s="168"/>
      <c r="J84" s="168"/>
      <c r="K84" s="187"/>
      <c r="L84" s="161"/>
      <c r="M84" s="155"/>
      <c r="N84" s="155"/>
      <c r="O84" s="45"/>
      <c r="P84" s="168"/>
      <c r="Q84" s="173"/>
      <c r="R84" s="187"/>
      <c r="S84" s="161"/>
      <c r="T84" s="155"/>
      <c r="U84" s="155"/>
      <c r="V84" s="45"/>
      <c r="W84" s="168"/>
      <c r="X84" s="168"/>
      <c r="Y84" s="187"/>
      <c r="Z84" s="161"/>
      <c r="AA84" s="155"/>
      <c r="AB84" s="45"/>
      <c r="AC84" s="45"/>
      <c r="AD84" s="168"/>
      <c r="AE84" s="168"/>
      <c r="AF84" s="187"/>
      <c r="AG84" s="161"/>
      <c r="AH84" s="155"/>
      <c r="AI84" s="168"/>
      <c r="AJ84" s="48">
        <f t="shared" ref="AJ84:AT84" si="26">SUM(AJ25:AJ82)</f>
        <v>82</v>
      </c>
      <c r="AK84" s="55">
        <f t="shared" si="26"/>
        <v>30</v>
      </c>
      <c r="AL84" s="75">
        <f t="shared" si="26"/>
        <v>112</v>
      </c>
      <c r="AM84" s="65">
        <f t="shared" si="26"/>
        <v>0</v>
      </c>
      <c r="AN84" s="48">
        <f t="shared" si="26"/>
        <v>4</v>
      </c>
      <c r="AO84" s="55">
        <f t="shared" si="26"/>
        <v>15</v>
      </c>
      <c r="AP84" s="75">
        <f t="shared" si="26"/>
        <v>19</v>
      </c>
      <c r="AQ84" s="102">
        <f t="shared" si="26"/>
        <v>0</v>
      </c>
      <c r="AR84" s="75">
        <f t="shared" si="26"/>
        <v>77</v>
      </c>
      <c r="AS84" s="65">
        <f t="shared" si="26"/>
        <v>0</v>
      </c>
      <c r="AT84" s="48">
        <f t="shared" si="26"/>
        <v>0</v>
      </c>
      <c r="AU84" s="249"/>
    </row>
    <row r="85" spans="1:47" ht="21" customHeight="1" x14ac:dyDescent="0.3">
      <c r="A85" s="29" t="s">
        <v>87</v>
      </c>
      <c r="B85" s="29"/>
      <c r="C85" s="192"/>
      <c r="D85" s="193"/>
      <c r="E85" s="29"/>
      <c r="F85" s="29"/>
      <c r="G85" s="29"/>
      <c r="H85" s="29"/>
      <c r="I85" s="164"/>
      <c r="J85" s="164"/>
      <c r="K85" s="183"/>
      <c r="L85" s="157"/>
      <c r="M85" s="29"/>
      <c r="N85" s="29"/>
      <c r="O85" s="29"/>
      <c r="P85" s="164"/>
      <c r="Q85" s="164"/>
      <c r="R85" s="183"/>
      <c r="S85" s="157"/>
      <c r="T85" s="29"/>
      <c r="U85" s="29"/>
      <c r="V85" s="29"/>
      <c r="W85" s="164"/>
      <c r="X85" s="164"/>
      <c r="Y85" s="183"/>
      <c r="Z85" s="157"/>
      <c r="AA85" s="29"/>
      <c r="AB85" s="29"/>
      <c r="AC85" s="29" t="s">
        <v>7</v>
      </c>
      <c r="AD85" s="164"/>
      <c r="AE85" s="164"/>
      <c r="AF85" s="183"/>
      <c r="AG85" s="157"/>
      <c r="AH85" s="29" t="s">
        <v>7</v>
      </c>
      <c r="AI85" s="164"/>
      <c r="AJ85" s="30">
        <f>COUNTIF(E85:AI85,"о")</f>
        <v>0</v>
      </c>
      <c r="AK85" s="51">
        <f t="shared" si="22"/>
        <v>0</v>
      </c>
      <c r="AL85" s="72">
        <f>AJ85+AK85</f>
        <v>0</v>
      </c>
      <c r="AM85" s="61">
        <f>COUNTIF(E85:AI85,"р")</f>
        <v>0</v>
      </c>
      <c r="AN85" s="31">
        <f>COUNTIF(E85:AI85,"бв")</f>
        <v>0</v>
      </c>
      <c r="AO85" s="83">
        <f>COUNTIF(E85:AI85,"б")</f>
        <v>0</v>
      </c>
      <c r="AP85" s="91">
        <f>SUM(AN85:AO85)</f>
        <v>0</v>
      </c>
      <c r="AQ85" s="98">
        <f>COUNTIF(E85:AI85,"г")</f>
        <v>0</v>
      </c>
      <c r="AR85" s="91">
        <f>COUNTIF(E85:AI85,"а")</f>
        <v>2</v>
      </c>
      <c r="AS85" s="61">
        <f>COUNTIF(E85:AI85,"п")</f>
        <v>0</v>
      </c>
      <c r="AT85" s="31">
        <f>COUNTIF(E85:AI85,"ож")</f>
        <v>0</v>
      </c>
      <c r="AU85" s="247"/>
    </row>
    <row r="86" spans="1:47" ht="21" customHeight="1" x14ac:dyDescent="0.3">
      <c r="A86" s="4" t="s">
        <v>92</v>
      </c>
      <c r="B86" s="4"/>
      <c r="C86" s="194"/>
      <c r="D86" s="195"/>
      <c r="E86" s="179"/>
      <c r="F86" s="179"/>
      <c r="G86" s="175"/>
      <c r="H86" s="175"/>
      <c r="I86" s="165"/>
      <c r="J86" s="165"/>
      <c r="K86" s="184"/>
      <c r="L86" s="158"/>
      <c r="M86" s="4"/>
      <c r="N86" s="4"/>
      <c r="O86" s="4"/>
      <c r="P86" s="165"/>
      <c r="Q86" s="163"/>
      <c r="R86" s="184"/>
      <c r="S86" s="158"/>
      <c r="T86" s="4"/>
      <c r="U86" s="4"/>
      <c r="V86" s="4"/>
      <c r="W86" s="165"/>
      <c r="X86" s="165"/>
      <c r="Y86" s="184"/>
      <c r="Z86" s="158"/>
      <c r="AA86" s="4"/>
      <c r="AB86" s="4"/>
      <c r="AC86" s="4"/>
      <c r="AD86" s="165" t="s">
        <v>7</v>
      </c>
      <c r="AE86" s="165" t="s">
        <v>7</v>
      </c>
      <c r="AF86" s="184"/>
      <c r="AG86" s="158"/>
      <c r="AH86" s="4"/>
      <c r="AI86" s="165"/>
      <c r="AJ86" s="12">
        <f>COUNTIF(E86:AI86,"о")</f>
        <v>0</v>
      </c>
      <c r="AK86" s="52">
        <f t="shared" si="22"/>
        <v>0</v>
      </c>
      <c r="AL86" s="76">
        <f t="shared" ref="AL86:AL87" si="27">AJ86+AK86</f>
        <v>0</v>
      </c>
      <c r="AM86" s="62">
        <f>COUNTIF(E86:AI86,"р")</f>
        <v>0</v>
      </c>
      <c r="AN86" s="13">
        <f>COUNTIF(E86:AI86,"бв")</f>
        <v>0</v>
      </c>
      <c r="AO86" s="84">
        <f>COUNTIF(E86:AI86,"б")</f>
        <v>0</v>
      </c>
      <c r="AP86" s="92">
        <f>SUM(AN86:AO86)</f>
        <v>0</v>
      </c>
      <c r="AQ86" s="99">
        <f>COUNTIF(E86:AI86,"г")</f>
        <v>0</v>
      </c>
      <c r="AR86" s="92">
        <f>COUNTIF(E86:AI86,"а")</f>
        <v>2</v>
      </c>
      <c r="AS86" s="62">
        <f>COUNTIF(E86:AI86,"п")</f>
        <v>0</v>
      </c>
      <c r="AT86" s="13">
        <f>COUNTIF(E86:AI86,"ож")</f>
        <v>0</v>
      </c>
      <c r="AU86" s="247"/>
    </row>
    <row r="87" spans="1:47" ht="21" customHeight="1" thickBot="1" x14ac:dyDescent="0.35">
      <c r="A87" s="35" t="s">
        <v>97</v>
      </c>
      <c r="B87" s="35"/>
      <c r="C87" s="196"/>
      <c r="D87" s="197"/>
      <c r="E87" s="35"/>
      <c r="F87" s="35"/>
      <c r="G87" s="35"/>
      <c r="H87" s="35"/>
      <c r="I87" s="166"/>
      <c r="J87" s="166"/>
      <c r="K87" s="185"/>
      <c r="L87" s="159"/>
      <c r="M87" s="35"/>
      <c r="N87" s="35"/>
      <c r="O87" s="35"/>
      <c r="P87" s="166"/>
      <c r="Q87" s="171" t="s">
        <v>119</v>
      </c>
      <c r="R87" s="184" t="s">
        <v>200</v>
      </c>
      <c r="S87" s="184" t="s">
        <v>200</v>
      </c>
      <c r="T87" s="171" t="s">
        <v>119</v>
      </c>
      <c r="U87" s="171" t="s">
        <v>119</v>
      </c>
      <c r="V87" s="171" t="s">
        <v>119</v>
      </c>
      <c r="W87" s="171" t="s">
        <v>119</v>
      </c>
      <c r="X87" s="171" t="s">
        <v>119</v>
      </c>
      <c r="Y87" s="184" t="s">
        <v>200</v>
      </c>
      <c r="Z87" s="184" t="s">
        <v>200</v>
      </c>
      <c r="AA87" s="171" t="s">
        <v>119</v>
      </c>
      <c r="AB87" s="171" t="s">
        <v>119</v>
      </c>
      <c r="AC87" s="171" t="s">
        <v>119</v>
      </c>
      <c r="AD87" s="171" t="s">
        <v>119</v>
      </c>
      <c r="AE87" s="171" t="s">
        <v>119</v>
      </c>
      <c r="AF87" s="184" t="s">
        <v>200</v>
      </c>
      <c r="AG87" s="184" t="s">
        <v>200</v>
      </c>
      <c r="AH87" s="171" t="s">
        <v>119</v>
      </c>
      <c r="AI87" s="166"/>
      <c r="AJ87" s="36">
        <f>COUNTIF(E87:AI87,"о")</f>
        <v>12</v>
      </c>
      <c r="AK87" s="53">
        <f t="shared" si="22"/>
        <v>6</v>
      </c>
      <c r="AL87" s="77">
        <f t="shared" si="27"/>
        <v>18</v>
      </c>
      <c r="AM87" s="63">
        <f>COUNTIF(E87:AI87,"р")</f>
        <v>0</v>
      </c>
      <c r="AN87" s="19">
        <f>COUNTIF(E87:AI87,"бв")</f>
        <v>0</v>
      </c>
      <c r="AO87" s="85">
        <f>COUNTIF(E87:AI87,"б")</f>
        <v>0</v>
      </c>
      <c r="AP87" s="93">
        <f>SUM(AN87:AO87)</f>
        <v>0</v>
      </c>
      <c r="AQ87" s="100">
        <f>COUNTIF(E87:AI87,"г")</f>
        <v>0</v>
      </c>
      <c r="AR87" s="93">
        <f>COUNTIF(E87:AI87,"а")</f>
        <v>0</v>
      </c>
      <c r="AS87" s="63">
        <f>COUNTIF(E87:AI87,"п")</f>
        <v>0</v>
      </c>
      <c r="AT87" s="19">
        <f>COUNTIF(E87:AI87,"ож")</f>
        <v>0</v>
      </c>
      <c r="AU87" s="247"/>
    </row>
    <row r="88" spans="1:47" s="43" customFormat="1" ht="21" customHeight="1" x14ac:dyDescent="0.3">
      <c r="A88" s="37" t="s">
        <v>127</v>
      </c>
      <c r="B88" s="38"/>
      <c r="C88" s="39"/>
      <c r="D88" s="40"/>
      <c r="E88" s="154"/>
      <c r="F88" s="154"/>
      <c r="G88" s="154"/>
      <c r="H88" s="38"/>
      <c r="I88" s="167"/>
      <c r="J88" s="167"/>
      <c r="K88" s="186"/>
      <c r="L88" s="160"/>
      <c r="M88" s="154"/>
      <c r="N88" s="154"/>
      <c r="O88" s="38"/>
      <c r="P88" s="167"/>
      <c r="Q88" s="172">
        <f>COUNTIF(Q85:Q87,"а")</f>
        <v>0</v>
      </c>
      <c r="R88" s="186"/>
      <c r="S88" s="160"/>
      <c r="T88" s="154"/>
      <c r="U88" s="154"/>
      <c r="V88" s="38"/>
      <c r="W88" s="167"/>
      <c r="X88" s="167"/>
      <c r="Y88" s="186"/>
      <c r="Z88" s="160"/>
      <c r="AA88" s="154"/>
      <c r="AB88" s="154"/>
      <c r="AC88" s="38"/>
      <c r="AD88" s="167"/>
      <c r="AE88" s="167"/>
      <c r="AF88" s="186"/>
      <c r="AG88" s="160"/>
      <c r="AH88" s="154"/>
      <c r="AI88" s="167"/>
      <c r="AJ88" s="41">
        <f t="shared" ref="AJ88:AT88" si="28">COUNTIF(AJ85:AJ87,"&gt;0")</f>
        <v>1</v>
      </c>
      <c r="AK88" s="54">
        <f t="shared" si="28"/>
        <v>1</v>
      </c>
      <c r="AL88" s="74">
        <f t="shared" si="28"/>
        <v>1</v>
      </c>
      <c r="AM88" s="64">
        <f t="shared" si="28"/>
        <v>0</v>
      </c>
      <c r="AN88" s="41">
        <f t="shared" si="28"/>
        <v>0</v>
      </c>
      <c r="AO88" s="54">
        <f t="shared" si="28"/>
        <v>0</v>
      </c>
      <c r="AP88" s="74">
        <f t="shared" si="28"/>
        <v>0</v>
      </c>
      <c r="AQ88" s="101">
        <f t="shared" si="28"/>
        <v>0</v>
      </c>
      <c r="AR88" s="94">
        <f t="shared" si="28"/>
        <v>2</v>
      </c>
      <c r="AS88" s="90">
        <f t="shared" si="28"/>
        <v>0</v>
      </c>
      <c r="AT88" s="42">
        <f t="shared" si="28"/>
        <v>0</v>
      </c>
      <c r="AU88" s="248"/>
    </row>
    <row r="89" spans="1:47" s="49" customFormat="1" ht="21" customHeight="1" thickBot="1" x14ac:dyDescent="0.35">
      <c r="A89" s="44" t="s">
        <v>128</v>
      </c>
      <c r="B89" s="45"/>
      <c r="C89" s="46"/>
      <c r="D89" s="47"/>
      <c r="E89" s="155"/>
      <c r="F89" s="155"/>
      <c r="G89" s="155"/>
      <c r="H89" s="45"/>
      <c r="I89" s="168"/>
      <c r="J89" s="168"/>
      <c r="K89" s="187"/>
      <c r="L89" s="161"/>
      <c r="M89" s="155"/>
      <c r="N89" s="155"/>
      <c r="O89" s="45"/>
      <c r="P89" s="168"/>
      <c r="Q89" s="173"/>
      <c r="R89" s="187"/>
      <c r="S89" s="161"/>
      <c r="T89" s="155"/>
      <c r="U89" s="155"/>
      <c r="V89" s="45"/>
      <c r="W89" s="168"/>
      <c r="X89" s="168"/>
      <c r="Y89" s="187"/>
      <c r="Z89" s="161"/>
      <c r="AA89" s="155"/>
      <c r="AB89" s="155"/>
      <c r="AC89" s="45"/>
      <c r="AD89" s="168"/>
      <c r="AE89" s="168"/>
      <c r="AF89" s="187"/>
      <c r="AG89" s="161"/>
      <c r="AH89" s="155"/>
      <c r="AI89" s="168"/>
      <c r="AJ89" s="48">
        <f t="shared" ref="AJ89:AT89" si="29">SUM(AJ85:AJ87)</f>
        <v>12</v>
      </c>
      <c r="AK89" s="55">
        <f t="shared" si="29"/>
        <v>6</v>
      </c>
      <c r="AL89" s="75">
        <f t="shared" si="29"/>
        <v>18</v>
      </c>
      <c r="AM89" s="65">
        <f t="shared" si="29"/>
        <v>0</v>
      </c>
      <c r="AN89" s="48">
        <f t="shared" si="29"/>
        <v>0</v>
      </c>
      <c r="AO89" s="55">
        <f t="shared" si="29"/>
        <v>0</v>
      </c>
      <c r="AP89" s="75">
        <f t="shared" si="29"/>
        <v>0</v>
      </c>
      <c r="AQ89" s="102">
        <f t="shared" si="29"/>
        <v>0</v>
      </c>
      <c r="AR89" s="75">
        <f t="shared" si="29"/>
        <v>4</v>
      </c>
      <c r="AS89" s="65">
        <f t="shared" si="29"/>
        <v>0</v>
      </c>
      <c r="AT89" s="48">
        <f t="shared" si="29"/>
        <v>0</v>
      </c>
      <c r="AU89" s="249"/>
    </row>
    <row r="90" spans="1:47" ht="21" customHeight="1" x14ac:dyDescent="0.3">
      <c r="A90" s="29" t="s">
        <v>85</v>
      </c>
      <c r="B90" s="29"/>
      <c r="C90" s="192"/>
      <c r="D90" s="193"/>
      <c r="E90" s="29"/>
      <c r="F90" s="29"/>
      <c r="G90" s="29"/>
      <c r="H90" s="29"/>
      <c r="I90" s="164"/>
      <c r="J90" s="164"/>
      <c r="K90" s="183"/>
      <c r="L90" s="157"/>
      <c r="M90" s="29"/>
      <c r="N90" s="29"/>
      <c r="O90" s="29"/>
      <c r="P90" s="164"/>
      <c r="Q90" s="170"/>
      <c r="R90" s="183"/>
      <c r="S90" s="157"/>
      <c r="T90" s="29"/>
      <c r="U90" s="29"/>
      <c r="V90" s="29"/>
      <c r="W90" s="164"/>
      <c r="X90" s="164"/>
      <c r="Y90" s="183"/>
      <c r="Z90" s="157"/>
      <c r="AA90" s="29"/>
      <c r="AB90" s="29"/>
      <c r="AC90" s="29"/>
      <c r="AD90" s="164"/>
      <c r="AE90" s="164" t="s">
        <v>7</v>
      </c>
      <c r="AF90" s="157"/>
      <c r="AG90" s="184"/>
      <c r="AH90" s="179" t="s">
        <v>7</v>
      </c>
      <c r="AI90" s="29"/>
      <c r="AJ90" s="30">
        <f t="shared" ref="AJ90:AJ119" si="30">COUNTIF(E90:AI90,"о")</f>
        <v>0</v>
      </c>
      <c r="AK90" s="51">
        <f t="shared" si="22"/>
        <v>0</v>
      </c>
      <c r="AL90" s="72">
        <f>AJ90++AK90</f>
        <v>0</v>
      </c>
      <c r="AM90" s="61">
        <f t="shared" ref="AM90:AM119" si="31">COUNTIF(E90:AI90,"р")</f>
        <v>0</v>
      </c>
      <c r="AN90" s="31">
        <f t="shared" ref="AN90:AN119" si="32">COUNTIF(E90:AI90,"бв")</f>
        <v>0</v>
      </c>
      <c r="AO90" s="83">
        <f t="shared" ref="AO90:AO119" si="33">COUNTIF(E90:AI90,"б")</f>
        <v>0</v>
      </c>
      <c r="AP90" s="91">
        <f t="shared" si="24"/>
        <v>0</v>
      </c>
      <c r="AQ90" s="98">
        <f t="shared" ref="AQ90:AQ119" si="34">COUNTIF(E90:AI90,"г")</f>
        <v>0</v>
      </c>
      <c r="AR90" s="91">
        <f t="shared" ref="AR90:AR118" si="35">COUNTIF(E90:AI90,"а")</f>
        <v>2</v>
      </c>
      <c r="AS90" s="61">
        <f t="shared" ref="AS90:AS119" si="36">COUNTIF(E90:AI90,"п")</f>
        <v>0</v>
      </c>
      <c r="AT90" s="31">
        <f t="shared" ref="AT90:AT119" si="37">COUNTIF(E90:AI90,"ож")</f>
        <v>0</v>
      </c>
      <c r="AU90" s="247"/>
    </row>
    <row r="91" spans="1:47" ht="21" customHeight="1" x14ac:dyDescent="0.3">
      <c r="A91" s="4" t="s">
        <v>86</v>
      </c>
      <c r="B91" s="4"/>
      <c r="C91" s="194"/>
      <c r="D91" s="195"/>
      <c r="E91" s="4"/>
      <c r="F91" s="4"/>
      <c r="G91" s="4"/>
      <c r="H91" s="4"/>
      <c r="I91" s="165"/>
      <c r="J91" s="165"/>
      <c r="K91" s="184"/>
      <c r="L91" s="158"/>
      <c r="M91" s="4"/>
      <c r="N91" s="4"/>
      <c r="O91" s="4"/>
      <c r="P91" s="165"/>
      <c r="Q91" s="163"/>
      <c r="R91" s="182"/>
      <c r="S91" s="182"/>
      <c r="T91" s="180"/>
      <c r="U91" s="163"/>
      <c r="V91" s="163"/>
      <c r="W91" s="163"/>
      <c r="X91" s="163"/>
      <c r="Y91" s="182"/>
      <c r="Z91" s="182"/>
      <c r="AA91" s="180"/>
      <c r="AB91" s="163"/>
      <c r="AC91" s="163"/>
      <c r="AD91" s="163"/>
      <c r="AE91" s="163"/>
      <c r="AF91" s="182"/>
      <c r="AG91" s="182"/>
      <c r="AH91" s="180"/>
      <c r="AI91" s="163"/>
      <c r="AJ91" s="12">
        <f t="shared" si="30"/>
        <v>0</v>
      </c>
      <c r="AK91" s="52">
        <f t="shared" si="22"/>
        <v>0</v>
      </c>
      <c r="AL91" s="76">
        <f t="shared" ref="AL91:AL119" si="38">AJ91++AK91</f>
        <v>0</v>
      </c>
      <c r="AM91" s="62">
        <f t="shared" si="31"/>
        <v>0</v>
      </c>
      <c r="AN91" s="13">
        <f t="shared" si="32"/>
        <v>0</v>
      </c>
      <c r="AO91" s="84">
        <f t="shared" si="33"/>
        <v>0</v>
      </c>
      <c r="AP91" s="92">
        <f t="shared" si="24"/>
        <v>0</v>
      </c>
      <c r="AQ91" s="99">
        <f t="shared" si="34"/>
        <v>0</v>
      </c>
      <c r="AR91" s="92">
        <f t="shared" si="35"/>
        <v>0</v>
      </c>
      <c r="AS91" s="62">
        <f t="shared" si="36"/>
        <v>0</v>
      </c>
      <c r="AT91" s="13">
        <f t="shared" si="37"/>
        <v>0</v>
      </c>
      <c r="AU91" s="247"/>
    </row>
    <row r="92" spans="1:47" ht="21" customHeight="1" x14ac:dyDescent="0.3">
      <c r="A92" s="4" t="s">
        <v>88</v>
      </c>
      <c r="B92" s="4"/>
      <c r="C92" s="194"/>
      <c r="D92" s="195"/>
      <c r="E92" s="4"/>
      <c r="F92" s="4"/>
      <c r="G92" s="4"/>
      <c r="H92" s="4"/>
      <c r="I92" s="165"/>
      <c r="J92" s="165"/>
      <c r="K92" s="184"/>
      <c r="L92" s="158"/>
      <c r="M92" s="4"/>
      <c r="N92" s="4"/>
      <c r="O92" s="4"/>
      <c r="P92" s="165"/>
      <c r="Q92" s="165"/>
      <c r="R92" s="158"/>
      <c r="S92" s="158"/>
      <c r="T92" s="4"/>
      <c r="U92" s="4"/>
      <c r="V92" s="4"/>
      <c r="W92" s="165"/>
      <c r="X92" s="165"/>
      <c r="Y92" s="158"/>
      <c r="Z92" s="158"/>
      <c r="AA92" s="4"/>
      <c r="AB92" s="4"/>
      <c r="AC92" s="4"/>
      <c r="AD92" s="165" t="s">
        <v>119</v>
      </c>
      <c r="AE92" s="165" t="s">
        <v>119</v>
      </c>
      <c r="AF92" s="184" t="s">
        <v>200</v>
      </c>
      <c r="AG92" s="184" t="s">
        <v>200</v>
      </c>
      <c r="AH92" s="165" t="s">
        <v>119</v>
      </c>
      <c r="AI92" s="165"/>
      <c r="AJ92" s="12">
        <f t="shared" si="30"/>
        <v>3</v>
      </c>
      <c r="AK92" s="52">
        <f t="shared" si="22"/>
        <v>2</v>
      </c>
      <c r="AL92" s="76">
        <f t="shared" si="38"/>
        <v>5</v>
      </c>
      <c r="AM92" s="62">
        <f t="shared" si="31"/>
        <v>0</v>
      </c>
      <c r="AN92" s="13">
        <f t="shared" si="32"/>
        <v>0</v>
      </c>
      <c r="AO92" s="84">
        <f t="shared" si="33"/>
        <v>0</v>
      </c>
      <c r="AP92" s="92">
        <f t="shared" si="24"/>
        <v>0</v>
      </c>
      <c r="AQ92" s="99">
        <f t="shared" si="34"/>
        <v>0</v>
      </c>
      <c r="AR92" s="92">
        <f t="shared" si="35"/>
        <v>0</v>
      </c>
      <c r="AS92" s="62">
        <f t="shared" si="36"/>
        <v>0</v>
      </c>
      <c r="AT92" s="13">
        <f t="shared" si="37"/>
        <v>0</v>
      </c>
      <c r="AU92" s="247"/>
    </row>
    <row r="93" spans="1:47" ht="21" customHeight="1" x14ac:dyDescent="0.3">
      <c r="A93" s="4" t="s">
        <v>89</v>
      </c>
      <c r="B93" s="4"/>
      <c r="C93" s="194"/>
      <c r="D93" s="195"/>
      <c r="E93" s="4"/>
      <c r="F93" s="4"/>
      <c r="G93" s="4"/>
      <c r="H93" s="4"/>
      <c r="I93" s="165"/>
      <c r="J93" s="165"/>
      <c r="K93" s="184"/>
      <c r="L93" s="158"/>
      <c r="M93" s="4"/>
      <c r="N93" s="4"/>
      <c r="O93" s="4"/>
      <c r="P93" s="165"/>
      <c r="Q93" s="163"/>
      <c r="R93" s="184"/>
      <c r="S93" s="158"/>
      <c r="T93" s="4"/>
      <c r="U93" s="4"/>
      <c r="V93" s="4"/>
      <c r="W93" s="165"/>
      <c r="X93" s="165"/>
      <c r="Y93" s="184"/>
      <c r="Z93" s="158"/>
      <c r="AA93" s="4"/>
      <c r="AB93" s="4"/>
      <c r="AC93" s="4"/>
      <c r="AD93" s="165"/>
      <c r="AE93" s="165"/>
      <c r="AF93" s="184"/>
      <c r="AG93" s="158"/>
      <c r="AH93" s="4"/>
      <c r="AI93" s="165"/>
      <c r="AJ93" s="12">
        <f t="shared" si="30"/>
        <v>0</v>
      </c>
      <c r="AK93" s="52">
        <f t="shared" si="22"/>
        <v>0</v>
      </c>
      <c r="AL93" s="76">
        <f t="shared" si="38"/>
        <v>0</v>
      </c>
      <c r="AM93" s="62">
        <f t="shared" si="31"/>
        <v>0</v>
      </c>
      <c r="AN93" s="13">
        <f t="shared" si="32"/>
        <v>0</v>
      </c>
      <c r="AO93" s="84">
        <f t="shared" si="33"/>
        <v>0</v>
      </c>
      <c r="AP93" s="92">
        <f t="shared" si="24"/>
        <v>0</v>
      </c>
      <c r="AQ93" s="99">
        <f t="shared" si="34"/>
        <v>0</v>
      </c>
      <c r="AR93" s="92">
        <f t="shared" si="35"/>
        <v>0</v>
      </c>
      <c r="AS93" s="62">
        <f t="shared" si="36"/>
        <v>0</v>
      </c>
      <c r="AT93" s="13">
        <f t="shared" si="37"/>
        <v>0</v>
      </c>
      <c r="AU93" s="247"/>
    </row>
    <row r="94" spans="1:47" ht="21" customHeight="1" x14ac:dyDescent="0.3">
      <c r="A94" s="4" t="s">
        <v>90</v>
      </c>
      <c r="B94" s="4"/>
      <c r="C94" s="194"/>
      <c r="D94" s="195"/>
      <c r="E94" s="4"/>
      <c r="F94" s="4"/>
      <c r="G94" s="4"/>
      <c r="H94" s="4"/>
      <c r="I94" s="165"/>
      <c r="J94" s="165"/>
      <c r="K94" s="184"/>
      <c r="L94" s="158"/>
      <c r="M94" s="4"/>
      <c r="N94" s="4"/>
      <c r="O94" s="4"/>
      <c r="P94" s="165" t="s">
        <v>7</v>
      </c>
      <c r="Q94" s="163" t="s">
        <v>7</v>
      </c>
      <c r="R94" s="184"/>
      <c r="S94" s="158"/>
      <c r="T94" s="4"/>
      <c r="U94" s="4"/>
      <c r="V94" s="4"/>
      <c r="W94" s="165"/>
      <c r="X94" s="165"/>
      <c r="Y94" s="184"/>
      <c r="Z94" s="158"/>
      <c r="AA94" s="4"/>
      <c r="AB94" s="4" t="s">
        <v>7</v>
      </c>
      <c r="AC94" s="4"/>
      <c r="AD94" s="165"/>
      <c r="AE94" s="165"/>
      <c r="AF94" s="184"/>
      <c r="AG94" s="158"/>
      <c r="AH94" s="4"/>
      <c r="AI94" s="165"/>
      <c r="AJ94" s="12">
        <f t="shared" si="30"/>
        <v>0</v>
      </c>
      <c r="AK94" s="52">
        <f t="shared" si="22"/>
        <v>0</v>
      </c>
      <c r="AL94" s="76">
        <f t="shared" si="38"/>
        <v>0</v>
      </c>
      <c r="AM94" s="62">
        <f t="shared" si="31"/>
        <v>0</v>
      </c>
      <c r="AN94" s="13">
        <f t="shared" si="32"/>
        <v>0</v>
      </c>
      <c r="AO94" s="84">
        <f t="shared" si="33"/>
        <v>0</v>
      </c>
      <c r="AP94" s="92">
        <f t="shared" si="24"/>
        <v>0</v>
      </c>
      <c r="AQ94" s="99">
        <f t="shared" si="34"/>
        <v>0</v>
      </c>
      <c r="AR94" s="92">
        <f t="shared" si="35"/>
        <v>3</v>
      </c>
      <c r="AS94" s="62">
        <f t="shared" si="36"/>
        <v>0</v>
      </c>
      <c r="AT94" s="13">
        <f t="shared" si="37"/>
        <v>0</v>
      </c>
      <c r="AU94" s="247"/>
    </row>
    <row r="95" spans="1:47" ht="21" customHeight="1" x14ac:dyDescent="0.3">
      <c r="A95" s="4" t="s">
        <v>91</v>
      </c>
      <c r="B95" s="4"/>
      <c r="C95" s="194"/>
      <c r="D95" s="195"/>
      <c r="E95" s="4"/>
      <c r="F95" s="4"/>
      <c r="G95" s="4"/>
      <c r="H95" s="4"/>
      <c r="I95" s="165"/>
      <c r="J95" s="165"/>
      <c r="K95" s="184"/>
      <c r="L95" s="158"/>
      <c r="M95" s="4"/>
      <c r="N95" s="4"/>
      <c r="O95" s="4"/>
      <c r="P95" s="165"/>
      <c r="Q95" s="163"/>
      <c r="R95" s="184"/>
      <c r="S95" s="158"/>
      <c r="T95" s="4"/>
      <c r="U95" s="4"/>
      <c r="V95" s="4"/>
      <c r="W95" s="165"/>
      <c r="X95" s="165" t="s">
        <v>7</v>
      </c>
      <c r="Y95" s="184"/>
      <c r="Z95" s="184"/>
      <c r="AA95" s="4" t="s">
        <v>7</v>
      </c>
      <c r="AB95" s="4"/>
      <c r="AC95" s="4"/>
      <c r="AD95" s="165" t="s">
        <v>119</v>
      </c>
      <c r="AE95" s="165" t="s">
        <v>119</v>
      </c>
      <c r="AF95" s="184" t="s">
        <v>200</v>
      </c>
      <c r="AG95" s="184" t="s">
        <v>200</v>
      </c>
      <c r="AH95" s="165" t="s">
        <v>119</v>
      </c>
      <c r="AI95" s="165"/>
      <c r="AJ95" s="12">
        <f t="shared" si="30"/>
        <v>3</v>
      </c>
      <c r="AK95" s="52">
        <f t="shared" si="22"/>
        <v>2</v>
      </c>
      <c r="AL95" s="76">
        <f t="shared" si="38"/>
        <v>5</v>
      </c>
      <c r="AM95" s="62">
        <f t="shared" si="31"/>
        <v>0</v>
      </c>
      <c r="AN95" s="13">
        <f t="shared" si="32"/>
        <v>0</v>
      </c>
      <c r="AO95" s="84">
        <f t="shared" si="33"/>
        <v>0</v>
      </c>
      <c r="AP95" s="92">
        <f t="shared" si="24"/>
        <v>0</v>
      </c>
      <c r="AQ95" s="99">
        <f t="shared" si="34"/>
        <v>0</v>
      </c>
      <c r="AR95" s="92">
        <f t="shared" si="35"/>
        <v>2</v>
      </c>
      <c r="AS95" s="62">
        <f t="shared" si="36"/>
        <v>0</v>
      </c>
      <c r="AT95" s="13">
        <f t="shared" si="37"/>
        <v>0</v>
      </c>
      <c r="AU95" s="247"/>
    </row>
    <row r="96" spans="1:47" ht="21" customHeight="1" x14ac:dyDescent="0.3">
      <c r="A96" s="4" t="s">
        <v>93</v>
      </c>
      <c r="B96" s="4"/>
      <c r="C96" s="194"/>
      <c r="D96" s="195"/>
      <c r="E96" s="4"/>
      <c r="F96" s="4"/>
      <c r="G96" s="4"/>
      <c r="H96" s="4"/>
      <c r="I96" s="165"/>
      <c r="J96" s="165"/>
      <c r="K96" s="184"/>
      <c r="L96" s="158"/>
      <c r="M96" s="4"/>
      <c r="N96" s="4"/>
      <c r="O96" s="4"/>
      <c r="P96" s="165"/>
      <c r="Q96" s="163"/>
      <c r="R96" s="184"/>
      <c r="S96" s="158"/>
      <c r="T96" s="4"/>
      <c r="U96" s="4"/>
      <c r="V96" s="4"/>
      <c r="W96" s="165"/>
      <c r="X96" s="165" t="s">
        <v>7</v>
      </c>
      <c r="Y96" s="184"/>
      <c r="Z96" s="158"/>
      <c r="AA96" s="4"/>
      <c r="AB96" s="4"/>
      <c r="AC96" s="4"/>
      <c r="AD96" s="165"/>
      <c r="AE96" s="165" t="s">
        <v>7</v>
      </c>
      <c r="AF96" s="184"/>
      <c r="AG96" s="158"/>
      <c r="AH96" s="4"/>
      <c r="AI96" s="165"/>
      <c r="AJ96" s="12">
        <f t="shared" si="30"/>
        <v>0</v>
      </c>
      <c r="AK96" s="52">
        <f t="shared" si="22"/>
        <v>0</v>
      </c>
      <c r="AL96" s="76">
        <f t="shared" si="38"/>
        <v>0</v>
      </c>
      <c r="AM96" s="62">
        <f t="shared" si="31"/>
        <v>0</v>
      </c>
      <c r="AN96" s="13">
        <f t="shared" si="32"/>
        <v>0</v>
      </c>
      <c r="AO96" s="84">
        <f t="shared" si="33"/>
        <v>0</v>
      </c>
      <c r="AP96" s="92">
        <f t="shared" si="24"/>
        <v>0</v>
      </c>
      <c r="AQ96" s="99">
        <f t="shared" si="34"/>
        <v>0</v>
      </c>
      <c r="AR96" s="92">
        <f t="shared" si="35"/>
        <v>2</v>
      </c>
      <c r="AS96" s="62">
        <f t="shared" si="36"/>
        <v>0</v>
      </c>
      <c r="AT96" s="13">
        <f t="shared" si="37"/>
        <v>0</v>
      </c>
      <c r="AU96" s="247"/>
    </row>
    <row r="97" spans="1:47" ht="21" customHeight="1" x14ac:dyDescent="0.3">
      <c r="A97" s="4" t="s">
        <v>94</v>
      </c>
      <c r="B97" s="4"/>
      <c r="C97" s="194"/>
      <c r="D97" s="195"/>
      <c r="E97" s="4"/>
      <c r="F97" s="4"/>
      <c r="G97" s="4"/>
      <c r="H97" s="4"/>
      <c r="I97" s="165"/>
      <c r="J97" s="165"/>
      <c r="K97" s="184"/>
      <c r="L97" s="158"/>
      <c r="M97" s="4"/>
      <c r="N97" s="4"/>
      <c r="O97" s="4"/>
      <c r="P97" s="165"/>
      <c r="Q97" s="163" t="s">
        <v>7</v>
      </c>
      <c r="R97" s="184"/>
      <c r="S97" s="158"/>
      <c r="T97" s="4"/>
      <c r="U97" s="4" t="s">
        <v>7</v>
      </c>
      <c r="V97" s="4"/>
      <c r="W97" s="165"/>
      <c r="X97" s="165"/>
      <c r="Y97" s="184"/>
      <c r="Z97" s="158"/>
      <c r="AA97" s="4" t="s">
        <v>119</v>
      </c>
      <c r="AB97" s="4" t="s">
        <v>119</v>
      </c>
      <c r="AC97" s="4" t="s">
        <v>119</v>
      </c>
      <c r="AD97" s="4" t="s">
        <v>119</v>
      </c>
      <c r="AE97" s="4" t="s">
        <v>119</v>
      </c>
      <c r="AF97" s="184" t="s">
        <v>200</v>
      </c>
      <c r="AG97" s="184" t="s">
        <v>200</v>
      </c>
      <c r="AH97" s="4" t="s">
        <v>119</v>
      </c>
      <c r="AI97" s="165"/>
      <c r="AJ97" s="12">
        <f t="shared" si="30"/>
        <v>6</v>
      </c>
      <c r="AK97" s="52">
        <f t="shared" si="22"/>
        <v>2</v>
      </c>
      <c r="AL97" s="76">
        <f t="shared" si="38"/>
        <v>8</v>
      </c>
      <c r="AM97" s="62">
        <f t="shared" si="31"/>
        <v>0</v>
      </c>
      <c r="AN97" s="13">
        <f t="shared" si="32"/>
        <v>0</v>
      </c>
      <c r="AO97" s="84">
        <f t="shared" si="33"/>
        <v>0</v>
      </c>
      <c r="AP97" s="92">
        <f t="shared" si="24"/>
        <v>0</v>
      </c>
      <c r="AQ97" s="99">
        <f t="shared" si="34"/>
        <v>0</v>
      </c>
      <c r="AR97" s="92">
        <f t="shared" si="35"/>
        <v>2</v>
      </c>
      <c r="AS97" s="62">
        <f t="shared" si="36"/>
        <v>0</v>
      </c>
      <c r="AT97" s="13">
        <f t="shared" si="37"/>
        <v>0</v>
      </c>
      <c r="AU97" s="247"/>
    </row>
    <row r="98" spans="1:47" ht="21" customHeight="1" x14ac:dyDescent="0.3">
      <c r="A98" s="4" t="s">
        <v>95</v>
      </c>
      <c r="B98" s="4"/>
      <c r="C98" s="194"/>
      <c r="D98" s="195"/>
      <c r="E98" s="4"/>
      <c r="F98" s="4"/>
      <c r="G98" s="4"/>
      <c r="H98" s="4"/>
      <c r="I98" s="165"/>
      <c r="J98" s="165"/>
      <c r="K98" s="184"/>
      <c r="L98" s="158"/>
      <c r="M98" s="4"/>
      <c r="N98" s="4"/>
      <c r="O98" s="4"/>
      <c r="P98" s="165"/>
      <c r="Q98" s="163"/>
      <c r="R98" s="182"/>
      <c r="S98" s="184"/>
      <c r="T98" s="179"/>
      <c r="U98" s="163"/>
      <c r="V98" s="163"/>
      <c r="W98" s="163"/>
      <c r="X98" s="163" t="s">
        <v>7</v>
      </c>
      <c r="Y98" s="182"/>
      <c r="Z98" s="184"/>
      <c r="AA98" s="179" t="s">
        <v>7</v>
      </c>
      <c r="AB98" s="163"/>
      <c r="AC98" s="163"/>
      <c r="AD98" s="163"/>
      <c r="AE98" s="163"/>
      <c r="AF98" s="182"/>
      <c r="AG98" s="184"/>
      <c r="AH98" s="179"/>
      <c r="AI98" s="163"/>
      <c r="AJ98" s="12">
        <f t="shared" si="30"/>
        <v>0</v>
      </c>
      <c r="AK98" s="52">
        <f t="shared" si="22"/>
        <v>0</v>
      </c>
      <c r="AL98" s="76">
        <f t="shared" si="38"/>
        <v>0</v>
      </c>
      <c r="AM98" s="62">
        <f t="shared" si="31"/>
        <v>0</v>
      </c>
      <c r="AN98" s="13">
        <f t="shared" si="32"/>
        <v>0</v>
      </c>
      <c r="AO98" s="84">
        <f t="shared" si="33"/>
        <v>0</v>
      </c>
      <c r="AP98" s="92">
        <f t="shared" si="24"/>
        <v>0</v>
      </c>
      <c r="AQ98" s="99">
        <f t="shared" si="34"/>
        <v>0</v>
      </c>
      <c r="AR98" s="92">
        <f t="shared" si="35"/>
        <v>2</v>
      </c>
      <c r="AS98" s="62">
        <f t="shared" si="36"/>
        <v>0</v>
      </c>
      <c r="AT98" s="13">
        <f t="shared" si="37"/>
        <v>0</v>
      </c>
      <c r="AU98" s="247"/>
    </row>
    <row r="99" spans="1:47" ht="21" customHeight="1" x14ac:dyDescent="0.3">
      <c r="A99" s="4" t="s">
        <v>96</v>
      </c>
      <c r="B99" s="4"/>
      <c r="C99" s="194"/>
      <c r="D99" s="195"/>
      <c r="E99" s="4"/>
      <c r="F99" s="4"/>
      <c r="G99" s="4"/>
      <c r="H99" s="4"/>
      <c r="I99" s="165"/>
      <c r="J99" s="165"/>
      <c r="K99" s="184"/>
      <c r="L99" s="158"/>
      <c r="M99" s="4"/>
      <c r="N99" s="4"/>
      <c r="O99" s="4"/>
      <c r="P99" s="165" t="s">
        <v>7</v>
      </c>
      <c r="Q99" s="165" t="s">
        <v>7</v>
      </c>
      <c r="R99" s="184"/>
      <c r="S99" s="158"/>
      <c r="T99" s="4"/>
      <c r="U99" s="4"/>
      <c r="V99" s="4"/>
      <c r="W99" s="165"/>
      <c r="X99" s="165"/>
      <c r="Y99" s="184"/>
      <c r="Z99" s="158"/>
      <c r="AA99" s="4"/>
      <c r="AB99" s="4"/>
      <c r="AC99" s="4"/>
      <c r="AD99" s="165"/>
      <c r="AE99" s="165"/>
      <c r="AF99" s="184"/>
      <c r="AG99" s="158"/>
      <c r="AH99" s="4"/>
      <c r="AI99" s="165"/>
      <c r="AJ99" s="12">
        <f t="shared" si="30"/>
        <v>0</v>
      </c>
      <c r="AK99" s="52">
        <f t="shared" si="22"/>
        <v>0</v>
      </c>
      <c r="AL99" s="76">
        <f t="shared" si="38"/>
        <v>0</v>
      </c>
      <c r="AM99" s="62">
        <f t="shared" si="31"/>
        <v>0</v>
      </c>
      <c r="AN99" s="13">
        <f t="shared" si="32"/>
        <v>0</v>
      </c>
      <c r="AO99" s="84">
        <f t="shared" si="33"/>
        <v>0</v>
      </c>
      <c r="AP99" s="92">
        <f t="shared" si="24"/>
        <v>0</v>
      </c>
      <c r="AQ99" s="99">
        <f t="shared" si="34"/>
        <v>0</v>
      </c>
      <c r="AR99" s="92">
        <f t="shared" si="35"/>
        <v>2</v>
      </c>
      <c r="AS99" s="62">
        <f t="shared" si="36"/>
        <v>0</v>
      </c>
      <c r="AT99" s="13">
        <f t="shared" si="37"/>
        <v>0</v>
      </c>
      <c r="AU99" s="247"/>
    </row>
    <row r="100" spans="1:47" ht="21" customHeight="1" x14ac:dyDescent="0.3">
      <c r="A100" s="4" t="s">
        <v>98</v>
      </c>
      <c r="B100" s="4"/>
      <c r="C100" s="194"/>
      <c r="D100" s="195"/>
      <c r="E100" s="4"/>
      <c r="F100" s="4"/>
      <c r="G100" s="4"/>
      <c r="H100" s="4"/>
      <c r="I100" s="165"/>
      <c r="J100" s="165"/>
      <c r="K100" s="184"/>
      <c r="L100" s="158"/>
      <c r="M100" s="4"/>
      <c r="N100" s="4"/>
      <c r="O100" s="4"/>
      <c r="P100" s="165"/>
      <c r="Q100" s="163"/>
      <c r="R100" s="184"/>
      <c r="S100" s="158"/>
      <c r="T100" s="4" t="s">
        <v>119</v>
      </c>
      <c r="U100" s="4" t="s">
        <v>119</v>
      </c>
      <c r="V100" s="4" t="s">
        <v>119</v>
      </c>
      <c r="W100" s="4" t="s">
        <v>119</v>
      </c>
      <c r="X100" s="4" t="s">
        <v>119</v>
      </c>
      <c r="Y100" s="184" t="s">
        <v>200</v>
      </c>
      <c r="Z100" s="184" t="s">
        <v>200</v>
      </c>
      <c r="AA100" s="4" t="s">
        <v>119</v>
      </c>
      <c r="AB100" s="4" t="s">
        <v>119</v>
      </c>
      <c r="AC100" s="4" t="s">
        <v>119</v>
      </c>
      <c r="AD100" s="4" t="s">
        <v>119</v>
      </c>
      <c r="AE100" s="4" t="s">
        <v>119</v>
      </c>
      <c r="AF100" s="184" t="s">
        <v>200</v>
      </c>
      <c r="AG100" s="184" t="s">
        <v>200</v>
      </c>
      <c r="AH100" s="4" t="s">
        <v>119</v>
      </c>
      <c r="AI100" s="165"/>
      <c r="AJ100" s="12">
        <f t="shared" si="30"/>
        <v>11</v>
      </c>
      <c r="AK100" s="52">
        <f t="shared" si="22"/>
        <v>4</v>
      </c>
      <c r="AL100" s="76">
        <f t="shared" si="38"/>
        <v>15</v>
      </c>
      <c r="AM100" s="62">
        <f t="shared" si="31"/>
        <v>0</v>
      </c>
      <c r="AN100" s="13">
        <f t="shared" si="32"/>
        <v>0</v>
      </c>
      <c r="AO100" s="84">
        <f t="shared" si="33"/>
        <v>0</v>
      </c>
      <c r="AP100" s="92">
        <f t="shared" si="24"/>
        <v>0</v>
      </c>
      <c r="AQ100" s="99">
        <f t="shared" si="34"/>
        <v>0</v>
      </c>
      <c r="AR100" s="92">
        <f t="shared" si="35"/>
        <v>0</v>
      </c>
      <c r="AS100" s="62">
        <f t="shared" si="36"/>
        <v>0</v>
      </c>
      <c r="AT100" s="13">
        <f t="shared" si="37"/>
        <v>0</v>
      </c>
      <c r="AU100" s="247"/>
    </row>
    <row r="101" spans="1:47" ht="21" customHeight="1" x14ac:dyDescent="0.3">
      <c r="A101" s="4" t="s">
        <v>99</v>
      </c>
      <c r="B101" s="4"/>
      <c r="C101" s="194"/>
      <c r="D101" s="195"/>
      <c r="E101" s="4" t="s">
        <v>119</v>
      </c>
      <c r="F101" s="4" t="s">
        <v>119</v>
      </c>
      <c r="G101" s="4" t="s">
        <v>119</v>
      </c>
      <c r="H101" s="4" t="s">
        <v>119</v>
      </c>
      <c r="I101" s="4" t="s">
        <v>119</v>
      </c>
      <c r="J101" s="4" t="s">
        <v>119</v>
      </c>
      <c r="K101" s="184" t="s">
        <v>200</v>
      </c>
      <c r="L101" s="184" t="s">
        <v>200</v>
      </c>
      <c r="M101" s="4" t="s">
        <v>119</v>
      </c>
      <c r="N101" s="4"/>
      <c r="O101" s="4" t="s">
        <v>120</v>
      </c>
      <c r="P101" s="4" t="s">
        <v>120</v>
      </c>
      <c r="Q101" s="4" t="s">
        <v>120</v>
      </c>
      <c r="R101" s="158" t="s">
        <v>201</v>
      </c>
      <c r="S101" s="158" t="s">
        <v>201</v>
      </c>
      <c r="T101" s="4" t="s">
        <v>120</v>
      </c>
      <c r="U101" s="4" t="s">
        <v>120</v>
      </c>
      <c r="V101" s="4" t="s">
        <v>120</v>
      </c>
      <c r="W101" s="4" t="s">
        <v>120</v>
      </c>
      <c r="X101" s="4" t="s">
        <v>120</v>
      </c>
      <c r="Y101" s="184"/>
      <c r="Z101" s="184"/>
      <c r="AA101" s="179" t="s">
        <v>7</v>
      </c>
      <c r="AB101" s="165"/>
      <c r="AC101" s="165"/>
      <c r="AD101" s="165"/>
      <c r="AE101" s="165"/>
      <c r="AF101" s="184"/>
      <c r="AG101" s="158"/>
      <c r="AH101" s="4"/>
      <c r="AI101" s="165"/>
      <c r="AJ101" s="12">
        <f t="shared" si="30"/>
        <v>7</v>
      </c>
      <c r="AK101" s="52">
        <f t="shared" si="22"/>
        <v>2</v>
      </c>
      <c r="AL101" s="76">
        <f t="shared" si="38"/>
        <v>9</v>
      </c>
      <c r="AM101" s="62">
        <f t="shared" si="31"/>
        <v>0</v>
      </c>
      <c r="AN101" s="13">
        <f t="shared" si="32"/>
        <v>2</v>
      </c>
      <c r="AO101" s="84">
        <f t="shared" si="33"/>
        <v>8</v>
      </c>
      <c r="AP101" s="92">
        <f t="shared" si="24"/>
        <v>10</v>
      </c>
      <c r="AQ101" s="99">
        <f t="shared" si="34"/>
        <v>0</v>
      </c>
      <c r="AR101" s="92">
        <f t="shared" si="35"/>
        <v>1</v>
      </c>
      <c r="AS101" s="62">
        <f t="shared" si="36"/>
        <v>0</v>
      </c>
      <c r="AT101" s="13">
        <f t="shared" si="37"/>
        <v>0</v>
      </c>
      <c r="AU101" s="247"/>
    </row>
    <row r="102" spans="1:47" ht="21" customHeight="1" x14ac:dyDescent="0.3">
      <c r="A102" s="4" t="s">
        <v>100</v>
      </c>
      <c r="B102" s="4"/>
      <c r="C102" s="194"/>
      <c r="D102" s="195"/>
      <c r="E102" s="4" t="s">
        <v>119</v>
      </c>
      <c r="F102" s="4" t="s">
        <v>119</v>
      </c>
      <c r="G102" s="4" t="s">
        <v>119</v>
      </c>
      <c r="H102" s="4" t="s">
        <v>119</v>
      </c>
      <c r="I102" s="4" t="s">
        <v>119</v>
      </c>
      <c r="J102" s="4" t="s">
        <v>119</v>
      </c>
      <c r="K102" s="184" t="s">
        <v>200</v>
      </c>
      <c r="L102" s="184" t="s">
        <v>200</v>
      </c>
      <c r="M102" s="4" t="s">
        <v>119</v>
      </c>
      <c r="N102" s="4" t="s">
        <v>119</v>
      </c>
      <c r="O102" s="4" t="s">
        <v>119</v>
      </c>
      <c r="P102" s="4" t="s">
        <v>119</v>
      </c>
      <c r="Q102" s="163"/>
      <c r="R102" s="184"/>
      <c r="S102" s="158"/>
      <c r="T102" s="4"/>
      <c r="U102" s="4"/>
      <c r="V102" s="4"/>
      <c r="W102" s="165"/>
      <c r="X102" s="165"/>
      <c r="Y102" s="184"/>
      <c r="Z102" s="158"/>
      <c r="AA102" s="4"/>
      <c r="AB102" s="4"/>
      <c r="AC102" s="4"/>
      <c r="AD102" s="165"/>
      <c r="AE102" s="165"/>
      <c r="AF102" s="184"/>
      <c r="AG102" s="158"/>
      <c r="AH102" s="4"/>
      <c r="AI102" s="165"/>
      <c r="AJ102" s="12">
        <f t="shared" si="30"/>
        <v>10</v>
      </c>
      <c r="AK102" s="52">
        <f t="shared" si="22"/>
        <v>2</v>
      </c>
      <c r="AL102" s="76">
        <f t="shared" si="38"/>
        <v>12</v>
      </c>
      <c r="AM102" s="62">
        <f t="shared" si="31"/>
        <v>0</v>
      </c>
      <c r="AN102" s="13">
        <f t="shared" si="32"/>
        <v>0</v>
      </c>
      <c r="AO102" s="84">
        <f t="shared" si="33"/>
        <v>0</v>
      </c>
      <c r="AP102" s="92">
        <f t="shared" si="24"/>
        <v>0</v>
      </c>
      <c r="AQ102" s="99">
        <f t="shared" si="34"/>
        <v>0</v>
      </c>
      <c r="AR102" s="92">
        <f t="shared" si="35"/>
        <v>0</v>
      </c>
      <c r="AS102" s="62">
        <f t="shared" si="36"/>
        <v>0</v>
      </c>
      <c r="AT102" s="13">
        <f t="shared" si="37"/>
        <v>0</v>
      </c>
      <c r="AU102" s="247"/>
    </row>
    <row r="103" spans="1:47" ht="21" customHeight="1" x14ac:dyDescent="0.3">
      <c r="A103" s="4" t="s">
        <v>101</v>
      </c>
      <c r="B103" s="4"/>
      <c r="C103" s="194"/>
      <c r="D103" s="195"/>
      <c r="E103" s="4"/>
      <c r="F103" s="4"/>
      <c r="G103" s="4"/>
      <c r="H103" s="4"/>
      <c r="I103" s="165"/>
      <c r="J103" s="165"/>
      <c r="K103" s="184"/>
      <c r="L103" s="158"/>
      <c r="M103" s="4"/>
      <c r="N103" s="4"/>
      <c r="O103" s="4"/>
      <c r="P103" s="165"/>
      <c r="Q103" s="163"/>
      <c r="R103" s="184"/>
      <c r="S103" s="158"/>
      <c r="T103" s="4" t="s">
        <v>119</v>
      </c>
      <c r="U103" s="4" t="s">
        <v>119</v>
      </c>
      <c r="V103" s="4" t="s">
        <v>119</v>
      </c>
      <c r="W103" s="4" t="s">
        <v>119</v>
      </c>
      <c r="X103" s="4" t="s">
        <v>119</v>
      </c>
      <c r="Y103" s="184" t="s">
        <v>200</v>
      </c>
      <c r="Z103" s="184" t="s">
        <v>200</v>
      </c>
      <c r="AA103" s="4" t="s">
        <v>119</v>
      </c>
      <c r="AB103" s="4" t="s">
        <v>119</v>
      </c>
      <c r="AC103" s="4" t="s">
        <v>119</v>
      </c>
      <c r="AD103" s="4" t="s">
        <v>119</v>
      </c>
      <c r="AE103" s="4" t="s">
        <v>119</v>
      </c>
      <c r="AF103" s="184" t="s">
        <v>200</v>
      </c>
      <c r="AG103" s="184" t="s">
        <v>200</v>
      </c>
      <c r="AH103" s="4" t="s">
        <v>119</v>
      </c>
      <c r="AI103" s="165"/>
      <c r="AJ103" s="12">
        <f t="shared" si="30"/>
        <v>11</v>
      </c>
      <c r="AK103" s="52">
        <f t="shared" si="22"/>
        <v>4</v>
      </c>
      <c r="AL103" s="76">
        <f t="shared" si="38"/>
        <v>15</v>
      </c>
      <c r="AM103" s="62">
        <f t="shared" si="31"/>
        <v>0</v>
      </c>
      <c r="AN103" s="13">
        <f t="shared" si="32"/>
        <v>0</v>
      </c>
      <c r="AO103" s="84">
        <f t="shared" si="33"/>
        <v>0</v>
      </c>
      <c r="AP103" s="92">
        <f t="shared" si="24"/>
        <v>0</v>
      </c>
      <c r="AQ103" s="99">
        <f t="shared" si="34"/>
        <v>0</v>
      </c>
      <c r="AR103" s="92">
        <f t="shared" si="35"/>
        <v>0</v>
      </c>
      <c r="AS103" s="62">
        <f t="shared" si="36"/>
        <v>0</v>
      </c>
      <c r="AT103" s="13">
        <f t="shared" si="37"/>
        <v>0</v>
      </c>
      <c r="AU103" s="247"/>
    </row>
    <row r="104" spans="1:47" ht="21" customHeight="1" x14ac:dyDescent="0.3">
      <c r="A104" s="4" t="s">
        <v>102</v>
      </c>
      <c r="B104" s="4"/>
      <c r="C104" s="194"/>
      <c r="D104" s="195"/>
      <c r="E104" s="4"/>
      <c r="F104" s="4"/>
      <c r="G104" s="165"/>
      <c r="H104" s="165"/>
      <c r="I104" s="165"/>
      <c r="J104" s="165"/>
      <c r="K104" s="184"/>
      <c r="L104" s="184"/>
      <c r="M104" s="4"/>
      <c r="N104" s="4"/>
      <c r="O104" s="4"/>
      <c r="P104" s="165"/>
      <c r="Q104" s="165"/>
      <c r="R104" s="158"/>
      <c r="S104" s="158"/>
      <c r="T104" s="4" t="s">
        <v>7</v>
      </c>
      <c r="U104" s="4"/>
      <c r="V104" s="4"/>
      <c r="W104" s="165"/>
      <c r="X104" s="165" t="s">
        <v>7</v>
      </c>
      <c r="Y104" s="158"/>
      <c r="Z104" s="158"/>
      <c r="AA104" s="4"/>
      <c r="AB104" s="4"/>
      <c r="AC104" s="4"/>
      <c r="AD104" s="165"/>
      <c r="AE104" s="165"/>
      <c r="AF104" s="184"/>
      <c r="AG104" s="158"/>
      <c r="AH104" s="4"/>
      <c r="AI104" s="165"/>
      <c r="AJ104" s="12">
        <f t="shared" si="30"/>
        <v>0</v>
      </c>
      <c r="AK104" s="52">
        <f t="shared" si="22"/>
        <v>0</v>
      </c>
      <c r="AL104" s="76">
        <f t="shared" si="38"/>
        <v>0</v>
      </c>
      <c r="AM104" s="62">
        <f t="shared" si="31"/>
        <v>0</v>
      </c>
      <c r="AN104" s="13">
        <f t="shared" si="32"/>
        <v>0</v>
      </c>
      <c r="AO104" s="84">
        <f t="shared" si="33"/>
        <v>0</v>
      </c>
      <c r="AP104" s="92">
        <f t="shared" si="24"/>
        <v>0</v>
      </c>
      <c r="AQ104" s="99">
        <f t="shared" si="34"/>
        <v>0</v>
      </c>
      <c r="AR104" s="92">
        <f t="shared" si="35"/>
        <v>2</v>
      </c>
      <c r="AS104" s="62">
        <f t="shared" si="36"/>
        <v>0</v>
      </c>
      <c r="AT104" s="13">
        <f t="shared" si="37"/>
        <v>0</v>
      </c>
      <c r="AU104" s="247"/>
    </row>
    <row r="105" spans="1:47" ht="21" customHeight="1" x14ac:dyDescent="0.3">
      <c r="A105" s="4" t="s">
        <v>103</v>
      </c>
      <c r="B105" s="4"/>
      <c r="C105" s="194"/>
      <c r="D105" s="195"/>
      <c r="E105" s="4"/>
      <c r="F105" s="4"/>
      <c r="G105" s="165"/>
      <c r="H105" s="165"/>
      <c r="I105" s="165"/>
      <c r="J105" s="165"/>
      <c r="K105" s="184"/>
      <c r="L105" s="184"/>
      <c r="M105" s="4"/>
      <c r="N105" s="4"/>
      <c r="O105" s="4"/>
      <c r="P105" s="165"/>
      <c r="Q105" s="163"/>
      <c r="R105" s="184"/>
      <c r="S105" s="158"/>
      <c r="T105" s="4"/>
      <c r="U105" s="4"/>
      <c r="V105" s="4" t="s">
        <v>7</v>
      </c>
      <c r="W105" s="165" t="s">
        <v>7</v>
      </c>
      <c r="X105" s="165"/>
      <c r="Y105" s="184"/>
      <c r="Z105" s="158"/>
      <c r="AA105" s="4"/>
      <c r="AB105" s="4"/>
      <c r="AC105" s="4"/>
      <c r="AD105" s="165"/>
      <c r="AE105" s="165"/>
      <c r="AF105" s="184"/>
      <c r="AG105" s="158"/>
      <c r="AH105" s="4"/>
      <c r="AI105" s="165"/>
      <c r="AJ105" s="12">
        <f t="shared" si="30"/>
        <v>0</v>
      </c>
      <c r="AK105" s="52">
        <f t="shared" si="22"/>
        <v>0</v>
      </c>
      <c r="AL105" s="76">
        <f t="shared" si="38"/>
        <v>0</v>
      </c>
      <c r="AM105" s="62">
        <f t="shared" si="31"/>
        <v>0</v>
      </c>
      <c r="AN105" s="13">
        <f t="shared" si="32"/>
        <v>0</v>
      </c>
      <c r="AO105" s="84">
        <f t="shared" si="33"/>
        <v>0</v>
      </c>
      <c r="AP105" s="92">
        <f t="shared" si="24"/>
        <v>0</v>
      </c>
      <c r="AQ105" s="99">
        <f t="shared" si="34"/>
        <v>0</v>
      </c>
      <c r="AR105" s="92">
        <f t="shared" si="35"/>
        <v>2</v>
      </c>
      <c r="AS105" s="62">
        <f t="shared" si="36"/>
        <v>0</v>
      </c>
      <c r="AT105" s="13">
        <f t="shared" si="37"/>
        <v>0</v>
      </c>
      <c r="AU105" s="247"/>
    </row>
    <row r="106" spans="1:47" ht="21" customHeight="1" x14ac:dyDescent="0.3">
      <c r="A106" s="4" t="s">
        <v>104</v>
      </c>
      <c r="B106" s="4"/>
      <c r="C106" s="194"/>
      <c r="D106" s="195"/>
      <c r="E106" s="4"/>
      <c r="F106" s="4"/>
      <c r="G106" s="165"/>
      <c r="H106" s="165"/>
      <c r="I106" s="165"/>
      <c r="J106" s="165"/>
      <c r="K106" s="184"/>
      <c r="L106" s="184"/>
      <c r="M106" s="4"/>
      <c r="N106" s="4"/>
      <c r="O106" s="4"/>
      <c r="P106" s="165" t="s">
        <v>7</v>
      </c>
      <c r="Q106" s="163" t="s">
        <v>7</v>
      </c>
      <c r="R106" s="184"/>
      <c r="S106" s="158"/>
      <c r="T106" s="4"/>
      <c r="U106" s="4"/>
      <c r="V106" s="4"/>
      <c r="W106" s="165"/>
      <c r="X106" s="165"/>
      <c r="Y106" s="184"/>
      <c r="Z106" s="158"/>
      <c r="AA106" s="4"/>
      <c r="AB106" s="4"/>
      <c r="AC106" s="4"/>
      <c r="AD106" s="165"/>
      <c r="AE106" s="165"/>
      <c r="AF106" s="184"/>
      <c r="AG106" s="158"/>
      <c r="AH106" s="4"/>
      <c r="AI106" s="165"/>
      <c r="AJ106" s="12">
        <f t="shared" si="30"/>
        <v>0</v>
      </c>
      <c r="AK106" s="52">
        <f t="shared" si="22"/>
        <v>0</v>
      </c>
      <c r="AL106" s="76">
        <f t="shared" si="38"/>
        <v>0</v>
      </c>
      <c r="AM106" s="62">
        <f t="shared" si="31"/>
        <v>0</v>
      </c>
      <c r="AN106" s="13">
        <f t="shared" si="32"/>
        <v>0</v>
      </c>
      <c r="AO106" s="84">
        <f t="shared" si="33"/>
        <v>0</v>
      </c>
      <c r="AP106" s="92">
        <f t="shared" si="24"/>
        <v>0</v>
      </c>
      <c r="AQ106" s="99">
        <f t="shared" si="34"/>
        <v>0</v>
      </c>
      <c r="AR106" s="92">
        <f t="shared" si="35"/>
        <v>2</v>
      </c>
      <c r="AS106" s="62">
        <f t="shared" si="36"/>
        <v>0</v>
      </c>
      <c r="AT106" s="13">
        <f t="shared" si="37"/>
        <v>0</v>
      </c>
      <c r="AU106" s="247"/>
    </row>
    <row r="107" spans="1:47" ht="21" customHeight="1" x14ac:dyDescent="0.3">
      <c r="A107" s="4" t="s">
        <v>105</v>
      </c>
      <c r="B107" s="4"/>
      <c r="C107" s="194"/>
      <c r="D107" s="195"/>
      <c r="E107" s="4"/>
      <c r="F107" s="165"/>
      <c r="G107" s="165"/>
      <c r="H107" s="165"/>
      <c r="I107" s="165"/>
      <c r="J107" s="165"/>
      <c r="K107" s="184"/>
      <c r="L107" s="184"/>
      <c r="M107" s="165"/>
      <c r="N107" s="165"/>
      <c r="O107" s="165"/>
      <c r="P107" s="165"/>
      <c r="Q107" s="163"/>
      <c r="R107" s="184"/>
      <c r="S107" s="158"/>
      <c r="T107" s="4" t="s">
        <v>7</v>
      </c>
      <c r="U107" s="4" t="s">
        <v>7</v>
      </c>
      <c r="V107" s="4"/>
      <c r="W107" s="165"/>
      <c r="X107" s="165"/>
      <c r="Y107" s="184"/>
      <c r="Z107" s="158"/>
      <c r="AA107" s="4"/>
      <c r="AB107" s="4"/>
      <c r="AC107" s="4"/>
      <c r="AD107" s="165"/>
      <c r="AE107" s="165"/>
      <c r="AF107" s="184"/>
      <c r="AG107" s="158"/>
      <c r="AH107" s="4"/>
      <c r="AI107" s="165"/>
      <c r="AJ107" s="12">
        <f t="shared" si="30"/>
        <v>0</v>
      </c>
      <c r="AK107" s="52">
        <f t="shared" si="22"/>
        <v>0</v>
      </c>
      <c r="AL107" s="76">
        <f t="shared" si="38"/>
        <v>0</v>
      </c>
      <c r="AM107" s="62">
        <f t="shared" si="31"/>
        <v>0</v>
      </c>
      <c r="AN107" s="13">
        <f t="shared" si="32"/>
        <v>0</v>
      </c>
      <c r="AO107" s="84">
        <f t="shared" si="33"/>
        <v>0</v>
      </c>
      <c r="AP107" s="92">
        <f t="shared" si="24"/>
        <v>0</v>
      </c>
      <c r="AQ107" s="99">
        <f t="shared" si="34"/>
        <v>0</v>
      </c>
      <c r="AR107" s="92">
        <f t="shared" si="35"/>
        <v>2</v>
      </c>
      <c r="AS107" s="62">
        <f t="shared" si="36"/>
        <v>0</v>
      </c>
      <c r="AT107" s="13">
        <f t="shared" si="37"/>
        <v>0</v>
      </c>
      <c r="AU107" s="247"/>
    </row>
    <row r="108" spans="1:47" ht="21" customHeight="1" x14ac:dyDescent="0.3">
      <c r="A108" s="4" t="s">
        <v>106</v>
      </c>
      <c r="B108" s="4"/>
      <c r="C108" s="194"/>
      <c r="D108" s="195"/>
      <c r="E108" s="4"/>
      <c r="F108" s="165"/>
      <c r="G108" s="165"/>
      <c r="H108" s="165"/>
      <c r="I108" s="165"/>
      <c r="J108" s="165"/>
      <c r="K108" s="184"/>
      <c r="L108" s="184"/>
      <c r="M108" s="165"/>
      <c r="N108" s="165"/>
      <c r="O108" s="165"/>
      <c r="P108" s="165"/>
      <c r="Q108" s="165"/>
      <c r="R108" s="184"/>
      <c r="S108" s="158"/>
      <c r="T108" s="4"/>
      <c r="U108" s="4"/>
      <c r="V108" s="4"/>
      <c r="W108" s="165"/>
      <c r="X108" s="165" t="s">
        <v>7</v>
      </c>
      <c r="Y108" s="184"/>
      <c r="Z108" s="158"/>
      <c r="AA108" s="4"/>
      <c r="AB108" s="4"/>
      <c r="AC108" s="4"/>
      <c r="AD108" s="165"/>
      <c r="AE108" s="165" t="s">
        <v>7</v>
      </c>
      <c r="AF108" s="184"/>
      <c r="AG108" s="158"/>
      <c r="AH108" s="4"/>
      <c r="AI108" s="165"/>
      <c r="AJ108" s="12">
        <f t="shared" si="30"/>
        <v>0</v>
      </c>
      <c r="AK108" s="52">
        <f t="shared" si="22"/>
        <v>0</v>
      </c>
      <c r="AL108" s="76">
        <f t="shared" si="38"/>
        <v>0</v>
      </c>
      <c r="AM108" s="62">
        <f t="shared" si="31"/>
        <v>0</v>
      </c>
      <c r="AN108" s="13">
        <f t="shared" si="32"/>
        <v>0</v>
      </c>
      <c r="AO108" s="84">
        <f t="shared" si="33"/>
        <v>0</v>
      </c>
      <c r="AP108" s="92">
        <f t="shared" si="24"/>
        <v>0</v>
      </c>
      <c r="AQ108" s="99">
        <f t="shared" si="34"/>
        <v>0</v>
      </c>
      <c r="AR108" s="92">
        <f t="shared" si="35"/>
        <v>2</v>
      </c>
      <c r="AS108" s="62">
        <f t="shared" si="36"/>
        <v>0</v>
      </c>
      <c r="AT108" s="13">
        <f t="shared" si="37"/>
        <v>0</v>
      </c>
      <c r="AU108" s="247"/>
    </row>
    <row r="109" spans="1:47" ht="21" customHeight="1" x14ac:dyDescent="0.3">
      <c r="A109" s="4" t="s">
        <v>107</v>
      </c>
      <c r="B109" s="4"/>
      <c r="C109" s="194"/>
      <c r="D109" s="195"/>
      <c r="E109" s="4"/>
      <c r="F109" s="165"/>
      <c r="G109" s="165"/>
      <c r="H109" s="165"/>
      <c r="I109" s="165"/>
      <c r="J109" s="165"/>
      <c r="K109" s="184"/>
      <c r="L109" s="184"/>
      <c r="M109" s="165" t="s">
        <v>119</v>
      </c>
      <c r="N109" s="165" t="s">
        <v>119</v>
      </c>
      <c r="O109" s="165" t="s">
        <v>119</v>
      </c>
      <c r="P109" s="165" t="s">
        <v>119</v>
      </c>
      <c r="Q109" s="165" t="s">
        <v>119</v>
      </c>
      <c r="R109" s="184" t="s">
        <v>200</v>
      </c>
      <c r="S109" s="184" t="s">
        <v>200</v>
      </c>
      <c r="T109" s="165" t="s">
        <v>119</v>
      </c>
      <c r="U109" s="165" t="s">
        <v>119</v>
      </c>
      <c r="V109" s="165" t="s">
        <v>119</v>
      </c>
      <c r="W109" s="165" t="s">
        <v>119</v>
      </c>
      <c r="X109" s="165" t="s">
        <v>119</v>
      </c>
      <c r="Y109" s="184" t="s">
        <v>119</v>
      </c>
      <c r="Z109" s="184" t="s">
        <v>119</v>
      </c>
      <c r="AA109" s="165" t="s">
        <v>119</v>
      </c>
      <c r="AB109" s="165" t="s">
        <v>119</v>
      </c>
      <c r="AC109" s="165" t="s">
        <v>119</v>
      </c>
      <c r="AD109" s="165" t="s">
        <v>119</v>
      </c>
      <c r="AE109" s="165" t="s">
        <v>119</v>
      </c>
      <c r="AF109" s="184" t="s">
        <v>200</v>
      </c>
      <c r="AG109" s="184" t="s">
        <v>200</v>
      </c>
      <c r="AH109" s="165" t="s">
        <v>119</v>
      </c>
      <c r="AI109" s="165"/>
      <c r="AJ109" s="12">
        <f t="shared" si="30"/>
        <v>18</v>
      </c>
      <c r="AK109" s="52">
        <f t="shared" si="22"/>
        <v>4</v>
      </c>
      <c r="AL109" s="76">
        <f t="shared" si="38"/>
        <v>22</v>
      </c>
      <c r="AM109" s="62">
        <f t="shared" si="31"/>
        <v>0</v>
      </c>
      <c r="AN109" s="13">
        <f t="shared" si="32"/>
        <v>0</v>
      </c>
      <c r="AO109" s="84">
        <f t="shared" si="33"/>
        <v>0</v>
      </c>
      <c r="AP109" s="92">
        <f t="shared" si="24"/>
        <v>0</v>
      </c>
      <c r="AQ109" s="99">
        <f t="shared" si="34"/>
        <v>0</v>
      </c>
      <c r="AR109" s="92">
        <f t="shared" si="35"/>
        <v>0</v>
      </c>
      <c r="AS109" s="62">
        <f t="shared" si="36"/>
        <v>0</v>
      </c>
      <c r="AT109" s="13">
        <f t="shared" si="37"/>
        <v>0</v>
      </c>
      <c r="AU109" s="247"/>
    </row>
    <row r="110" spans="1:47" ht="21" customHeight="1" x14ac:dyDescent="0.3">
      <c r="A110" s="4" t="s">
        <v>108</v>
      </c>
      <c r="B110" s="4"/>
      <c r="C110" s="194"/>
      <c r="D110" s="195"/>
      <c r="E110" s="4"/>
      <c r="F110" s="4"/>
      <c r="G110" s="4"/>
      <c r="H110" s="4"/>
      <c r="I110" s="165"/>
      <c r="J110" s="165"/>
      <c r="K110" s="184"/>
      <c r="L110" s="158"/>
      <c r="M110" s="4"/>
      <c r="N110" s="4"/>
      <c r="O110" s="4"/>
      <c r="P110" s="165"/>
      <c r="Q110" s="163"/>
      <c r="R110" s="184"/>
      <c r="S110" s="158"/>
      <c r="T110" s="4"/>
      <c r="U110" s="4"/>
      <c r="V110" s="4"/>
      <c r="W110" s="165"/>
      <c r="X110" s="165"/>
      <c r="Y110" s="184"/>
      <c r="Z110" s="158"/>
      <c r="AA110" s="4"/>
      <c r="AB110" s="4"/>
      <c r="AC110" s="4"/>
      <c r="AD110" s="165"/>
      <c r="AE110" s="165"/>
      <c r="AF110" s="184"/>
      <c r="AG110" s="158"/>
      <c r="AH110" s="4"/>
      <c r="AI110" s="165"/>
      <c r="AJ110" s="12">
        <f t="shared" si="30"/>
        <v>0</v>
      </c>
      <c r="AK110" s="52">
        <f t="shared" si="22"/>
        <v>0</v>
      </c>
      <c r="AL110" s="76">
        <f t="shared" si="38"/>
        <v>0</v>
      </c>
      <c r="AM110" s="62">
        <f t="shared" si="31"/>
        <v>0</v>
      </c>
      <c r="AN110" s="13">
        <f t="shared" si="32"/>
        <v>0</v>
      </c>
      <c r="AO110" s="84">
        <f t="shared" si="33"/>
        <v>0</v>
      </c>
      <c r="AP110" s="92">
        <f t="shared" si="24"/>
        <v>0</v>
      </c>
      <c r="AQ110" s="99">
        <f t="shared" si="34"/>
        <v>0</v>
      </c>
      <c r="AR110" s="92">
        <f t="shared" si="35"/>
        <v>0</v>
      </c>
      <c r="AS110" s="62">
        <f t="shared" si="36"/>
        <v>0</v>
      </c>
      <c r="AT110" s="13">
        <f t="shared" si="37"/>
        <v>0</v>
      </c>
      <c r="AU110" s="247"/>
    </row>
    <row r="111" spans="1:47" ht="21" customHeight="1" x14ac:dyDescent="0.3">
      <c r="A111" s="4" t="s">
        <v>109</v>
      </c>
      <c r="B111" s="4"/>
      <c r="C111" s="194"/>
      <c r="D111" s="195"/>
      <c r="E111" s="4"/>
      <c r="F111" s="4"/>
      <c r="G111" s="4"/>
      <c r="H111" s="4"/>
      <c r="I111" s="165"/>
      <c r="J111" s="165"/>
      <c r="K111" s="158"/>
      <c r="L111" s="158"/>
      <c r="M111" s="4"/>
      <c r="N111" s="4"/>
      <c r="O111" s="4"/>
      <c r="P111" s="165"/>
      <c r="Q111" s="165"/>
      <c r="R111" s="158"/>
      <c r="S111" s="158"/>
      <c r="T111" s="4"/>
      <c r="U111" s="4"/>
      <c r="V111" s="4"/>
      <c r="W111" s="165"/>
      <c r="X111" s="165"/>
      <c r="Y111" s="158"/>
      <c r="Z111" s="158"/>
      <c r="AA111" s="4"/>
      <c r="AB111" s="4"/>
      <c r="AC111" s="4"/>
      <c r="AD111" s="165"/>
      <c r="AE111" s="165"/>
      <c r="AF111" s="184"/>
      <c r="AG111" s="158"/>
      <c r="AH111" s="4"/>
      <c r="AI111" s="165"/>
      <c r="AJ111" s="12">
        <f t="shared" si="30"/>
        <v>0</v>
      </c>
      <c r="AK111" s="52">
        <f t="shared" si="22"/>
        <v>0</v>
      </c>
      <c r="AL111" s="76">
        <f t="shared" si="38"/>
        <v>0</v>
      </c>
      <c r="AM111" s="62">
        <f t="shared" si="31"/>
        <v>0</v>
      </c>
      <c r="AN111" s="13">
        <f t="shared" si="32"/>
        <v>0</v>
      </c>
      <c r="AO111" s="84">
        <f t="shared" si="33"/>
        <v>0</v>
      </c>
      <c r="AP111" s="92">
        <f t="shared" si="24"/>
        <v>0</v>
      </c>
      <c r="AQ111" s="99">
        <f t="shared" si="34"/>
        <v>0</v>
      </c>
      <c r="AR111" s="92">
        <f t="shared" si="35"/>
        <v>0</v>
      </c>
      <c r="AS111" s="62">
        <f t="shared" si="36"/>
        <v>0</v>
      </c>
      <c r="AT111" s="13">
        <f t="shared" si="37"/>
        <v>0</v>
      </c>
      <c r="AU111" s="247"/>
    </row>
    <row r="112" spans="1:47" ht="21" customHeight="1" x14ac:dyDescent="0.3">
      <c r="A112" s="4" t="s">
        <v>110</v>
      </c>
      <c r="B112" s="4"/>
      <c r="C112" s="194"/>
      <c r="D112" s="195"/>
      <c r="E112" s="4"/>
      <c r="F112" s="4"/>
      <c r="G112" s="4"/>
      <c r="H112" s="4"/>
      <c r="I112" s="165"/>
      <c r="J112" s="165"/>
      <c r="K112" s="184"/>
      <c r="L112" s="158"/>
      <c r="M112" s="4"/>
      <c r="N112" s="4"/>
      <c r="O112" s="4"/>
      <c r="P112" s="165"/>
      <c r="Q112" s="163"/>
      <c r="R112" s="184"/>
      <c r="S112" s="158"/>
      <c r="T112" s="4"/>
      <c r="U112" s="4"/>
      <c r="V112" s="4"/>
      <c r="W112" s="165"/>
      <c r="X112" s="165"/>
      <c r="Y112" s="184"/>
      <c r="Z112" s="158"/>
      <c r="AA112" s="4"/>
      <c r="AB112" s="4"/>
      <c r="AC112" s="4"/>
      <c r="AD112" s="165"/>
      <c r="AE112" s="165" t="s">
        <v>7</v>
      </c>
      <c r="AF112" s="184"/>
      <c r="AG112" s="158"/>
      <c r="AH112" s="4" t="s">
        <v>7</v>
      </c>
      <c r="AI112" s="165"/>
      <c r="AJ112" s="12">
        <f t="shared" si="30"/>
        <v>0</v>
      </c>
      <c r="AK112" s="52">
        <f t="shared" si="22"/>
        <v>0</v>
      </c>
      <c r="AL112" s="76">
        <f t="shared" si="38"/>
        <v>0</v>
      </c>
      <c r="AM112" s="62">
        <f t="shared" si="31"/>
        <v>0</v>
      </c>
      <c r="AN112" s="13">
        <f t="shared" si="32"/>
        <v>0</v>
      </c>
      <c r="AO112" s="84">
        <f t="shared" si="33"/>
        <v>0</v>
      </c>
      <c r="AP112" s="92">
        <f t="shared" si="24"/>
        <v>0</v>
      </c>
      <c r="AQ112" s="99">
        <f t="shared" si="34"/>
        <v>0</v>
      </c>
      <c r="AR112" s="92">
        <f t="shared" si="35"/>
        <v>2</v>
      </c>
      <c r="AS112" s="62">
        <f t="shared" si="36"/>
        <v>0</v>
      </c>
      <c r="AT112" s="13">
        <f t="shared" si="37"/>
        <v>0</v>
      </c>
      <c r="AU112" s="247"/>
    </row>
    <row r="113" spans="1:47" ht="21" customHeight="1" x14ac:dyDescent="0.3">
      <c r="A113" s="4" t="s">
        <v>111</v>
      </c>
      <c r="B113" s="4"/>
      <c r="C113" s="194"/>
      <c r="D113" s="195"/>
      <c r="E113" s="4" t="s">
        <v>120</v>
      </c>
      <c r="F113" s="4" t="s">
        <v>120</v>
      </c>
      <c r="G113" s="4" t="s">
        <v>120</v>
      </c>
      <c r="H113" s="4" t="s">
        <v>120</v>
      </c>
      <c r="I113" s="4" t="s">
        <v>120</v>
      </c>
      <c r="J113" s="4" t="s">
        <v>120</v>
      </c>
      <c r="K113" s="158" t="s">
        <v>201</v>
      </c>
      <c r="L113" s="158" t="s">
        <v>201</v>
      </c>
      <c r="M113" s="4" t="s">
        <v>120</v>
      </c>
      <c r="N113" s="4" t="s">
        <v>120</v>
      </c>
      <c r="O113" s="4" t="s">
        <v>120</v>
      </c>
      <c r="P113" s="4" t="s">
        <v>120</v>
      </c>
      <c r="Q113" s="4" t="s">
        <v>120</v>
      </c>
      <c r="R113" s="158" t="s">
        <v>201</v>
      </c>
      <c r="S113" s="158" t="s">
        <v>201</v>
      </c>
      <c r="T113" s="4" t="s">
        <v>120</v>
      </c>
      <c r="U113" s="4" t="s">
        <v>120</v>
      </c>
      <c r="V113" s="4" t="s">
        <v>7</v>
      </c>
      <c r="W113" s="165" t="s">
        <v>7</v>
      </c>
      <c r="X113" s="165" t="s">
        <v>7</v>
      </c>
      <c r="Y113" s="158"/>
      <c r="Z113" s="158"/>
      <c r="AA113" s="4"/>
      <c r="AB113" s="4" t="s">
        <v>7</v>
      </c>
      <c r="AC113" s="4"/>
      <c r="AD113" s="165"/>
      <c r="AE113" s="165"/>
      <c r="AF113" s="158"/>
      <c r="AG113" s="158"/>
      <c r="AH113" s="4"/>
      <c r="AI113" s="165"/>
      <c r="AJ113" s="12">
        <f t="shared" si="30"/>
        <v>0</v>
      </c>
      <c r="AK113" s="52">
        <f t="shared" si="22"/>
        <v>0</v>
      </c>
      <c r="AL113" s="76">
        <f t="shared" si="38"/>
        <v>0</v>
      </c>
      <c r="AM113" s="62">
        <f t="shared" si="31"/>
        <v>0</v>
      </c>
      <c r="AN113" s="13">
        <f t="shared" si="32"/>
        <v>4</v>
      </c>
      <c r="AO113" s="84">
        <f t="shared" si="33"/>
        <v>13</v>
      </c>
      <c r="AP113" s="92">
        <f t="shared" si="24"/>
        <v>17</v>
      </c>
      <c r="AQ113" s="99">
        <f t="shared" si="34"/>
        <v>0</v>
      </c>
      <c r="AR113" s="92">
        <f t="shared" si="35"/>
        <v>4</v>
      </c>
      <c r="AS113" s="62">
        <f t="shared" si="36"/>
        <v>0</v>
      </c>
      <c r="AT113" s="13">
        <f t="shared" si="37"/>
        <v>0</v>
      </c>
      <c r="AU113" s="247"/>
    </row>
    <row r="114" spans="1:47" ht="21" customHeight="1" x14ac:dyDescent="0.3">
      <c r="A114" s="4" t="s">
        <v>112</v>
      </c>
      <c r="B114" s="4"/>
      <c r="C114" s="194"/>
      <c r="D114" s="195"/>
      <c r="E114" s="4" t="s">
        <v>120</v>
      </c>
      <c r="F114" s="4" t="s">
        <v>120</v>
      </c>
      <c r="G114" s="4" t="s">
        <v>120</v>
      </c>
      <c r="H114" s="4"/>
      <c r="I114" s="165"/>
      <c r="J114" s="165"/>
      <c r="K114" s="184"/>
      <c r="L114" s="158"/>
      <c r="M114" s="4"/>
      <c r="N114" s="4"/>
      <c r="O114" s="4"/>
      <c r="P114" s="165"/>
      <c r="Q114" s="163"/>
      <c r="R114" s="184"/>
      <c r="S114" s="158"/>
      <c r="T114" s="4"/>
      <c r="U114" s="4"/>
      <c r="V114" s="4"/>
      <c r="W114" s="165"/>
      <c r="X114" s="165"/>
      <c r="Y114" s="184"/>
      <c r="Z114" s="158"/>
      <c r="AA114" s="4"/>
      <c r="AB114" s="4"/>
      <c r="AC114" s="4"/>
      <c r="AD114" s="165"/>
      <c r="AE114" s="165"/>
      <c r="AF114" s="184"/>
      <c r="AG114" s="158"/>
      <c r="AH114" s="4"/>
      <c r="AI114" s="165"/>
      <c r="AJ114" s="12">
        <f t="shared" si="30"/>
        <v>0</v>
      </c>
      <c r="AK114" s="52">
        <f t="shared" si="22"/>
        <v>0</v>
      </c>
      <c r="AL114" s="76">
        <f t="shared" si="38"/>
        <v>0</v>
      </c>
      <c r="AM114" s="62">
        <f t="shared" si="31"/>
        <v>0</v>
      </c>
      <c r="AN114" s="13">
        <f t="shared" si="32"/>
        <v>0</v>
      </c>
      <c r="AO114" s="84">
        <f t="shared" si="33"/>
        <v>3</v>
      </c>
      <c r="AP114" s="92">
        <f t="shared" si="24"/>
        <v>3</v>
      </c>
      <c r="AQ114" s="99">
        <f t="shared" si="34"/>
        <v>0</v>
      </c>
      <c r="AR114" s="92">
        <f t="shared" si="35"/>
        <v>0</v>
      </c>
      <c r="AS114" s="62">
        <f t="shared" si="36"/>
        <v>0</v>
      </c>
      <c r="AT114" s="13">
        <f t="shared" si="37"/>
        <v>0</v>
      </c>
      <c r="AU114" s="247"/>
    </row>
    <row r="115" spans="1:47" ht="21" customHeight="1" x14ac:dyDescent="0.3">
      <c r="A115" s="4" t="s">
        <v>113</v>
      </c>
      <c r="B115" s="4"/>
      <c r="C115" s="194"/>
      <c r="D115" s="195"/>
      <c r="E115" s="4"/>
      <c r="F115" s="4"/>
      <c r="G115" s="4"/>
      <c r="H115" s="4"/>
      <c r="I115" s="165"/>
      <c r="J115" s="165"/>
      <c r="K115" s="184"/>
      <c r="L115" s="158"/>
      <c r="M115" s="4"/>
      <c r="N115" s="4"/>
      <c r="O115" s="4"/>
      <c r="P115" s="165" t="s">
        <v>7</v>
      </c>
      <c r="Q115" s="163"/>
      <c r="R115" s="184"/>
      <c r="S115" s="158"/>
      <c r="T115" s="4" t="s">
        <v>7</v>
      </c>
      <c r="U115" s="4"/>
      <c r="V115" s="4" t="s">
        <v>7</v>
      </c>
      <c r="W115" s="165" t="s">
        <v>7</v>
      </c>
      <c r="X115" s="165" t="s">
        <v>7</v>
      </c>
      <c r="Y115" s="184"/>
      <c r="Z115" s="158"/>
      <c r="AA115" s="4"/>
      <c r="AB115" s="4"/>
      <c r="AC115" s="4"/>
      <c r="AD115" s="165"/>
      <c r="AE115" s="165"/>
      <c r="AF115" s="184"/>
      <c r="AG115" s="158"/>
      <c r="AH115" s="4"/>
      <c r="AI115" s="165"/>
      <c r="AJ115" s="12">
        <f t="shared" si="30"/>
        <v>0</v>
      </c>
      <c r="AK115" s="52">
        <f t="shared" si="22"/>
        <v>0</v>
      </c>
      <c r="AL115" s="76">
        <f t="shared" si="38"/>
        <v>0</v>
      </c>
      <c r="AM115" s="62">
        <f t="shared" si="31"/>
        <v>0</v>
      </c>
      <c r="AN115" s="13">
        <f t="shared" si="32"/>
        <v>0</v>
      </c>
      <c r="AO115" s="84">
        <f t="shared" si="33"/>
        <v>0</v>
      </c>
      <c r="AP115" s="92">
        <f t="shared" si="24"/>
        <v>0</v>
      </c>
      <c r="AQ115" s="99">
        <f t="shared" si="34"/>
        <v>0</v>
      </c>
      <c r="AR115" s="92">
        <f t="shared" si="35"/>
        <v>5</v>
      </c>
      <c r="AS115" s="62">
        <f t="shared" si="36"/>
        <v>0</v>
      </c>
      <c r="AT115" s="13">
        <f t="shared" si="37"/>
        <v>0</v>
      </c>
      <c r="AU115" s="247"/>
    </row>
    <row r="116" spans="1:47" ht="21" customHeight="1" x14ac:dyDescent="0.3">
      <c r="A116" s="4" t="s">
        <v>114</v>
      </c>
      <c r="B116" s="4"/>
      <c r="C116" s="194"/>
      <c r="D116" s="195"/>
      <c r="E116" s="4"/>
      <c r="F116" s="4"/>
      <c r="G116" s="4"/>
      <c r="H116" s="4"/>
      <c r="I116" s="165"/>
      <c r="J116" s="165"/>
      <c r="K116" s="184"/>
      <c r="L116" s="158"/>
      <c r="M116" s="4"/>
      <c r="N116" s="4"/>
      <c r="O116" s="4"/>
      <c r="P116" s="165"/>
      <c r="Q116" s="163"/>
      <c r="R116" s="184"/>
      <c r="S116" s="158"/>
      <c r="T116" s="4"/>
      <c r="U116" s="4"/>
      <c r="V116" s="4"/>
      <c r="W116" s="165"/>
      <c r="X116" s="165"/>
      <c r="Y116" s="184"/>
      <c r="Z116" s="158"/>
      <c r="AA116" s="4"/>
      <c r="AB116" s="4"/>
      <c r="AC116" s="4"/>
      <c r="AD116" s="165"/>
      <c r="AE116" s="165"/>
      <c r="AF116" s="184"/>
      <c r="AG116" s="158"/>
      <c r="AH116" s="4"/>
      <c r="AI116" s="165"/>
      <c r="AJ116" s="12">
        <f t="shared" si="30"/>
        <v>0</v>
      </c>
      <c r="AK116" s="52">
        <f t="shared" si="22"/>
        <v>0</v>
      </c>
      <c r="AL116" s="76">
        <f t="shared" si="38"/>
        <v>0</v>
      </c>
      <c r="AM116" s="62">
        <f t="shared" si="31"/>
        <v>0</v>
      </c>
      <c r="AN116" s="13">
        <f t="shared" si="32"/>
        <v>0</v>
      </c>
      <c r="AO116" s="84">
        <f t="shared" si="33"/>
        <v>0</v>
      </c>
      <c r="AP116" s="92">
        <f t="shared" si="24"/>
        <v>0</v>
      </c>
      <c r="AQ116" s="99">
        <f t="shared" si="34"/>
        <v>0</v>
      </c>
      <c r="AR116" s="92">
        <f t="shared" si="35"/>
        <v>0</v>
      </c>
      <c r="AS116" s="62">
        <f t="shared" si="36"/>
        <v>0</v>
      </c>
      <c r="AT116" s="13">
        <f t="shared" si="37"/>
        <v>0</v>
      </c>
      <c r="AU116" s="247"/>
    </row>
    <row r="117" spans="1:47" ht="21" customHeight="1" x14ac:dyDescent="0.3">
      <c r="A117" s="4" t="s">
        <v>115</v>
      </c>
      <c r="B117" s="4"/>
      <c r="C117" s="194"/>
      <c r="D117" s="195"/>
      <c r="E117" s="4"/>
      <c r="F117" s="4"/>
      <c r="G117" s="4"/>
      <c r="H117" s="4"/>
      <c r="I117" s="165"/>
      <c r="J117" s="165"/>
      <c r="K117" s="184"/>
      <c r="L117" s="158"/>
      <c r="M117" s="4"/>
      <c r="N117" s="4"/>
      <c r="O117" s="4"/>
      <c r="P117" s="165"/>
      <c r="Q117" s="163"/>
      <c r="R117" s="184"/>
      <c r="S117" s="158"/>
      <c r="T117" s="4"/>
      <c r="U117" s="4"/>
      <c r="V117" s="4"/>
      <c r="W117" s="165" t="s">
        <v>7</v>
      </c>
      <c r="X117" s="165"/>
      <c r="Y117" s="184"/>
      <c r="Z117" s="158"/>
      <c r="AA117" s="4"/>
      <c r="AB117" s="4"/>
      <c r="AC117" s="4"/>
      <c r="AD117" s="165" t="s">
        <v>119</v>
      </c>
      <c r="AE117" s="165" t="s">
        <v>119</v>
      </c>
      <c r="AF117" s="184" t="s">
        <v>119</v>
      </c>
      <c r="AG117" s="184" t="s">
        <v>119</v>
      </c>
      <c r="AH117" s="165" t="s">
        <v>119</v>
      </c>
      <c r="AI117" s="165"/>
      <c r="AJ117" s="12">
        <f t="shared" si="30"/>
        <v>5</v>
      </c>
      <c r="AK117" s="52">
        <f t="shared" si="22"/>
        <v>0</v>
      </c>
      <c r="AL117" s="76">
        <f t="shared" si="38"/>
        <v>5</v>
      </c>
      <c r="AM117" s="62">
        <f t="shared" si="31"/>
        <v>0</v>
      </c>
      <c r="AN117" s="13">
        <f t="shared" si="32"/>
        <v>0</v>
      </c>
      <c r="AO117" s="84">
        <f t="shared" si="33"/>
        <v>0</v>
      </c>
      <c r="AP117" s="92">
        <f t="shared" si="24"/>
        <v>0</v>
      </c>
      <c r="AQ117" s="99">
        <f t="shared" si="34"/>
        <v>0</v>
      </c>
      <c r="AR117" s="92">
        <f t="shared" si="35"/>
        <v>1</v>
      </c>
      <c r="AS117" s="62">
        <f t="shared" si="36"/>
        <v>0</v>
      </c>
      <c r="AT117" s="13">
        <f t="shared" si="37"/>
        <v>0</v>
      </c>
      <c r="AU117" s="247"/>
    </row>
    <row r="118" spans="1:47" ht="21" customHeight="1" x14ac:dyDescent="0.3">
      <c r="A118" s="4" t="s">
        <v>116</v>
      </c>
      <c r="B118" s="4"/>
      <c r="C118" s="194"/>
      <c r="D118" s="195"/>
      <c r="E118" s="4"/>
      <c r="F118" s="4"/>
      <c r="G118" s="4"/>
      <c r="H118" s="4"/>
      <c r="I118" s="165"/>
      <c r="J118" s="165"/>
      <c r="K118" s="184"/>
      <c r="L118" s="158"/>
      <c r="M118" s="4"/>
      <c r="N118" s="4"/>
      <c r="O118" s="4"/>
      <c r="P118" s="165"/>
      <c r="Q118" s="165"/>
      <c r="R118" s="184"/>
      <c r="S118" s="158"/>
      <c r="T118" s="4"/>
      <c r="U118" s="4"/>
      <c r="V118" s="4"/>
      <c r="W118" s="165"/>
      <c r="X118" s="165" t="s">
        <v>7</v>
      </c>
      <c r="Y118" s="184"/>
      <c r="Z118" s="158"/>
      <c r="AA118" s="4"/>
      <c r="AB118" s="4"/>
      <c r="AC118" s="4"/>
      <c r="AD118" s="165"/>
      <c r="AE118" s="165" t="s">
        <v>7</v>
      </c>
      <c r="AF118" s="184"/>
      <c r="AG118" s="158"/>
      <c r="AH118" s="4"/>
      <c r="AI118" s="165"/>
      <c r="AJ118" s="12">
        <f t="shared" si="30"/>
        <v>0</v>
      </c>
      <c r="AK118" s="52">
        <f t="shared" si="22"/>
        <v>0</v>
      </c>
      <c r="AL118" s="76">
        <f t="shared" si="38"/>
        <v>0</v>
      </c>
      <c r="AM118" s="62">
        <f t="shared" si="31"/>
        <v>0</v>
      </c>
      <c r="AN118" s="13">
        <f t="shared" si="32"/>
        <v>0</v>
      </c>
      <c r="AO118" s="84">
        <f t="shared" si="33"/>
        <v>0</v>
      </c>
      <c r="AP118" s="92">
        <f t="shared" si="24"/>
        <v>0</v>
      </c>
      <c r="AQ118" s="99">
        <f t="shared" si="34"/>
        <v>0</v>
      </c>
      <c r="AR118" s="92">
        <f t="shared" si="35"/>
        <v>2</v>
      </c>
      <c r="AS118" s="62">
        <f t="shared" si="36"/>
        <v>0</v>
      </c>
      <c r="AT118" s="13">
        <f t="shared" si="37"/>
        <v>0</v>
      </c>
      <c r="AU118" s="247"/>
    </row>
    <row r="119" spans="1:47" ht="21" customHeight="1" x14ac:dyDescent="0.3">
      <c r="A119" s="4" t="s">
        <v>117</v>
      </c>
      <c r="B119" s="4"/>
      <c r="C119" s="194"/>
      <c r="D119" s="195"/>
      <c r="E119" s="4"/>
      <c r="F119" s="4"/>
      <c r="G119" s="4"/>
      <c r="H119" s="4"/>
      <c r="I119" s="165"/>
      <c r="J119" s="165"/>
      <c r="K119" s="184"/>
      <c r="L119" s="158"/>
      <c r="M119" s="4"/>
      <c r="N119" s="4"/>
      <c r="O119" s="4"/>
      <c r="P119" s="165"/>
      <c r="Q119" s="163" t="s">
        <v>7</v>
      </c>
      <c r="R119" s="184"/>
      <c r="S119" s="158"/>
      <c r="T119" s="4" t="s">
        <v>7</v>
      </c>
      <c r="U119" s="4"/>
      <c r="V119" s="4"/>
      <c r="W119" s="165"/>
      <c r="X119" s="165"/>
      <c r="Y119" s="184"/>
      <c r="Z119" s="158"/>
      <c r="AA119" s="4"/>
      <c r="AB119" s="4"/>
      <c r="AC119" s="4"/>
      <c r="AD119" s="165"/>
      <c r="AE119" s="165"/>
      <c r="AF119" s="158"/>
      <c r="AG119" s="184"/>
      <c r="AH119" s="179"/>
      <c r="AI119" s="4"/>
      <c r="AJ119" s="12">
        <f t="shared" si="30"/>
        <v>0</v>
      </c>
      <c r="AK119" s="52">
        <f t="shared" si="22"/>
        <v>0</v>
      </c>
      <c r="AL119" s="76">
        <f t="shared" si="38"/>
        <v>0</v>
      </c>
      <c r="AM119" s="62">
        <f t="shared" si="31"/>
        <v>0</v>
      </c>
      <c r="AN119" s="13">
        <f t="shared" si="32"/>
        <v>0</v>
      </c>
      <c r="AO119" s="84">
        <f t="shared" si="33"/>
        <v>0</v>
      </c>
      <c r="AP119" s="92">
        <f t="shared" si="24"/>
        <v>0</v>
      </c>
      <c r="AQ119" s="99">
        <f t="shared" si="34"/>
        <v>0</v>
      </c>
      <c r="AR119" s="99">
        <f>COUNTIF(F119:AJ119,"а")</f>
        <v>2</v>
      </c>
      <c r="AS119" s="62">
        <f t="shared" si="36"/>
        <v>0</v>
      </c>
      <c r="AT119" s="13">
        <f t="shared" si="37"/>
        <v>0</v>
      </c>
      <c r="AU119" s="247"/>
    </row>
    <row r="120" spans="1:47" s="28" customFormat="1" ht="21" customHeight="1" x14ac:dyDescent="0.3">
      <c r="A120" s="24" t="s">
        <v>127</v>
      </c>
      <c r="B120" s="24"/>
      <c r="C120" s="176"/>
      <c r="D120" s="177"/>
      <c r="E120" s="4"/>
      <c r="F120" s="4"/>
      <c r="G120" s="4"/>
      <c r="H120" s="24"/>
      <c r="I120" s="165"/>
      <c r="J120" s="165"/>
      <c r="K120" s="184"/>
      <c r="L120" s="158"/>
      <c r="M120" s="4"/>
      <c r="N120" s="4"/>
      <c r="O120" s="24"/>
      <c r="P120" s="165"/>
      <c r="Q120" s="163">
        <f>COUNTIF(Q90:Q119,"а")</f>
        <v>5</v>
      </c>
      <c r="R120" s="184"/>
      <c r="S120" s="158"/>
      <c r="T120" s="4"/>
      <c r="U120" s="4"/>
      <c r="V120" s="24"/>
      <c r="W120" s="165"/>
      <c r="X120" s="165"/>
      <c r="Y120" s="184"/>
      <c r="Z120" s="158"/>
      <c r="AA120" s="4"/>
      <c r="AB120" s="4"/>
      <c r="AC120" s="24"/>
      <c r="AD120" s="165"/>
      <c r="AE120" s="165"/>
      <c r="AF120" s="184"/>
      <c r="AG120" s="158"/>
      <c r="AH120" s="4"/>
      <c r="AI120" s="165"/>
      <c r="AJ120" s="26">
        <f>COUNTIF(AJ90:AJ119,"&gt;0")</f>
        <v>9</v>
      </c>
      <c r="AK120" s="56">
        <f>COUNTIF(AK90:AK119,"&gt;0")</f>
        <v>8</v>
      </c>
      <c r="AL120" s="78">
        <f>COUNTIF(AL90:AL119,"&gt;0")</f>
        <v>9</v>
      </c>
      <c r="AM120" s="66">
        <f>COUNTIF(AM90:AM119,"&gt;0")</f>
        <v>0</v>
      </c>
      <c r="AN120" s="26">
        <f>COUNTIF(AN90:AN119,"&gt;0")</f>
        <v>2</v>
      </c>
      <c r="AO120" s="56">
        <f>COUNTIF(AO90:AO119,"&gt;0")</f>
        <v>3</v>
      </c>
      <c r="AP120" s="78">
        <f>COUNTIF(AP90:AP119,"&gt;0")</f>
        <v>3</v>
      </c>
      <c r="AQ120" s="104">
        <f>COUNTIF(AQ90:AQ119,"&gt;0")</f>
        <v>0</v>
      </c>
      <c r="AR120" s="110">
        <f>COUNTIF(AR90:AR119,"&gt;0")</f>
        <v>19</v>
      </c>
      <c r="AS120" s="109">
        <f>COUNTIF(AS90:AS119,"&gt;0")</f>
        <v>0</v>
      </c>
      <c r="AT120" s="27">
        <f>COUNTIF(AT90:AT119,"&gt;0")</f>
        <v>0</v>
      </c>
      <c r="AU120" s="250"/>
    </row>
    <row r="121" spans="1:47" s="28" customFormat="1" ht="21" customHeight="1" x14ac:dyDescent="0.3">
      <c r="A121" s="25" t="s">
        <v>128</v>
      </c>
      <c r="B121" s="25"/>
      <c r="C121" s="200"/>
      <c r="D121" s="201"/>
      <c r="E121" s="5"/>
      <c r="F121" s="5"/>
      <c r="G121" s="5"/>
      <c r="H121" s="25"/>
      <c r="I121" s="163"/>
      <c r="J121" s="163"/>
      <c r="K121" s="182"/>
      <c r="L121" s="178"/>
      <c r="M121" s="5"/>
      <c r="N121" s="5"/>
      <c r="O121" s="25"/>
      <c r="P121" s="163"/>
      <c r="Q121" s="163"/>
      <c r="R121" s="182"/>
      <c r="S121" s="178"/>
      <c r="T121" s="5"/>
      <c r="U121" s="5"/>
      <c r="V121" s="25"/>
      <c r="W121" s="163"/>
      <c r="X121" s="163"/>
      <c r="Y121" s="182"/>
      <c r="Z121" s="178"/>
      <c r="AA121" s="5"/>
      <c r="AB121" s="5"/>
      <c r="AC121" s="25"/>
      <c r="AD121" s="163"/>
      <c r="AE121" s="163"/>
      <c r="AF121" s="182"/>
      <c r="AG121" s="178"/>
      <c r="AH121" s="5"/>
      <c r="AI121" s="163"/>
      <c r="AJ121" s="26">
        <f>SUM(AJ90:AJ119)</f>
        <v>74</v>
      </c>
      <c r="AK121" s="56">
        <f>SUM(AK90:AK119)</f>
        <v>22</v>
      </c>
      <c r="AL121" s="78">
        <f>SUM(AL90:AL119)</f>
        <v>96</v>
      </c>
      <c r="AM121" s="66">
        <f>SUM(AM90:AM119)</f>
        <v>0</v>
      </c>
      <c r="AN121" s="26">
        <f>SUM(AN90:AN119)</f>
        <v>6</v>
      </c>
      <c r="AO121" s="56">
        <f>SUM(AO90:AO119)</f>
        <v>24</v>
      </c>
      <c r="AP121" s="78">
        <f>SUM(AP90:AP119)</f>
        <v>30</v>
      </c>
      <c r="AQ121" s="104">
        <f>SUM(AQ90:AQ119)</f>
        <v>0</v>
      </c>
      <c r="AR121" s="78">
        <f>SUM(AR90:AR119)</f>
        <v>42</v>
      </c>
      <c r="AS121" s="66">
        <f>SUM(AS90:AS119)</f>
        <v>0</v>
      </c>
      <c r="AT121" s="26">
        <f>SUM(AT90:AT119)</f>
        <v>0</v>
      </c>
      <c r="AU121" s="251"/>
    </row>
    <row r="122" spans="1:47" s="34" customFormat="1" ht="21" customHeight="1" x14ac:dyDescent="0.3">
      <c r="A122" s="32" t="s">
        <v>125</v>
      </c>
      <c r="B122" s="32"/>
      <c r="C122" s="198"/>
      <c r="D122" s="199"/>
      <c r="E122" s="5"/>
      <c r="F122" s="5"/>
      <c r="G122" s="5"/>
      <c r="H122" s="32"/>
      <c r="I122" s="163"/>
      <c r="J122" s="163"/>
      <c r="K122" s="182"/>
      <c r="L122" s="178"/>
      <c r="M122" s="5"/>
      <c r="N122" s="5"/>
      <c r="O122" s="32"/>
      <c r="P122" s="163"/>
      <c r="Q122" s="163"/>
      <c r="R122" s="182"/>
      <c r="S122" s="178"/>
      <c r="T122" s="5"/>
      <c r="U122" s="5"/>
      <c r="V122" s="32"/>
      <c r="W122" s="163"/>
      <c r="X122" s="163"/>
      <c r="Y122" s="182"/>
      <c r="Z122" s="178"/>
      <c r="AA122" s="5"/>
      <c r="AB122" s="5"/>
      <c r="AC122" s="32"/>
      <c r="AD122" s="163"/>
      <c r="AE122" s="163"/>
      <c r="AF122" s="182"/>
      <c r="AG122" s="178"/>
      <c r="AH122" s="5"/>
      <c r="AI122" s="163"/>
      <c r="AJ122" s="33">
        <f>AJ24+AJ84+AJ89+AJ121</f>
        <v>170</v>
      </c>
      <c r="AK122" s="57">
        <f>AK121+AK89+AK84+AK24</f>
        <v>60</v>
      </c>
      <c r="AL122" s="79">
        <f>AL24+AL84+AL89+AL121</f>
        <v>230</v>
      </c>
      <c r="AM122" s="67">
        <f>AM24+AM84+AM89+AM121</f>
        <v>0</v>
      </c>
      <c r="AN122" s="33">
        <f>AN24+AN84+AN89+AN121</f>
        <v>18</v>
      </c>
      <c r="AO122" s="57">
        <f>AO24+AO84+AO89+AO121</f>
        <v>59</v>
      </c>
      <c r="AP122" s="79">
        <f>AP24+AP84+AP89+AP121</f>
        <v>77</v>
      </c>
      <c r="AQ122" s="105">
        <f>AQ24+AQ84+AQ89+AQ121</f>
        <v>0</v>
      </c>
      <c r="AR122" s="79">
        <f>AR24+AR84+AR89+AR121</f>
        <v>153</v>
      </c>
      <c r="AS122" s="67">
        <f>AS24+AS84+AS89+AS121</f>
        <v>0</v>
      </c>
      <c r="AT122" s="33">
        <f>AT24+AT84+AT89+AT121</f>
        <v>0</v>
      </c>
      <c r="AU122" s="252"/>
    </row>
    <row r="123" spans="1:47" s="34" customFormat="1" ht="21" customHeight="1" x14ac:dyDescent="0.3">
      <c r="A123" s="32" t="s">
        <v>126</v>
      </c>
      <c r="B123" s="32"/>
      <c r="C123" s="198"/>
      <c r="D123" s="199"/>
      <c r="E123" s="5"/>
      <c r="F123" s="5"/>
      <c r="G123" s="5"/>
      <c r="H123" s="32"/>
      <c r="I123" s="163"/>
      <c r="J123" s="163"/>
      <c r="K123" s="182"/>
      <c r="L123" s="178"/>
      <c r="M123" s="5"/>
      <c r="N123" s="5"/>
      <c r="O123" s="32"/>
      <c r="P123" s="163"/>
      <c r="Q123" s="163"/>
      <c r="R123" s="182"/>
      <c r="S123" s="178"/>
      <c r="T123" s="5"/>
      <c r="U123" s="5"/>
      <c r="V123" s="32"/>
      <c r="W123" s="163"/>
      <c r="X123" s="163"/>
      <c r="Y123" s="182"/>
      <c r="Z123" s="178"/>
      <c r="AA123" s="5"/>
      <c r="AB123" s="5"/>
      <c r="AC123" s="32"/>
      <c r="AD123" s="163"/>
      <c r="AE123" s="163"/>
      <c r="AF123" s="182"/>
      <c r="AG123" s="178"/>
      <c r="AH123" s="5"/>
      <c r="AI123" s="163"/>
      <c r="AJ123" s="33">
        <f>AJ120+AJ88+AJ83+AJ23</f>
        <v>19</v>
      </c>
      <c r="AK123" s="57">
        <f>AK120+AK88+AK83+AK23</f>
        <v>16</v>
      </c>
      <c r="AL123" s="79">
        <f>AL120+AL88+AL83+AL23</f>
        <v>19</v>
      </c>
      <c r="AM123" s="67">
        <f>AM120+AM88+AM83+AM23</f>
        <v>0</v>
      </c>
      <c r="AN123" s="33">
        <f>AN120+AN88+AN83+AN23</f>
        <v>6</v>
      </c>
      <c r="AO123" s="57">
        <f>AO120+AO88+AO83+AO23</f>
        <v>7</v>
      </c>
      <c r="AP123" s="79">
        <f>AP120+AP88+AP83+AP23</f>
        <v>7</v>
      </c>
      <c r="AQ123" s="105">
        <f>AQ120+AQ88+AQ83+AQ23</f>
        <v>0</v>
      </c>
      <c r="AR123" s="113">
        <f xml:space="preserve"> AR120+AR88+AR83+AR23</f>
        <v>79</v>
      </c>
      <c r="AS123" s="114">
        <f t="shared" ref="AS123:AS129" si="39">COUNTIF(E123:AI123,"п")</f>
        <v>0</v>
      </c>
      <c r="AT123" s="115">
        <f t="shared" ref="AT123:AT129" si="40">COUNTIF(E123:AI123,"ож")</f>
        <v>0</v>
      </c>
      <c r="AU123" s="253"/>
    </row>
    <row r="124" spans="1:47" ht="21" customHeight="1" x14ac:dyDescent="0.3">
      <c r="A124" s="5"/>
      <c r="B124" s="5"/>
      <c r="C124" s="194"/>
      <c r="D124" s="195"/>
      <c r="E124" s="5">
        <f>COUNTIF(E90:E118,"а")</f>
        <v>0</v>
      </c>
      <c r="F124" s="5">
        <f>COUNTIF(F90:F118,"а")</f>
        <v>0</v>
      </c>
      <c r="G124" s="5">
        <f>COUNTIF(G90:G118,"а")</f>
        <v>0</v>
      </c>
      <c r="H124" s="5">
        <f>COUNTIF(H90:H118,"а")</f>
        <v>0</v>
      </c>
      <c r="I124" s="163">
        <f>COUNTIF(I90:I118,"а")</f>
        <v>0</v>
      </c>
      <c r="J124" s="163">
        <f>COUNTIF(J90:J118,"а")</f>
        <v>0</v>
      </c>
      <c r="K124" s="182">
        <f>COUNTIF(K90:K118,"а")</f>
        <v>0</v>
      </c>
      <c r="L124" s="178">
        <f>COUNTIF(L90:L118,"а")</f>
        <v>0</v>
      </c>
      <c r="M124" s="5">
        <f>COUNTIF(M90:M118,"а")</f>
        <v>0</v>
      </c>
      <c r="N124" s="5">
        <f>COUNTIF(N90:N118,"а")</f>
        <v>0</v>
      </c>
      <c r="O124" s="5">
        <f>COUNTIF(O90:O118,"а")</f>
        <v>0</v>
      </c>
      <c r="P124" s="163">
        <f>COUNTIF(P90:P118,"а")</f>
        <v>4</v>
      </c>
      <c r="Q124" s="163">
        <f>COUNTIF(Q90:Q118,"а")</f>
        <v>4</v>
      </c>
      <c r="R124" s="182">
        <f>COUNTIF(R90:R118,"а")</f>
        <v>0</v>
      </c>
      <c r="S124" s="178">
        <f>COUNTIF(S90:S118,"а")</f>
        <v>0</v>
      </c>
      <c r="T124" s="5">
        <f>COUNTIF(T90:T118,"а")</f>
        <v>3</v>
      </c>
      <c r="U124" s="5">
        <f>COUNTIF(U90:U118,"а")</f>
        <v>2</v>
      </c>
      <c r="V124" s="5">
        <f>COUNTIF(V90:V118,"а")</f>
        <v>3</v>
      </c>
      <c r="W124" s="163">
        <f>COUNTIF(W90:W118,"а")</f>
        <v>4</v>
      </c>
      <c r="X124" s="163">
        <f>COUNTIF(X90:X118,"а")</f>
        <v>8</v>
      </c>
      <c r="Y124" s="182">
        <f>COUNTIF(Y90:Y118,"а")</f>
        <v>0</v>
      </c>
      <c r="Z124" s="178">
        <f>COUNTIF(Z90:Z118,"а")</f>
        <v>0</v>
      </c>
      <c r="AA124" s="5">
        <f>COUNTIF(AA90:AA118,"а")</f>
        <v>3</v>
      </c>
      <c r="AB124" s="5">
        <f>COUNTIF(AB90:AB118,"а")</f>
        <v>2</v>
      </c>
      <c r="AC124" s="5">
        <f>COUNTIF(AC90:AC118,"а")</f>
        <v>0</v>
      </c>
      <c r="AD124" s="163">
        <f>COUNTIF(AD90:AD118,"а")</f>
        <v>0</v>
      </c>
      <c r="AE124" s="163">
        <f>COUNTIF(AE90:AE118,"а")</f>
        <v>5</v>
      </c>
      <c r="AF124" s="182">
        <f>COUNTIF(AF90:AF118,"а")</f>
        <v>0</v>
      </c>
      <c r="AG124" s="178">
        <f>COUNTIF(AG90:AG118,"а")</f>
        <v>0</v>
      </c>
      <c r="AH124" s="5">
        <f>COUNTIF(AH90:AH118,"а")</f>
        <v>2</v>
      </c>
      <c r="AI124" s="163">
        <f>COUNTIF(AI90:AI118,"а")</f>
        <v>0</v>
      </c>
      <c r="AJ124" s="12">
        <f t="shared" ref="AJ124:AJ129" si="41">COUNTIF(E124:AI124,"о")</f>
        <v>0</v>
      </c>
      <c r="AK124" s="52"/>
      <c r="AL124" s="76" t="e">
        <f>AJ124+#REF!</f>
        <v>#REF!</v>
      </c>
      <c r="AM124" s="68">
        <f t="shared" ref="AM124:AM129" si="42">COUNTIF(E124:AI124,"р")</f>
        <v>0</v>
      </c>
      <c r="AN124" s="13">
        <f t="shared" ref="AN124:AN129" si="43">COUNTIF(E124:AI124,"бв")</f>
        <v>0</v>
      </c>
      <c r="AO124" s="87">
        <f t="shared" ref="AO124:AO129" si="44">COUNTIF(E124:AI124,"б")</f>
        <v>0</v>
      </c>
      <c r="AP124" s="92">
        <f t="shared" si="24"/>
        <v>0</v>
      </c>
      <c r="AQ124" s="106">
        <f t="shared" ref="AQ124:AQ129" si="45">COUNTIF(E124:AI124,"г")</f>
        <v>0</v>
      </c>
      <c r="AR124" s="111">
        <f t="shared" ref="AR124:AR129" si="46">COUNTIF(E124:AI124,"а")</f>
        <v>0</v>
      </c>
      <c r="AS124" s="68">
        <f t="shared" si="39"/>
        <v>0</v>
      </c>
      <c r="AT124" s="6">
        <f t="shared" si="40"/>
        <v>0</v>
      </c>
      <c r="AU124" s="107"/>
    </row>
    <row r="125" spans="1:47" ht="21" customHeight="1" x14ac:dyDescent="0.3">
      <c r="A125" s="5"/>
      <c r="B125" s="5"/>
      <c r="C125" s="194"/>
      <c r="D125" s="195"/>
      <c r="E125" s="5"/>
      <c r="F125" s="5"/>
      <c r="G125" s="5"/>
      <c r="H125" s="5"/>
      <c r="I125" s="163"/>
      <c r="J125" s="163"/>
      <c r="K125" s="182"/>
      <c r="L125" s="178"/>
      <c r="M125" s="5"/>
      <c r="N125" s="5"/>
      <c r="O125" s="5"/>
      <c r="P125" s="163"/>
      <c r="Q125" s="163"/>
      <c r="R125" s="182"/>
      <c r="S125" s="178"/>
      <c r="T125" s="5"/>
      <c r="U125" s="5"/>
      <c r="V125" s="5"/>
      <c r="W125" s="163"/>
      <c r="X125" s="163"/>
      <c r="Y125" s="182"/>
      <c r="Z125" s="178"/>
      <c r="AA125" s="5"/>
      <c r="AB125" s="5"/>
      <c r="AC125" s="5"/>
      <c r="AD125" s="163"/>
      <c r="AE125" s="163"/>
      <c r="AF125" s="182"/>
      <c r="AG125" s="178"/>
      <c r="AH125" s="5"/>
      <c r="AI125" s="163"/>
      <c r="AJ125" s="12">
        <f t="shared" si="41"/>
        <v>0</v>
      </c>
      <c r="AK125" s="52"/>
      <c r="AL125" s="76" t="e">
        <f>AJ125+#REF!</f>
        <v>#REF!</v>
      </c>
      <c r="AM125" s="68">
        <f t="shared" si="42"/>
        <v>0</v>
      </c>
      <c r="AN125" s="13">
        <f t="shared" si="43"/>
        <v>0</v>
      </c>
      <c r="AO125" s="87">
        <f t="shared" si="44"/>
        <v>0</v>
      </c>
      <c r="AP125" s="92">
        <f t="shared" si="24"/>
        <v>0</v>
      </c>
      <c r="AQ125" s="106">
        <f t="shared" si="45"/>
        <v>0</v>
      </c>
      <c r="AR125" s="111">
        <f t="shared" si="46"/>
        <v>0</v>
      </c>
      <c r="AS125" s="68">
        <f t="shared" si="39"/>
        <v>0</v>
      </c>
      <c r="AT125" s="6">
        <f t="shared" si="40"/>
        <v>0</v>
      </c>
      <c r="AU125" s="107"/>
    </row>
    <row r="126" spans="1:47" ht="21" customHeight="1" x14ac:dyDescent="0.3">
      <c r="A126" s="5"/>
      <c r="B126" s="5"/>
      <c r="C126" s="194"/>
      <c r="D126" s="195"/>
      <c r="E126" s="5"/>
      <c r="F126" s="5"/>
      <c r="G126" s="5"/>
      <c r="H126" s="5"/>
      <c r="I126" s="163"/>
      <c r="J126" s="163"/>
      <c r="K126" s="182"/>
      <c r="L126" s="178"/>
      <c r="M126" s="5"/>
      <c r="N126" s="5"/>
      <c r="O126" s="5"/>
      <c r="P126" s="163"/>
      <c r="Q126" s="163"/>
      <c r="R126" s="182"/>
      <c r="S126" s="178"/>
      <c r="T126" s="5"/>
      <c r="U126" s="5"/>
      <c r="V126" s="5"/>
      <c r="W126" s="163"/>
      <c r="X126" s="163"/>
      <c r="Y126" s="182"/>
      <c r="Z126" s="178"/>
      <c r="AA126" s="5"/>
      <c r="AB126" s="5"/>
      <c r="AC126" s="5"/>
      <c r="AD126" s="163"/>
      <c r="AE126" s="163"/>
      <c r="AF126" s="182"/>
      <c r="AG126" s="178"/>
      <c r="AH126" s="5"/>
      <c r="AI126" s="163"/>
      <c r="AJ126" s="12">
        <f t="shared" si="41"/>
        <v>0</v>
      </c>
      <c r="AK126" s="52"/>
      <c r="AL126" s="76" t="e">
        <f>AJ126+#REF!</f>
        <v>#REF!</v>
      </c>
      <c r="AM126" s="68">
        <f t="shared" si="42"/>
        <v>0</v>
      </c>
      <c r="AN126" s="13">
        <f t="shared" si="43"/>
        <v>0</v>
      </c>
      <c r="AO126" s="87">
        <f t="shared" si="44"/>
        <v>0</v>
      </c>
      <c r="AP126" s="92">
        <f t="shared" si="24"/>
        <v>0</v>
      </c>
      <c r="AQ126" s="106">
        <f t="shared" si="45"/>
        <v>0</v>
      </c>
      <c r="AR126" s="111">
        <f t="shared" si="46"/>
        <v>0</v>
      </c>
      <c r="AS126" s="68">
        <f t="shared" si="39"/>
        <v>0</v>
      </c>
      <c r="AT126" s="6">
        <f t="shared" si="40"/>
        <v>0</v>
      </c>
      <c r="AU126" s="107"/>
    </row>
    <row r="127" spans="1:47" ht="21" customHeight="1" x14ac:dyDescent="0.3">
      <c r="A127" s="5"/>
      <c r="B127" s="5"/>
      <c r="C127" s="194"/>
      <c r="D127" s="195"/>
      <c r="E127" s="5"/>
      <c r="F127" s="5"/>
      <c r="G127" s="5"/>
      <c r="H127" s="5"/>
      <c r="I127" s="163"/>
      <c r="J127" s="163"/>
      <c r="K127" s="182"/>
      <c r="L127" s="178"/>
      <c r="M127" s="5"/>
      <c r="N127" s="5"/>
      <c r="O127" s="5"/>
      <c r="P127" s="163"/>
      <c r="Q127" s="163"/>
      <c r="R127" s="182"/>
      <c r="S127" s="178"/>
      <c r="T127" s="5"/>
      <c r="U127" s="5"/>
      <c r="V127" s="5"/>
      <c r="W127" s="163"/>
      <c r="X127" s="163"/>
      <c r="Y127" s="182"/>
      <c r="Z127" s="178"/>
      <c r="AA127" s="5"/>
      <c r="AB127" s="5"/>
      <c r="AC127" s="5"/>
      <c r="AD127" s="163"/>
      <c r="AE127" s="163"/>
      <c r="AF127" s="182"/>
      <c r="AG127" s="178"/>
      <c r="AH127" s="5"/>
      <c r="AI127" s="163"/>
      <c r="AJ127" s="12">
        <f t="shared" si="41"/>
        <v>0</v>
      </c>
      <c r="AK127" s="52"/>
      <c r="AL127" s="76" t="e">
        <f>AJ127+#REF!</f>
        <v>#REF!</v>
      </c>
      <c r="AM127" s="68">
        <f t="shared" si="42"/>
        <v>0</v>
      </c>
      <c r="AN127" s="13">
        <f t="shared" si="43"/>
        <v>0</v>
      </c>
      <c r="AO127" s="87">
        <f t="shared" si="44"/>
        <v>0</v>
      </c>
      <c r="AP127" s="92">
        <f t="shared" si="24"/>
        <v>0</v>
      </c>
      <c r="AQ127" s="106">
        <f t="shared" si="45"/>
        <v>0</v>
      </c>
      <c r="AR127" s="111">
        <f t="shared" si="46"/>
        <v>0</v>
      </c>
      <c r="AS127" s="68">
        <f t="shared" si="39"/>
        <v>0</v>
      </c>
      <c r="AT127" s="6">
        <f t="shared" si="40"/>
        <v>0</v>
      </c>
      <c r="AU127" s="107"/>
    </row>
    <row r="128" spans="1:47" ht="21" customHeight="1" x14ac:dyDescent="0.3">
      <c r="A128" s="5"/>
      <c r="B128" s="5"/>
      <c r="C128" s="194"/>
      <c r="D128" s="195"/>
      <c r="E128" s="5"/>
      <c r="F128" s="5"/>
      <c r="G128" s="5"/>
      <c r="H128" s="5"/>
      <c r="I128" s="163"/>
      <c r="J128" s="163"/>
      <c r="K128" s="182"/>
      <c r="L128" s="178"/>
      <c r="M128" s="5"/>
      <c r="N128" s="5"/>
      <c r="O128" s="5"/>
      <c r="P128" s="163"/>
      <c r="Q128" s="163"/>
      <c r="R128" s="182"/>
      <c r="S128" s="178"/>
      <c r="T128" s="5"/>
      <c r="U128" s="5"/>
      <c r="V128" s="5"/>
      <c r="W128" s="163"/>
      <c r="X128" s="163"/>
      <c r="Y128" s="182"/>
      <c r="Z128" s="178"/>
      <c r="AA128" s="5"/>
      <c r="AB128" s="5"/>
      <c r="AC128" s="5"/>
      <c r="AD128" s="163"/>
      <c r="AE128" s="163"/>
      <c r="AF128" s="182"/>
      <c r="AG128" s="178"/>
      <c r="AH128" s="5"/>
      <c r="AI128" s="163"/>
      <c r="AJ128" s="12">
        <f t="shared" si="41"/>
        <v>0</v>
      </c>
      <c r="AK128" s="52"/>
      <c r="AL128" s="76" t="e">
        <f>AJ128+#REF!</f>
        <v>#REF!</v>
      </c>
      <c r="AM128" s="68">
        <f t="shared" si="42"/>
        <v>0</v>
      </c>
      <c r="AN128" s="13">
        <f t="shared" si="43"/>
        <v>0</v>
      </c>
      <c r="AO128" s="87">
        <f t="shared" si="44"/>
        <v>0</v>
      </c>
      <c r="AP128" s="92">
        <f t="shared" si="24"/>
        <v>0</v>
      </c>
      <c r="AQ128" s="106">
        <f t="shared" si="45"/>
        <v>0</v>
      </c>
      <c r="AR128" s="111">
        <f t="shared" si="46"/>
        <v>0</v>
      </c>
      <c r="AS128" s="68">
        <f t="shared" si="39"/>
        <v>0</v>
      </c>
      <c r="AT128" s="6">
        <f t="shared" si="40"/>
        <v>0</v>
      </c>
      <c r="AU128" s="107"/>
    </row>
    <row r="129" spans="1:48" ht="21" customHeight="1" x14ac:dyDescent="0.3">
      <c r="A129" s="5"/>
      <c r="B129" s="5"/>
      <c r="C129" s="194"/>
      <c r="D129" s="195"/>
      <c r="E129" s="5"/>
      <c r="F129" s="5"/>
      <c r="G129" s="5"/>
      <c r="H129" s="5"/>
      <c r="I129" s="163"/>
      <c r="J129" s="163"/>
      <c r="K129" s="182"/>
      <c r="L129" s="178"/>
      <c r="M129" s="5"/>
      <c r="N129" s="5"/>
      <c r="O129" s="5"/>
      <c r="P129" s="163"/>
      <c r="Q129" s="163"/>
      <c r="R129" s="182"/>
      <c r="S129" s="178"/>
      <c r="T129" s="5"/>
      <c r="U129" s="5"/>
      <c r="V129" s="5"/>
      <c r="W129" s="163"/>
      <c r="X129" s="163"/>
      <c r="Y129" s="182"/>
      <c r="Z129" s="178"/>
      <c r="AA129" s="5"/>
      <c r="AB129" s="5"/>
      <c r="AC129" s="5"/>
      <c r="AD129" s="163"/>
      <c r="AE129" s="163"/>
      <c r="AF129" s="182"/>
      <c r="AG129" s="178"/>
      <c r="AH129" s="5"/>
      <c r="AI129" s="163"/>
      <c r="AJ129" s="12">
        <f t="shared" si="41"/>
        <v>0</v>
      </c>
      <c r="AK129" s="52"/>
      <c r="AL129" s="76" t="e">
        <f>AJ129+#REF!</f>
        <v>#REF!</v>
      </c>
      <c r="AM129" s="68">
        <f t="shared" si="42"/>
        <v>0</v>
      </c>
      <c r="AN129" s="13">
        <f t="shared" si="43"/>
        <v>0</v>
      </c>
      <c r="AO129" s="87">
        <f t="shared" si="44"/>
        <v>0</v>
      </c>
      <c r="AP129" s="92">
        <f t="shared" si="24"/>
        <v>0</v>
      </c>
      <c r="AQ129" s="106">
        <f t="shared" si="45"/>
        <v>0</v>
      </c>
      <c r="AR129" s="111">
        <f t="shared" si="46"/>
        <v>0</v>
      </c>
      <c r="AS129" s="68">
        <f t="shared" si="39"/>
        <v>0</v>
      </c>
      <c r="AT129" s="6">
        <f t="shared" si="40"/>
        <v>0</v>
      </c>
      <c r="AU129" s="107"/>
    </row>
    <row r="130" spans="1:48" ht="21" customHeight="1" x14ac:dyDescent="0.3">
      <c r="A130" s="14" t="s">
        <v>8</v>
      </c>
      <c r="B130" s="15"/>
      <c r="C130" s="16"/>
      <c r="D130" s="16"/>
      <c r="E130" s="15"/>
      <c r="F130" s="15"/>
      <c r="G130" s="15"/>
      <c r="H130" s="15"/>
      <c r="I130" s="169"/>
      <c r="J130" s="169"/>
      <c r="K130" s="188"/>
      <c r="L130" s="16"/>
      <c r="M130" s="15"/>
      <c r="N130" s="15"/>
      <c r="O130" s="15"/>
      <c r="P130" s="169"/>
      <c r="Q130" s="169"/>
      <c r="R130" s="188"/>
      <c r="S130" s="16"/>
      <c r="T130" s="15"/>
      <c r="U130" s="15"/>
      <c r="V130" s="15"/>
      <c r="W130" s="169"/>
      <c r="X130" s="169"/>
      <c r="Y130" s="188"/>
      <c r="Z130" s="16"/>
      <c r="AA130" s="15"/>
      <c r="AB130" s="15"/>
      <c r="AC130" s="15"/>
      <c r="AD130" s="169"/>
      <c r="AE130" s="169"/>
      <c r="AF130" s="188"/>
      <c r="AG130" s="16"/>
      <c r="AH130" s="15"/>
      <c r="AI130" s="174"/>
      <c r="AJ130" s="17">
        <f>SUM(AJ2:AJ129)</f>
        <v>548</v>
      </c>
      <c r="AK130" s="58"/>
      <c r="AL130" s="17" t="e">
        <f>SUM(AL2:AL129)</f>
        <v>#REF!</v>
      </c>
      <c r="AM130" s="69">
        <f>SUM(AM2:AM129)</f>
        <v>0</v>
      </c>
      <c r="AN130" s="18">
        <f>SUM(AN2:AN129)</f>
        <v>66</v>
      </c>
      <c r="AO130" s="88">
        <f>SUM(AO2:AO129)</f>
        <v>191</v>
      </c>
      <c r="AP130" s="93">
        <f t="shared" si="24"/>
        <v>257</v>
      </c>
      <c r="AQ130" s="107">
        <f>SUM(AQ2:AQ129)</f>
        <v>0</v>
      </c>
      <c r="AR130" s="18">
        <f>SUM(AR2:AR129)</f>
        <v>617</v>
      </c>
      <c r="AS130" s="69" t="e">
        <f>SUM(#REF!)</f>
        <v>#REF!</v>
      </c>
      <c r="AT130" s="18" t="e">
        <f>SUM(#REF!)</f>
        <v>#REF!</v>
      </c>
      <c r="AU130" s="107"/>
    </row>
    <row r="131" spans="1:48" ht="21" customHeight="1" x14ac:dyDescent="0.3">
      <c r="A131" s="20"/>
      <c r="B131" s="20"/>
      <c r="C131" s="21"/>
      <c r="D131" s="21"/>
      <c r="E131" s="20"/>
      <c r="F131" s="20"/>
      <c r="G131" s="20"/>
      <c r="H131" s="20"/>
      <c r="I131" s="22"/>
      <c r="J131" s="22"/>
      <c r="K131" s="21"/>
      <c r="L131" s="21"/>
      <c r="M131" s="20"/>
      <c r="N131" s="20"/>
      <c r="O131" s="20"/>
      <c r="P131" s="22"/>
      <c r="Q131" s="22"/>
      <c r="R131" s="21"/>
      <c r="S131" s="21"/>
      <c r="T131" s="20"/>
      <c r="U131" s="20"/>
      <c r="V131" s="20"/>
      <c r="W131" s="22"/>
      <c r="X131" s="22"/>
      <c r="Y131" s="21"/>
      <c r="Z131" s="21"/>
      <c r="AA131" s="20"/>
      <c r="AB131" s="20"/>
      <c r="AC131" s="20"/>
      <c r="AD131" s="22"/>
      <c r="AE131" s="22"/>
      <c r="AF131" s="21"/>
      <c r="AG131" s="21"/>
      <c r="AH131" s="20"/>
      <c r="AI131" s="22"/>
      <c r="AJ131" s="22"/>
      <c r="AK131" s="59"/>
      <c r="AL131" s="80"/>
      <c r="AM131" s="70"/>
      <c r="AN131" s="20"/>
      <c r="AO131" s="89"/>
      <c r="AP131" s="95"/>
      <c r="AQ131" s="108"/>
      <c r="AR131" s="95"/>
      <c r="AS131" s="70"/>
      <c r="AT131" s="20"/>
      <c r="AU131" s="20"/>
      <c r="AV131" s="23"/>
    </row>
    <row r="132" spans="1:48" ht="21" customHeight="1" x14ac:dyDescent="0.3">
      <c r="A132" s="20"/>
      <c r="B132" s="20"/>
      <c r="C132" s="21"/>
      <c r="D132" s="21"/>
      <c r="E132" s="20"/>
      <c r="F132" s="20"/>
      <c r="G132" s="20"/>
      <c r="H132" s="20"/>
      <c r="I132" s="22"/>
      <c r="J132" s="22"/>
      <c r="K132" s="21"/>
      <c r="L132" s="21"/>
      <c r="M132" s="20"/>
      <c r="N132" s="20"/>
      <c r="O132" s="20"/>
      <c r="P132" s="22"/>
      <c r="Q132" s="22"/>
      <c r="R132" s="21"/>
      <c r="S132" s="21"/>
      <c r="T132" s="20"/>
      <c r="U132" s="20"/>
      <c r="V132" s="20"/>
      <c r="W132" s="22"/>
      <c r="X132" s="22"/>
      <c r="Y132" s="21"/>
      <c r="Z132" s="21"/>
      <c r="AA132" s="20"/>
      <c r="AB132" s="20"/>
      <c r="AC132" s="20"/>
      <c r="AD132" s="22"/>
      <c r="AE132" s="22"/>
      <c r="AF132" s="21"/>
      <c r="AG132" s="21"/>
      <c r="AH132" s="20"/>
      <c r="AI132" s="22"/>
      <c r="AJ132" s="22"/>
      <c r="AK132" s="59"/>
      <c r="AL132" s="80"/>
      <c r="AM132" s="70"/>
      <c r="AN132" s="20"/>
      <c r="AO132" s="89"/>
      <c r="AP132" s="95"/>
      <c r="AQ132" s="108"/>
      <c r="AR132" s="95"/>
      <c r="AS132" s="70"/>
      <c r="AT132" s="20"/>
      <c r="AU132" s="20"/>
      <c r="AV132" s="23"/>
    </row>
    <row r="133" spans="1:48" ht="21" customHeight="1" x14ac:dyDescent="0.3">
      <c r="A133" s="20"/>
      <c r="B133" s="20"/>
      <c r="C133" s="21"/>
      <c r="D133" s="21"/>
      <c r="E133" s="20"/>
      <c r="F133" s="20"/>
      <c r="G133" s="20"/>
      <c r="H133" s="20"/>
      <c r="I133" s="22"/>
      <c r="J133" s="22"/>
      <c r="K133" s="21"/>
      <c r="L133" s="21"/>
      <c r="M133" s="20"/>
      <c r="N133" s="20"/>
      <c r="O133" s="20"/>
      <c r="P133" s="22"/>
      <c r="Q133" s="22"/>
      <c r="R133" s="21"/>
      <c r="S133" s="21"/>
      <c r="T133" s="20"/>
      <c r="U133" s="20"/>
      <c r="V133" s="20"/>
      <c r="W133" s="22"/>
      <c r="X133" s="22"/>
      <c r="Y133" s="21"/>
      <c r="Z133" s="21"/>
      <c r="AA133" s="20"/>
      <c r="AB133" s="20"/>
      <c r="AC133" s="20"/>
      <c r="AD133" s="22"/>
      <c r="AE133" s="22"/>
      <c r="AF133" s="21"/>
      <c r="AG133" s="21"/>
      <c r="AH133" s="20"/>
      <c r="AI133" s="22"/>
      <c r="AJ133" s="22"/>
      <c r="AK133" s="59"/>
      <c r="AL133" s="80"/>
      <c r="AM133" s="70"/>
      <c r="AN133" s="20"/>
      <c r="AO133" s="89"/>
      <c r="AP133" s="95"/>
      <c r="AQ133" s="108"/>
      <c r="AR133" s="95"/>
      <c r="AS133" s="70"/>
      <c r="AT133" s="20"/>
      <c r="AU133" s="20"/>
      <c r="AV133" s="23"/>
    </row>
    <row r="134" spans="1:48" ht="21" customHeight="1" x14ac:dyDescent="0.3">
      <c r="A134" s="20"/>
      <c r="B134" s="20"/>
      <c r="C134" s="21"/>
      <c r="D134" s="21"/>
      <c r="E134" s="20"/>
      <c r="F134" s="20"/>
      <c r="G134" s="20"/>
      <c r="H134" s="20"/>
      <c r="I134" s="22"/>
      <c r="J134" s="22"/>
      <c r="K134" s="21"/>
      <c r="L134" s="21"/>
      <c r="M134" s="20"/>
      <c r="N134" s="20"/>
      <c r="O134" s="20"/>
      <c r="P134" s="22"/>
      <c r="Q134" s="22"/>
      <c r="R134" s="21"/>
      <c r="S134" s="21"/>
      <c r="T134" s="20"/>
      <c r="U134" s="20"/>
      <c r="V134" s="20"/>
      <c r="W134" s="22"/>
      <c r="X134" s="22"/>
      <c r="Y134" s="21"/>
      <c r="Z134" s="21"/>
      <c r="AA134" s="20"/>
      <c r="AB134" s="20"/>
      <c r="AC134" s="20"/>
      <c r="AD134" s="22"/>
      <c r="AE134" s="22"/>
      <c r="AF134" s="21"/>
      <c r="AG134" s="21"/>
      <c r="AH134" s="20"/>
      <c r="AI134" s="22"/>
      <c r="AJ134" s="22"/>
      <c r="AK134" s="59"/>
      <c r="AL134" s="80"/>
      <c r="AM134" s="70"/>
      <c r="AN134" s="20"/>
      <c r="AO134" s="89"/>
      <c r="AP134" s="95"/>
      <c r="AQ134" s="108"/>
      <c r="AR134" s="95"/>
      <c r="AS134" s="70"/>
      <c r="AT134" s="20"/>
      <c r="AU134" s="20"/>
      <c r="AV134" s="23"/>
    </row>
    <row r="135" spans="1:48" ht="21" customHeight="1" x14ac:dyDescent="0.3">
      <c r="A135" s="20"/>
      <c r="B135" s="20"/>
      <c r="C135" s="21"/>
      <c r="D135" s="21"/>
      <c r="E135" s="20"/>
      <c r="F135" s="20"/>
      <c r="G135" s="20"/>
      <c r="H135" s="20"/>
      <c r="I135" s="22"/>
      <c r="J135" s="22"/>
      <c r="K135" s="21"/>
      <c r="L135" s="21"/>
      <c r="M135" s="20"/>
      <c r="N135" s="20"/>
      <c r="O135" s="20"/>
      <c r="P135" s="22"/>
      <c r="Q135" s="22"/>
      <c r="R135" s="21"/>
      <c r="S135" s="21"/>
      <c r="T135" s="20"/>
      <c r="U135" s="20"/>
      <c r="V135" s="20"/>
      <c r="W135" s="22"/>
      <c r="X135" s="22"/>
      <c r="Y135" s="21"/>
      <c r="Z135" s="21"/>
      <c r="AA135" s="20"/>
      <c r="AB135" s="20"/>
      <c r="AC135" s="20"/>
      <c r="AD135" s="22"/>
      <c r="AE135" s="22"/>
      <c r="AF135" s="21"/>
      <c r="AG135" s="21"/>
      <c r="AH135" s="20"/>
      <c r="AI135" s="22"/>
      <c r="AJ135" s="22"/>
      <c r="AK135" s="59"/>
      <c r="AL135" s="80"/>
      <c r="AM135" s="70"/>
      <c r="AN135" s="20"/>
      <c r="AO135" s="89"/>
      <c r="AP135" s="95"/>
      <c r="AQ135" s="108"/>
      <c r="AR135" s="95"/>
      <c r="AS135" s="70"/>
      <c r="AT135" s="20"/>
      <c r="AU135" s="20"/>
      <c r="AV135" s="23"/>
    </row>
    <row r="136" spans="1:48" ht="21" customHeight="1" x14ac:dyDescent="0.3">
      <c r="A136" s="20"/>
      <c r="B136" s="20"/>
      <c r="C136" s="21"/>
      <c r="D136" s="21"/>
      <c r="E136" s="20"/>
      <c r="F136" s="20"/>
      <c r="G136" s="20"/>
      <c r="H136" s="20"/>
      <c r="I136" s="22"/>
      <c r="J136" s="22"/>
      <c r="K136" s="21"/>
      <c r="L136" s="21"/>
      <c r="M136" s="20"/>
      <c r="N136" s="20"/>
      <c r="O136" s="20"/>
      <c r="P136" s="22"/>
      <c r="Q136" s="22"/>
      <c r="R136" s="21"/>
      <c r="S136" s="21"/>
      <c r="T136" s="20"/>
      <c r="U136" s="20"/>
      <c r="V136" s="20"/>
      <c r="W136" s="22"/>
      <c r="X136" s="22"/>
      <c r="Y136" s="21"/>
      <c r="Z136" s="21"/>
      <c r="AA136" s="20"/>
      <c r="AB136" s="20"/>
      <c r="AC136" s="20"/>
      <c r="AD136" s="22"/>
      <c r="AE136" s="22"/>
      <c r="AF136" s="21"/>
      <c r="AG136" s="21"/>
      <c r="AH136" s="20"/>
      <c r="AI136" s="22"/>
      <c r="AJ136" s="22"/>
      <c r="AK136" s="59"/>
      <c r="AL136" s="80"/>
      <c r="AM136" s="70"/>
      <c r="AN136" s="20"/>
      <c r="AO136" s="89"/>
      <c r="AP136" s="95"/>
      <c r="AQ136" s="108"/>
      <c r="AR136" s="95"/>
      <c r="AS136" s="70"/>
      <c r="AT136" s="20"/>
      <c r="AU136" s="20"/>
      <c r="AV136" s="23"/>
    </row>
    <row r="137" spans="1:48" ht="21" customHeight="1" x14ac:dyDescent="0.3">
      <c r="A137" s="20"/>
      <c r="B137" s="20"/>
      <c r="C137" s="21"/>
      <c r="D137" s="21"/>
      <c r="E137" s="20"/>
      <c r="F137" s="20"/>
      <c r="G137" s="20"/>
      <c r="H137" s="20"/>
      <c r="I137" s="22"/>
      <c r="J137" s="22"/>
      <c r="K137" s="21"/>
      <c r="L137" s="21"/>
      <c r="M137" s="20"/>
      <c r="N137" s="20"/>
      <c r="O137" s="20"/>
      <c r="P137" s="22"/>
      <c r="Q137" s="22"/>
      <c r="R137" s="21"/>
      <c r="S137" s="21"/>
      <c r="T137" s="20"/>
      <c r="U137" s="20"/>
      <c r="V137" s="20"/>
      <c r="W137" s="22"/>
      <c r="X137" s="22"/>
      <c r="Y137" s="21"/>
      <c r="Z137" s="21"/>
      <c r="AA137" s="20"/>
      <c r="AB137" s="20"/>
      <c r="AC137" s="20"/>
      <c r="AD137" s="22"/>
      <c r="AE137" s="22"/>
      <c r="AF137" s="21"/>
      <c r="AG137" s="21"/>
      <c r="AH137" s="20"/>
      <c r="AI137" s="22"/>
      <c r="AJ137" s="22"/>
      <c r="AK137" s="59"/>
      <c r="AL137" s="80"/>
      <c r="AM137" s="70"/>
      <c r="AN137" s="20"/>
      <c r="AO137" s="89"/>
      <c r="AP137" s="95"/>
      <c r="AQ137" s="108"/>
      <c r="AR137" s="95"/>
      <c r="AS137" s="70"/>
      <c r="AT137" s="20"/>
      <c r="AU137" s="20"/>
      <c r="AV137" s="23"/>
    </row>
    <row r="138" spans="1:48" ht="21" customHeight="1" x14ac:dyDescent="0.3">
      <c r="A138" s="20"/>
      <c r="B138" s="20"/>
      <c r="C138" s="21"/>
      <c r="D138" s="21"/>
      <c r="E138" s="20"/>
      <c r="F138" s="20"/>
      <c r="G138" s="20"/>
      <c r="H138" s="20"/>
      <c r="I138" s="22"/>
      <c r="J138" s="22"/>
      <c r="K138" s="21"/>
      <c r="L138" s="21"/>
      <c r="M138" s="20"/>
      <c r="N138" s="20"/>
      <c r="O138" s="20"/>
      <c r="P138" s="22"/>
      <c r="Q138" s="22"/>
      <c r="R138" s="21"/>
      <c r="S138" s="21"/>
      <c r="T138" s="20"/>
      <c r="U138" s="20"/>
      <c r="V138" s="20"/>
      <c r="W138" s="22"/>
      <c r="X138" s="22"/>
      <c r="Y138" s="21"/>
      <c r="Z138" s="21"/>
      <c r="AA138" s="20"/>
      <c r="AB138" s="20"/>
      <c r="AC138" s="20"/>
      <c r="AD138" s="22"/>
      <c r="AE138" s="22"/>
      <c r="AF138" s="21"/>
      <c r="AG138" s="21"/>
      <c r="AH138" s="20"/>
      <c r="AI138" s="22"/>
      <c r="AJ138" s="22"/>
      <c r="AK138" s="59"/>
      <c r="AL138" s="80"/>
      <c r="AM138" s="70"/>
      <c r="AN138" s="20"/>
      <c r="AO138" s="89"/>
      <c r="AP138" s="95"/>
      <c r="AQ138" s="108"/>
      <c r="AR138" s="95"/>
      <c r="AS138" s="70"/>
      <c r="AT138" s="20"/>
      <c r="AU138" s="20"/>
      <c r="AV138" s="23"/>
    </row>
  </sheetData>
  <mergeCells count="122">
    <mergeCell ref="C127:D127"/>
    <mergeCell ref="C128:D128"/>
    <mergeCell ref="C129:D129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1:D81"/>
    <mergeCell ref="C82:D82"/>
    <mergeCell ref="C85:D85"/>
    <mergeCell ref="C86:D86"/>
    <mergeCell ref="C87:D87"/>
    <mergeCell ref="C90:D90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19:D19"/>
    <mergeCell ref="C20:D20"/>
    <mergeCell ref="C21:D21"/>
    <mergeCell ref="C22:D22"/>
    <mergeCell ref="C25:D25"/>
    <mergeCell ref="C26:D26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C1:D1"/>
    <mergeCell ref="C2:D2"/>
    <mergeCell ref="C3:D3"/>
    <mergeCell ref="C4:D4"/>
    <mergeCell ref="C5:D5"/>
    <mergeCell ref="C6:D6"/>
    <mergeCell ref="C13:D13"/>
    <mergeCell ref="C14:D14"/>
    <mergeCell ref="C15:D15"/>
  </mergeCells>
  <conditionalFormatting sqref="AO124:AP1048576 AQ83 AN1:AP22 AO25:AP83 AO85:AP87 AN24:AN87 AO90:AP119 AN89:AN119">
    <cfRule type="cellIs" dxfId="4" priority="5" operator="greaterThan">
      <formula>0</formula>
    </cfRule>
  </conditionalFormatting>
  <conditionalFormatting sqref="AJ121:AU122 AL89:AU89 AL84:AU84 AJ88:AQ88 AM83 AJ120:AQ120 AJ23:AQ23 AJ123:AL1048576 AM123:AQ123 AM24:AU24 AJ1:AL22 AL24:AL83 AL85:AL87 AJ24:AK87 AL90:AL119 AJ89:AK119">
    <cfRule type="cellIs" dxfId="3" priority="4" operator="greaterThan">
      <formula>0</formula>
    </cfRule>
  </conditionalFormatting>
  <conditionalFormatting sqref="AR123:AR1048576 AS23:AU23 AS83:AU83 AS88:AU88 AR120:AU120 AR1:AR23 AR25:AR83 AR85:AR88 AR90:AR118">
    <cfRule type="cellIs" dxfId="2" priority="3" operator="greaterThan">
      <formula>0</formula>
    </cfRule>
  </conditionalFormatting>
  <conditionalFormatting sqref="AJ2:AL2 AK3:AL22 AK23:AQ23 AM24:AU24">
    <cfRule type="cellIs" dxfId="1" priority="2" operator="greaterThan">
      <formula>0</formula>
    </cfRule>
  </conditionalFormatting>
  <conditionalFormatting sqref="AN121:AN122 AN124:AN1048576">
    <cfRule type="cellIs" dxfId="0" priority="1" operator="greaterThan">
      <formula>0</formula>
    </cfRule>
  </conditionalFormatting>
  <dataValidations count="2">
    <dataValidation type="list" allowBlank="1" showInputMessage="1" showErrorMessage="1" sqref="AW2">
      <formula1>$A$2:$A$119</formula1>
    </dataValidation>
    <dataValidation type="list" allowBlank="1" showInputMessage="1" showErrorMessage="1" sqref="AW3">
      <formula1>$E$1:$AI$1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НОЯБРЬ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максим</cp:lastModifiedBy>
  <cp:lastPrinted>2020-10-05T06:53:22Z</cp:lastPrinted>
  <dcterms:created xsi:type="dcterms:W3CDTF">2020-04-23T12:27:01Z</dcterms:created>
  <dcterms:modified xsi:type="dcterms:W3CDTF">2021-01-14T18:54:50Z</dcterms:modified>
</cp:coreProperties>
</file>