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astg\Desktop\"/>
    </mc:Choice>
  </mc:AlternateContent>
  <xr:revisionPtr revIDLastSave="0" documentId="8_{C920359B-A588-4527-8987-6C3ACFFF3627}" xr6:coauthVersionLast="46" xr6:coauthVersionMax="46" xr10:uidLastSave="{00000000-0000-0000-0000-000000000000}"/>
  <bookViews>
    <workbookView xWindow="105" yWindow="2730" windowWidth="28695" windowHeight="11790" xr2:uid="{00000000-000D-0000-FFFF-FFFF00000000}"/>
  </bookViews>
  <sheets>
    <sheet name="Лист4" sheetId="6" r:id="rId1"/>
    <sheet name="Лист3 (2)" sheetId="4" r:id="rId2"/>
    <sheet name="Лист5" sheetId="5" r:id="rId3"/>
    <sheet name="Лист1" sheetId="1" r:id="rId4"/>
    <sheet name="Лист2" sheetId="2" r:id="rId5"/>
    <sheet name="Лист3" sheetId="3" r:id="rId6"/>
  </sheets>
  <definedNames>
    <definedName name="_Names">INDEX(Лист4!$A:$A,N(INDEX(_xlfn.AGGREGATE(15,6,ROW(Лист4!$A$2:$A$9)/(INDEX(Лист4!$B$2:$C$9,,MATCH(Лист4!$A$11,Лист4!$B$1:$C$1,))&lt;&gt;0),ROW(Лист4!$A$1:INDEX(Лист4!$A:$A,COUNTIF(INDEX(Лист4!$B$2:$C$9,,MATCH(Лист4!$A$11,Лист4!$B$1:$C$1,)),"&lt;&gt;0")))),)))</definedName>
    <definedName name="_names1">INDEX(Лист4!$A:$A,N(INDEX(SMALL(IF(INDEX(Лист4!$B$2:$C$9,,MATCH(Лист4!$A$11,Лист4!$B$1:$C$1,))&lt;&gt;0,ROW(Лист4!$A$2:$A$9)),ROW(Лист4!$A$1:INDEX(Лист4!$A:$A,COUNTIF(INDEX(Лист4!$B$2:$C$9,,MATCH(Лист4!$A$11,Лист4!$B$1:$C$1,)),"&lt;&gt;0")))),)))</definedName>
    <definedName name="_values">INDEX(Лист4!$B:$C,N(INDEX(_xlfn.AGGREGATE(15,6,ROW(Лист4!$A$2:$A$9)/(INDEX(Лист4!$B$2:$C$9,,MATCH(Лист4!$A$11,Лист4!$B$1:$C$1,))&lt;&gt;0),ROW(Лист4!$A$1:INDEX(Лист4!$A:$A,COUNTIF(INDEX(Лист4!$B$2:$C$9,,MATCH(Лист4!$A$11,Лист4!$B$1:$C$1,)),"&lt;&gt;0")))),)),MATCH(Лист4!$A$11,Лист4!$B$1:$C$1,))</definedName>
    <definedName name="_values1">INDEX(Лист4!$B:$C,N(INDEX(SMALL(IF(INDEX(Лист4!$B$2:$C$9,,MATCH(Лист4!$A$11,Лист4!$B$1:$C$1,))&lt;&gt;0,ROW(Лист4!$A$2:$A$9)),ROW(Лист4!$A$1:INDEX(Лист4!$A:$A,COUNTIF(INDEX(Лист4!$B$2:$C$9,,MATCH(Лист4!$A$11,Лист4!$B$1:$C$1,)),"&lt;&gt;0")))),)),MATCH(Лист4!$A$11,Лист4!$B$1:$C$1,))</definedName>
    <definedName name="_xlnm._FilterDatabase" localSheetId="3" hidden="1">Лист1!$A$1:$E$254</definedName>
    <definedName name="смещ">OFFSET(Лист4!$A$2:$A$9,0,MATCH(Лист4!$A$11,Лист4!$B$1:$C$1,0),)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6" l="1"/>
  <c r="L3" i="6" l="1"/>
  <c r="K3" i="6"/>
  <c r="K2" i="6"/>
  <c r="I3" i="6" l="1"/>
  <c r="I2" i="6"/>
  <c r="H2" i="6"/>
  <c r="H3" i="6"/>
  <c r="F2" i="6" l="1"/>
  <c r="F3" i="6"/>
  <c r="C152" i="4" l="1"/>
  <c r="B152" i="4"/>
  <c r="E145" i="4"/>
  <c r="C136" i="4"/>
  <c r="B136" i="4"/>
  <c r="C116" i="4"/>
  <c r="B116" i="4"/>
  <c r="C109" i="4"/>
  <c r="B109" i="4"/>
  <c r="C96" i="4"/>
  <c r="B96" i="4"/>
  <c r="C87" i="4"/>
  <c r="B87" i="4"/>
  <c r="C79" i="4"/>
  <c r="B79" i="4"/>
  <c r="C70" i="4"/>
  <c r="B70" i="4"/>
  <c r="C62" i="4"/>
  <c r="B62" i="4"/>
  <c r="C57" i="4"/>
  <c r="B57" i="4"/>
  <c r="C48" i="4"/>
  <c r="B48" i="4"/>
  <c r="C39" i="4"/>
  <c r="B39" i="4"/>
  <c r="C33" i="4"/>
  <c r="B33" i="4"/>
  <c r="C27" i="4"/>
  <c r="B27" i="4"/>
  <c r="C19" i="4"/>
  <c r="B19" i="4"/>
  <c r="E11" i="4" s="1"/>
  <c r="C7" i="4"/>
  <c r="B7" i="4"/>
  <c r="D116" i="3"/>
  <c r="C116" i="3"/>
  <c r="B116" i="3"/>
  <c r="D87" i="3"/>
  <c r="C87" i="3"/>
  <c r="B87" i="3"/>
  <c r="C48" i="3"/>
  <c r="D48" i="3"/>
  <c r="B48" i="3"/>
  <c r="F145" i="3" l="1"/>
  <c r="D152" i="3"/>
  <c r="C152" i="3"/>
  <c r="B152" i="3"/>
  <c r="D136" i="3"/>
  <c r="C136" i="3"/>
  <c r="B136" i="3"/>
  <c r="D109" i="3"/>
  <c r="C109" i="3"/>
  <c r="B109" i="3"/>
  <c r="D96" i="3"/>
  <c r="C96" i="3"/>
  <c r="B96" i="3"/>
  <c r="C79" i="3" l="1"/>
  <c r="D79" i="3"/>
  <c r="B79" i="3"/>
  <c r="D70" i="3"/>
  <c r="C70" i="3"/>
  <c r="B70" i="3"/>
  <c r="C62" i="3"/>
  <c r="D62" i="3"/>
  <c r="B62" i="3"/>
  <c r="D57" i="3"/>
  <c r="C57" i="3"/>
  <c r="B57" i="3"/>
  <c r="D39" i="3"/>
  <c r="C39" i="3"/>
  <c r="B39" i="3"/>
  <c r="C33" i="3"/>
  <c r="D33" i="3"/>
  <c r="B33" i="3"/>
  <c r="D27" i="3"/>
  <c r="C27" i="3"/>
  <c r="B27" i="3"/>
  <c r="C19" i="3"/>
  <c r="D19" i="3"/>
  <c r="B19" i="3"/>
  <c r="F11" i="3" s="1"/>
  <c r="C7" i="3"/>
  <c r="D7" i="3"/>
  <c r="B7" i="3"/>
  <c r="R18" i="2" l="1"/>
  <c r="R19" i="2"/>
  <c r="R20" i="2"/>
  <c r="R21" i="2"/>
  <c r="R22" i="2"/>
  <c r="R23" i="2"/>
  <c r="R24" i="2"/>
  <c r="R25" i="2"/>
  <c r="R26" i="2"/>
  <c r="R28" i="2"/>
  <c r="R29" i="2"/>
  <c r="R30" i="2"/>
  <c r="R31" i="2"/>
  <c r="R32" i="2"/>
  <c r="R33" i="2" s="1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5" i="2"/>
  <c r="R56" i="2"/>
  <c r="R57" i="2"/>
  <c r="R58" i="2" s="1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12" i="2"/>
  <c r="R13" i="2"/>
  <c r="R14" i="2"/>
  <c r="R15" i="2"/>
  <c r="R16" i="2"/>
  <c r="R17" i="2"/>
  <c r="R5" i="2"/>
  <c r="R6" i="2"/>
  <c r="R7" i="2"/>
  <c r="R8" i="2"/>
  <c r="R9" i="2"/>
  <c r="R10" i="2"/>
  <c r="R11" i="2"/>
  <c r="R4" i="2"/>
  <c r="Q269" i="2"/>
  <c r="Q58" i="2"/>
  <c r="Q54" i="2"/>
  <c r="Q33" i="2"/>
  <c r="Q27" i="2"/>
  <c r="N133" i="2"/>
  <c r="N35" i="2"/>
  <c r="N5" i="2"/>
  <c r="K116" i="2"/>
  <c r="K42" i="2"/>
  <c r="K11" i="2"/>
  <c r="H96" i="2"/>
  <c r="H22" i="2"/>
  <c r="E153" i="2"/>
  <c r="E16" i="2"/>
  <c r="B102" i="2"/>
  <c r="B53" i="2"/>
  <c r="B15" i="2"/>
  <c r="R269" i="2" l="1"/>
  <c r="R27" i="2"/>
  <c r="R54" i="2"/>
</calcChain>
</file>

<file path=xl/sharedStrings.xml><?xml version="1.0" encoding="utf-8"?>
<sst xmlns="http://schemas.openxmlformats.org/spreadsheetml/2006/main" count="1164" uniqueCount="107">
  <si>
    <t>дата</t>
  </si>
  <si>
    <t>время</t>
  </si>
  <si>
    <t>Тип простоя</t>
  </si>
  <si>
    <t>Комментарий</t>
  </si>
  <si>
    <t>selected</t>
  </si>
  <si>
    <t>Оборудование</t>
  </si>
  <si>
    <t/>
  </si>
  <si>
    <t>Простои добычных участков</t>
  </si>
  <si>
    <t>Геология</t>
  </si>
  <si>
    <t>УДУ-5</t>
  </si>
  <si>
    <t>Дата</t>
  </si>
  <si>
    <t>Время, мин</t>
  </si>
  <si>
    <t>ИТОГО:</t>
  </si>
  <si>
    <t>Общешахтное оборудование</t>
  </si>
  <si>
    <t>УДУ-6</t>
  </si>
  <si>
    <t>УПР-1</t>
  </si>
  <si>
    <t>Простои проходческих участков</t>
  </si>
  <si>
    <t>УПР-2</t>
  </si>
  <si>
    <t>Общешахтные горно-эксплуатационные причины</t>
  </si>
  <si>
    <t>УПР-3</t>
  </si>
  <si>
    <t>Перемонтаж ленточного конвейера №2, монтаж ленточного конвейера №3</t>
  </si>
  <si>
    <t>Монтаж конвейера №2,№3</t>
  </si>
  <si>
    <t>Монтаж ленточных конвейеров №2,№3</t>
  </si>
  <si>
    <t>Монтаж ЛП 800</t>
  </si>
  <si>
    <t>Доставка материалов в забой в ручную более 80м.</t>
  </si>
  <si>
    <t>Необеспеченность ж/д вагонами</t>
  </si>
  <si>
    <t>Отсутствие поржняка</t>
  </si>
  <si>
    <t>Доставка металлокрепи</t>
  </si>
  <si>
    <t>Датчик ППИ</t>
  </si>
  <si>
    <t>Наростка конвейера</t>
  </si>
  <si>
    <t>Замена крыльчатку в ДСВ</t>
  </si>
  <si>
    <t>Окончание работ по наростке ленты</t>
  </si>
  <si>
    <t>Доставка материалов в забой</t>
  </si>
  <si>
    <t>Монтаж конвейера №4</t>
  </si>
  <si>
    <t>Наростка конвейера №4</t>
  </si>
  <si>
    <t>Зачистка выработки перед нароской конвейера по ВВУ пл.С5</t>
  </si>
  <si>
    <t>Зачистка выработки перед наросткой конвейера по ВВУ пл.С5</t>
  </si>
  <si>
    <t>Общашехтные организационные причины</t>
  </si>
  <si>
    <t>Авария на 1126 лаве шахта не работает</t>
  </si>
  <si>
    <t>Аврия на 1126 лаве шахта не работает</t>
  </si>
  <si>
    <t>Авария на 1126 лаве</t>
  </si>
  <si>
    <t>Мероприятия по переезду ВДШ№1 через 501 сб.штр.</t>
  </si>
  <si>
    <t>Мероприятия по преезду ВДШ№1 через 501 сб.штр.</t>
  </si>
  <si>
    <t>Мероприятия по переезду ВДШ№! Через 501 сб.штр.</t>
  </si>
  <si>
    <t>Мероприятия по перезду ВДШ№1 через 501 сб.штр.</t>
  </si>
  <si>
    <t>Мероприятия по переезду ВДШ№1 через 501 сб.штр</t>
  </si>
  <si>
    <t>Проведение выработки с СКУ на сбойку 1001м сб.штр.</t>
  </si>
  <si>
    <t>Доставка материалов в забой в ручную</t>
  </si>
  <si>
    <t>"Солдатик" на цепи грузчика</t>
  </si>
  <si>
    <t>Выдача грузчика  П 110  (Солдатик - вырезали сваркой)</t>
  </si>
  <si>
    <t>Выдача грузчика П 110 (Солдатик- вырезали сваркой)</t>
  </si>
  <si>
    <t>Заклинил двигатель рабочего органа</t>
  </si>
  <si>
    <t>Монтаж конвейера 1Л80 на 1001м сб. штр.</t>
  </si>
  <si>
    <t>Монтаж конвейера 1Л80 на 1001м сб.штр.</t>
  </si>
  <si>
    <t>Порыв кабеля ДСВ</t>
  </si>
  <si>
    <t>Разрушение глыб на пересыпе УКТ</t>
  </si>
  <si>
    <t>Разгазирование 1001м. Сб. штр. После прекращения проветривания из-за отсутствия эл.энергии</t>
  </si>
  <si>
    <t>Разгазирование выработки</t>
  </si>
  <si>
    <t>Демонтаж конвейера ЛП 800 Монтаж конвейера 1Л1000 КСП</t>
  </si>
  <si>
    <t>Проклепка стыка</t>
  </si>
  <si>
    <t>Вымащивали комбайн П110</t>
  </si>
  <si>
    <t>УПР-5</t>
  </si>
  <si>
    <t>Организационные причины</t>
  </si>
  <si>
    <t>Техника безопасности</t>
  </si>
  <si>
    <t>Наименование</t>
  </si>
  <si>
    <t>Потери, т</t>
  </si>
  <si>
    <t>Случаи, шт</t>
  </si>
  <si>
    <t>Случаи</t>
  </si>
  <si>
    <t>Комбайн</t>
  </si>
  <si>
    <t>Лавный скребковый конвейер</t>
  </si>
  <si>
    <t>ПТК</t>
  </si>
  <si>
    <t>Ленточный конвейер</t>
  </si>
  <si>
    <t>Механизированная крепь</t>
  </si>
  <si>
    <t>Маслостанция СНТ-32</t>
  </si>
  <si>
    <t>Оборудование энергоснабжения</t>
  </si>
  <si>
    <t>Прочее</t>
  </si>
  <si>
    <t>Прочее оборудование</t>
  </si>
  <si>
    <t>УДУ-3</t>
  </si>
  <si>
    <t>Лента</t>
  </si>
  <si>
    <t>Прочие отказы</t>
  </si>
  <si>
    <t>Электроборудование</t>
  </si>
  <si>
    <t>Электродвигатель</t>
  </si>
  <si>
    <t>Участковое электроснабжение</t>
  </si>
  <si>
    <t>Прочие</t>
  </si>
  <si>
    <t>Перегружатель</t>
  </si>
  <si>
    <t>ДКНУ</t>
  </si>
  <si>
    <t>Маневровая лебедка</t>
  </si>
  <si>
    <t>Насос для откачки воды</t>
  </si>
  <si>
    <t>Компрессор</t>
  </si>
  <si>
    <t>Пересып на УКТ</t>
  </si>
  <si>
    <t>Вентиляция</t>
  </si>
  <si>
    <t>Оборудование РП</t>
  </si>
  <si>
    <t>Скребковый конвейер</t>
  </si>
  <si>
    <t>Буровой станок</t>
  </si>
  <si>
    <t>Нижний привод СП</t>
  </si>
  <si>
    <t>Скребковая цепь</t>
  </si>
  <si>
    <t>Аппаратура АГЗ</t>
  </si>
  <si>
    <t>Групповой пускатель</t>
  </si>
  <si>
    <t>Кабельная продукция</t>
  </si>
  <si>
    <t>Пускатель рабочего ВМП</t>
  </si>
  <si>
    <t>ТСШВП</t>
  </si>
  <si>
    <t>ДСВ</t>
  </si>
  <si>
    <t>Повыр вент. Става</t>
  </si>
  <si>
    <t>Эл. двигатель ВМП</t>
  </si>
  <si>
    <t>Участок 1</t>
  </si>
  <si>
    <t>Участок 2</t>
  </si>
  <si>
    <t>Счет кол-ва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</si>
</sst>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2" borderId="1" xfId="1" applyFont="1" applyFill="1" applyBorder="1" applyAlignment="1">
      <alignment horizontal="center"/>
    </xf>
    <xf numFmtId="14" fontId="1" fillId="0" borderId="2" xfId="1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0" fillId="3" borderId="0" xfId="0" applyFill="1" applyAlignment="1">
      <alignment horizontal="center"/>
    </xf>
    <xf numFmtId="0" fontId="1" fillId="0" borderId="3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Лист4!$A$11</c:f>
              <c:strCache>
                <c:ptCount val="1"/>
                <c:pt idx="0">
                  <c:v>Участок 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[0]!_names1</c:f>
              <c:strCache>
                <c:ptCount val="4"/>
                <c:pt idx="0">
                  <c:v>Комбайн</c:v>
                </c:pt>
                <c:pt idx="1">
                  <c:v>Ленточный конвейер</c:v>
                </c:pt>
                <c:pt idx="2">
                  <c:v>Лавный скребковый конвейер</c:v>
                </c:pt>
                <c:pt idx="3">
                  <c:v>ПТК</c:v>
                </c:pt>
              </c:strCache>
            </c:strRef>
          </c:cat>
          <c:val>
            <c:numRef>
              <c:f>[0]!_values1</c:f>
              <c:numCache>
                <c:formatCode>General</c:formatCode>
                <c:ptCount val="4"/>
                <c:pt idx="0">
                  <c:v>60</c:v>
                </c:pt>
                <c:pt idx="1">
                  <c:v>1215</c:v>
                </c:pt>
                <c:pt idx="2">
                  <c:v>420</c:v>
                </c:pt>
                <c:pt idx="3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7D-4738-8BA5-46B14BCB31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4343456"/>
        <c:axId val="484343784"/>
      </c:barChart>
      <c:catAx>
        <c:axId val="48434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4343784"/>
        <c:crosses val="autoZero"/>
        <c:auto val="1"/>
        <c:lblAlgn val="ctr"/>
        <c:lblOffset val="100"/>
        <c:noMultiLvlLbl val="0"/>
      </c:catAx>
      <c:valAx>
        <c:axId val="4843437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84343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8</xdr:row>
      <xdr:rowOff>76199</xdr:rowOff>
    </xdr:from>
    <xdr:to>
      <xdr:col>18</xdr:col>
      <xdr:colOff>571501</xdr:colOff>
      <xdr:row>24</xdr:row>
      <xdr:rowOff>47624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1"/>
  <sheetViews>
    <sheetView tabSelected="1" workbookViewId="0">
      <selection activeCell="A11" sqref="A11"/>
    </sheetView>
  </sheetViews>
  <sheetFormatPr defaultRowHeight="15" x14ac:dyDescent="0.25"/>
  <cols>
    <col min="1" max="1" width="32" bestFit="1" customWidth="1"/>
    <col min="2" max="2" width="9.375" bestFit="1" customWidth="1"/>
    <col min="5" max="5" width="11.625" bestFit="1" customWidth="1"/>
  </cols>
  <sheetData>
    <row r="1" spans="1:12" x14ac:dyDescent="0.25">
      <c r="B1" t="s">
        <v>104</v>
      </c>
      <c r="C1" t="s">
        <v>105</v>
      </c>
      <c r="E1" t="s">
        <v>106</v>
      </c>
    </row>
    <row r="2" spans="1:12" x14ac:dyDescent="0.25">
      <c r="A2" t="s">
        <v>74</v>
      </c>
      <c r="B2">
        <v>4605</v>
      </c>
      <c r="C2">
        <v>0</v>
      </c>
      <c r="E2" t="s">
        <v>104</v>
      </c>
      <c r="F2">
        <f>COUNTIF(B2:B9,"&gt;0")</f>
        <v>8</v>
      </c>
      <c r="H2" s="5" t="e">
        <f>INDEX($A:$A,N(INDEX(_xlfn.AGGREGATE(15,6,ROW($A$2:$A$9)/(INDEX($B$2:$C$9,,MATCH($A$11,$B$1:$C$1,))&lt;&gt;0),ROW($A$1:INDEX($A:$A,COUNTIF(INDEX($B$2:$C$9,,MATCH($A$11,$B$1:$C$1,)),"&lt;&gt;0")))),)))</f>
        <v>#VALUE!</v>
      </c>
      <c r="I2" s="5" t="e">
        <f>INDEX($B:$C,N(INDEX(_xlfn.AGGREGATE(15,6,ROW($A$2:$A$9)/(INDEX($B$2:$C$9,,MATCH($A$11,$B$1:$C$1,))&lt;&gt;0),ROW($A$1:INDEX($A:$A,COUNTIF(INDEX($B$2:$C$9,,MATCH($A$11,$B$1:$C$1,)),"&lt;&gt;0")))),)),MATCH($A$11,$B$1:$C$1,))</f>
        <v>#VALUE!</v>
      </c>
      <c r="K2" s="8" t="e">
        <f>INDEX($A:$A,N(INDEX(SMALL(IF(INDEX($B$2:$C$9,,MATCH($A$11,$B$1:$C$1,))&lt;&gt;0,ROW($A$2:$A$9)),ROW($A$1:INDEX($A:$A,COUNTIF(INDEX($B$2:$C$9,,MATCH($A$11,$B$1:$C$1,)),"&lt;&gt;0")))),)))</f>
        <v>#VALUE!</v>
      </c>
      <c r="L2" s="8" t="e">
        <f>INDEX($B:$C,N(INDEX(SMALL(IF(INDEX($B$2:$C$9,,MATCH($A$11,$B$1:$C$1,))&lt;&gt;0,ROW($A$2:$A$9)),ROW($A$1:INDEX($A:$A,COUNTIF(INDEX($B$2:$C$9,,MATCH($A$11,$B$1:$C$1,)),"&lt;&gt;0")))),)),MATCH($A$11,$B$1:$C$1,))</f>
        <v>#VALUE!</v>
      </c>
    </row>
    <row r="3" spans="1:12" x14ac:dyDescent="0.25">
      <c r="A3" t="s">
        <v>68</v>
      </c>
      <c r="B3">
        <v>1680</v>
      </c>
      <c r="C3">
        <v>60</v>
      </c>
      <c r="E3" t="s">
        <v>105</v>
      </c>
      <c r="F3">
        <f>COUNTIF(C2:C9,"&gt;0")</f>
        <v>4</v>
      </c>
      <c r="H3" s="5" t="str">
        <f>_Names</f>
        <v>Комбайн</v>
      </c>
      <c r="I3" s="5">
        <f>_values</f>
        <v>60</v>
      </c>
      <c r="K3" s="8" t="str">
        <f>_names1</f>
        <v>Комбайн</v>
      </c>
      <c r="L3" s="8">
        <f>_values1</f>
        <v>60</v>
      </c>
    </row>
    <row r="4" spans="1:12" x14ac:dyDescent="0.25">
      <c r="A4" t="s">
        <v>71</v>
      </c>
      <c r="B4">
        <v>918</v>
      </c>
      <c r="C4">
        <v>1215</v>
      </c>
    </row>
    <row r="5" spans="1:12" x14ac:dyDescent="0.25">
      <c r="A5" t="s">
        <v>76</v>
      </c>
      <c r="B5">
        <v>666</v>
      </c>
      <c r="C5">
        <v>0</v>
      </c>
    </row>
    <row r="6" spans="1:12" x14ac:dyDescent="0.25">
      <c r="A6" t="s">
        <v>69</v>
      </c>
      <c r="B6">
        <v>100</v>
      </c>
      <c r="C6">
        <v>420</v>
      </c>
    </row>
    <row r="7" spans="1:12" x14ac:dyDescent="0.25">
      <c r="A7" t="s">
        <v>70</v>
      </c>
      <c r="B7">
        <v>90</v>
      </c>
      <c r="C7">
        <v>55</v>
      </c>
    </row>
    <row r="8" spans="1:12" x14ac:dyDescent="0.25">
      <c r="A8" t="s">
        <v>72</v>
      </c>
      <c r="B8">
        <v>45</v>
      </c>
      <c r="C8">
        <v>0</v>
      </c>
    </row>
    <row r="9" spans="1:12" x14ac:dyDescent="0.25">
      <c r="A9" t="s">
        <v>73</v>
      </c>
      <c r="B9">
        <v>20</v>
      </c>
      <c r="C9">
        <v>0</v>
      </c>
    </row>
    <row r="11" spans="1:12" x14ac:dyDescent="0.25">
      <c r="A11" t="s">
        <v>105</v>
      </c>
    </row>
  </sheetData>
  <dataValidations count="1">
    <dataValidation type="list" allowBlank="1" showInputMessage="1" showErrorMessage="1" sqref="A11" xr:uid="{00000000-0002-0000-0000-000000000000}">
      <formula1>$B$1:$C$1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52"/>
  <sheetViews>
    <sheetView topLeftCell="A19" workbookViewId="0">
      <selection activeCell="A30" sqref="A30:B32"/>
    </sheetView>
  </sheetViews>
  <sheetFormatPr defaultRowHeight="15" x14ac:dyDescent="0.25"/>
  <cols>
    <col min="1" max="1" width="34.75" bestFit="1" customWidth="1"/>
    <col min="2" max="2" width="11.625" bestFit="1" customWidth="1"/>
    <col min="3" max="3" width="10.875" bestFit="1" customWidth="1"/>
    <col min="4" max="4" width="17.875" bestFit="1" customWidth="1"/>
  </cols>
  <sheetData>
    <row r="1" spans="1:5" x14ac:dyDescent="0.25">
      <c r="A1" s="9" t="s">
        <v>14</v>
      </c>
      <c r="B1" s="9"/>
      <c r="C1" s="5"/>
    </row>
    <row r="2" spans="1:5" x14ac:dyDescent="0.25">
      <c r="A2" s="7" t="s">
        <v>64</v>
      </c>
      <c r="B2" s="7" t="s">
        <v>11</v>
      </c>
      <c r="C2" s="5" t="s">
        <v>66</v>
      </c>
    </row>
    <row r="3" spans="1:5" x14ac:dyDescent="0.25">
      <c r="A3" t="s">
        <v>5</v>
      </c>
      <c r="B3">
        <v>8288</v>
      </c>
      <c r="C3">
        <v>84</v>
      </c>
    </row>
    <row r="4" spans="1:5" x14ac:dyDescent="0.25">
      <c r="A4" t="s">
        <v>62</v>
      </c>
      <c r="B4">
        <v>3420</v>
      </c>
      <c r="C4">
        <v>26</v>
      </c>
    </row>
    <row r="5" spans="1:5" x14ac:dyDescent="0.25">
      <c r="A5" t="s">
        <v>8</v>
      </c>
      <c r="B5">
        <v>1340</v>
      </c>
      <c r="C5">
        <v>22</v>
      </c>
    </row>
    <row r="6" spans="1:5" x14ac:dyDescent="0.25">
      <c r="A6" t="s">
        <v>63</v>
      </c>
      <c r="B6">
        <v>45</v>
      </c>
      <c r="C6">
        <v>1</v>
      </c>
    </row>
    <row r="7" spans="1:5" x14ac:dyDescent="0.25">
      <c r="A7" t="s">
        <v>12</v>
      </c>
      <c r="B7">
        <f>SUM(B3:B6)</f>
        <v>13093</v>
      </c>
      <c r="C7">
        <f t="shared" ref="C7" si="0">SUM(C3:C6)</f>
        <v>133</v>
      </c>
    </row>
    <row r="10" spans="1:5" x14ac:dyDescent="0.25">
      <c r="A10" s="5" t="s">
        <v>5</v>
      </c>
      <c r="B10" s="7" t="s">
        <v>11</v>
      </c>
      <c r="C10" s="5" t="s">
        <v>66</v>
      </c>
    </row>
    <row r="11" spans="1:5" x14ac:dyDescent="0.25">
      <c r="A11" t="s">
        <v>74</v>
      </c>
      <c r="B11">
        <v>4605</v>
      </c>
      <c r="C11">
        <v>26</v>
      </c>
      <c r="E11">
        <f>B3-B19</f>
        <v>0</v>
      </c>
    </row>
    <row r="12" spans="1:5" x14ac:dyDescent="0.25">
      <c r="A12" t="s">
        <v>68</v>
      </c>
      <c r="B12">
        <v>1680</v>
      </c>
      <c r="C12">
        <v>39</v>
      </c>
    </row>
    <row r="13" spans="1:5" x14ac:dyDescent="0.25">
      <c r="A13" t="s">
        <v>71</v>
      </c>
      <c r="B13">
        <v>918</v>
      </c>
      <c r="C13">
        <v>5</v>
      </c>
    </row>
    <row r="14" spans="1:5" x14ac:dyDescent="0.25">
      <c r="A14" t="s">
        <v>76</v>
      </c>
      <c r="B14">
        <v>830</v>
      </c>
      <c r="C14">
        <v>8</v>
      </c>
    </row>
    <row r="15" spans="1:5" x14ac:dyDescent="0.25">
      <c r="A15" t="s">
        <v>69</v>
      </c>
      <c r="B15">
        <v>100</v>
      </c>
      <c r="C15">
        <v>2</v>
      </c>
    </row>
    <row r="16" spans="1:5" x14ac:dyDescent="0.25">
      <c r="A16" t="s">
        <v>70</v>
      </c>
      <c r="B16">
        <v>90</v>
      </c>
      <c r="C16">
        <v>2</v>
      </c>
    </row>
    <row r="17" spans="1:3" x14ac:dyDescent="0.25">
      <c r="A17" t="s">
        <v>72</v>
      </c>
      <c r="B17">
        <v>45</v>
      </c>
      <c r="C17">
        <v>2</v>
      </c>
    </row>
    <row r="18" spans="1:3" x14ac:dyDescent="0.25">
      <c r="A18" t="s">
        <v>73</v>
      </c>
      <c r="B18">
        <v>20</v>
      </c>
      <c r="C18">
        <v>1</v>
      </c>
    </row>
    <row r="19" spans="1:3" x14ac:dyDescent="0.25">
      <c r="A19" t="s">
        <v>12</v>
      </c>
      <c r="B19">
        <f>SUM(B10:B18)</f>
        <v>8288</v>
      </c>
      <c r="C19">
        <f>SUM(C10:C18)</f>
        <v>85</v>
      </c>
    </row>
    <row r="21" spans="1:3" x14ac:dyDescent="0.25">
      <c r="A21" s="9" t="s">
        <v>77</v>
      </c>
      <c r="B21" s="9"/>
      <c r="C21" s="5"/>
    </row>
    <row r="22" spans="1:3" x14ac:dyDescent="0.25">
      <c r="A22" s="7" t="s">
        <v>64</v>
      </c>
      <c r="B22" s="7" t="s">
        <v>11</v>
      </c>
      <c r="C22" s="5" t="s">
        <v>66</v>
      </c>
    </row>
    <row r="23" spans="1:3" x14ac:dyDescent="0.25">
      <c r="A23" t="s">
        <v>5</v>
      </c>
      <c r="B23">
        <v>1695</v>
      </c>
      <c r="C23">
        <v>10</v>
      </c>
    </row>
    <row r="24" spans="1:3" x14ac:dyDescent="0.25">
      <c r="A24" t="s">
        <v>62</v>
      </c>
      <c r="B24">
        <v>1260</v>
      </c>
      <c r="C24">
        <v>9</v>
      </c>
    </row>
    <row r="25" spans="1:3" x14ac:dyDescent="0.25">
      <c r="A25" t="s">
        <v>8</v>
      </c>
      <c r="B25">
        <v>120</v>
      </c>
      <c r="C25">
        <v>1</v>
      </c>
    </row>
    <row r="26" spans="1:3" x14ac:dyDescent="0.25">
      <c r="A26" t="s">
        <v>63</v>
      </c>
    </row>
    <row r="27" spans="1:3" x14ac:dyDescent="0.25">
      <c r="A27" t="s">
        <v>12</v>
      </c>
      <c r="B27">
        <f>SUM(B23:B26)</f>
        <v>3075</v>
      </c>
      <c r="C27">
        <f t="shared" ref="C27" si="1">SUM(C23:C26)</f>
        <v>20</v>
      </c>
    </row>
    <row r="29" spans="1:3" x14ac:dyDescent="0.25">
      <c r="A29" s="5" t="s">
        <v>5</v>
      </c>
      <c r="B29" s="7" t="s">
        <v>11</v>
      </c>
      <c r="C29" s="5" t="s">
        <v>66</v>
      </c>
    </row>
    <row r="30" spans="1:3" x14ac:dyDescent="0.25">
      <c r="A30" t="s">
        <v>71</v>
      </c>
      <c r="B30">
        <v>1215</v>
      </c>
      <c r="C30">
        <v>7</v>
      </c>
    </row>
    <row r="31" spans="1:3" x14ac:dyDescent="0.25">
      <c r="A31" t="s">
        <v>69</v>
      </c>
      <c r="B31">
        <v>420</v>
      </c>
      <c r="C31">
        <v>2</v>
      </c>
    </row>
    <row r="32" spans="1:3" x14ac:dyDescent="0.25">
      <c r="A32" t="s">
        <v>68</v>
      </c>
      <c r="B32">
        <v>60</v>
      </c>
      <c r="C32">
        <v>1</v>
      </c>
    </row>
    <row r="33" spans="1:3" x14ac:dyDescent="0.25">
      <c r="A33" t="s">
        <v>12</v>
      </c>
      <c r="B33">
        <f>SUM(B30:B32)</f>
        <v>1695</v>
      </c>
      <c r="C33">
        <f t="shared" ref="C33" si="2">SUM(C30:C32)</f>
        <v>10</v>
      </c>
    </row>
    <row r="35" spans="1:3" x14ac:dyDescent="0.25">
      <c r="A35" s="5" t="s">
        <v>71</v>
      </c>
      <c r="B35" s="7" t="s">
        <v>11</v>
      </c>
      <c r="C35" s="5" t="s">
        <v>66</v>
      </c>
    </row>
    <row r="36" spans="1:3" x14ac:dyDescent="0.25">
      <c r="A36" t="s">
        <v>80</v>
      </c>
      <c r="B36">
        <v>640</v>
      </c>
      <c r="C36">
        <v>2</v>
      </c>
    </row>
    <row r="37" spans="1:3" x14ac:dyDescent="0.25">
      <c r="A37" t="s">
        <v>78</v>
      </c>
      <c r="B37">
        <v>435</v>
      </c>
      <c r="C37">
        <v>4</v>
      </c>
    </row>
    <row r="38" spans="1:3" x14ac:dyDescent="0.25">
      <c r="A38" t="s">
        <v>79</v>
      </c>
      <c r="B38">
        <v>140</v>
      </c>
      <c r="C38">
        <v>1</v>
      </c>
    </row>
    <row r="39" spans="1:3" x14ac:dyDescent="0.25">
      <c r="A39" t="s">
        <v>12</v>
      </c>
      <c r="B39">
        <f>SUM(B36:B38)</f>
        <v>1215</v>
      </c>
      <c r="C39">
        <f t="shared" ref="C39" si="3">SUM(C36:C38)</f>
        <v>7</v>
      </c>
    </row>
    <row r="41" spans="1:3" x14ac:dyDescent="0.25">
      <c r="A41" s="5" t="s">
        <v>80</v>
      </c>
      <c r="B41" s="7" t="s">
        <v>11</v>
      </c>
      <c r="C41" s="5" t="s">
        <v>66</v>
      </c>
    </row>
    <row r="42" spans="1:3" x14ac:dyDescent="0.25">
      <c r="A42" t="s">
        <v>81</v>
      </c>
      <c r="B42">
        <v>640</v>
      </c>
      <c r="C42">
        <v>2</v>
      </c>
    </row>
    <row r="44" spans="1:3" x14ac:dyDescent="0.25">
      <c r="A44" s="9" t="s">
        <v>9</v>
      </c>
      <c r="B44" s="9"/>
      <c r="C44" s="5"/>
    </row>
    <row r="45" spans="1:3" x14ac:dyDescent="0.25">
      <c r="A45" s="7" t="s">
        <v>64</v>
      </c>
      <c r="B45" s="7" t="s">
        <v>11</v>
      </c>
      <c r="C45" s="5" t="s">
        <v>66</v>
      </c>
    </row>
    <row r="46" spans="1:3" x14ac:dyDescent="0.25">
      <c r="A46" t="s">
        <v>5</v>
      </c>
      <c r="B46">
        <v>2363</v>
      </c>
      <c r="C46">
        <v>35</v>
      </c>
    </row>
    <row r="47" spans="1:3" x14ac:dyDescent="0.25">
      <c r="A47" t="s">
        <v>8</v>
      </c>
      <c r="B47">
        <v>451</v>
      </c>
      <c r="C47">
        <v>11</v>
      </c>
    </row>
    <row r="48" spans="1:3" x14ac:dyDescent="0.25">
      <c r="A48" t="s">
        <v>12</v>
      </c>
      <c r="B48">
        <f>SUM(B46:B47)</f>
        <v>2814</v>
      </c>
      <c r="C48">
        <f>SUM(C46:C47)</f>
        <v>46</v>
      </c>
    </row>
    <row r="50" spans="1:3" x14ac:dyDescent="0.25">
      <c r="A50" s="5" t="s">
        <v>5</v>
      </c>
      <c r="B50" s="7" t="s">
        <v>11</v>
      </c>
      <c r="C50" s="5" t="s">
        <v>66</v>
      </c>
    </row>
    <row r="51" spans="1:3" x14ac:dyDescent="0.25">
      <c r="A51" t="s">
        <v>69</v>
      </c>
      <c r="B51">
        <v>993</v>
      </c>
      <c r="C51">
        <v>7</v>
      </c>
    </row>
    <row r="52" spans="1:3" x14ac:dyDescent="0.25">
      <c r="A52" t="s">
        <v>68</v>
      </c>
      <c r="B52">
        <v>830</v>
      </c>
      <c r="C52">
        <v>19</v>
      </c>
    </row>
    <row r="53" spans="1:3" x14ac:dyDescent="0.25">
      <c r="A53" t="s">
        <v>72</v>
      </c>
      <c r="B53">
        <v>230</v>
      </c>
      <c r="C53">
        <v>4</v>
      </c>
    </row>
    <row r="54" spans="1:3" x14ac:dyDescent="0.25">
      <c r="A54" t="s">
        <v>70</v>
      </c>
      <c r="B54">
        <v>105</v>
      </c>
      <c r="C54">
        <v>3</v>
      </c>
    </row>
    <row r="55" spans="1:3" x14ac:dyDescent="0.25">
      <c r="A55" t="s">
        <v>82</v>
      </c>
      <c r="B55">
        <v>105</v>
      </c>
      <c r="C55">
        <v>1</v>
      </c>
    </row>
    <row r="56" spans="1:3" x14ac:dyDescent="0.25">
      <c r="A56" t="s">
        <v>71</v>
      </c>
      <c r="B56">
        <v>100</v>
      </c>
      <c r="C56">
        <v>1</v>
      </c>
    </row>
    <row r="57" spans="1:3" x14ac:dyDescent="0.25">
      <c r="A57" t="s">
        <v>12</v>
      </c>
      <c r="B57">
        <f>SUM(B50:B56)</f>
        <v>2363</v>
      </c>
      <c r="C57">
        <f>SUM(C50:C56)</f>
        <v>35</v>
      </c>
    </row>
    <row r="59" spans="1:3" x14ac:dyDescent="0.25">
      <c r="A59" s="5" t="s">
        <v>69</v>
      </c>
      <c r="B59" s="7" t="s">
        <v>11</v>
      </c>
      <c r="C59" s="5" t="s">
        <v>66</v>
      </c>
    </row>
    <row r="60" spans="1:3" x14ac:dyDescent="0.25">
      <c r="A60" t="s">
        <v>94</v>
      </c>
      <c r="B60">
        <v>540</v>
      </c>
      <c r="C60">
        <v>1</v>
      </c>
    </row>
    <row r="61" spans="1:3" x14ac:dyDescent="0.25">
      <c r="A61" t="s">
        <v>95</v>
      </c>
      <c r="B61">
        <v>453</v>
      </c>
      <c r="C61">
        <v>6</v>
      </c>
    </row>
    <row r="62" spans="1:3" x14ac:dyDescent="0.25">
      <c r="A62" t="s">
        <v>12</v>
      </c>
      <c r="B62">
        <f>SUM(B60:B61)</f>
        <v>993</v>
      </c>
      <c r="C62">
        <f>SUM(C60:C61)</f>
        <v>7</v>
      </c>
    </row>
    <row r="65" spans="1:3" x14ac:dyDescent="0.25">
      <c r="A65" s="9" t="s">
        <v>15</v>
      </c>
      <c r="B65" s="9"/>
      <c r="C65" s="5"/>
    </row>
    <row r="66" spans="1:3" x14ac:dyDescent="0.25">
      <c r="A66" s="7" t="s">
        <v>64</v>
      </c>
      <c r="B66" s="7" t="s">
        <v>11</v>
      </c>
      <c r="C66" s="5" t="s">
        <v>66</v>
      </c>
    </row>
    <row r="67" spans="1:3" x14ac:dyDescent="0.25">
      <c r="A67" t="s">
        <v>5</v>
      </c>
      <c r="B67">
        <v>4510</v>
      </c>
      <c r="C67">
        <v>51</v>
      </c>
    </row>
    <row r="68" spans="1:3" x14ac:dyDescent="0.25">
      <c r="A68" t="s">
        <v>63</v>
      </c>
      <c r="B68">
        <v>1245</v>
      </c>
      <c r="C68">
        <v>10</v>
      </c>
    </row>
    <row r="69" spans="1:3" x14ac:dyDescent="0.25">
      <c r="A69" t="s">
        <v>62</v>
      </c>
      <c r="B69">
        <v>870</v>
      </c>
      <c r="C69">
        <v>10</v>
      </c>
    </row>
    <row r="70" spans="1:3" x14ac:dyDescent="0.25">
      <c r="A70" t="s">
        <v>12</v>
      </c>
      <c r="B70">
        <f>SUM(B67:B69)</f>
        <v>6625</v>
      </c>
      <c r="C70">
        <f>SUM(C67:C69)</f>
        <v>71</v>
      </c>
    </row>
    <row r="72" spans="1:3" x14ac:dyDescent="0.25">
      <c r="A72" s="5" t="s">
        <v>5</v>
      </c>
      <c r="B72" s="7" t="s">
        <v>11</v>
      </c>
      <c r="C72" s="5" t="s">
        <v>66</v>
      </c>
    </row>
    <row r="73" spans="1:3" x14ac:dyDescent="0.25">
      <c r="A73" t="s">
        <v>91</v>
      </c>
      <c r="B73">
        <v>1480</v>
      </c>
      <c r="C73">
        <v>14</v>
      </c>
    </row>
    <row r="74" spans="1:3" x14ac:dyDescent="0.25">
      <c r="A74" t="s">
        <v>71</v>
      </c>
      <c r="B74">
        <v>1440</v>
      </c>
      <c r="C74">
        <v>16</v>
      </c>
    </row>
    <row r="75" spans="1:3" x14ac:dyDescent="0.25">
      <c r="A75" t="s">
        <v>68</v>
      </c>
      <c r="B75">
        <v>1155</v>
      </c>
      <c r="C75">
        <v>14</v>
      </c>
    </row>
    <row r="76" spans="1:3" x14ac:dyDescent="0.25">
      <c r="A76" t="s">
        <v>90</v>
      </c>
      <c r="B76">
        <v>240</v>
      </c>
      <c r="C76">
        <v>5</v>
      </c>
    </row>
    <row r="77" spans="1:3" x14ac:dyDescent="0.25">
      <c r="A77" t="s">
        <v>84</v>
      </c>
      <c r="B77">
        <v>120</v>
      </c>
      <c r="C77">
        <v>1</v>
      </c>
    </row>
    <row r="78" spans="1:3" x14ac:dyDescent="0.25">
      <c r="A78" t="s">
        <v>85</v>
      </c>
      <c r="B78">
        <v>75</v>
      </c>
      <c r="C78">
        <v>1</v>
      </c>
    </row>
    <row r="79" spans="1:3" x14ac:dyDescent="0.25">
      <c r="A79" t="s">
        <v>12</v>
      </c>
      <c r="B79">
        <f>SUM(B73:B78)</f>
        <v>4510</v>
      </c>
      <c r="C79">
        <f>SUM(C73:C78)</f>
        <v>51</v>
      </c>
    </row>
    <row r="81" spans="1:3" x14ac:dyDescent="0.25">
      <c r="A81" s="5" t="s">
        <v>91</v>
      </c>
      <c r="B81" s="7" t="s">
        <v>11</v>
      </c>
      <c r="C81" s="5" t="s">
        <v>66</v>
      </c>
    </row>
    <row r="82" spans="1:3" x14ac:dyDescent="0.25">
      <c r="A82" t="s">
        <v>96</v>
      </c>
      <c r="B82">
        <v>505</v>
      </c>
      <c r="C82">
        <v>5</v>
      </c>
    </row>
    <row r="83" spans="1:3" x14ac:dyDescent="0.25">
      <c r="A83" t="s">
        <v>97</v>
      </c>
      <c r="B83">
        <v>435</v>
      </c>
      <c r="C83">
        <v>3</v>
      </c>
    </row>
    <row r="84" spans="1:3" x14ac:dyDescent="0.25">
      <c r="A84" t="s">
        <v>99</v>
      </c>
      <c r="B84">
        <v>300</v>
      </c>
      <c r="C84">
        <v>1</v>
      </c>
    </row>
    <row r="85" spans="1:3" x14ac:dyDescent="0.25">
      <c r="A85" t="s">
        <v>98</v>
      </c>
      <c r="B85">
        <v>120</v>
      </c>
      <c r="C85">
        <v>2</v>
      </c>
    </row>
    <row r="86" spans="1:3" x14ac:dyDescent="0.25">
      <c r="A86" t="s">
        <v>100</v>
      </c>
      <c r="B86">
        <v>120</v>
      </c>
      <c r="C86">
        <v>3</v>
      </c>
    </row>
    <row r="87" spans="1:3" x14ac:dyDescent="0.25">
      <c r="A87" t="s">
        <v>12</v>
      </c>
      <c r="B87">
        <f>SUM(B82:B86)</f>
        <v>1480</v>
      </c>
      <c r="C87">
        <f>SUM(C82:C86)</f>
        <v>14</v>
      </c>
    </row>
    <row r="90" spans="1:3" x14ac:dyDescent="0.25">
      <c r="A90" s="9" t="s">
        <v>17</v>
      </c>
      <c r="B90" s="9"/>
      <c r="C90" s="5"/>
    </row>
    <row r="91" spans="1:3" x14ac:dyDescent="0.25">
      <c r="A91" s="7" t="s">
        <v>64</v>
      </c>
      <c r="B91" s="7" t="s">
        <v>11</v>
      </c>
      <c r="C91" s="5" t="s">
        <v>66</v>
      </c>
    </row>
    <row r="92" spans="1:3" x14ac:dyDescent="0.25">
      <c r="A92" t="s">
        <v>5</v>
      </c>
      <c r="B92">
        <v>4790</v>
      </c>
      <c r="C92">
        <v>49</v>
      </c>
    </row>
    <row r="93" spans="1:3" x14ac:dyDescent="0.25">
      <c r="A93" t="s">
        <v>62</v>
      </c>
      <c r="B93">
        <v>485</v>
      </c>
      <c r="C93">
        <v>8</v>
      </c>
    </row>
    <row r="94" spans="1:3" x14ac:dyDescent="0.25">
      <c r="A94" t="s">
        <v>63</v>
      </c>
      <c r="B94">
        <v>450</v>
      </c>
      <c r="C94">
        <v>4</v>
      </c>
    </row>
    <row r="95" spans="1:3" x14ac:dyDescent="0.25">
      <c r="A95" t="s">
        <v>8</v>
      </c>
      <c r="B95">
        <v>385</v>
      </c>
      <c r="C95">
        <v>10</v>
      </c>
    </row>
    <row r="96" spans="1:3" x14ac:dyDescent="0.25">
      <c r="A96" t="s">
        <v>12</v>
      </c>
      <c r="B96">
        <f>SUM(B92:B95)</f>
        <v>6110</v>
      </c>
      <c r="C96">
        <f t="shared" ref="C96" si="4">SUM(C92:C95)</f>
        <v>71</v>
      </c>
    </row>
    <row r="98" spans="1:3" x14ac:dyDescent="0.25">
      <c r="A98" s="5" t="s">
        <v>5</v>
      </c>
      <c r="B98" s="7" t="s">
        <v>11</v>
      </c>
      <c r="C98" s="5" t="s">
        <v>66</v>
      </c>
    </row>
    <row r="99" spans="1:3" x14ac:dyDescent="0.25">
      <c r="A99" t="s">
        <v>90</v>
      </c>
      <c r="B99">
        <v>1440</v>
      </c>
      <c r="C99">
        <v>16</v>
      </c>
    </row>
    <row r="100" spans="1:3" x14ac:dyDescent="0.25">
      <c r="A100" t="s">
        <v>71</v>
      </c>
      <c r="B100">
        <v>1380</v>
      </c>
      <c r="C100">
        <v>11</v>
      </c>
    </row>
    <row r="101" spans="1:3" x14ac:dyDescent="0.25">
      <c r="A101" t="s">
        <v>68</v>
      </c>
      <c r="B101">
        <v>1060</v>
      </c>
      <c r="C101">
        <v>8</v>
      </c>
    </row>
    <row r="102" spans="1:3" x14ac:dyDescent="0.25">
      <c r="A102" t="s">
        <v>91</v>
      </c>
      <c r="B102">
        <v>495</v>
      </c>
      <c r="C102">
        <v>4</v>
      </c>
    </row>
    <row r="103" spans="1:3" x14ac:dyDescent="0.25">
      <c r="A103" t="s">
        <v>85</v>
      </c>
      <c r="B103">
        <v>100</v>
      </c>
      <c r="C103">
        <v>2</v>
      </c>
    </row>
    <row r="104" spans="1:3" x14ac:dyDescent="0.25">
      <c r="A104" t="s">
        <v>84</v>
      </c>
      <c r="B104">
        <v>90</v>
      </c>
      <c r="C104">
        <v>2</v>
      </c>
    </row>
    <row r="105" spans="1:3" x14ac:dyDescent="0.25">
      <c r="A105" t="s">
        <v>93</v>
      </c>
      <c r="B105">
        <v>70</v>
      </c>
      <c r="C105">
        <v>2</v>
      </c>
    </row>
    <row r="106" spans="1:3" x14ac:dyDescent="0.25">
      <c r="A106" t="s">
        <v>89</v>
      </c>
      <c r="B106">
        <v>70</v>
      </c>
      <c r="C106">
        <v>2</v>
      </c>
    </row>
    <row r="107" spans="1:3" x14ac:dyDescent="0.25">
      <c r="A107" t="s">
        <v>88</v>
      </c>
      <c r="B107">
        <v>45</v>
      </c>
      <c r="C107">
        <v>1</v>
      </c>
    </row>
    <row r="108" spans="1:3" x14ac:dyDescent="0.25">
      <c r="A108" t="s">
        <v>75</v>
      </c>
      <c r="B108">
        <v>40</v>
      </c>
      <c r="C108">
        <v>1</v>
      </c>
    </row>
    <row r="109" spans="1:3" x14ac:dyDescent="0.25">
      <c r="A109" t="s">
        <v>12</v>
      </c>
      <c r="B109">
        <f>SUM(B99:B108)</f>
        <v>4790</v>
      </c>
      <c r="C109">
        <f>SUM(C99:C108)</f>
        <v>49</v>
      </c>
    </row>
    <row r="111" spans="1:3" x14ac:dyDescent="0.25">
      <c r="A111" s="5" t="s">
        <v>90</v>
      </c>
      <c r="B111" s="7" t="s">
        <v>11</v>
      </c>
      <c r="C111" s="5" t="s">
        <v>66</v>
      </c>
    </row>
    <row r="112" spans="1:3" x14ac:dyDescent="0.25">
      <c r="A112" t="s">
        <v>102</v>
      </c>
      <c r="B112">
        <v>870</v>
      </c>
      <c r="C112">
        <v>11</v>
      </c>
    </row>
    <row r="113" spans="1:3" x14ac:dyDescent="0.25">
      <c r="A113" t="s">
        <v>83</v>
      </c>
      <c r="B113">
        <v>470</v>
      </c>
      <c r="C113">
        <v>3</v>
      </c>
    </row>
    <row r="114" spans="1:3" x14ac:dyDescent="0.25">
      <c r="A114" t="s">
        <v>101</v>
      </c>
      <c r="B114">
        <v>60</v>
      </c>
      <c r="C114">
        <v>1</v>
      </c>
    </row>
    <row r="115" spans="1:3" x14ac:dyDescent="0.25">
      <c r="A115" t="s">
        <v>103</v>
      </c>
      <c r="B115">
        <v>40</v>
      </c>
      <c r="C115">
        <v>1</v>
      </c>
    </row>
    <row r="116" spans="1:3" x14ac:dyDescent="0.25">
      <c r="A116" t="s">
        <v>12</v>
      </c>
      <c r="B116">
        <f>SUM(B112:B115)</f>
        <v>1440</v>
      </c>
      <c r="C116">
        <f>SUM(C112:C115)</f>
        <v>16</v>
      </c>
    </row>
    <row r="118" spans="1:3" x14ac:dyDescent="0.25">
      <c r="A118" s="5"/>
      <c r="B118" s="7"/>
      <c r="C118" s="5"/>
    </row>
    <row r="130" spans="1:5" x14ac:dyDescent="0.25">
      <c r="A130" s="9" t="s">
        <v>19</v>
      </c>
      <c r="B130" s="9"/>
      <c r="C130" s="5"/>
    </row>
    <row r="131" spans="1:5" x14ac:dyDescent="0.25">
      <c r="A131" s="7" t="s">
        <v>64</v>
      </c>
      <c r="B131" s="7" t="s">
        <v>11</v>
      </c>
      <c r="C131" s="5" t="s">
        <v>66</v>
      </c>
    </row>
    <row r="132" spans="1:5" x14ac:dyDescent="0.25">
      <c r="A132" t="s">
        <v>5</v>
      </c>
      <c r="B132">
        <v>15550</v>
      </c>
      <c r="C132">
        <v>59</v>
      </c>
    </row>
    <row r="133" spans="1:5" x14ac:dyDescent="0.25">
      <c r="A133" t="s">
        <v>62</v>
      </c>
      <c r="B133">
        <v>8100</v>
      </c>
      <c r="C133">
        <v>29</v>
      </c>
    </row>
    <row r="134" spans="1:5" x14ac:dyDescent="0.25">
      <c r="A134" t="s">
        <v>8</v>
      </c>
      <c r="B134">
        <v>1020</v>
      </c>
      <c r="C134">
        <v>6</v>
      </c>
    </row>
    <row r="135" spans="1:5" x14ac:dyDescent="0.25">
      <c r="A135" t="s">
        <v>63</v>
      </c>
      <c r="B135">
        <v>240</v>
      </c>
      <c r="C135">
        <v>1</v>
      </c>
    </row>
    <row r="136" spans="1:5" x14ac:dyDescent="0.25">
      <c r="A136" t="s">
        <v>12</v>
      </c>
      <c r="B136">
        <f>SUM(B132:B135)</f>
        <v>24910</v>
      </c>
      <c r="C136">
        <f t="shared" ref="C136" si="5">SUM(C132:C135)</f>
        <v>95</v>
      </c>
    </row>
    <row r="138" spans="1:5" x14ac:dyDescent="0.25">
      <c r="A138" s="5" t="s">
        <v>5</v>
      </c>
      <c r="B138" s="7" t="s">
        <v>11</v>
      </c>
      <c r="C138" s="5" t="s">
        <v>66</v>
      </c>
    </row>
    <row r="139" spans="1:5" x14ac:dyDescent="0.25">
      <c r="A139" t="s">
        <v>68</v>
      </c>
      <c r="B139">
        <v>10740</v>
      </c>
      <c r="C139">
        <v>39</v>
      </c>
    </row>
    <row r="140" spans="1:5" x14ac:dyDescent="0.25">
      <c r="A140" t="s">
        <v>71</v>
      </c>
      <c r="E140">
        <v>4</v>
      </c>
    </row>
    <row r="141" spans="1:5" x14ac:dyDescent="0.25">
      <c r="A141" t="s">
        <v>84</v>
      </c>
      <c r="E141">
        <v>11</v>
      </c>
    </row>
    <row r="142" spans="1:5" x14ac:dyDescent="0.25">
      <c r="A142" t="s">
        <v>91</v>
      </c>
      <c r="E142">
        <v>14</v>
      </c>
    </row>
    <row r="143" spans="1:5" x14ac:dyDescent="0.25">
      <c r="A143" t="s">
        <v>90</v>
      </c>
    </row>
    <row r="144" spans="1:5" x14ac:dyDescent="0.25">
      <c r="A144" t="s">
        <v>93</v>
      </c>
    </row>
    <row r="145" spans="1:5" x14ac:dyDescent="0.25">
      <c r="A145" t="s">
        <v>85</v>
      </c>
      <c r="E145">
        <f>SUM(E140:E144)</f>
        <v>29</v>
      </c>
    </row>
    <row r="146" spans="1:5" x14ac:dyDescent="0.25">
      <c r="A146" t="s">
        <v>88</v>
      </c>
    </row>
    <row r="147" spans="1:5" x14ac:dyDescent="0.25">
      <c r="A147" t="s">
        <v>86</v>
      </c>
    </row>
    <row r="148" spans="1:5" x14ac:dyDescent="0.25">
      <c r="A148" t="s">
        <v>87</v>
      </c>
    </row>
    <row r="149" spans="1:5" x14ac:dyDescent="0.25">
      <c r="A149" t="s">
        <v>75</v>
      </c>
    </row>
    <row r="150" spans="1:5" x14ac:dyDescent="0.25">
      <c r="A150" t="s">
        <v>89</v>
      </c>
    </row>
    <row r="151" spans="1:5" x14ac:dyDescent="0.25">
      <c r="A151" t="s">
        <v>92</v>
      </c>
    </row>
    <row r="152" spans="1:5" x14ac:dyDescent="0.25">
      <c r="A152" t="s">
        <v>12</v>
      </c>
      <c r="B152">
        <f>SUM(B139:B151)</f>
        <v>10740</v>
      </c>
      <c r="C152">
        <f t="shared" ref="C152" si="6">SUM(C139:C151)</f>
        <v>39</v>
      </c>
    </row>
  </sheetData>
  <sortState xmlns:xlrd2="http://schemas.microsoft.com/office/spreadsheetml/2017/richdata2" ref="A11:C18">
    <sortCondition descending="1" ref="B11:B18"/>
  </sortState>
  <mergeCells count="6">
    <mergeCell ref="A130:B130"/>
    <mergeCell ref="A1:B1"/>
    <mergeCell ref="A21:B21"/>
    <mergeCell ref="A44:B44"/>
    <mergeCell ref="A65:B65"/>
    <mergeCell ref="A90:B9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"/>
  <sheetViews>
    <sheetView workbookViewId="0">
      <selection sqref="A1:A4"/>
    </sheetView>
  </sheetViews>
  <sheetFormatPr defaultRowHeight="15" x14ac:dyDescent="0.25"/>
  <cols>
    <col min="1" max="1" width="26.875" bestFit="1" customWidth="1"/>
  </cols>
  <sheetData>
    <row r="1" spans="1:1" x14ac:dyDescent="0.25">
      <c r="A1" t="s">
        <v>12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 filterMode="1"/>
  <dimension ref="A1:E254"/>
  <sheetViews>
    <sheetView workbookViewId="0">
      <selection activeCell="A2" sqref="A2:B253"/>
    </sheetView>
  </sheetViews>
  <sheetFormatPr defaultRowHeight="15" x14ac:dyDescent="0.25"/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60" hidden="1" x14ac:dyDescent="0.25">
      <c r="A2" s="2">
        <v>44105</v>
      </c>
      <c r="B2" s="4">
        <v>360</v>
      </c>
      <c r="C2" s="3" t="s">
        <v>16</v>
      </c>
      <c r="D2" s="3" t="s">
        <v>6</v>
      </c>
      <c r="E2" s="3" t="s">
        <v>6</v>
      </c>
    </row>
    <row r="3" spans="1:5" ht="60" hidden="1" x14ac:dyDescent="0.25">
      <c r="A3" s="2">
        <v>44105</v>
      </c>
      <c r="B3" s="4">
        <v>360</v>
      </c>
      <c r="C3" s="3" t="s">
        <v>16</v>
      </c>
      <c r="D3" s="3" t="s">
        <v>6</v>
      </c>
      <c r="E3" s="3" t="s">
        <v>6</v>
      </c>
    </row>
    <row r="4" spans="1:5" ht="60" hidden="1" x14ac:dyDescent="0.25">
      <c r="A4" s="2">
        <v>44105</v>
      </c>
      <c r="B4" s="4">
        <v>360</v>
      </c>
      <c r="C4" s="3" t="s">
        <v>16</v>
      </c>
      <c r="D4" s="3" t="s">
        <v>6</v>
      </c>
      <c r="E4" s="3" t="s">
        <v>6</v>
      </c>
    </row>
    <row r="5" spans="1:5" ht="60" hidden="1" x14ac:dyDescent="0.25">
      <c r="A5" s="2">
        <v>44106</v>
      </c>
      <c r="B5" s="4">
        <v>360</v>
      </c>
      <c r="C5" s="3" t="s">
        <v>16</v>
      </c>
      <c r="D5" s="3" t="s">
        <v>6</v>
      </c>
      <c r="E5" s="3" t="s">
        <v>6</v>
      </c>
    </row>
    <row r="6" spans="1:5" ht="60" hidden="1" x14ac:dyDescent="0.25">
      <c r="A6" s="2">
        <v>44106</v>
      </c>
      <c r="B6" s="4">
        <v>360</v>
      </c>
      <c r="C6" s="3" t="s">
        <v>16</v>
      </c>
      <c r="D6" s="3" t="s">
        <v>6</v>
      </c>
      <c r="E6" s="3" t="s">
        <v>6</v>
      </c>
    </row>
    <row r="7" spans="1:5" ht="60" hidden="1" x14ac:dyDescent="0.25">
      <c r="A7" s="2">
        <v>44106</v>
      </c>
      <c r="B7" s="4">
        <v>360</v>
      </c>
      <c r="C7" s="3" t="s">
        <v>16</v>
      </c>
      <c r="D7" s="3" t="s">
        <v>6</v>
      </c>
      <c r="E7" s="3" t="s">
        <v>6</v>
      </c>
    </row>
    <row r="8" spans="1:5" ht="60" hidden="1" x14ac:dyDescent="0.25">
      <c r="A8" s="2">
        <v>44107</v>
      </c>
      <c r="B8" s="4">
        <v>360</v>
      </c>
      <c r="C8" s="3" t="s">
        <v>16</v>
      </c>
      <c r="D8" s="3" t="s">
        <v>6</v>
      </c>
      <c r="E8" s="3" t="s">
        <v>6</v>
      </c>
    </row>
    <row r="9" spans="1:5" ht="60" hidden="1" x14ac:dyDescent="0.25">
      <c r="A9" s="2">
        <v>44107</v>
      </c>
      <c r="B9" s="4">
        <v>360</v>
      </c>
      <c r="C9" s="3" t="s">
        <v>16</v>
      </c>
      <c r="D9" s="3" t="s">
        <v>6</v>
      </c>
      <c r="E9" s="3" t="s">
        <v>6</v>
      </c>
    </row>
    <row r="10" spans="1:5" ht="60" hidden="1" x14ac:dyDescent="0.25">
      <c r="A10" s="2">
        <v>44107</v>
      </c>
      <c r="B10" s="4">
        <v>360</v>
      </c>
      <c r="C10" s="3" t="s">
        <v>16</v>
      </c>
      <c r="D10" s="3" t="s">
        <v>6</v>
      </c>
      <c r="E10" s="3" t="s">
        <v>6</v>
      </c>
    </row>
    <row r="11" spans="1:5" ht="60" hidden="1" x14ac:dyDescent="0.25">
      <c r="A11" s="2">
        <v>44108</v>
      </c>
      <c r="B11" s="4">
        <v>360</v>
      </c>
      <c r="C11" s="3" t="s">
        <v>16</v>
      </c>
      <c r="D11" s="3" t="s">
        <v>6</v>
      </c>
      <c r="E11" s="3" t="s">
        <v>6</v>
      </c>
    </row>
    <row r="12" spans="1:5" ht="60" hidden="1" x14ac:dyDescent="0.25">
      <c r="A12" s="2">
        <v>44108</v>
      </c>
      <c r="B12" s="4">
        <v>360</v>
      </c>
      <c r="C12" s="3" t="s">
        <v>16</v>
      </c>
      <c r="D12" s="3" t="s">
        <v>6</v>
      </c>
      <c r="E12" s="3" t="s">
        <v>6</v>
      </c>
    </row>
    <row r="13" spans="1:5" ht="60" hidden="1" x14ac:dyDescent="0.25">
      <c r="A13" s="2">
        <v>44108</v>
      </c>
      <c r="B13" s="4">
        <v>360</v>
      </c>
      <c r="C13" s="3" t="s">
        <v>16</v>
      </c>
      <c r="D13" s="3" t="s">
        <v>6</v>
      </c>
      <c r="E13" s="3" t="s">
        <v>6</v>
      </c>
    </row>
    <row r="14" spans="1:5" ht="60" hidden="1" x14ac:dyDescent="0.25">
      <c r="A14" s="2">
        <v>44109</v>
      </c>
      <c r="B14" s="4">
        <v>360</v>
      </c>
      <c r="C14" s="3" t="s">
        <v>16</v>
      </c>
      <c r="D14" s="3" t="s">
        <v>6</v>
      </c>
      <c r="E14" s="3" t="s">
        <v>6</v>
      </c>
    </row>
    <row r="15" spans="1:5" ht="60" hidden="1" x14ac:dyDescent="0.25">
      <c r="A15" s="2">
        <v>44109</v>
      </c>
      <c r="B15" s="4">
        <v>360</v>
      </c>
      <c r="C15" s="3" t="s">
        <v>16</v>
      </c>
      <c r="D15" s="3" t="s">
        <v>6</v>
      </c>
      <c r="E15" s="3" t="s">
        <v>6</v>
      </c>
    </row>
    <row r="16" spans="1:5" ht="60" hidden="1" x14ac:dyDescent="0.25">
      <c r="A16" s="2">
        <v>44109</v>
      </c>
      <c r="B16" s="4">
        <v>360</v>
      </c>
      <c r="C16" s="3" t="s">
        <v>16</v>
      </c>
      <c r="D16" s="3" t="s">
        <v>6</v>
      </c>
      <c r="E16" s="3" t="s">
        <v>6</v>
      </c>
    </row>
    <row r="17" spans="1:5" ht="60" hidden="1" x14ac:dyDescent="0.25">
      <c r="A17" s="2">
        <v>44110</v>
      </c>
      <c r="B17" s="4">
        <v>360</v>
      </c>
      <c r="C17" s="3" t="s">
        <v>16</v>
      </c>
      <c r="D17" s="3" t="s">
        <v>6</v>
      </c>
      <c r="E17" s="3" t="s">
        <v>6</v>
      </c>
    </row>
    <row r="18" spans="1:5" ht="60" hidden="1" x14ac:dyDescent="0.25">
      <c r="A18" s="2">
        <v>44110</v>
      </c>
      <c r="B18" s="4">
        <v>360</v>
      </c>
      <c r="C18" s="3" t="s">
        <v>16</v>
      </c>
      <c r="D18" s="3" t="s">
        <v>6</v>
      </c>
      <c r="E18" s="3" t="s">
        <v>6</v>
      </c>
    </row>
    <row r="19" spans="1:5" ht="60" hidden="1" x14ac:dyDescent="0.25">
      <c r="A19" s="2">
        <v>44110</v>
      </c>
      <c r="B19" s="4">
        <v>360</v>
      </c>
      <c r="C19" s="3" t="s">
        <v>16</v>
      </c>
      <c r="D19" s="3" t="s">
        <v>6</v>
      </c>
      <c r="E19" s="3" t="s">
        <v>6</v>
      </c>
    </row>
    <row r="20" spans="1:5" ht="60" hidden="1" x14ac:dyDescent="0.25">
      <c r="A20" s="2">
        <v>44111</v>
      </c>
      <c r="B20" s="4">
        <v>360</v>
      </c>
      <c r="C20" s="3" t="s">
        <v>16</v>
      </c>
      <c r="D20" s="3" t="s">
        <v>6</v>
      </c>
      <c r="E20" s="3" t="s">
        <v>6</v>
      </c>
    </row>
    <row r="21" spans="1:5" ht="60" hidden="1" x14ac:dyDescent="0.25">
      <c r="A21" s="2">
        <v>44111</v>
      </c>
      <c r="B21" s="4">
        <v>360</v>
      </c>
      <c r="C21" s="3" t="s">
        <v>16</v>
      </c>
      <c r="D21" s="3" t="s">
        <v>6</v>
      </c>
      <c r="E21" s="3" t="s">
        <v>6</v>
      </c>
    </row>
    <row r="22" spans="1:5" ht="60" hidden="1" x14ac:dyDescent="0.25">
      <c r="A22" s="2">
        <v>44111</v>
      </c>
      <c r="B22" s="4">
        <v>360</v>
      </c>
      <c r="C22" s="3" t="s">
        <v>16</v>
      </c>
      <c r="D22" s="3" t="s">
        <v>6</v>
      </c>
      <c r="E22" s="3" t="s">
        <v>6</v>
      </c>
    </row>
    <row r="23" spans="1:5" ht="60" hidden="1" x14ac:dyDescent="0.25">
      <c r="A23" s="2">
        <v>44112</v>
      </c>
      <c r="B23" s="4">
        <v>360</v>
      </c>
      <c r="C23" s="3" t="s">
        <v>16</v>
      </c>
      <c r="D23" s="3" t="s">
        <v>6</v>
      </c>
      <c r="E23" s="3" t="s">
        <v>6</v>
      </c>
    </row>
    <row r="24" spans="1:5" ht="60" hidden="1" x14ac:dyDescent="0.25">
      <c r="A24" s="2">
        <v>44112</v>
      </c>
      <c r="B24" s="4">
        <v>360</v>
      </c>
      <c r="C24" s="3" t="s">
        <v>16</v>
      </c>
      <c r="D24" s="3" t="s">
        <v>6</v>
      </c>
      <c r="E24" s="3" t="s">
        <v>6</v>
      </c>
    </row>
    <row r="25" spans="1:5" ht="60" hidden="1" x14ac:dyDescent="0.25">
      <c r="A25" s="2">
        <v>44112</v>
      </c>
      <c r="B25" s="4">
        <v>360</v>
      </c>
      <c r="C25" s="3" t="s">
        <v>16</v>
      </c>
      <c r="D25" s="3" t="s">
        <v>6</v>
      </c>
      <c r="E25" s="3" t="s">
        <v>6</v>
      </c>
    </row>
    <row r="26" spans="1:5" ht="60" hidden="1" x14ac:dyDescent="0.25">
      <c r="A26" s="2">
        <v>44113</v>
      </c>
      <c r="B26" s="4">
        <v>360</v>
      </c>
      <c r="C26" s="3" t="s">
        <v>16</v>
      </c>
      <c r="D26" s="3" t="s">
        <v>6</v>
      </c>
      <c r="E26" s="3" t="s">
        <v>6</v>
      </c>
    </row>
    <row r="27" spans="1:5" ht="60" hidden="1" x14ac:dyDescent="0.25">
      <c r="A27" s="2">
        <v>44113</v>
      </c>
      <c r="B27" s="4">
        <v>360</v>
      </c>
      <c r="C27" s="3" t="s">
        <v>16</v>
      </c>
      <c r="D27" s="3" t="s">
        <v>6</v>
      </c>
      <c r="E27" s="3" t="s">
        <v>6</v>
      </c>
    </row>
    <row r="28" spans="1:5" ht="60" hidden="1" x14ac:dyDescent="0.25">
      <c r="A28" s="2">
        <v>44113</v>
      </c>
      <c r="B28" s="4">
        <v>360</v>
      </c>
      <c r="C28" s="3" t="s">
        <v>16</v>
      </c>
      <c r="D28" s="3" t="s">
        <v>6</v>
      </c>
      <c r="E28" s="3" t="s">
        <v>6</v>
      </c>
    </row>
    <row r="29" spans="1:5" ht="165" hidden="1" x14ac:dyDescent="0.25">
      <c r="A29" s="2">
        <v>44114</v>
      </c>
      <c r="B29" s="4">
        <v>360</v>
      </c>
      <c r="C29" s="3" t="s">
        <v>16</v>
      </c>
      <c r="D29" s="3" t="s">
        <v>20</v>
      </c>
      <c r="E29" s="3" t="s">
        <v>6</v>
      </c>
    </row>
    <row r="30" spans="1:5" ht="60" hidden="1" x14ac:dyDescent="0.25">
      <c r="A30" s="2">
        <v>44114</v>
      </c>
      <c r="B30" s="4">
        <v>360</v>
      </c>
      <c r="C30" s="3" t="s">
        <v>16</v>
      </c>
      <c r="D30" s="3" t="s">
        <v>21</v>
      </c>
      <c r="E30" s="3" t="s">
        <v>6</v>
      </c>
    </row>
    <row r="31" spans="1:5" ht="90" hidden="1" x14ac:dyDescent="0.25">
      <c r="A31" s="2">
        <v>44114</v>
      </c>
      <c r="B31" s="4">
        <v>360</v>
      </c>
      <c r="C31" s="3" t="s">
        <v>16</v>
      </c>
      <c r="D31" s="3" t="s">
        <v>22</v>
      </c>
      <c r="E31" s="3" t="s">
        <v>6</v>
      </c>
    </row>
    <row r="32" spans="1:5" ht="60" hidden="1" x14ac:dyDescent="0.25">
      <c r="A32" s="2">
        <v>44115</v>
      </c>
      <c r="B32" s="4">
        <v>360</v>
      </c>
      <c r="C32" s="3" t="s">
        <v>16</v>
      </c>
      <c r="D32" s="3" t="s">
        <v>23</v>
      </c>
      <c r="E32" s="3" t="s">
        <v>6</v>
      </c>
    </row>
    <row r="33" spans="1:5" ht="60" hidden="1" x14ac:dyDescent="0.25">
      <c r="A33" s="2">
        <v>44116</v>
      </c>
      <c r="B33" s="4">
        <v>360</v>
      </c>
      <c r="C33" s="3" t="s">
        <v>16</v>
      </c>
      <c r="D33" s="3" t="s">
        <v>6</v>
      </c>
      <c r="E33" s="3" t="s">
        <v>6</v>
      </c>
    </row>
    <row r="34" spans="1:5" ht="60" hidden="1" x14ac:dyDescent="0.25">
      <c r="A34" s="2">
        <v>44117</v>
      </c>
      <c r="B34" s="4">
        <v>180</v>
      </c>
      <c r="C34" s="3" t="s">
        <v>16</v>
      </c>
      <c r="D34" s="3" t="s">
        <v>6</v>
      </c>
      <c r="E34" s="3" t="s">
        <v>6</v>
      </c>
    </row>
    <row r="35" spans="1:5" ht="60" hidden="1" x14ac:dyDescent="0.25">
      <c r="A35" s="2">
        <v>44119</v>
      </c>
      <c r="B35" s="4">
        <v>360</v>
      </c>
      <c r="C35" s="3" t="s">
        <v>16</v>
      </c>
      <c r="D35" s="3" t="s">
        <v>6</v>
      </c>
      <c r="E35" s="3" t="s">
        <v>6</v>
      </c>
    </row>
    <row r="36" spans="1:5" ht="120" hidden="1" x14ac:dyDescent="0.25">
      <c r="A36" s="2">
        <v>44120</v>
      </c>
      <c r="B36" s="4">
        <v>105</v>
      </c>
      <c r="C36" s="3" t="s">
        <v>16</v>
      </c>
      <c r="D36" s="3" t="s">
        <v>24</v>
      </c>
      <c r="E36" s="3" t="s">
        <v>6</v>
      </c>
    </row>
    <row r="37" spans="1:5" ht="60" hidden="1" x14ac:dyDescent="0.25">
      <c r="A37" s="2">
        <v>44120</v>
      </c>
      <c r="B37" s="4">
        <v>80</v>
      </c>
      <c r="C37" s="3" t="s">
        <v>13</v>
      </c>
      <c r="D37" s="3" t="s">
        <v>6</v>
      </c>
      <c r="E37" s="3" t="s">
        <v>6</v>
      </c>
    </row>
    <row r="38" spans="1:5" ht="60" hidden="1" x14ac:dyDescent="0.25">
      <c r="A38" s="2">
        <v>44120</v>
      </c>
      <c r="B38" s="4">
        <v>30</v>
      </c>
      <c r="C38" s="3" t="s">
        <v>16</v>
      </c>
      <c r="D38" s="3" t="s">
        <v>6</v>
      </c>
      <c r="E38" s="3" t="s">
        <v>6</v>
      </c>
    </row>
    <row r="39" spans="1:5" ht="60" hidden="1" x14ac:dyDescent="0.25">
      <c r="A39" s="2">
        <v>44121</v>
      </c>
      <c r="B39" s="4">
        <v>360</v>
      </c>
      <c r="C39" s="3" t="s">
        <v>13</v>
      </c>
      <c r="D39" s="3" t="s">
        <v>6</v>
      </c>
      <c r="E39" s="3" t="s">
        <v>6</v>
      </c>
    </row>
    <row r="40" spans="1:5" ht="60" hidden="1" x14ac:dyDescent="0.25">
      <c r="A40" s="2">
        <v>44121</v>
      </c>
      <c r="B40" s="4">
        <v>360</v>
      </c>
      <c r="C40" s="3" t="s">
        <v>13</v>
      </c>
      <c r="D40" s="3" t="s">
        <v>6</v>
      </c>
      <c r="E40" s="3" t="s">
        <v>6</v>
      </c>
    </row>
    <row r="41" spans="1:5" ht="75" hidden="1" x14ac:dyDescent="0.25">
      <c r="A41" s="2">
        <v>44122</v>
      </c>
      <c r="B41" s="4">
        <v>90</v>
      </c>
      <c r="C41" s="3" t="s">
        <v>25</v>
      </c>
      <c r="D41" s="3" t="s">
        <v>6</v>
      </c>
      <c r="E41" s="3" t="s">
        <v>6</v>
      </c>
    </row>
    <row r="42" spans="1:5" ht="60" hidden="1" x14ac:dyDescent="0.25">
      <c r="A42" s="2">
        <v>44124</v>
      </c>
      <c r="B42" s="4">
        <v>180</v>
      </c>
      <c r="C42" s="3" t="s">
        <v>16</v>
      </c>
      <c r="D42" s="3" t="s">
        <v>6</v>
      </c>
      <c r="E42" s="3" t="s">
        <v>6</v>
      </c>
    </row>
    <row r="43" spans="1:5" ht="60" hidden="1" x14ac:dyDescent="0.25">
      <c r="A43" s="2">
        <v>44124</v>
      </c>
      <c r="B43" s="4">
        <v>120</v>
      </c>
      <c r="C43" s="3" t="s">
        <v>16</v>
      </c>
      <c r="D43" s="3" t="s">
        <v>6</v>
      </c>
      <c r="E43" s="3" t="s">
        <v>6</v>
      </c>
    </row>
    <row r="44" spans="1:5" ht="60" hidden="1" x14ac:dyDescent="0.25">
      <c r="A44" s="2">
        <v>44125</v>
      </c>
      <c r="B44" s="4">
        <v>180</v>
      </c>
      <c r="C44" s="3" t="s">
        <v>16</v>
      </c>
      <c r="D44" s="3" t="s">
        <v>6</v>
      </c>
      <c r="E44" s="3" t="s">
        <v>6</v>
      </c>
    </row>
    <row r="45" spans="1:5" ht="60" hidden="1" x14ac:dyDescent="0.25">
      <c r="A45" s="2">
        <v>44125</v>
      </c>
      <c r="B45" s="4">
        <v>205</v>
      </c>
      <c r="C45" s="3" t="s">
        <v>16</v>
      </c>
      <c r="D45" s="3" t="s">
        <v>6</v>
      </c>
      <c r="E45" s="3" t="s">
        <v>6</v>
      </c>
    </row>
    <row r="46" spans="1:5" ht="60" hidden="1" x14ac:dyDescent="0.25">
      <c r="A46" s="2">
        <v>44126</v>
      </c>
      <c r="B46" s="4">
        <v>150</v>
      </c>
      <c r="C46" s="3" t="s">
        <v>16</v>
      </c>
      <c r="D46" s="3" t="s">
        <v>6</v>
      </c>
      <c r="E46" s="3" t="s">
        <v>6</v>
      </c>
    </row>
    <row r="47" spans="1:5" ht="60" hidden="1" x14ac:dyDescent="0.25">
      <c r="A47" s="2">
        <v>44129</v>
      </c>
      <c r="B47" s="4">
        <v>120</v>
      </c>
      <c r="C47" s="3" t="s">
        <v>16</v>
      </c>
      <c r="D47" s="3" t="s">
        <v>6</v>
      </c>
      <c r="E47" s="3" t="s">
        <v>6</v>
      </c>
    </row>
    <row r="48" spans="1:5" ht="60" hidden="1" x14ac:dyDescent="0.25">
      <c r="A48" s="2">
        <v>44130</v>
      </c>
      <c r="B48" s="4">
        <v>40</v>
      </c>
      <c r="C48" s="3" t="s">
        <v>13</v>
      </c>
      <c r="D48" s="3" t="s">
        <v>6</v>
      </c>
      <c r="E48" s="3" t="s">
        <v>6</v>
      </c>
    </row>
    <row r="49" spans="1:5" ht="60" hidden="1" x14ac:dyDescent="0.25">
      <c r="A49" s="2">
        <v>44130</v>
      </c>
      <c r="B49" s="4">
        <v>100</v>
      </c>
      <c r="C49" s="3" t="s">
        <v>16</v>
      </c>
      <c r="D49" s="3" t="s">
        <v>26</v>
      </c>
      <c r="E49" s="3" t="s">
        <v>6</v>
      </c>
    </row>
    <row r="50" spans="1:5" ht="60" hidden="1" x14ac:dyDescent="0.25">
      <c r="A50" s="2">
        <v>44132</v>
      </c>
      <c r="B50" s="4">
        <v>40</v>
      </c>
      <c r="C50" s="3" t="s">
        <v>16</v>
      </c>
      <c r="D50" s="3" t="s">
        <v>27</v>
      </c>
      <c r="E50" s="3" t="s">
        <v>6</v>
      </c>
    </row>
    <row r="51" spans="1:5" ht="60" hidden="1" x14ac:dyDescent="0.25">
      <c r="A51" s="2">
        <v>44132</v>
      </c>
      <c r="B51" s="4">
        <v>25</v>
      </c>
      <c r="C51" s="3" t="s">
        <v>16</v>
      </c>
      <c r="D51" s="3" t="s">
        <v>28</v>
      </c>
      <c r="E51" s="3" t="s">
        <v>6</v>
      </c>
    </row>
    <row r="52" spans="1:5" ht="60" hidden="1" x14ac:dyDescent="0.25">
      <c r="A52" s="2">
        <v>44132</v>
      </c>
      <c r="B52" s="4">
        <v>70</v>
      </c>
      <c r="C52" s="3" t="s">
        <v>16</v>
      </c>
      <c r="D52" s="3" t="s">
        <v>6</v>
      </c>
      <c r="E52" s="3" t="s">
        <v>6</v>
      </c>
    </row>
    <row r="53" spans="1:5" ht="60" hidden="1" x14ac:dyDescent="0.25">
      <c r="A53" s="2">
        <v>44132</v>
      </c>
      <c r="B53" s="4">
        <v>150</v>
      </c>
      <c r="C53" s="3" t="s">
        <v>16</v>
      </c>
      <c r="D53" s="3" t="s">
        <v>6</v>
      </c>
      <c r="E53" s="3" t="s">
        <v>6</v>
      </c>
    </row>
    <row r="54" spans="1:5" ht="60" hidden="1" x14ac:dyDescent="0.25">
      <c r="A54" s="2">
        <v>44133</v>
      </c>
      <c r="B54" s="4">
        <v>140</v>
      </c>
      <c r="C54" s="3" t="s">
        <v>16</v>
      </c>
      <c r="D54" s="3" t="s">
        <v>6</v>
      </c>
      <c r="E54" s="3" t="s">
        <v>6</v>
      </c>
    </row>
    <row r="55" spans="1:5" ht="60" hidden="1" x14ac:dyDescent="0.25">
      <c r="A55" s="2">
        <v>44133</v>
      </c>
      <c r="B55" s="4">
        <v>180</v>
      </c>
      <c r="C55" s="3" t="s">
        <v>16</v>
      </c>
      <c r="D55" s="3" t="s">
        <v>6</v>
      </c>
      <c r="E55" s="3" t="s">
        <v>6</v>
      </c>
    </row>
    <row r="56" spans="1:5" ht="60" hidden="1" x14ac:dyDescent="0.25">
      <c r="A56" s="2">
        <v>44133</v>
      </c>
      <c r="B56" s="4">
        <v>300</v>
      </c>
      <c r="C56" s="3" t="s">
        <v>16</v>
      </c>
      <c r="D56" s="3" t="s">
        <v>6</v>
      </c>
      <c r="E56" s="3" t="s">
        <v>6</v>
      </c>
    </row>
    <row r="57" spans="1:5" ht="60" hidden="1" x14ac:dyDescent="0.25">
      <c r="A57" s="2">
        <v>44134</v>
      </c>
      <c r="B57" s="4">
        <v>180</v>
      </c>
      <c r="C57" s="3" t="s">
        <v>16</v>
      </c>
      <c r="D57" s="3" t="s">
        <v>29</v>
      </c>
      <c r="E57" s="3" t="s">
        <v>6</v>
      </c>
    </row>
    <row r="58" spans="1:5" ht="60" hidden="1" x14ac:dyDescent="0.25">
      <c r="A58" s="2">
        <v>44134</v>
      </c>
      <c r="B58" s="4">
        <v>70</v>
      </c>
      <c r="C58" s="3" t="s">
        <v>16</v>
      </c>
      <c r="D58" s="3" t="s">
        <v>6</v>
      </c>
      <c r="E58" s="3" t="s">
        <v>6</v>
      </c>
    </row>
    <row r="59" spans="1:5" ht="60" hidden="1" x14ac:dyDescent="0.25">
      <c r="A59" s="2">
        <v>44137</v>
      </c>
      <c r="B59" s="4">
        <v>80</v>
      </c>
      <c r="C59" s="3" t="s">
        <v>16</v>
      </c>
      <c r="D59" s="3" t="s">
        <v>30</v>
      </c>
      <c r="E59" s="3" t="s">
        <v>6</v>
      </c>
    </row>
    <row r="60" spans="1:5" ht="75" hidden="1" x14ac:dyDescent="0.25">
      <c r="A60" s="2">
        <v>44138</v>
      </c>
      <c r="B60" s="4">
        <v>180</v>
      </c>
      <c r="C60" s="3" t="s">
        <v>16</v>
      </c>
      <c r="D60" s="3" t="s">
        <v>31</v>
      </c>
      <c r="E60" s="3" t="s">
        <v>6</v>
      </c>
    </row>
    <row r="61" spans="1:5" ht="60" hidden="1" x14ac:dyDescent="0.25">
      <c r="A61" s="2">
        <v>44139</v>
      </c>
      <c r="B61" s="4">
        <v>360</v>
      </c>
      <c r="C61" s="3" t="s">
        <v>16</v>
      </c>
      <c r="D61" s="3" t="s">
        <v>6</v>
      </c>
      <c r="E61" s="3" t="s">
        <v>6</v>
      </c>
    </row>
    <row r="62" spans="1:5" ht="75" hidden="1" x14ac:dyDescent="0.25">
      <c r="A62" s="2">
        <v>44139</v>
      </c>
      <c r="B62" s="4">
        <v>60</v>
      </c>
      <c r="C62" s="3" t="s">
        <v>16</v>
      </c>
      <c r="D62" s="3" t="s">
        <v>32</v>
      </c>
      <c r="E62" s="3" t="s">
        <v>6</v>
      </c>
    </row>
    <row r="63" spans="1:5" ht="60" hidden="1" x14ac:dyDescent="0.25">
      <c r="A63" s="2">
        <v>44139</v>
      </c>
      <c r="B63" s="4">
        <v>20</v>
      </c>
      <c r="C63" s="3" t="s">
        <v>16</v>
      </c>
      <c r="D63" s="3" t="s">
        <v>6</v>
      </c>
      <c r="E63" s="3" t="s">
        <v>6</v>
      </c>
    </row>
    <row r="64" spans="1:5" ht="60" hidden="1" x14ac:dyDescent="0.25">
      <c r="A64" s="2">
        <v>44139</v>
      </c>
      <c r="B64" s="4">
        <v>360</v>
      </c>
      <c r="C64" s="3" t="s">
        <v>16</v>
      </c>
      <c r="D64" s="3" t="s">
        <v>6</v>
      </c>
      <c r="E64" s="3" t="s">
        <v>6</v>
      </c>
    </row>
    <row r="65" spans="1:5" ht="60" hidden="1" x14ac:dyDescent="0.25">
      <c r="A65" s="2">
        <v>44139</v>
      </c>
      <c r="B65" s="4">
        <v>360</v>
      </c>
      <c r="C65" s="3" t="s">
        <v>16</v>
      </c>
      <c r="D65" s="3" t="s">
        <v>6</v>
      </c>
      <c r="E65" s="3" t="s">
        <v>6</v>
      </c>
    </row>
    <row r="66" spans="1:5" ht="60" hidden="1" x14ac:dyDescent="0.25">
      <c r="A66" s="2">
        <v>44140</v>
      </c>
      <c r="B66" s="4">
        <v>360</v>
      </c>
      <c r="C66" s="3" t="s">
        <v>16</v>
      </c>
      <c r="D66" s="3" t="s">
        <v>6</v>
      </c>
      <c r="E66" s="3" t="s">
        <v>6</v>
      </c>
    </row>
    <row r="67" spans="1:5" ht="60" hidden="1" x14ac:dyDescent="0.25">
      <c r="A67" s="2">
        <v>44140</v>
      </c>
      <c r="B67" s="4">
        <v>360</v>
      </c>
      <c r="C67" s="3" t="s">
        <v>16</v>
      </c>
      <c r="D67" s="3" t="s">
        <v>6</v>
      </c>
      <c r="E67" s="3" t="s">
        <v>6</v>
      </c>
    </row>
    <row r="68" spans="1:5" ht="60" hidden="1" x14ac:dyDescent="0.25">
      <c r="A68" s="2">
        <v>44140</v>
      </c>
      <c r="B68" s="4">
        <v>360</v>
      </c>
      <c r="C68" s="3" t="s">
        <v>16</v>
      </c>
      <c r="D68" s="3" t="s">
        <v>33</v>
      </c>
      <c r="E68" s="3" t="s">
        <v>6</v>
      </c>
    </row>
    <row r="69" spans="1:5" ht="60" hidden="1" x14ac:dyDescent="0.25">
      <c r="A69" s="2">
        <v>44140</v>
      </c>
      <c r="B69" s="4">
        <v>360</v>
      </c>
      <c r="C69" s="3" t="s">
        <v>16</v>
      </c>
      <c r="D69" s="3" t="s">
        <v>33</v>
      </c>
      <c r="E69" s="3" t="s">
        <v>6</v>
      </c>
    </row>
    <row r="70" spans="1:5" ht="60" hidden="1" x14ac:dyDescent="0.25">
      <c r="A70" s="2">
        <v>44140</v>
      </c>
      <c r="B70" s="4">
        <v>360</v>
      </c>
      <c r="C70" s="3" t="s">
        <v>16</v>
      </c>
      <c r="D70" s="3" t="s">
        <v>6</v>
      </c>
      <c r="E70" s="3" t="s">
        <v>6</v>
      </c>
    </row>
    <row r="71" spans="1:5" ht="60" hidden="1" x14ac:dyDescent="0.25">
      <c r="A71" s="2">
        <v>44140</v>
      </c>
      <c r="B71" s="4">
        <v>360</v>
      </c>
      <c r="C71" s="3" t="s">
        <v>16</v>
      </c>
      <c r="D71" s="3" t="s">
        <v>34</v>
      </c>
      <c r="E71" s="3" t="s">
        <v>6</v>
      </c>
    </row>
    <row r="72" spans="1:5" ht="60" hidden="1" x14ac:dyDescent="0.25">
      <c r="A72" s="2">
        <v>44141</v>
      </c>
      <c r="B72" s="4">
        <v>360</v>
      </c>
      <c r="C72" s="3" t="s">
        <v>16</v>
      </c>
      <c r="D72" s="3" t="s">
        <v>6</v>
      </c>
      <c r="E72" s="3" t="s">
        <v>6</v>
      </c>
    </row>
    <row r="73" spans="1:5" ht="60" hidden="1" x14ac:dyDescent="0.25">
      <c r="A73" s="2">
        <v>44141</v>
      </c>
      <c r="B73" s="4">
        <v>360</v>
      </c>
      <c r="C73" s="3" t="s">
        <v>16</v>
      </c>
      <c r="D73" s="3" t="s">
        <v>6</v>
      </c>
      <c r="E73" s="3" t="s">
        <v>6</v>
      </c>
    </row>
    <row r="74" spans="1:5" ht="60" hidden="1" x14ac:dyDescent="0.25">
      <c r="A74" s="2">
        <v>44141</v>
      </c>
      <c r="B74" s="4">
        <v>360</v>
      </c>
      <c r="C74" s="3" t="s">
        <v>16</v>
      </c>
      <c r="D74" s="3" t="s">
        <v>6</v>
      </c>
      <c r="E74" s="3" t="s">
        <v>6</v>
      </c>
    </row>
    <row r="75" spans="1:5" ht="60" hidden="1" x14ac:dyDescent="0.25">
      <c r="A75" s="2">
        <v>44141</v>
      </c>
      <c r="B75" s="4">
        <v>360</v>
      </c>
      <c r="C75" s="3" t="s">
        <v>16</v>
      </c>
      <c r="D75" s="3" t="s">
        <v>6</v>
      </c>
      <c r="E75" s="3" t="s">
        <v>6</v>
      </c>
    </row>
    <row r="76" spans="1:5" ht="60" hidden="1" x14ac:dyDescent="0.25">
      <c r="A76" s="2">
        <v>44141</v>
      </c>
      <c r="B76" s="4">
        <v>360</v>
      </c>
      <c r="C76" s="3" t="s">
        <v>16</v>
      </c>
      <c r="D76" s="3" t="s">
        <v>6</v>
      </c>
      <c r="E76" s="3" t="s">
        <v>6</v>
      </c>
    </row>
    <row r="77" spans="1:5" ht="60" hidden="1" x14ac:dyDescent="0.25">
      <c r="A77" s="2">
        <v>44141</v>
      </c>
      <c r="B77" s="4">
        <v>360</v>
      </c>
      <c r="C77" s="3" t="s">
        <v>16</v>
      </c>
      <c r="D77" s="3" t="s">
        <v>6</v>
      </c>
      <c r="E77" s="3" t="s">
        <v>6</v>
      </c>
    </row>
    <row r="78" spans="1:5" ht="60" hidden="1" x14ac:dyDescent="0.25">
      <c r="A78" s="2">
        <v>44142</v>
      </c>
      <c r="B78" s="4">
        <v>360</v>
      </c>
      <c r="C78" s="3" t="s">
        <v>16</v>
      </c>
      <c r="D78" s="3" t="s">
        <v>6</v>
      </c>
      <c r="E78" s="3" t="s">
        <v>6</v>
      </c>
    </row>
    <row r="79" spans="1:5" ht="60" hidden="1" x14ac:dyDescent="0.25">
      <c r="A79" s="2">
        <v>44142</v>
      </c>
      <c r="B79" s="4">
        <v>360</v>
      </c>
      <c r="C79" s="3" t="s">
        <v>16</v>
      </c>
      <c r="D79" s="3" t="s">
        <v>6</v>
      </c>
      <c r="E79" s="3" t="s">
        <v>6</v>
      </c>
    </row>
    <row r="80" spans="1:5" ht="60" hidden="1" x14ac:dyDescent="0.25">
      <c r="A80" s="2">
        <v>44142</v>
      </c>
      <c r="B80" s="4">
        <v>360</v>
      </c>
      <c r="C80" s="3" t="s">
        <v>16</v>
      </c>
      <c r="D80" s="3" t="s">
        <v>6</v>
      </c>
      <c r="E80" s="3" t="s">
        <v>6</v>
      </c>
    </row>
    <row r="81" spans="1:5" ht="60" hidden="1" x14ac:dyDescent="0.25">
      <c r="A81" s="2">
        <v>44142</v>
      </c>
      <c r="B81" s="4">
        <v>360</v>
      </c>
      <c r="C81" s="3" t="s">
        <v>16</v>
      </c>
      <c r="D81" s="3" t="s">
        <v>6</v>
      </c>
      <c r="E81" s="3" t="s">
        <v>6</v>
      </c>
    </row>
    <row r="82" spans="1:5" ht="60" hidden="1" x14ac:dyDescent="0.25">
      <c r="A82" s="2">
        <v>44142</v>
      </c>
      <c r="B82" s="4">
        <v>140</v>
      </c>
      <c r="C82" s="3" t="s">
        <v>16</v>
      </c>
      <c r="D82" s="3" t="s">
        <v>6</v>
      </c>
      <c r="E82" s="3" t="s">
        <v>6</v>
      </c>
    </row>
    <row r="83" spans="1:5" ht="60" hidden="1" x14ac:dyDescent="0.25">
      <c r="A83" s="2">
        <v>44142</v>
      </c>
      <c r="B83" s="4">
        <v>360</v>
      </c>
      <c r="C83" s="3" t="s">
        <v>16</v>
      </c>
      <c r="D83" s="3" t="s">
        <v>6</v>
      </c>
      <c r="E83" s="3" t="s">
        <v>6</v>
      </c>
    </row>
    <row r="84" spans="1:5" ht="60" hidden="1" x14ac:dyDescent="0.25">
      <c r="A84" s="2">
        <v>44142</v>
      </c>
      <c r="B84" s="4">
        <v>360</v>
      </c>
      <c r="C84" s="3" t="s">
        <v>16</v>
      </c>
      <c r="D84" s="3" t="s">
        <v>6</v>
      </c>
      <c r="E84" s="3" t="s">
        <v>6</v>
      </c>
    </row>
    <row r="85" spans="1:5" ht="60" hidden="1" x14ac:dyDescent="0.25">
      <c r="A85" s="2">
        <v>44143</v>
      </c>
      <c r="B85" s="4">
        <v>360</v>
      </c>
      <c r="C85" s="3" t="s">
        <v>16</v>
      </c>
      <c r="D85" s="3" t="s">
        <v>6</v>
      </c>
      <c r="E85" s="3" t="s">
        <v>6</v>
      </c>
    </row>
    <row r="86" spans="1:5" ht="60" hidden="1" x14ac:dyDescent="0.25">
      <c r="A86" s="2">
        <v>44143</v>
      </c>
      <c r="B86" s="4">
        <v>20</v>
      </c>
      <c r="C86" s="3" t="s">
        <v>16</v>
      </c>
      <c r="D86" s="3" t="s">
        <v>6</v>
      </c>
      <c r="E86" s="3" t="s">
        <v>6</v>
      </c>
    </row>
    <row r="87" spans="1:5" ht="60" hidden="1" x14ac:dyDescent="0.25">
      <c r="A87" s="2">
        <v>44143</v>
      </c>
      <c r="B87" s="4">
        <v>360</v>
      </c>
      <c r="C87" s="3" t="s">
        <v>16</v>
      </c>
      <c r="D87" s="3" t="s">
        <v>6</v>
      </c>
      <c r="E87" s="3" t="s">
        <v>6</v>
      </c>
    </row>
    <row r="88" spans="1:5" ht="60" hidden="1" x14ac:dyDescent="0.25">
      <c r="A88" s="2">
        <v>44143</v>
      </c>
      <c r="B88" s="4">
        <v>360</v>
      </c>
      <c r="C88" s="3" t="s">
        <v>16</v>
      </c>
      <c r="D88" s="3" t="s">
        <v>6</v>
      </c>
      <c r="E88" s="3" t="s">
        <v>6</v>
      </c>
    </row>
    <row r="89" spans="1:5" ht="60" hidden="1" x14ac:dyDescent="0.25">
      <c r="A89" s="2">
        <v>44144</v>
      </c>
      <c r="B89" s="4">
        <v>30</v>
      </c>
      <c r="C89" s="3" t="s">
        <v>16</v>
      </c>
      <c r="D89" s="3" t="s">
        <v>6</v>
      </c>
      <c r="E89" s="3" t="s">
        <v>6</v>
      </c>
    </row>
    <row r="90" spans="1:5" ht="75" hidden="1" x14ac:dyDescent="0.25">
      <c r="A90" s="2">
        <v>44144</v>
      </c>
      <c r="B90" s="4">
        <v>20</v>
      </c>
      <c r="C90" s="3" t="s">
        <v>25</v>
      </c>
      <c r="D90" s="3" t="s">
        <v>6</v>
      </c>
      <c r="E90" s="3" t="s">
        <v>6</v>
      </c>
    </row>
    <row r="91" spans="1:5" ht="75" hidden="1" x14ac:dyDescent="0.25">
      <c r="A91" s="2">
        <v>44144</v>
      </c>
      <c r="B91" s="4">
        <v>45</v>
      </c>
      <c r="C91" s="3" t="s">
        <v>25</v>
      </c>
      <c r="D91" s="3" t="s">
        <v>6</v>
      </c>
      <c r="E91" s="3" t="s">
        <v>6</v>
      </c>
    </row>
    <row r="92" spans="1:5" ht="60" hidden="1" x14ac:dyDescent="0.25">
      <c r="A92" s="2">
        <v>44144</v>
      </c>
      <c r="B92" s="4">
        <v>360</v>
      </c>
      <c r="C92" s="3" t="s">
        <v>16</v>
      </c>
      <c r="D92" s="3" t="s">
        <v>6</v>
      </c>
      <c r="E92" s="3" t="s">
        <v>6</v>
      </c>
    </row>
    <row r="93" spans="1:5" ht="60" hidden="1" x14ac:dyDescent="0.25">
      <c r="A93" s="2">
        <v>44144</v>
      </c>
      <c r="B93" s="4">
        <v>360</v>
      </c>
      <c r="C93" s="3" t="s">
        <v>16</v>
      </c>
      <c r="D93" s="3" t="s">
        <v>6</v>
      </c>
      <c r="E93" s="3" t="s">
        <v>6</v>
      </c>
    </row>
    <row r="94" spans="1:5" ht="60" hidden="1" x14ac:dyDescent="0.25">
      <c r="A94" s="2">
        <v>44144</v>
      </c>
      <c r="B94" s="4">
        <v>360</v>
      </c>
      <c r="C94" s="3" t="s">
        <v>16</v>
      </c>
      <c r="D94" s="3" t="s">
        <v>6</v>
      </c>
      <c r="E94" s="3" t="s">
        <v>6</v>
      </c>
    </row>
    <row r="95" spans="1:5" ht="60" hidden="1" x14ac:dyDescent="0.25">
      <c r="A95" s="2">
        <v>44145</v>
      </c>
      <c r="B95" s="4">
        <v>360</v>
      </c>
      <c r="C95" s="3" t="s">
        <v>16</v>
      </c>
      <c r="D95" s="3" t="s">
        <v>6</v>
      </c>
      <c r="E95" s="3" t="s">
        <v>6</v>
      </c>
    </row>
    <row r="96" spans="1:5" ht="60" hidden="1" x14ac:dyDescent="0.25">
      <c r="A96" s="2">
        <v>44145</v>
      </c>
      <c r="B96" s="4">
        <v>60</v>
      </c>
      <c r="C96" s="3" t="s">
        <v>16</v>
      </c>
      <c r="D96" s="3" t="s">
        <v>6</v>
      </c>
      <c r="E96" s="3" t="s">
        <v>6</v>
      </c>
    </row>
    <row r="97" spans="1:5" ht="150" hidden="1" x14ac:dyDescent="0.25">
      <c r="A97" s="2">
        <v>44145</v>
      </c>
      <c r="B97" s="4">
        <v>360</v>
      </c>
      <c r="C97" s="3" t="s">
        <v>16</v>
      </c>
      <c r="D97" s="3" t="s">
        <v>35</v>
      </c>
      <c r="E97" s="3" t="s">
        <v>6</v>
      </c>
    </row>
    <row r="98" spans="1:5" ht="60" hidden="1" x14ac:dyDescent="0.25">
      <c r="A98" s="2">
        <v>44145</v>
      </c>
      <c r="B98" s="4">
        <v>306</v>
      </c>
      <c r="C98" s="3" t="s">
        <v>16</v>
      </c>
      <c r="D98" s="3" t="s">
        <v>6</v>
      </c>
      <c r="E98" s="3" t="s">
        <v>6</v>
      </c>
    </row>
    <row r="99" spans="1:5" ht="60" hidden="1" x14ac:dyDescent="0.25">
      <c r="A99" s="2">
        <v>44145</v>
      </c>
      <c r="B99" s="4">
        <v>360</v>
      </c>
      <c r="C99" s="3" t="s">
        <v>16</v>
      </c>
      <c r="D99" s="3" t="s">
        <v>6</v>
      </c>
      <c r="E99" s="3" t="s">
        <v>6</v>
      </c>
    </row>
    <row r="100" spans="1:5" ht="150" hidden="1" x14ac:dyDescent="0.25">
      <c r="A100" s="2">
        <v>44145</v>
      </c>
      <c r="B100" s="4">
        <v>360</v>
      </c>
      <c r="C100" s="3" t="s">
        <v>16</v>
      </c>
      <c r="D100" s="3" t="s">
        <v>36</v>
      </c>
      <c r="E100" s="3" t="s">
        <v>6</v>
      </c>
    </row>
    <row r="101" spans="1:5" ht="60" hidden="1" x14ac:dyDescent="0.25">
      <c r="A101" s="2">
        <v>44146</v>
      </c>
      <c r="B101" s="4">
        <v>360</v>
      </c>
      <c r="C101" s="3" t="s">
        <v>16</v>
      </c>
      <c r="D101" s="3" t="s">
        <v>6</v>
      </c>
      <c r="E101" s="3" t="s">
        <v>6</v>
      </c>
    </row>
    <row r="102" spans="1:5" ht="60" hidden="1" x14ac:dyDescent="0.25">
      <c r="A102" s="2">
        <v>44146</v>
      </c>
      <c r="B102" s="4">
        <v>360</v>
      </c>
      <c r="C102" s="3" t="s">
        <v>16</v>
      </c>
      <c r="D102" s="3" t="s">
        <v>6</v>
      </c>
      <c r="E102" s="3" t="s">
        <v>6</v>
      </c>
    </row>
    <row r="103" spans="1:5" ht="60" hidden="1" x14ac:dyDescent="0.25">
      <c r="A103" s="2">
        <v>44146</v>
      </c>
      <c r="B103" s="4">
        <v>360</v>
      </c>
      <c r="C103" s="3" t="s">
        <v>16</v>
      </c>
      <c r="D103" s="3" t="s">
        <v>6</v>
      </c>
      <c r="E103" s="3" t="s">
        <v>6</v>
      </c>
    </row>
    <row r="104" spans="1:5" ht="60" hidden="1" x14ac:dyDescent="0.25">
      <c r="A104" s="2">
        <v>44146</v>
      </c>
      <c r="B104" s="4">
        <v>60</v>
      </c>
      <c r="C104" s="3" t="s">
        <v>16</v>
      </c>
      <c r="D104" s="3" t="s">
        <v>6</v>
      </c>
      <c r="E104" s="3" t="s">
        <v>6</v>
      </c>
    </row>
    <row r="105" spans="1:5" ht="60" hidden="1" x14ac:dyDescent="0.25">
      <c r="A105" s="2">
        <v>44147</v>
      </c>
      <c r="B105" s="4">
        <v>360</v>
      </c>
      <c r="C105" s="3" t="s">
        <v>16</v>
      </c>
      <c r="D105" s="3" t="s">
        <v>6</v>
      </c>
      <c r="E105" s="3" t="s">
        <v>6</v>
      </c>
    </row>
    <row r="106" spans="1:5" ht="60" hidden="1" x14ac:dyDescent="0.25">
      <c r="A106" s="2">
        <v>44147</v>
      </c>
      <c r="B106" s="4">
        <v>360</v>
      </c>
      <c r="C106" s="3" t="s">
        <v>16</v>
      </c>
      <c r="D106" s="3" t="s">
        <v>6</v>
      </c>
      <c r="E106" s="3" t="s">
        <v>6</v>
      </c>
    </row>
    <row r="107" spans="1:5" ht="60" hidden="1" x14ac:dyDescent="0.25">
      <c r="A107" s="2">
        <v>44147</v>
      </c>
      <c r="B107" s="4">
        <v>360</v>
      </c>
      <c r="C107" s="3" t="s">
        <v>16</v>
      </c>
      <c r="D107" s="3" t="s">
        <v>6</v>
      </c>
      <c r="E107" s="3" t="s">
        <v>6</v>
      </c>
    </row>
    <row r="108" spans="1:5" ht="60" hidden="1" x14ac:dyDescent="0.25">
      <c r="A108" s="2">
        <v>44148</v>
      </c>
      <c r="B108" s="4">
        <v>360</v>
      </c>
      <c r="C108" s="3" t="s">
        <v>16</v>
      </c>
      <c r="D108" s="3" t="s">
        <v>6</v>
      </c>
      <c r="E108" s="3" t="s">
        <v>6</v>
      </c>
    </row>
    <row r="109" spans="1:5" ht="60" hidden="1" x14ac:dyDescent="0.25">
      <c r="A109" s="2">
        <v>44148</v>
      </c>
      <c r="B109" s="4">
        <v>360</v>
      </c>
      <c r="C109" s="3" t="s">
        <v>16</v>
      </c>
      <c r="D109" s="3" t="s">
        <v>6</v>
      </c>
      <c r="E109" s="3" t="s">
        <v>6</v>
      </c>
    </row>
    <row r="110" spans="1:5" ht="60" hidden="1" x14ac:dyDescent="0.25">
      <c r="A110" s="2">
        <v>44148</v>
      </c>
      <c r="B110" s="4">
        <v>360</v>
      </c>
      <c r="C110" s="3" t="s">
        <v>16</v>
      </c>
      <c r="D110" s="3" t="s">
        <v>6</v>
      </c>
      <c r="E110" s="3" t="s">
        <v>6</v>
      </c>
    </row>
    <row r="111" spans="1:5" ht="60" hidden="1" x14ac:dyDescent="0.25">
      <c r="A111" s="2">
        <v>44149</v>
      </c>
      <c r="B111" s="4">
        <v>360</v>
      </c>
      <c r="C111" s="3" t="s">
        <v>16</v>
      </c>
      <c r="D111" s="3" t="s">
        <v>6</v>
      </c>
      <c r="E111" s="3" t="s">
        <v>6</v>
      </c>
    </row>
    <row r="112" spans="1:5" ht="60" hidden="1" x14ac:dyDescent="0.25">
      <c r="A112" s="2">
        <v>44149</v>
      </c>
      <c r="B112" s="4">
        <v>360</v>
      </c>
      <c r="C112" s="3" t="s">
        <v>16</v>
      </c>
      <c r="D112" s="3" t="s">
        <v>6</v>
      </c>
      <c r="E112" s="3" t="s">
        <v>6</v>
      </c>
    </row>
    <row r="113" spans="1:5" ht="60" hidden="1" x14ac:dyDescent="0.25">
      <c r="A113" s="2">
        <v>44149</v>
      </c>
      <c r="B113" s="4">
        <v>360</v>
      </c>
      <c r="C113" s="3" t="s">
        <v>16</v>
      </c>
      <c r="D113" s="3" t="s">
        <v>6</v>
      </c>
      <c r="E113" s="3" t="s">
        <v>6</v>
      </c>
    </row>
    <row r="114" spans="1:5" ht="90" hidden="1" x14ac:dyDescent="0.25">
      <c r="A114" s="2">
        <v>44150</v>
      </c>
      <c r="B114" s="4">
        <v>360</v>
      </c>
      <c r="C114" s="3" t="s">
        <v>37</v>
      </c>
      <c r="D114" s="3" t="s">
        <v>38</v>
      </c>
      <c r="E114" s="3" t="s">
        <v>6</v>
      </c>
    </row>
    <row r="115" spans="1:5" ht="90" hidden="1" x14ac:dyDescent="0.25">
      <c r="A115" s="2">
        <v>44150</v>
      </c>
      <c r="B115" s="4">
        <v>360</v>
      </c>
      <c r="C115" s="3" t="s">
        <v>37</v>
      </c>
      <c r="D115" s="3" t="s">
        <v>39</v>
      </c>
      <c r="E115" s="3" t="s">
        <v>6</v>
      </c>
    </row>
    <row r="116" spans="1:5" ht="90" hidden="1" x14ac:dyDescent="0.25">
      <c r="A116" s="2">
        <v>44150</v>
      </c>
      <c r="B116" s="4">
        <v>360</v>
      </c>
      <c r="C116" s="3" t="s">
        <v>37</v>
      </c>
      <c r="D116" s="3" t="s">
        <v>38</v>
      </c>
      <c r="E116" s="3" t="s">
        <v>6</v>
      </c>
    </row>
    <row r="117" spans="1:5" ht="90" hidden="1" x14ac:dyDescent="0.25">
      <c r="A117" s="2">
        <v>44150</v>
      </c>
      <c r="B117" s="4">
        <v>360</v>
      </c>
      <c r="C117" s="3" t="s">
        <v>37</v>
      </c>
      <c r="D117" s="3" t="s">
        <v>38</v>
      </c>
      <c r="E117" s="3" t="s">
        <v>6</v>
      </c>
    </row>
    <row r="118" spans="1:5" ht="90" hidden="1" x14ac:dyDescent="0.25">
      <c r="A118" s="2">
        <v>44150</v>
      </c>
      <c r="B118" s="4">
        <v>360</v>
      </c>
      <c r="C118" s="3" t="s">
        <v>37</v>
      </c>
      <c r="D118" s="3" t="s">
        <v>38</v>
      </c>
      <c r="E118" s="3" t="s">
        <v>6</v>
      </c>
    </row>
    <row r="119" spans="1:5" ht="90" hidden="1" x14ac:dyDescent="0.25">
      <c r="A119" s="2">
        <v>44150</v>
      </c>
      <c r="B119" s="4">
        <v>360</v>
      </c>
      <c r="C119" s="3" t="s">
        <v>37</v>
      </c>
      <c r="D119" s="3" t="s">
        <v>38</v>
      </c>
      <c r="E119" s="3" t="s">
        <v>6</v>
      </c>
    </row>
    <row r="120" spans="1:5" ht="90" hidden="1" x14ac:dyDescent="0.25">
      <c r="A120" s="2">
        <v>44151</v>
      </c>
      <c r="B120" s="4">
        <v>360</v>
      </c>
      <c r="C120" s="3" t="s">
        <v>37</v>
      </c>
      <c r="D120" s="3" t="s">
        <v>38</v>
      </c>
      <c r="E120" s="3" t="s">
        <v>6</v>
      </c>
    </row>
    <row r="121" spans="1:5" ht="90" hidden="1" x14ac:dyDescent="0.25">
      <c r="A121" s="2">
        <v>44151</v>
      </c>
      <c r="B121" s="4">
        <v>360</v>
      </c>
      <c r="C121" s="3" t="s">
        <v>37</v>
      </c>
      <c r="D121" s="3" t="s">
        <v>38</v>
      </c>
      <c r="E121" s="3" t="s">
        <v>6</v>
      </c>
    </row>
    <row r="122" spans="1:5" ht="90" hidden="1" x14ac:dyDescent="0.25">
      <c r="A122" s="2">
        <v>44151</v>
      </c>
      <c r="B122" s="4">
        <v>360</v>
      </c>
      <c r="C122" s="3" t="s">
        <v>37</v>
      </c>
      <c r="D122" s="3" t="s">
        <v>38</v>
      </c>
      <c r="E122" s="3" t="s">
        <v>6</v>
      </c>
    </row>
    <row r="123" spans="1:5" ht="90" hidden="1" x14ac:dyDescent="0.25">
      <c r="A123" s="2">
        <v>44151</v>
      </c>
      <c r="B123" s="4">
        <v>360</v>
      </c>
      <c r="C123" s="3" t="s">
        <v>37</v>
      </c>
      <c r="D123" s="3" t="s">
        <v>38</v>
      </c>
      <c r="E123" s="3" t="s">
        <v>6</v>
      </c>
    </row>
    <row r="124" spans="1:5" ht="90" hidden="1" x14ac:dyDescent="0.25">
      <c r="A124" s="2">
        <v>44151</v>
      </c>
      <c r="B124" s="4">
        <v>360</v>
      </c>
      <c r="C124" s="3" t="s">
        <v>37</v>
      </c>
      <c r="D124" s="3" t="s">
        <v>38</v>
      </c>
      <c r="E124" s="3" t="s">
        <v>6</v>
      </c>
    </row>
    <row r="125" spans="1:5" ht="90" hidden="1" x14ac:dyDescent="0.25">
      <c r="A125" s="2">
        <v>44151</v>
      </c>
      <c r="B125" s="4">
        <v>360</v>
      </c>
      <c r="C125" s="3" t="s">
        <v>37</v>
      </c>
      <c r="D125" s="3" t="s">
        <v>38</v>
      </c>
      <c r="E125" s="3" t="s">
        <v>6</v>
      </c>
    </row>
    <row r="126" spans="1:5" ht="90" hidden="1" x14ac:dyDescent="0.25">
      <c r="A126" s="2">
        <v>44152</v>
      </c>
      <c r="B126" s="4">
        <v>360</v>
      </c>
      <c r="C126" s="3" t="s">
        <v>37</v>
      </c>
      <c r="D126" s="3" t="s">
        <v>38</v>
      </c>
      <c r="E126" s="3" t="s">
        <v>6</v>
      </c>
    </row>
    <row r="127" spans="1:5" ht="90" hidden="1" x14ac:dyDescent="0.25">
      <c r="A127" s="2">
        <v>44152</v>
      </c>
      <c r="B127" s="4">
        <v>360</v>
      </c>
      <c r="C127" s="3" t="s">
        <v>37</v>
      </c>
      <c r="D127" s="3" t="s">
        <v>40</v>
      </c>
      <c r="E127" s="3" t="s">
        <v>6</v>
      </c>
    </row>
    <row r="128" spans="1:5" ht="90" hidden="1" x14ac:dyDescent="0.25">
      <c r="A128" s="2">
        <v>44152</v>
      </c>
      <c r="B128" s="4">
        <v>360</v>
      </c>
      <c r="C128" s="3" t="s">
        <v>37</v>
      </c>
      <c r="D128" s="3" t="s">
        <v>38</v>
      </c>
      <c r="E128" s="3" t="s">
        <v>6</v>
      </c>
    </row>
    <row r="129" spans="1:5" ht="90" hidden="1" x14ac:dyDescent="0.25">
      <c r="A129" s="2">
        <v>44152</v>
      </c>
      <c r="B129" s="4">
        <v>360</v>
      </c>
      <c r="C129" s="3" t="s">
        <v>37</v>
      </c>
      <c r="D129" s="3" t="s">
        <v>38</v>
      </c>
      <c r="E129" s="3" t="s">
        <v>6</v>
      </c>
    </row>
    <row r="130" spans="1:5" ht="90" hidden="1" x14ac:dyDescent="0.25">
      <c r="A130" s="2">
        <v>44152</v>
      </c>
      <c r="B130" s="4">
        <v>360</v>
      </c>
      <c r="C130" s="3" t="s">
        <v>37</v>
      </c>
      <c r="D130" s="3" t="s">
        <v>40</v>
      </c>
      <c r="E130" s="3" t="s">
        <v>6</v>
      </c>
    </row>
    <row r="131" spans="1:5" ht="90" hidden="1" x14ac:dyDescent="0.25">
      <c r="A131" s="2">
        <v>44152</v>
      </c>
      <c r="B131" s="4">
        <v>360</v>
      </c>
      <c r="C131" s="3" t="s">
        <v>37</v>
      </c>
      <c r="D131" s="3" t="s">
        <v>38</v>
      </c>
      <c r="E131" s="3" t="s">
        <v>6</v>
      </c>
    </row>
    <row r="132" spans="1:5" ht="120" hidden="1" x14ac:dyDescent="0.25">
      <c r="A132" s="2">
        <v>44153</v>
      </c>
      <c r="B132" s="4">
        <v>360</v>
      </c>
      <c r="C132" s="3" t="s">
        <v>16</v>
      </c>
      <c r="D132" s="3" t="s">
        <v>41</v>
      </c>
      <c r="E132" s="3" t="s">
        <v>6</v>
      </c>
    </row>
    <row r="133" spans="1:5" ht="60" hidden="1" x14ac:dyDescent="0.25">
      <c r="A133" s="2">
        <v>44153</v>
      </c>
      <c r="B133" s="4">
        <v>360</v>
      </c>
      <c r="C133" s="3" t="s">
        <v>16</v>
      </c>
      <c r="D133" s="3" t="s">
        <v>6</v>
      </c>
      <c r="E133" s="3" t="s">
        <v>6</v>
      </c>
    </row>
    <row r="134" spans="1:5" ht="60" hidden="1" x14ac:dyDescent="0.25">
      <c r="A134" s="2">
        <v>44153</v>
      </c>
      <c r="B134" s="4">
        <v>360</v>
      </c>
      <c r="C134" s="3" t="s">
        <v>16</v>
      </c>
      <c r="D134" s="3" t="s">
        <v>6</v>
      </c>
      <c r="E134" s="3" t="s">
        <v>6</v>
      </c>
    </row>
    <row r="135" spans="1:5" ht="60" hidden="1" x14ac:dyDescent="0.25">
      <c r="A135" s="2">
        <v>44153</v>
      </c>
      <c r="B135" s="4">
        <v>360</v>
      </c>
      <c r="C135" s="3" t="s">
        <v>16</v>
      </c>
      <c r="D135" s="3" t="s">
        <v>6</v>
      </c>
      <c r="E135" s="3" t="s">
        <v>6</v>
      </c>
    </row>
    <row r="136" spans="1:5" ht="105" hidden="1" x14ac:dyDescent="0.25">
      <c r="A136" s="2">
        <v>44153</v>
      </c>
      <c r="B136" s="4">
        <v>360</v>
      </c>
      <c r="C136" s="3" t="s">
        <v>16</v>
      </c>
      <c r="D136" s="3" t="s">
        <v>42</v>
      </c>
      <c r="E136" s="3" t="s">
        <v>6</v>
      </c>
    </row>
    <row r="137" spans="1:5" ht="120" hidden="1" x14ac:dyDescent="0.25">
      <c r="A137" s="2">
        <v>44153</v>
      </c>
      <c r="B137" s="4">
        <v>360</v>
      </c>
      <c r="C137" s="3" t="s">
        <v>16</v>
      </c>
      <c r="D137" s="3" t="s">
        <v>41</v>
      </c>
      <c r="E137" s="3" t="s">
        <v>6</v>
      </c>
    </row>
    <row r="138" spans="1:5" ht="120" hidden="1" x14ac:dyDescent="0.25">
      <c r="A138" s="2">
        <v>44154</v>
      </c>
      <c r="B138" s="4">
        <v>360</v>
      </c>
      <c r="C138" s="3" t="s">
        <v>16</v>
      </c>
      <c r="D138" s="3" t="s">
        <v>41</v>
      </c>
      <c r="E138" s="3" t="s">
        <v>6</v>
      </c>
    </row>
    <row r="139" spans="1:5" ht="120" hidden="1" x14ac:dyDescent="0.25">
      <c r="A139" s="2">
        <v>44154</v>
      </c>
      <c r="B139" s="4">
        <v>360</v>
      </c>
      <c r="C139" s="3" t="s">
        <v>16</v>
      </c>
      <c r="D139" s="3" t="s">
        <v>41</v>
      </c>
      <c r="E139" s="3" t="s">
        <v>6</v>
      </c>
    </row>
    <row r="140" spans="1:5" ht="120" hidden="1" x14ac:dyDescent="0.25">
      <c r="A140" s="2">
        <v>44154</v>
      </c>
      <c r="B140" s="4">
        <v>360</v>
      </c>
      <c r="C140" s="3" t="s">
        <v>16</v>
      </c>
      <c r="D140" s="3" t="s">
        <v>41</v>
      </c>
      <c r="E140" s="3" t="s">
        <v>6</v>
      </c>
    </row>
    <row r="141" spans="1:5" ht="60" hidden="1" x14ac:dyDescent="0.25">
      <c r="A141" s="2">
        <v>44154</v>
      </c>
      <c r="B141" s="4">
        <v>360</v>
      </c>
      <c r="C141" s="3" t="s">
        <v>16</v>
      </c>
      <c r="D141" s="3" t="s">
        <v>6</v>
      </c>
      <c r="E141" s="3" t="s">
        <v>6</v>
      </c>
    </row>
    <row r="142" spans="1:5" ht="60" hidden="1" x14ac:dyDescent="0.25">
      <c r="A142" s="2">
        <v>44154</v>
      </c>
      <c r="B142" s="4">
        <v>360</v>
      </c>
      <c r="C142" s="3" t="s">
        <v>16</v>
      </c>
      <c r="D142" s="3" t="s">
        <v>6</v>
      </c>
      <c r="E142" s="3" t="s">
        <v>6</v>
      </c>
    </row>
    <row r="143" spans="1:5" ht="60" hidden="1" x14ac:dyDescent="0.25">
      <c r="A143" s="2">
        <v>44154</v>
      </c>
      <c r="B143" s="4">
        <v>360</v>
      </c>
      <c r="C143" s="3" t="s">
        <v>16</v>
      </c>
      <c r="D143" s="3" t="s">
        <v>6</v>
      </c>
      <c r="E143" s="3" t="s">
        <v>6</v>
      </c>
    </row>
    <row r="144" spans="1:5" ht="120" hidden="1" x14ac:dyDescent="0.25">
      <c r="A144" s="2">
        <v>44155</v>
      </c>
      <c r="B144" s="4">
        <v>360</v>
      </c>
      <c r="C144" s="3" t="s">
        <v>16</v>
      </c>
      <c r="D144" s="3" t="s">
        <v>41</v>
      </c>
      <c r="E144" s="3" t="s">
        <v>6</v>
      </c>
    </row>
    <row r="145" spans="1:5" ht="120" hidden="1" x14ac:dyDescent="0.25">
      <c r="A145" s="2">
        <v>44155</v>
      </c>
      <c r="B145" s="4">
        <v>360</v>
      </c>
      <c r="C145" s="3" t="s">
        <v>16</v>
      </c>
      <c r="D145" s="3" t="s">
        <v>41</v>
      </c>
      <c r="E145" s="3" t="s">
        <v>6</v>
      </c>
    </row>
    <row r="146" spans="1:5" ht="120" hidden="1" x14ac:dyDescent="0.25">
      <c r="A146" s="2">
        <v>44155</v>
      </c>
      <c r="B146" s="4">
        <v>360</v>
      </c>
      <c r="C146" s="3" t="s">
        <v>16</v>
      </c>
      <c r="D146" s="3" t="s">
        <v>41</v>
      </c>
      <c r="E146" s="3" t="s">
        <v>6</v>
      </c>
    </row>
    <row r="147" spans="1:5" ht="120" hidden="1" x14ac:dyDescent="0.25">
      <c r="A147" s="2">
        <v>44156</v>
      </c>
      <c r="B147" s="4">
        <v>360</v>
      </c>
      <c r="C147" s="3" t="s">
        <v>16</v>
      </c>
      <c r="D147" s="3" t="s">
        <v>41</v>
      </c>
      <c r="E147" s="3" t="s">
        <v>6</v>
      </c>
    </row>
    <row r="148" spans="1:5" ht="120" hidden="1" x14ac:dyDescent="0.25">
      <c r="A148" s="2">
        <v>44156</v>
      </c>
      <c r="B148" s="4">
        <v>360</v>
      </c>
      <c r="C148" s="3" t="s">
        <v>16</v>
      </c>
      <c r="D148" s="3" t="s">
        <v>41</v>
      </c>
      <c r="E148" s="3" t="s">
        <v>6</v>
      </c>
    </row>
    <row r="149" spans="1:5" ht="120" hidden="1" x14ac:dyDescent="0.25">
      <c r="A149" s="2">
        <v>44156</v>
      </c>
      <c r="B149" s="4">
        <v>360</v>
      </c>
      <c r="C149" s="3" t="s">
        <v>16</v>
      </c>
      <c r="D149" s="3" t="s">
        <v>41</v>
      </c>
      <c r="E149" s="3" t="s">
        <v>6</v>
      </c>
    </row>
    <row r="150" spans="1:5" ht="120" hidden="1" x14ac:dyDescent="0.25">
      <c r="A150" s="2">
        <v>44157</v>
      </c>
      <c r="B150" s="4">
        <v>360</v>
      </c>
      <c r="C150" s="3" t="s">
        <v>16</v>
      </c>
      <c r="D150" s="3" t="s">
        <v>41</v>
      </c>
      <c r="E150" s="3" t="s">
        <v>6</v>
      </c>
    </row>
    <row r="151" spans="1:5" ht="120" hidden="1" x14ac:dyDescent="0.25">
      <c r="A151" s="2">
        <v>44157</v>
      </c>
      <c r="B151" s="4">
        <v>360</v>
      </c>
      <c r="C151" s="3" t="s">
        <v>16</v>
      </c>
      <c r="D151" s="3" t="s">
        <v>41</v>
      </c>
      <c r="E151" s="3" t="s">
        <v>6</v>
      </c>
    </row>
    <row r="152" spans="1:5" ht="120" hidden="1" x14ac:dyDescent="0.25">
      <c r="A152" s="2">
        <v>44157</v>
      </c>
      <c r="B152" s="4">
        <v>360</v>
      </c>
      <c r="C152" s="3" t="s">
        <v>16</v>
      </c>
      <c r="D152" s="3" t="s">
        <v>43</v>
      </c>
      <c r="E152" s="3" t="s">
        <v>6</v>
      </c>
    </row>
    <row r="153" spans="1:5" ht="105" hidden="1" x14ac:dyDescent="0.25">
      <c r="A153" s="2">
        <v>44157</v>
      </c>
      <c r="B153" s="4">
        <v>360</v>
      </c>
      <c r="C153" s="3" t="s">
        <v>16</v>
      </c>
      <c r="D153" s="3" t="s">
        <v>44</v>
      </c>
      <c r="E153" s="3" t="s">
        <v>6</v>
      </c>
    </row>
    <row r="154" spans="1:5" ht="60" hidden="1" x14ac:dyDescent="0.25">
      <c r="A154" s="2">
        <v>44158</v>
      </c>
      <c r="B154" s="4">
        <v>60</v>
      </c>
      <c r="C154" s="3" t="s">
        <v>16</v>
      </c>
      <c r="D154" s="3" t="s">
        <v>6</v>
      </c>
      <c r="E154" s="3" t="s">
        <v>6</v>
      </c>
    </row>
    <row r="155" spans="1:5" ht="60" hidden="1" x14ac:dyDescent="0.25">
      <c r="A155" s="2">
        <v>44158</v>
      </c>
      <c r="B155" s="4">
        <v>60</v>
      </c>
      <c r="C155" s="3" t="s">
        <v>16</v>
      </c>
      <c r="D155" s="3" t="s">
        <v>6</v>
      </c>
      <c r="E155" s="3" t="s">
        <v>6</v>
      </c>
    </row>
    <row r="156" spans="1:5" ht="60" hidden="1" x14ac:dyDescent="0.25">
      <c r="A156" s="2">
        <v>44158</v>
      </c>
      <c r="B156" s="4">
        <v>60</v>
      </c>
      <c r="C156" s="3" t="s">
        <v>16</v>
      </c>
      <c r="D156" s="3" t="s">
        <v>6</v>
      </c>
      <c r="E156" s="3" t="s">
        <v>6</v>
      </c>
    </row>
    <row r="157" spans="1:5" ht="120" hidden="1" x14ac:dyDescent="0.25">
      <c r="A157" s="2">
        <v>44158</v>
      </c>
      <c r="B157" s="4">
        <v>360</v>
      </c>
      <c r="C157" s="3" t="s">
        <v>16</v>
      </c>
      <c r="D157" s="3" t="s">
        <v>41</v>
      </c>
      <c r="E157" s="3" t="s">
        <v>6</v>
      </c>
    </row>
    <row r="158" spans="1:5" ht="120" hidden="1" x14ac:dyDescent="0.25">
      <c r="A158" s="2">
        <v>44158</v>
      </c>
      <c r="B158" s="4">
        <v>360</v>
      </c>
      <c r="C158" s="3" t="s">
        <v>16</v>
      </c>
      <c r="D158" s="3" t="s">
        <v>41</v>
      </c>
      <c r="E158" s="3" t="s">
        <v>6</v>
      </c>
    </row>
    <row r="159" spans="1:5" ht="120" hidden="1" x14ac:dyDescent="0.25">
      <c r="A159" s="2">
        <v>44158</v>
      </c>
      <c r="B159" s="4">
        <v>360</v>
      </c>
      <c r="C159" s="3" t="s">
        <v>16</v>
      </c>
      <c r="D159" s="3" t="s">
        <v>45</v>
      </c>
      <c r="E159" s="3" t="s">
        <v>6</v>
      </c>
    </row>
    <row r="160" spans="1:5" ht="120" hidden="1" x14ac:dyDescent="0.25">
      <c r="A160" s="2">
        <v>44159</v>
      </c>
      <c r="B160" s="4">
        <v>360</v>
      </c>
      <c r="C160" s="3" t="s">
        <v>16</v>
      </c>
      <c r="D160" s="3" t="s">
        <v>41</v>
      </c>
      <c r="E160" s="3" t="s">
        <v>6</v>
      </c>
    </row>
    <row r="161" spans="1:5" ht="60" hidden="1" x14ac:dyDescent="0.25">
      <c r="A161" s="2">
        <v>44159</v>
      </c>
      <c r="B161" s="4">
        <v>180</v>
      </c>
      <c r="C161" s="3" t="s">
        <v>16</v>
      </c>
      <c r="D161" s="3" t="s">
        <v>6</v>
      </c>
      <c r="E161" s="3" t="s">
        <v>6</v>
      </c>
    </row>
    <row r="162" spans="1:5" ht="60" hidden="1" x14ac:dyDescent="0.25">
      <c r="A162" s="2">
        <v>44159</v>
      </c>
      <c r="B162" s="4">
        <v>180</v>
      </c>
      <c r="C162" s="3" t="s">
        <v>16</v>
      </c>
      <c r="D162" s="3" t="s">
        <v>6</v>
      </c>
      <c r="E162" s="3" t="s">
        <v>6</v>
      </c>
    </row>
    <row r="163" spans="1:5" ht="120" hidden="1" x14ac:dyDescent="0.25">
      <c r="A163" s="2">
        <v>44159</v>
      </c>
      <c r="B163" s="4">
        <v>360</v>
      </c>
      <c r="C163" s="3" t="s">
        <v>16</v>
      </c>
      <c r="D163" s="3" t="s">
        <v>46</v>
      </c>
      <c r="E163" s="3" t="s">
        <v>6</v>
      </c>
    </row>
    <row r="164" spans="1:5" ht="120" hidden="1" x14ac:dyDescent="0.25">
      <c r="A164" s="2">
        <v>44159</v>
      </c>
      <c r="B164" s="4">
        <v>360</v>
      </c>
      <c r="C164" s="3" t="s">
        <v>16</v>
      </c>
      <c r="D164" s="3" t="s">
        <v>41</v>
      </c>
      <c r="E164" s="3" t="s">
        <v>6</v>
      </c>
    </row>
    <row r="165" spans="1:5" ht="120" hidden="1" x14ac:dyDescent="0.25">
      <c r="A165" s="2">
        <v>44159</v>
      </c>
      <c r="B165" s="4">
        <v>360</v>
      </c>
      <c r="C165" s="3" t="s">
        <v>16</v>
      </c>
      <c r="D165" s="3" t="s">
        <v>41</v>
      </c>
      <c r="E165" s="3" t="s">
        <v>6</v>
      </c>
    </row>
    <row r="166" spans="1:5" ht="60" hidden="1" x14ac:dyDescent="0.25">
      <c r="A166" s="2">
        <v>44160</v>
      </c>
      <c r="B166" s="4">
        <v>360</v>
      </c>
      <c r="C166" s="3" t="s">
        <v>16</v>
      </c>
      <c r="D166" s="3" t="s">
        <v>6</v>
      </c>
      <c r="E166" s="3" t="s">
        <v>6</v>
      </c>
    </row>
    <row r="167" spans="1:5" ht="60" hidden="1" x14ac:dyDescent="0.25">
      <c r="A167" s="2">
        <v>44160</v>
      </c>
      <c r="B167" s="4">
        <v>360</v>
      </c>
      <c r="C167" s="3" t="s">
        <v>16</v>
      </c>
      <c r="D167" s="3" t="s">
        <v>6</v>
      </c>
      <c r="E167" s="3" t="s">
        <v>6</v>
      </c>
    </row>
    <row r="168" spans="1:5" ht="60" hidden="1" x14ac:dyDescent="0.25">
      <c r="A168" s="2">
        <v>44160</v>
      </c>
      <c r="B168" s="4">
        <v>360</v>
      </c>
      <c r="C168" s="3" t="s">
        <v>16</v>
      </c>
      <c r="D168" s="3" t="s">
        <v>6</v>
      </c>
      <c r="E168" s="3" t="s">
        <v>6</v>
      </c>
    </row>
    <row r="169" spans="1:5" ht="60" hidden="1" x14ac:dyDescent="0.25">
      <c r="A169" s="2">
        <v>44160</v>
      </c>
      <c r="B169" s="4">
        <v>360</v>
      </c>
      <c r="C169" s="3" t="s">
        <v>16</v>
      </c>
      <c r="D169" s="3" t="s">
        <v>6</v>
      </c>
      <c r="E169" s="3" t="s">
        <v>6</v>
      </c>
    </row>
    <row r="170" spans="1:5" ht="60" hidden="1" x14ac:dyDescent="0.25">
      <c r="A170" s="2">
        <v>44160</v>
      </c>
      <c r="B170" s="4">
        <v>360</v>
      </c>
      <c r="C170" s="3" t="s">
        <v>16</v>
      </c>
      <c r="D170" s="3" t="s">
        <v>6</v>
      </c>
      <c r="E170" s="3" t="s">
        <v>6</v>
      </c>
    </row>
    <row r="171" spans="1:5" ht="60" hidden="1" x14ac:dyDescent="0.25">
      <c r="A171" s="2">
        <v>44160</v>
      </c>
      <c r="B171" s="4">
        <v>360</v>
      </c>
      <c r="C171" s="3" t="s">
        <v>16</v>
      </c>
      <c r="D171" s="3" t="s">
        <v>6</v>
      </c>
      <c r="E171" s="3" t="s">
        <v>6</v>
      </c>
    </row>
    <row r="172" spans="1:5" ht="60" hidden="1" x14ac:dyDescent="0.25">
      <c r="A172" s="2">
        <v>44161</v>
      </c>
      <c r="B172" s="4">
        <v>360</v>
      </c>
      <c r="C172" s="3" t="s">
        <v>16</v>
      </c>
      <c r="D172" s="3" t="s">
        <v>6</v>
      </c>
      <c r="E172" s="3" t="s">
        <v>6</v>
      </c>
    </row>
    <row r="173" spans="1:5" ht="60" hidden="1" x14ac:dyDescent="0.25">
      <c r="A173" s="2">
        <v>44161</v>
      </c>
      <c r="B173" s="4">
        <v>60</v>
      </c>
      <c r="C173" s="3" t="s">
        <v>13</v>
      </c>
      <c r="D173" s="3" t="s">
        <v>6</v>
      </c>
      <c r="E173" s="3" t="s">
        <v>6</v>
      </c>
    </row>
    <row r="174" spans="1:5" ht="60" hidden="1" x14ac:dyDescent="0.25">
      <c r="A174" s="2">
        <v>44161</v>
      </c>
      <c r="B174" s="4">
        <v>220</v>
      </c>
      <c r="C174" s="3" t="s">
        <v>16</v>
      </c>
      <c r="D174" s="3" t="s">
        <v>6</v>
      </c>
      <c r="E174" s="3" t="s">
        <v>6</v>
      </c>
    </row>
    <row r="175" spans="1:5" ht="60" hidden="1" x14ac:dyDescent="0.25">
      <c r="A175" s="2">
        <v>44161</v>
      </c>
      <c r="B175" s="4">
        <v>360</v>
      </c>
      <c r="C175" s="3" t="s">
        <v>16</v>
      </c>
      <c r="D175" s="3" t="s">
        <v>6</v>
      </c>
      <c r="E175" s="3" t="s">
        <v>6</v>
      </c>
    </row>
    <row r="176" spans="1:5" ht="60" hidden="1" x14ac:dyDescent="0.25">
      <c r="A176" s="2">
        <v>44161</v>
      </c>
      <c r="B176" s="4">
        <v>360</v>
      </c>
      <c r="C176" s="3" t="s">
        <v>16</v>
      </c>
      <c r="D176" s="3" t="s">
        <v>6</v>
      </c>
      <c r="E176" s="3" t="s">
        <v>6</v>
      </c>
    </row>
    <row r="177" spans="1:5" ht="60" hidden="1" x14ac:dyDescent="0.25">
      <c r="A177" s="2">
        <v>44162</v>
      </c>
      <c r="B177" s="4">
        <v>160</v>
      </c>
      <c r="C177" s="3" t="s">
        <v>16</v>
      </c>
      <c r="D177" s="3" t="s">
        <v>6</v>
      </c>
      <c r="E177" s="3" t="s">
        <v>6</v>
      </c>
    </row>
    <row r="178" spans="1:5" ht="60" hidden="1" x14ac:dyDescent="0.25">
      <c r="A178" s="2">
        <v>44162</v>
      </c>
      <c r="B178" s="4">
        <v>360</v>
      </c>
      <c r="C178" s="3" t="s">
        <v>16</v>
      </c>
      <c r="D178" s="3" t="s">
        <v>6</v>
      </c>
      <c r="E178" s="3" t="s">
        <v>6</v>
      </c>
    </row>
    <row r="179" spans="1:5" ht="60" hidden="1" x14ac:dyDescent="0.25">
      <c r="A179" s="2">
        <v>44162</v>
      </c>
      <c r="B179" s="4">
        <v>360</v>
      </c>
      <c r="C179" s="3" t="s">
        <v>16</v>
      </c>
      <c r="D179" s="3" t="s">
        <v>6</v>
      </c>
      <c r="E179" s="3" t="s">
        <v>6</v>
      </c>
    </row>
    <row r="180" spans="1:5" ht="60" hidden="1" x14ac:dyDescent="0.25">
      <c r="A180" s="2">
        <v>44162</v>
      </c>
      <c r="B180" s="4">
        <v>360</v>
      </c>
      <c r="C180" s="3" t="s">
        <v>16</v>
      </c>
      <c r="D180" s="3" t="s">
        <v>6</v>
      </c>
      <c r="E180" s="3" t="s">
        <v>6</v>
      </c>
    </row>
    <row r="181" spans="1:5" ht="60" hidden="1" x14ac:dyDescent="0.25">
      <c r="A181" s="2">
        <v>44163</v>
      </c>
      <c r="B181" s="4">
        <v>360</v>
      </c>
      <c r="C181" s="3" t="s">
        <v>16</v>
      </c>
      <c r="D181" s="3" t="s">
        <v>6</v>
      </c>
      <c r="E181" s="3" t="s">
        <v>6</v>
      </c>
    </row>
    <row r="182" spans="1:5" ht="60" hidden="1" x14ac:dyDescent="0.25">
      <c r="A182" s="2">
        <v>44163</v>
      </c>
      <c r="B182" s="4">
        <v>360</v>
      </c>
      <c r="C182" s="3" t="s">
        <v>16</v>
      </c>
      <c r="D182" s="3" t="s">
        <v>6</v>
      </c>
      <c r="E182" s="3" t="s">
        <v>6</v>
      </c>
    </row>
    <row r="183" spans="1:5" ht="60" hidden="1" x14ac:dyDescent="0.25">
      <c r="A183" s="2">
        <v>44163</v>
      </c>
      <c r="B183" s="4">
        <v>360</v>
      </c>
      <c r="C183" s="3" t="s">
        <v>16</v>
      </c>
      <c r="D183" s="3" t="s">
        <v>6</v>
      </c>
      <c r="E183" s="3" t="s">
        <v>6</v>
      </c>
    </row>
    <row r="184" spans="1:5" ht="60" hidden="1" x14ac:dyDescent="0.25">
      <c r="A184" s="2">
        <v>44164</v>
      </c>
      <c r="B184" s="4">
        <v>360</v>
      </c>
      <c r="C184" s="3" t="s">
        <v>16</v>
      </c>
      <c r="D184" s="3" t="s">
        <v>6</v>
      </c>
      <c r="E184" s="3" t="s">
        <v>6</v>
      </c>
    </row>
    <row r="185" spans="1:5" ht="60" hidden="1" x14ac:dyDescent="0.25">
      <c r="A185" s="2">
        <v>44164</v>
      </c>
      <c r="B185" s="4">
        <v>360</v>
      </c>
      <c r="C185" s="3" t="s">
        <v>16</v>
      </c>
      <c r="D185" s="3" t="s">
        <v>6</v>
      </c>
      <c r="E185" s="3" t="s">
        <v>6</v>
      </c>
    </row>
    <row r="186" spans="1:5" ht="60" hidden="1" x14ac:dyDescent="0.25">
      <c r="A186" s="2">
        <v>44164</v>
      </c>
      <c r="B186" s="4">
        <v>360</v>
      </c>
      <c r="C186" s="3" t="s">
        <v>16</v>
      </c>
      <c r="D186" s="3" t="s">
        <v>6</v>
      </c>
      <c r="E186" s="3" t="s">
        <v>6</v>
      </c>
    </row>
    <row r="187" spans="1:5" ht="60" hidden="1" x14ac:dyDescent="0.25">
      <c r="A187" s="2">
        <v>44165</v>
      </c>
      <c r="B187" s="4">
        <v>180</v>
      </c>
      <c r="C187" s="3" t="s">
        <v>16</v>
      </c>
      <c r="D187" s="3" t="s">
        <v>6</v>
      </c>
      <c r="E187" s="3" t="s">
        <v>6</v>
      </c>
    </row>
    <row r="188" spans="1:5" ht="90" hidden="1" x14ac:dyDescent="0.25">
      <c r="A188" s="2">
        <v>44167</v>
      </c>
      <c r="B188" s="4">
        <v>90</v>
      </c>
      <c r="C188" s="3" t="s">
        <v>16</v>
      </c>
      <c r="D188" s="3" t="s">
        <v>47</v>
      </c>
      <c r="E188" s="3" t="s">
        <v>6</v>
      </c>
    </row>
    <row r="189" spans="1:5" ht="45" x14ac:dyDescent="0.25">
      <c r="A189" s="2">
        <v>44167</v>
      </c>
      <c r="B189" s="4">
        <v>40</v>
      </c>
      <c r="C189" s="3" t="s">
        <v>7</v>
      </c>
      <c r="D189" s="3" t="s">
        <v>6</v>
      </c>
      <c r="E189" s="3" t="s">
        <v>6</v>
      </c>
    </row>
    <row r="190" spans="1:5" ht="60" hidden="1" x14ac:dyDescent="0.25">
      <c r="A190" s="2">
        <v>44167</v>
      </c>
      <c r="B190" s="4">
        <v>150</v>
      </c>
      <c r="C190" s="3" t="s">
        <v>16</v>
      </c>
      <c r="D190" s="3" t="s">
        <v>48</v>
      </c>
      <c r="E190" s="3" t="s">
        <v>6</v>
      </c>
    </row>
    <row r="191" spans="1:5" ht="60" hidden="1" x14ac:dyDescent="0.25">
      <c r="A191" s="2">
        <v>44167</v>
      </c>
      <c r="B191" s="4">
        <v>140</v>
      </c>
      <c r="C191" s="3" t="s">
        <v>16</v>
      </c>
      <c r="D191" s="3" t="s">
        <v>6</v>
      </c>
      <c r="E191" s="3" t="s">
        <v>6</v>
      </c>
    </row>
    <row r="192" spans="1:5" ht="60" hidden="1" x14ac:dyDescent="0.25">
      <c r="A192" s="2">
        <v>44167</v>
      </c>
      <c r="B192" s="4">
        <v>75</v>
      </c>
      <c r="C192" s="3" t="s">
        <v>16</v>
      </c>
      <c r="D192" s="3" t="s">
        <v>6</v>
      </c>
      <c r="E192" s="3" t="s">
        <v>6</v>
      </c>
    </row>
    <row r="193" spans="1:5" ht="60" hidden="1" x14ac:dyDescent="0.25">
      <c r="A193" s="2">
        <v>44168</v>
      </c>
      <c r="B193" s="4">
        <v>30</v>
      </c>
      <c r="C193" s="3" t="s">
        <v>13</v>
      </c>
      <c r="D193" s="3" t="s">
        <v>6</v>
      </c>
      <c r="E193" s="3" t="s">
        <v>6</v>
      </c>
    </row>
    <row r="194" spans="1:5" ht="60" hidden="1" x14ac:dyDescent="0.25">
      <c r="A194" s="2">
        <v>44168</v>
      </c>
      <c r="B194" s="4">
        <v>120</v>
      </c>
      <c r="C194" s="3" t="s">
        <v>16</v>
      </c>
      <c r="D194" s="3" t="s">
        <v>6</v>
      </c>
      <c r="E194" s="3" t="s">
        <v>6</v>
      </c>
    </row>
    <row r="195" spans="1:5" ht="60" hidden="1" x14ac:dyDescent="0.25">
      <c r="A195" s="2">
        <v>44168</v>
      </c>
      <c r="B195" s="4">
        <v>180</v>
      </c>
      <c r="C195" s="3" t="s">
        <v>16</v>
      </c>
      <c r="D195" s="3" t="s">
        <v>6</v>
      </c>
      <c r="E195" s="3" t="s">
        <v>6</v>
      </c>
    </row>
    <row r="196" spans="1:5" ht="60" hidden="1" x14ac:dyDescent="0.25">
      <c r="A196" s="2">
        <v>44170</v>
      </c>
      <c r="B196" s="4">
        <v>33</v>
      </c>
      <c r="C196" s="3" t="s">
        <v>16</v>
      </c>
      <c r="D196" s="3" t="s">
        <v>6</v>
      </c>
      <c r="E196" s="3" t="s">
        <v>6</v>
      </c>
    </row>
    <row r="197" spans="1:5" ht="60" hidden="1" x14ac:dyDescent="0.25">
      <c r="A197" s="2">
        <v>44170</v>
      </c>
      <c r="B197" s="4">
        <v>120</v>
      </c>
      <c r="C197" s="3" t="s">
        <v>13</v>
      </c>
      <c r="D197" s="3" t="s">
        <v>6</v>
      </c>
      <c r="E197" s="3" t="s">
        <v>6</v>
      </c>
    </row>
    <row r="198" spans="1:5" ht="60" hidden="1" x14ac:dyDescent="0.25">
      <c r="A198" s="2">
        <v>44170</v>
      </c>
      <c r="B198" s="4">
        <v>80</v>
      </c>
      <c r="C198" s="3" t="s">
        <v>16</v>
      </c>
      <c r="D198" s="3" t="s">
        <v>6</v>
      </c>
      <c r="E198" s="3" t="s">
        <v>6</v>
      </c>
    </row>
    <row r="199" spans="1:5" ht="60" hidden="1" x14ac:dyDescent="0.25">
      <c r="A199" s="2">
        <v>44170</v>
      </c>
      <c r="B199" s="4">
        <v>50</v>
      </c>
      <c r="C199" s="3" t="s">
        <v>16</v>
      </c>
      <c r="D199" s="3" t="s">
        <v>6</v>
      </c>
      <c r="E199" s="3" t="s">
        <v>6</v>
      </c>
    </row>
    <row r="200" spans="1:5" ht="120" hidden="1" x14ac:dyDescent="0.25">
      <c r="A200" s="2">
        <v>44170</v>
      </c>
      <c r="B200" s="4">
        <v>360</v>
      </c>
      <c r="C200" s="3" t="s">
        <v>16</v>
      </c>
      <c r="D200" s="3" t="s">
        <v>49</v>
      </c>
      <c r="E200" s="3" t="s">
        <v>6</v>
      </c>
    </row>
    <row r="201" spans="1:5" ht="120" hidden="1" x14ac:dyDescent="0.25">
      <c r="A201" s="2">
        <v>44170</v>
      </c>
      <c r="B201" s="4">
        <v>360</v>
      </c>
      <c r="C201" s="3" t="s">
        <v>16</v>
      </c>
      <c r="D201" s="3" t="s">
        <v>50</v>
      </c>
      <c r="E201" s="3" t="s">
        <v>6</v>
      </c>
    </row>
    <row r="202" spans="1:5" ht="60" hidden="1" x14ac:dyDescent="0.25">
      <c r="A202" s="2">
        <v>44170</v>
      </c>
      <c r="B202" s="4">
        <v>165</v>
      </c>
      <c r="C202" s="3" t="s">
        <v>16</v>
      </c>
      <c r="D202" s="3" t="s">
        <v>6</v>
      </c>
      <c r="E202" s="3" t="s">
        <v>6</v>
      </c>
    </row>
    <row r="203" spans="1:5" ht="60" hidden="1" x14ac:dyDescent="0.25">
      <c r="A203" s="2">
        <v>44171</v>
      </c>
      <c r="B203" s="4">
        <v>165</v>
      </c>
      <c r="C203" s="3" t="s">
        <v>16</v>
      </c>
      <c r="D203" s="3" t="s">
        <v>6</v>
      </c>
      <c r="E203" s="3" t="s">
        <v>6</v>
      </c>
    </row>
    <row r="204" spans="1:5" ht="90" hidden="1" x14ac:dyDescent="0.25">
      <c r="A204" s="2">
        <v>44171</v>
      </c>
      <c r="B204" s="4">
        <v>180</v>
      </c>
      <c r="C204" s="3" t="s">
        <v>16</v>
      </c>
      <c r="D204" s="3" t="s">
        <v>51</v>
      </c>
      <c r="E204" s="3" t="s">
        <v>6</v>
      </c>
    </row>
    <row r="205" spans="1:5" ht="60" hidden="1" x14ac:dyDescent="0.25">
      <c r="A205" s="2">
        <v>44171</v>
      </c>
      <c r="B205" s="4">
        <v>70</v>
      </c>
      <c r="C205" s="3" t="s">
        <v>16</v>
      </c>
      <c r="D205" s="3" t="s">
        <v>6</v>
      </c>
      <c r="E205" s="3" t="s">
        <v>6</v>
      </c>
    </row>
    <row r="206" spans="1:5" ht="60" hidden="1" x14ac:dyDescent="0.25">
      <c r="A206" s="2">
        <v>44172</v>
      </c>
      <c r="B206" s="4">
        <v>60</v>
      </c>
      <c r="C206" s="3" t="s">
        <v>16</v>
      </c>
      <c r="D206" s="3" t="s">
        <v>6</v>
      </c>
      <c r="E206" s="3" t="s">
        <v>6</v>
      </c>
    </row>
    <row r="207" spans="1:5" ht="60" hidden="1" x14ac:dyDescent="0.25">
      <c r="A207" s="2">
        <v>44172</v>
      </c>
      <c r="B207" s="4">
        <v>180</v>
      </c>
      <c r="C207" s="3" t="s">
        <v>16</v>
      </c>
      <c r="D207" s="3" t="s">
        <v>6</v>
      </c>
      <c r="E207" s="3" t="s">
        <v>6</v>
      </c>
    </row>
    <row r="208" spans="1:5" ht="60" hidden="1" x14ac:dyDescent="0.25">
      <c r="A208" s="2">
        <v>44172</v>
      </c>
      <c r="B208" s="4">
        <v>40</v>
      </c>
      <c r="C208" s="3" t="s">
        <v>16</v>
      </c>
      <c r="D208" s="3" t="s">
        <v>6</v>
      </c>
      <c r="E208" s="3" t="s">
        <v>6</v>
      </c>
    </row>
    <row r="209" spans="1:5" ht="60" hidden="1" x14ac:dyDescent="0.25">
      <c r="A209" s="2">
        <v>44172</v>
      </c>
      <c r="B209" s="4">
        <v>180</v>
      </c>
      <c r="C209" s="3" t="s">
        <v>16</v>
      </c>
      <c r="D209" s="3" t="s">
        <v>6</v>
      </c>
      <c r="E209" s="3" t="s">
        <v>6</v>
      </c>
    </row>
    <row r="210" spans="1:5" ht="75" hidden="1" x14ac:dyDescent="0.25">
      <c r="A210" s="2">
        <v>44173</v>
      </c>
      <c r="B210" s="4">
        <v>360</v>
      </c>
      <c r="C210" s="3" t="s">
        <v>16</v>
      </c>
      <c r="D210" s="3" t="s">
        <v>52</v>
      </c>
      <c r="E210" s="3" t="s">
        <v>6</v>
      </c>
    </row>
    <row r="211" spans="1:5" ht="75" hidden="1" x14ac:dyDescent="0.25">
      <c r="A211" s="2">
        <v>44173</v>
      </c>
      <c r="B211" s="4">
        <v>180</v>
      </c>
      <c r="C211" s="3" t="s">
        <v>16</v>
      </c>
      <c r="D211" s="3" t="s">
        <v>53</v>
      </c>
      <c r="E211" s="3" t="s">
        <v>6</v>
      </c>
    </row>
    <row r="212" spans="1:5" ht="60" hidden="1" x14ac:dyDescent="0.25">
      <c r="A212" s="2">
        <v>44173</v>
      </c>
      <c r="B212" s="4">
        <v>180</v>
      </c>
      <c r="C212" s="3" t="s">
        <v>16</v>
      </c>
      <c r="D212" s="3" t="s">
        <v>6</v>
      </c>
      <c r="E212" s="3" t="s">
        <v>6</v>
      </c>
    </row>
    <row r="213" spans="1:5" ht="60" hidden="1" x14ac:dyDescent="0.25">
      <c r="A213" s="2">
        <v>44175</v>
      </c>
      <c r="B213" s="4">
        <v>60</v>
      </c>
      <c r="C213" s="3" t="s">
        <v>16</v>
      </c>
      <c r="D213" s="3" t="s">
        <v>6</v>
      </c>
      <c r="E213" s="3" t="s">
        <v>6</v>
      </c>
    </row>
    <row r="214" spans="1:5" ht="60" hidden="1" x14ac:dyDescent="0.25">
      <c r="A214" s="2">
        <v>44175</v>
      </c>
      <c r="B214" s="4">
        <v>90</v>
      </c>
      <c r="C214" s="3" t="s">
        <v>16</v>
      </c>
      <c r="D214" s="3" t="s">
        <v>54</v>
      </c>
      <c r="E214" s="3" t="s">
        <v>6</v>
      </c>
    </row>
    <row r="215" spans="1:5" ht="60" hidden="1" x14ac:dyDescent="0.25">
      <c r="A215" s="2">
        <v>44175</v>
      </c>
      <c r="B215" s="4">
        <v>120</v>
      </c>
      <c r="C215" s="3" t="s">
        <v>16</v>
      </c>
      <c r="D215" s="3" t="s">
        <v>6</v>
      </c>
      <c r="E215" s="3" t="s">
        <v>6</v>
      </c>
    </row>
    <row r="216" spans="1:5" ht="60" hidden="1" x14ac:dyDescent="0.25">
      <c r="A216" s="2">
        <v>44176</v>
      </c>
      <c r="B216" s="4">
        <v>25</v>
      </c>
      <c r="C216" s="3" t="s">
        <v>13</v>
      </c>
      <c r="D216" s="3" t="s">
        <v>6</v>
      </c>
      <c r="E216" s="3" t="s">
        <v>6</v>
      </c>
    </row>
    <row r="217" spans="1:5" ht="60" hidden="1" x14ac:dyDescent="0.25">
      <c r="A217" s="2">
        <v>44177</v>
      </c>
      <c r="B217" s="4">
        <v>120</v>
      </c>
      <c r="C217" s="3" t="s">
        <v>16</v>
      </c>
      <c r="D217" s="3" t="s">
        <v>6</v>
      </c>
      <c r="E217" s="3" t="s">
        <v>6</v>
      </c>
    </row>
    <row r="218" spans="1:5" ht="60" hidden="1" x14ac:dyDescent="0.25">
      <c r="A218" s="2">
        <v>44177</v>
      </c>
      <c r="B218" s="4">
        <v>65</v>
      </c>
      <c r="C218" s="3" t="s">
        <v>13</v>
      </c>
      <c r="D218" s="3" t="s">
        <v>6</v>
      </c>
      <c r="E218" s="3" t="s">
        <v>6</v>
      </c>
    </row>
    <row r="219" spans="1:5" ht="60" hidden="1" x14ac:dyDescent="0.25">
      <c r="A219" s="2">
        <v>44178</v>
      </c>
      <c r="B219" s="4">
        <v>90</v>
      </c>
      <c r="C219" s="3" t="s">
        <v>16</v>
      </c>
      <c r="D219" s="3" t="s">
        <v>6</v>
      </c>
      <c r="E219" s="3" t="s">
        <v>6</v>
      </c>
    </row>
    <row r="220" spans="1:5" ht="60" hidden="1" x14ac:dyDescent="0.25">
      <c r="A220" s="2">
        <v>44178</v>
      </c>
      <c r="B220" s="4">
        <v>90</v>
      </c>
      <c r="C220" s="3" t="s">
        <v>13</v>
      </c>
      <c r="D220" s="3" t="s">
        <v>6</v>
      </c>
      <c r="E220" s="3" t="s">
        <v>6</v>
      </c>
    </row>
    <row r="221" spans="1:5" ht="60" hidden="1" x14ac:dyDescent="0.25">
      <c r="A221" s="2">
        <v>44178</v>
      </c>
      <c r="B221" s="4">
        <v>45</v>
      </c>
      <c r="C221" s="3" t="s">
        <v>16</v>
      </c>
      <c r="D221" s="3" t="s">
        <v>6</v>
      </c>
      <c r="E221" s="3" t="s">
        <v>6</v>
      </c>
    </row>
    <row r="222" spans="1:5" ht="60" hidden="1" x14ac:dyDescent="0.25">
      <c r="A222" s="2">
        <v>44178</v>
      </c>
      <c r="B222" s="4">
        <v>80</v>
      </c>
      <c r="C222" s="3" t="s">
        <v>13</v>
      </c>
      <c r="D222" s="3" t="s">
        <v>6</v>
      </c>
      <c r="E222" s="3" t="s">
        <v>6</v>
      </c>
    </row>
    <row r="223" spans="1:5" ht="75" hidden="1" x14ac:dyDescent="0.25">
      <c r="A223" s="2">
        <v>44179</v>
      </c>
      <c r="B223" s="4">
        <v>45</v>
      </c>
      <c r="C223" s="3" t="s">
        <v>13</v>
      </c>
      <c r="D223" s="3" t="s">
        <v>55</v>
      </c>
      <c r="E223" s="3" t="s">
        <v>6</v>
      </c>
    </row>
    <row r="224" spans="1:5" ht="60" hidden="1" x14ac:dyDescent="0.25">
      <c r="A224" s="2">
        <v>44179</v>
      </c>
      <c r="B224" s="4">
        <v>80</v>
      </c>
      <c r="C224" s="3" t="s">
        <v>16</v>
      </c>
      <c r="D224" s="3" t="s">
        <v>6</v>
      </c>
      <c r="E224" s="3" t="s">
        <v>6</v>
      </c>
    </row>
    <row r="225" spans="1:5" ht="210" hidden="1" x14ac:dyDescent="0.25">
      <c r="A225" s="2">
        <v>44179</v>
      </c>
      <c r="B225" s="4">
        <v>70</v>
      </c>
      <c r="C225" s="3" t="s">
        <v>16</v>
      </c>
      <c r="D225" s="3" t="s">
        <v>56</v>
      </c>
      <c r="E225" s="3" t="s">
        <v>6</v>
      </c>
    </row>
    <row r="226" spans="1:5" ht="60" hidden="1" x14ac:dyDescent="0.25">
      <c r="A226" s="2">
        <v>44181</v>
      </c>
      <c r="B226" s="4">
        <v>20</v>
      </c>
      <c r="C226" s="3" t="s">
        <v>16</v>
      </c>
      <c r="D226" s="3" t="s">
        <v>57</v>
      </c>
      <c r="E226" s="3" t="s">
        <v>6</v>
      </c>
    </row>
    <row r="227" spans="1:5" ht="60" hidden="1" x14ac:dyDescent="0.25">
      <c r="A227" s="2">
        <v>44181</v>
      </c>
      <c r="B227" s="4">
        <v>30</v>
      </c>
      <c r="C227" s="3" t="s">
        <v>16</v>
      </c>
      <c r="D227" s="3" t="s">
        <v>6</v>
      </c>
      <c r="E227" s="3" t="s">
        <v>6</v>
      </c>
    </row>
    <row r="228" spans="1:5" ht="150" hidden="1" x14ac:dyDescent="0.25">
      <c r="A228" s="2">
        <v>44182</v>
      </c>
      <c r="B228" s="4">
        <v>300</v>
      </c>
      <c r="C228" s="3" t="s">
        <v>16</v>
      </c>
      <c r="D228" s="3" t="s">
        <v>58</v>
      </c>
      <c r="E228" s="3" t="s">
        <v>6</v>
      </c>
    </row>
    <row r="229" spans="1:5" ht="60" hidden="1" x14ac:dyDescent="0.25">
      <c r="A229" s="2">
        <v>44182</v>
      </c>
      <c r="B229" s="4">
        <v>80</v>
      </c>
      <c r="C229" s="3" t="s">
        <v>13</v>
      </c>
      <c r="D229" s="3" t="s">
        <v>6</v>
      </c>
      <c r="E229" s="3" t="s">
        <v>6</v>
      </c>
    </row>
    <row r="230" spans="1:5" ht="60" hidden="1" x14ac:dyDescent="0.25">
      <c r="A230" s="2">
        <v>44183</v>
      </c>
      <c r="B230" s="4">
        <v>55</v>
      </c>
      <c r="C230" s="3" t="s">
        <v>16</v>
      </c>
      <c r="D230" s="3" t="s">
        <v>6</v>
      </c>
      <c r="E230" s="3" t="s">
        <v>6</v>
      </c>
    </row>
    <row r="231" spans="1:5" ht="60" hidden="1" x14ac:dyDescent="0.25">
      <c r="A231" s="2">
        <v>44183</v>
      </c>
      <c r="B231" s="4">
        <v>140</v>
      </c>
      <c r="C231" s="3" t="s">
        <v>16</v>
      </c>
      <c r="D231" s="3" t="s">
        <v>59</v>
      </c>
      <c r="E231" s="3" t="s">
        <v>6</v>
      </c>
    </row>
    <row r="232" spans="1:5" ht="60" hidden="1" x14ac:dyDescent="0.25">
      <c r="A232" s="2">
        <v>44183</v>
      </c>
      <c r="B232" s="4">
        <v>50</v>
      </c>
      <c r="C232" s="3" t="s">
        <v>13</v>
      </c>
      <c r="D232" s="3" t="s">
        <v>6</v>
      </c>
      <c r="E232" s="3" t="s">
        <v>6</v>
      </c>
    </row>
    <row r="233" spans="1:5" ht="60" hidden="1" x14ac:dyDescent="0.25">
      <c r="A233" s="2">
        <v>44183</v>
      </c>
      <c r="B233" s="4">
        <v>95</v>
      </c>
      <c r="C233" s="3" t="s">
        <v>13</v>
      </c>
      <c r="D233" s="3" t="s">
        <v>6</v>
      </c>
      <c r="E233" s="3" t="s">
        <v>6</v>
      </c>
    </row>
    <row r="234" spans="1:5" ht="60" hidden="1" x14ac:dyDescent="0.25">
      <c r="A234" s="2">
        <v>44184</v>
      </c>
      <c r="B234" s="4">
        <v>50</v>
      </c>
      <c r="C234" s="3" t="s">
        <v>13</v>
      </c>
      <c r="D234" s="3" t="s">
        <v>6</v>
      </c>
      <c r="E234" s="3" t="s">
        <v>6</v>
      </c>
    </row>
    <row r="235" spans="1:5" ht="60" hidden="1" x14ac:dyDescent="0.25">
      <c r="A235" s="2">
        <v>44184</v>
      </c>
      <c r="B235" s="4">
        <v>55</v>
      </c>
      <c r="C235" s="3" t="s">
        <v>16</v>
      </c>
      <c r="D235" s="3" t="s">
        <v>6</v>
      </c>
      <c r="E235" s="3" t="s">
        <v>6</v>
      </c>
    </row>
    <row r="236" spans="1:5" ht="60" hidden="1" x14ac:dyDescent="0.25">
      <c r="A236" s="2">
        <v>44184</v>
      </c>
      <c r="B236" s="4">
        <v>20</v>
      </c>
      <c r="C236" s="3" t="s">
        <v>16</v>
      </c>
      <c r="D236" s="3" t="s">
        <v>6</v>
      </c>
      <c r="E236" s="3" t="s">
        <v>6</v>
      </c>
    </row>
    <row r="237" spans="1:5" ht="60" hidden="1" x14ac:dyDescent="0.25">
      <c r="A237" s="2">
        <v>44184</v>
      </c>
      <c r="B237" s="4">
        <v>40</v>
      </c>
      <c r="C237" s="3" t="s">
        <v>16</v>
      </c>
      <c r="D237" s="3" t="s">
        <v>6</v>
      </c>
      <c r="E237" s="3" t="s">
        <v>6</v>
      </c>
    </row>
    <row r="238" spans="1:5" ht="60" hidden="1" x14ac:dyDescent="0.25">
      <c r="A238" s="2">
        <v>44185</v>
      </c>
      <c r="B238" s="4">
        <v>50</v>
      </c>
      <c r="C238" s="3" t="s">
        <v>16</v>
      </c>
      <c r="D238" s="3" t="s">
        <v>6</v>
      </c>
      <c r="E238" s="3" t="s">
        <v>6</v>
      </c>
    </row>
    <row r="239" spans="1:5" ht="60" hidden="1" x14ac:dyDescent="0.25">
      <c r="A239" s="2">
        <v>44186</v>
      </c>
      <c r="B239" s="4">
        <v>20</v>
      </c>
      <c r="C239" s="3" t="s">
        <v>13</v>
      </c>
      <c r="D239" s="3" t="s">
        <v>6</v>
      </c>
      <c r="E239" s="3" t="s">
        <v>6</v>
      </c>
    </row>
    <row r="240" spans="1:5" ht="60" hidden="1" x14ac:dyDescent="0.25">
      <c r="A240" s="2">
        <v>44186</v>
      </c>
      <c r="B240" s="4">
        <v>60</v>
      </c>
      <c r="C240" s="3" t="s">
        <v>13</v>
      </c>
      <c r="D240" s="3" t="s">
        <v>6</v>
      </c>
      <c r="E240" s="3" t="s">
        <v>6</v>
      </c>
    </row>
    <row r="241" spans="1:5" ht="60" hidden="1" x14ac:dyDescent="0.25">
      <c r="A241" s="2">
        <v>44187</v>
      </c>
      <c r="B241" s="4">
        <v>60</v>
      </c>
      <c r="C241" s="3" t="s">
        <v>16</v>
      </c>
      <c r="D241" s="3" t="s">
        <v>6</v>
      </c>
      <c r="E241" s="3" t="s">
        <v>6</v>
      </c>
    </row>
    <row r="242" spans="1:5" ht="60" hidden="1" x14ac:dyDescent="0.25">
      <c r="A242" s="2">
        <v>44187</v>
      </c>
      <c r="B242" s="4">
        <v>50</v>
      </c>
      <c r="C242" s="3" t="s">
        <v>13</v>
      </c>
      <c r="D242" s="3" t="s">
        <v>6</v>
      </c>
      <c r="E242" s="3" t="s">
        <v>6</v>
      </c>
    </row>
    <row r="243" spans="1:5" ht="60" hidden="1" x14ac:dyDescent="0.25">
      <c r="A243" s="2">
        <v>44187</v>
      </c>
      <c r="B243" s="4">
        <v>20</v>
      </c>
      <c r="C243" s="3" t="s">
        <v>16</v>
      </c>
      <c r="D243" s="3" t="s">
        <v>6</v>
      </c>
      <c r="E243" s="3" t="s">
        <v>6</v>
      </c>
    </row>
    <row r="244" spans="1:5" ht="60" hidden="1" x14ac:dyDescent="0.25">
      <c r="A244" s="2">
        <v>44188</v>
      </c>
      <c r="B244" s="4">
        <v>120</v>
      </c>
      <c r="C244" s="3" t="s">
        <v>16</v>
      </c>
      <c r="D244" s="3" t="s">
        <v>6</v>
      </c>
      <c r="E244" s="3" t="s">
        <v>6</v>
      </c>
    </row>
    <row r="245" spans="1:5" ht="60" hidden="1" x14ac:dyDescent="0.25">
      <c r="A245" s="2">
        <v>44188</v>
      </c>
      <c r="B245" s="4">
        <v>20</v>
      </c>
      <c r="C245" s="3" t="s">
        <v>13</v>
      </c>
      <c r="D245" s="3" t="s">
        <v>6</v>
      </c>
      <c r="E245" s="3" t="s">
        <v>6</v>
      </c>
    </row>
    <row r="246" spans="1:5" ht="60" hidden="1" x14ac:dyDescent="0.25">
      <c r="A246" s="2">
        <v>44189</v>
      </c>
      <c r="B246" s="4">
        <v>60</v>
      </c>
      <c r="C246" s="3" t="s">
        <v>16</v>
      </c>
      <c r="D246" s="3" t="s">
        <v>6</v>
      </c>
      <c r="E246" s="3" t="s">
        <v>6</v>
      </c>
    </row>
    <row r="247" spans="1:5" ht="60" hidden="1" x14ac:dyDescent="0.25">
      <c r="A247" s="2">
        <v>44191</v>
      </c>
      <c r="B247" s="4">
        <v>55</v>
      </c>
      <c r="C247" s="3" t="s">
        <v>16</v>
      </c>
      <c r="D247" s="3" t="s">
        <v>6</v>
      </c>
      <c r="E247" s="3" t="s">
        <v>6</v>
      </c>
    </row>
    <row r="248" spans="1:5" ht="60" hidden="1" x14ac:dyDescent="0.25">
      <c r="A248" s="2">
        <v>44193</v>
      </c>
      <c r="B248" s="4">
        <v>150</v>
      </c>
      <c r="C248" s="3" t="s">
        <v>13</v>
      </c>
      <c r="D248" s="3" t="s">
        <v>6</v>
      </c>
      <c r="E248" s="3" t="s">
        <v>6</v>
      </c>
    </row>
    <row r="249" spans="1:5" ht="60" hidden="1" x14ac:dyDescent="0.25">
      <c r="A249" s="2">
        <v>44193</v>
      </c>
      <c r="B249" s="4">
        <v>130</v>
      </c>
      <c r="C249" s="3" t="s">
        <v>16</v>
      </c>
      <c r="D249" s="3" t="s">
        <v>6</v>
      </c>
      <c r="E249" s="3" t="s">
        <v>6</v>
      </c>
    </row>
    <row r="250" spans="1:5" ht="60" hidden="1" x14ac:dyDescent="0.25">
      <c r="A250" s="2">
        <v>44195</v>
      </c>
      <c r="B250" s="4">
        <v>135</v>
      </c>
      <c r="C250" s="3" t="s">
        <v>16</v>
      </c>
      <c r="D250" s="3" t="s">
        <v>6</v>
      </c>
      <c r="E250" s="3" t="s">
        <v>6</v>
      </c>
    </row>
    <row r="251" spans="1:5" ht="60" hidden="1" x14ac:dyDescent="0.25">
      <c r="A251" s="2">
        <v>44195</v>
      </c>
      <c r="B251" s="4">
        <v>40</v>
      </c>
      <c r="C251" s="3" t="s">
        <v>13</v>
      </c>
      <c r="D251" s="3" t="s">
        <v>6</v>
      </c>
      <c r="E251" s="3" t="s">
        <v>6</v>
      </c>
    </row>
    <row r="252" spans="1:5" ht="60" hidden="1" x14ac:dyDescent="0.25">
      <c r="A252" s="2">
        <v>44198</v>
      </c>
      <c r="B252" s="4">
        <v>45</v>
      </c>
      <c r="C252" s="3" t="s">
        <v>16</v>
      </c>
      <c r="D252" s="3" t="s">
        <v>6</v>
      </c>
      <c r="E252" s="3" t="s">
        <v>6</v>
      </c>
    </row>
    <row r="253" spans="1:5" ht="60" hidden="1" x14ac:dyDescent="0.25">
      <c r="A253" s="2">
        <v>44198</v>
      </c>
      <c r="B253" s="4">
        <v>90</v>
      </c>
      <c r="C253" s="3" t="s">
        <v>16</v>
      </c>
      <c r="D253" s="3" t="s">
        <v>60</v>
      </c>
      <c r="E253" s="3" t="s">
        <v>6</v>
      </c>
    </row>
    <row r="254" spans="1:5" ht="60" hidden="1" x14ac:dyDescent="0.25">
      <c r="A254" s="2">
        <v>44199</v>
      </c>
      <c r="B254" s="4">
        <v>50</v>
      </c>
      <c r="C254" s="3" t="s">
        <v>13</v>
      </c>
      <c r="D254" s="3" t="s">
        <v>6</v>
      </c>
      <c r="E254" s="3" t="s">
        <v>6</v>
      </c>
    </row>
  </sheetData>
  <autoFilter ref="A1:E254" xr:uid="{00000000-0009-0000-0000-000003000000}">
    <filterColumn colId="2">
      <filters>
        <filter val="Простои добычных участков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269"/>
  <sheetViews>
    <sheetView workbookViewId="0">
      <selection activeCell="T6" sqref="T6"/>
    </sheetView>
  </sheetViews>
  <sheetFormatPr defaultRowHeight="15" x14ac:dyDescent="0.25"/>
  <cols>
    <col min="1" max="1" width="10.125" bestFit="1" customWidth="1"/>
    <col min="2" max="2" width="11.625" bestFit="1" customWidth="1"/>
    <col min="4" max="4" width="10.125" bestFit="1" customWidth="1"/>
    <col min="5" max="5" width="11.625" bestFit="1" customWidth="1"/>
    <col min="7" max="7" width="10.125" bestFit="1" customWidth="1"/>
    <col min="8" max="8" width="11.625" bestFit="1" customWidth="1"/>
    <col min="10" max="10" width="10.125" bestFit="1" customWidth="1"/>
    <col min="11" max="11" width="11.625" bestFit="1" customWidth="1"/>
    <col min="13" max="13" width="10.125" bestFit="1" customWidth="1"/>
    <col min="14" max="14" width="11.625" bestFit="1" customWidth="1"/>
    <col min="16" max="16" width="10.125" bestFit="1" customWidth="1"/>
    <col min="17" max="17" width="11.625" bestFit="1" customWidth="1"/>
  </cols>
  <sheetData>
    <row r="1" spans="1:18" x14ac:dyDescent="0.25">
      <c r="A1" s="12" t="s">
        <v>9</v>
      </c>
      <c r="B1" s="12"/>
      <c r="D1" s="12" t="s">
        <v>14</v>
      </c>
      <c r="E1" s="12"/>
      <c r="G1" s="12" t="s">
        <v>15</v>
      </c>
      <c r="H1" s="12"/>
      <c r="J1" s="12" t="s">
        <v>17</v>
      </c>
      <c r="K1" s="12"/>
      <c r="M1" s="12" t="s">
        <v>19</v>
      </c>
      <c r="N1" s="12"/>
      <c r="P1" s="12" t="s">
        <v>61</v>
      </c>
      <c r="Q1" s="12"/>
    </row>
    <row r="2" spans="1:18" ht="32.25" customHeight="1" x14ac:dyDescent="0.25">
      <c r="A2" s="10" t="s">
        <v>8</v>
      </c>
      <c r="B2" s="11"/>
      <c r="D2" s="10" t="s">
        <v>13</v>
      </c>
      <c r="E2" s="11"/>
      <c r="G2" s="10" t="s">
        <v>13</v>
      </c>
      <c r="H2" s="11"/>
      <c r="J2" s="10" t="s">
        <v>13</v>
      </c>
      <c r="K2" s="11"/>
      <c r="M2" s="10" t="s">
        <v>13</v>
      </c>
      <c r="N2" s="11"/>
      <c r="P2" s="10" t="s">
        <v>13</v>
      </c>
      <c r="Q2" s="11"/>
    </row>
    <row r="3" spans="1:18" x14ac:dyDescent="0.25">
      <c r="A3" s="3" t="s">
        <v>10</v>
      </c>
      <c r="B3" t="s">
        <v>11</v>
      </c>
      <c r="D3" s="3" t="s">
        <v>10</v>
      </c>
      <c r="E3" t="s">
        <v>11</v>
      </c>
      <c r="G3" s="3" t="s">
        <v>10</v>
      </c>
      <c r="H3" t="s">
        <v>11</v>
      </c>
      <c r="J3" s="3" t="s">
        <v>10</v>
      </c>
      <c r="K3" t="s">
        <v>11</v>
      </c>
      <c r="M3" s="3" t="s">
        <v>10</v>
      </c>
      <c r="N3" t="s">
        <v>11</v>
      </c>
      <c r="P3" s="3" t="s">
        <v>10</v>
      </c>
      <c r="Q3" t="s">
        <v>11</v>
      </c>
      <c r="R3" t="s">
        <v>67</v>
      </c>
    </row>
    <row r="4" spans="1:18" x14ac:dyDescent="0.25">
      <c r="A4" s="2">
        <v>44122</v>
      </c>
      <c r="B4" s="4">
        <v>100</v>
      </c>
      <c r="D4" s="2">
        <v>44128</v>
      </c>
      <c r="E4" s="4">
        <v>3</v>
      </c>
      <c r="G4" s="2">
        <v>44114</v>
      </c>
      <c r="H4" s="4">
        <v>30</v>
      </c>
      <c r="J4" s="2">
        <v>44125</v>
      </c>
      <c r="K4" s="4">
        <v>60</v>
      </c>
      <c r="M4" s="2">
        <v>44146</v>
      </c>
      <c r="N4" s="4">
        <v>300</v>
      </c>
      <c r="P4" s="2">
        <v>44120</v>
      </c>
      <c r="Q4" s="4">
        <v>80</v>
      </c>
      <c r="R4">
        <f>IF(P4=0,0,1)</f>
        <v>1</v>
      </c>
    </row>
    <row r="5" spans="1:18" x14ac:dyDescent="0.25">
      <c r="A5" s="2">
        <v>44136</v>
      </c>
      <c r="B5" s="4">
        <v>60</v>
      </c>
      <c r="D5" s="2">
        <v>44131</v>
      </c>
      <c r="E5" s="4">
        <v>35</v>
      </c>
      <c r="G5" s="2">
        <v>44115</v>
      </c>
      <c r="H5" s="4">
        <v>50</v>
      </c>
      <c r="J5" s="2">
        <v>44128</v>
      </c>
      <c r="K5" s="4">
        <v>30</v>
      </c>
      <c r="M5" t="s">
        <v>12</v>
      </c>
      <c r="N5">
        <f>SUM(N4)</f>
        <v>300</v>
      </c>
      <c r="P5" s="2">
        <v>44121</v>
      </c>
      <c r="Q5" s="4">
        <v>360</v>
      </c>
      <c r="R5">
        <f t="shared" ref="R5:R68" si="0">IF(P5=0,0,1)</f>
        <v>1</v>
      </c>
    </row>
    <row r="6" spans="1:18" x14ac:dyDescent="0.25">
      <c r="A6" s="2">
        <v>44143</v>
      </c>
      <c r="B6" s="4">
        <v>36</v>
      </c>
      <c r="D6" s="2">
        <v>44132</v>
      </c>
      <c r="E6" s="4">
        <v>25</v>
      </c>
      <c r="G6" s="2">
        <v>44121</v>
      </c>
      <c r="H6" s="4">
        <v>25</v>
      </c>
      <c r="J6" s="2">
        <v>44130</v>
      </c>
      <c r="K6" s="4">
        <v>40</v>
      </c>
      <c r="P6" s="2">
        <v>44121</v>
      </c>
      <c r="Q6" s="4">
        <v>360</v>
      </c>
      <c r="R6">
        <f t="shared" si="0"/>
        <v>1</v>
      </c>
    </row>
    <row r="7" spans="1:18" ht="44.25" customHeight="1" x14ac:dyDescent="0.25">
      <c r="A7" s="2">
        <v>44151</v>
      </c>
      <c r="B7" s="4">
        <v>30</v>
      </c>
      <c r="D7" s="2">
        <v>44133</v>
      </c>
      <c r="E7" s="4">
        <v>20</v>
      </c>
      <c r="G7" s="2">
        <v>44135</v>
      </c>
      <c r="H7" s="4">
        <v>90</v>
      </c>
      <c r="J7" s="2">
        <v>44132</v>
      </c>
      <c r="K7" s="4">
        <v>100</v>
      </c>
      <c r="M7" s="10" t="s">
        <v>18</v>
      </c>
      <c r="N7" s="11"/>
      <c r="P7" s="2">
        <v>44130</v>
      </c>
      <c r="Q7" s="4">
        <v>40</v>
      </c>
      <c r="R7">
        <f t="shared" si="0"/>
        <v>1</v>
      </c>
    </row>
    <row r="8" spans="1:18" x14ac:dyDescent="0.25">
      <c r="A8" s="2">
        <v>44154</v>
      </c>
      <c r="B8" s="4">
        <v>25</v>
      </c>
      <c r="D8" s="2">
        <v>44157</v>
      </c>
      <c r="E8" s="4">
        <v>45</v>
      </c>
      <c r="G8" s="2">
        <v>44136</v>
      </c>
      <c r="H8" s="4">
        <v>30</v>
      </c>
      <c r="J8" s="2">
        <v>44137</v>
      </c>
      <c r="K8" s="4">
        <v>35</v>
      </c>
      <c r="M8" s="2">
        <v>44150</v>
      </c>
      <c r="N8" s="4">
        <v>360</v>
      </c>
      <c r="P8" s="2">
        <v>44161</v>
      </c>
      <c r="Q8" s="4">
        <v>60</v>
      </c>
      <c r="R8">
        <f t="shared" si="0"/>
        <v>1</v>
      </c>
    </row>
    <row r="9" spans="1:18" x14ac:dyDescent="0.25">
      <c r="A9" s="2">
        <v>44158</v>
      </c>
      <c r="B9" s="4">
        <v>40</v>
      </c>
      <c r="D9" s="2">
        <v>44159</v>
      </c>
      <c r="E9" s="4">
        <v>50</v>
      </c>
      <c r="G9" s="2">
        <v>44137</v>
      </c>
      <c r="H9" s="4">
        <v>75</v>
      </c>
      <c r="J9" s="2">
        <v>44180</v>
      </c>
      <c r="K9" s="4">
        <v>50</v>
      </c>
      <c r="M9" s="2">
        <v>44150</v>
      </c>
      <c r="N9" s="4">
        <v>360</v>
      </c>
      <c r="P9" s="2">
        <v>44168</v>
      </c>
      <c r="Q9" s="4">
        <v>30</v>
      </c>
      <c r="R9">
        <f t="shared" si="0"/>
        <v>1</v>
      </c>
    </row>
    <row r="10" spans="1:18" x14ac:dyDescent="0.25">
      <c r="A10" s="2">
        <v>44160</v>
      </c>
      <c r="B10" s="4">
        <v>35</v>
      </c>
      <c r="D10" s="2">
        <v>44176</v>
      </c>
      <c r="E10" s="4">
        <v>20</v>
      </c>
      <c r="G10" s="2">
        <v>44138</v>
      </c>
      <c r="H10" s="4">
        <v>90</v>
      </c>
      <c r="J10" s="2">
        <v>44183</v>
      </c>
      <c r="K10" s="4">
        <v>130</v>
      </c>
      <c r="M10" s="2">
        <v>44150</v>
      </c>
      <c r="N10" s="4">
        <v>360</v>
      </c>
      <c r="P10" s="2">
        <v>44170</v>
      </c>
      <c r="Q10" s="4">
        <v>120</v>
      </c>
      <c r="R10">
        <f t="shared" si="0"/>
        <v>1</v>
      </c>
    </row>
    <row r="11" spans="1:18" x14ac:dyDescent="0.25">
      <c r="A11" s="2">
        <v>44168</v>
      </c>
      <c r="B11" s="4">
        <v>30</v>
      </c>
      <c r="D11" s="2">
        <v>44183</v>
      </c>
      <c r="E11" s="4">
        <v>200</v>
      </c>
      <c r="G11" s="2">
        <v>44143</v>
      </c>
      <c r="H11" s="4">
        <v>20</v>
      </c>
      <c r="J11" t="s">
        <v>12</v>
      </c>
      <c r="K11">
        <f>SUM(K4:K10)</f>
        <v>445</v>
      </c>
      <c r="M11" s="2">
        <v>44150</v>
      </c>
      <c r="N11" s="4">
        <v>360</v>
      </c>
      <c r="P11" s="2">
        <v>44176</v>
      </c>
      <c r="Q11" s="4">
        <v>25</v>
      </c>
      <c r="R11">
        <f t="shared" si="0"/>
        <v>1</v>
      </c>
    </row>
    <row r="12" spans="1:18" x14ac:dyDescent="0.25">
      <c r="A12" s="2">
        <v>44180</v>
      </c>
      <c r="B12" s="4">
        <v>35</v>
      </c>
      <c r="D12" s="2">
        <v>44185</v>
      </c>
      <c r="E12" s="4">
        <v>35</v>
      </c>
      <c r="G12" s="2">
        <v>44144</v>
      </c>
      <c r="H12" s="4">
        <v>30</v>
      </c>
      <c r="M12" s="2">
        <v>44150</v>
      </c>
      <c r="N12" s="4">
        <v>360</v>
      </c>
      <c r="P12" s="2">
        <v>44177</v>
      </c>
      <c r="Q12" s="4">
        <v>65</v>
      </c>
      <c r="R12">
        <f>IF(P12=0,0,1)</f>
        <v>1</v>
      </c>
    </row>
    <row r="13" spans="1:18" ht="45" customHeight="1" x14ac:dyDescent="0.25">
      <c r="A13" s="2">
        <v>44183</v>
      </c>
      <c r="B13" s="4">
        <v>20</v>
      </c>
      <c r="D13" s="2">
        <v>44187</v>
      </c>
      <c r="E13" s="4">
        <v>35</v>
      </c>
      <c r="G13" s="2">
        <v>44149</v>
      </c>
      <c r="H13" s="4">
        <v>20</v>
      </c>
      <c r="J13" s="10" t="s">
        <v>18</v>
      </c>
      <c r="K13" s="11"/>
      <c r="M13" s="2">
        <v>44150</v>
      </c>
      <c r="N13" s="4">
        <v>360</v>
      </c>
      <c r="P13" s="2">
        <v>44178</v>
      </c>
      <c r="Q13" s="4">
        <v>90</v>
      </c>
      <c r="R13">
        <f t="shared" si="0"/>
        <v>1</v>
      </c>
    </row>
    <row r="14" spans="1:18" x14ac:dyDescent="0.25">
      <c r="A14" s="2">
        <v>44187</v>
      </c>
      <c r="B14" s="4">
        <v>40</v>
      </c>
      <c r="D14" s="2">
        <v>44191</v>
      </c>
      <c r="E14" s="4">
        <v>45</v>
      </c>
      <c r="G14" s="2">
        <v>44152</v>
      </c>
      <c r="H14" s="4">
        <v>20</v>
      </c>
      <c r="J14" s="2">
        <v>44119</v>
      </c>
      <c r="K14" s="4">
        <v>360</v>
      </c>
      <c r="M14" s="2">
        <v>44150</v>
      </c>
      <c r="N14" s="4">
        <v>360</v>
      </c>
      <c r="P14" s="2">
        <v>44178</v>
      </c>
      <c r="Q14" s="4">
        <v>80</v>
      </c>
      <c r="R14">
        <f t="shared" si="0"/>
        <v>1</v>
      </c>
    </row>
    <row r="15" spans="1:18" x14ac:dyDescent="0.25">
      <c r="A15" t="s">
        <v>12</v>
      </c>
      <c r="B15">
        <f>SUM(B4:B14)</f>
        <v>451</v>
      </c>
      <c r="D15" s="2">
        <v>44194</v>
      </c>
      <c r="E15" s="4">
        <v>30</v>
      </c>
      <c r="G15" s="2">
        <v>44157</v>
      </c>
      <c r="H15" s="4">
        <v>15</v>
      </c>
      <c r="J15" s="2">
        <v>44150</v>
      </c>
      <c r="K15" s="4">
        <v>360</v>
      </c>
      <c r="M15" s="2">
        <v>44150</v>
      </c>
      <c r="N15" s="4">
        <v>360</v>
      </c>
      <c r="P15" s="2">
        <v>44179</v>
      </c>
      <c r="Q15" s="4">
        <v>45</v>
      </c>
      <c r="R15">
        <f t="shared" si="0"/>
        <v>1</v>
      </c>
    </row>
    <row r="16" spans="1:18" x14ac:dyDescent="0.25">
      <c r="D16" t="s">
        <v>12</v>
      </c>
      <c r="E16">
        <f>SUM(E4:E15)</f>
        <v>543</v>
      </c>
      <c r="G16" s="2">
        <v>44158</v>
      </c>
      <c r="H16" s="4">
        <v>50</v>
      </c>
      <c r="J16" s="2">
        <v>44150</v>
      </c>
      <c r="K16" s="4">
        <v>360</v>
      </c>
      <c r="M16" s="2">
        <v>44150</v>
      </c>
      <c r="N16" s="4">
        <v>360</v>
      </c>
      <c r="P16" s="2">
        <v>44182</v>
      </c>
      <c r="Q16" s="4">
        <v>80</v>
      </c>
      <c r="R16">
        <f t="shared" si="0"/>
        <v>1</v>
      </c>
    </row>
    <row r="17" spans="1:18" ht="15.75" customHeight="1" x14ac:dyDescent="0.25">
      <c r="A17" s="10" t="s">
        <v>5</v>
      </c>
      <c r="B17" s="11"/>
      <c r="G17" s="2">
        <v>44162</v>
      </c>
      <c r="H17" s="4">
        <v>30</v>
      </c>
      <c r="J17" s="2">
        <v>44150</v>
      </c>
      <c r="K17" s="4">
        <v>360</v>
      </c>
      <c r="M17" s="2">
        <v>44151</v>
      </c>
      <c r="N17" s="4">
        <v>360</v>
      </c>
      <c r="P17" s="2">
        <v>44183</v>
      </c>
      <c r="Q17" s="4">
        <v>50</v>
      </c>
      <c r="R17">
        <f t="shared" si="0"/>
        <v>1</v>
      </c>
    </row>
    <row r="18" spans="1:18" ht="29.25" customHeight="1" x14ac:dyDescent="0.25">
      <c r="A18" s="2">
        <v>44105</v>
      </c>
      <c r="B18" s="4">
        <v>45</v>
      </c>
      <c r="D18" s="10" t="s">
        <v>7</v>
      </c>
      <c r="E18" s="11"/>
      <c r="G18" s="2">
        <v>44183</v>
      </c>
      <c r="H18" s="4">
        <v>120</v>
      </c>
      <c r="J18" s="2">
        <v>44150</v>
      </c>
      <c r="K18" s="4">
        <v>360</v>
      </c>
      <c r="M18" s="2">
        <v>44151</v>
      </c>
      <c r="N18" s="4">
        <v>360</v>
      </c>
      <c r="P18" s="2">
        <v>44183</v>
      </c>
      <c r="Q18" s="4">
        <v>95</v>
      </c>
      <c r="R18">
        <f t="shared" si="0"/>
        <v>1</v>
      </c>
    </row>
    <row r="19" spans="1:18" x14ac:dyDescent="0.25">
      <c r="A19" s="2">
        <v>44106</v>
      </c>
      <c r="B19" s="4">
        <v>120</v>
      </c>
      <c r="D19" s="2">
        <v>44113</v>
      </c>
      <c r="E19" s="4">
        <v>360</v>
      </c>
      <c r="G19" s="2">
        <v>44183</v>
      </c>
      <c r="H19" s="4">
        <v>120</v>
      </c>
      <c r="J19" s="2">
        <v>44150</v>
      </c>
      <c r="K19" s="4">
        <v>360</v>
      </c>
      <c r="M19" s="2">
        <v>44151</v>
      </c>
      <c r="N19" s="4">
        <v>360</v>
      </c>
      <c r="P19" s="2">
        <v>44184</v>
      </c>
      <c r="Q19" s="4">
        <v>50</v>
      </c>
      <c r="R19">
        <f t="shared" si="0"/>
        <v>1</v>
      </c>
    </row>
    <row r="20" spans="1:18" x14ac:dyDescent="0.25">
      <c r="A20" s="2">
        <v>44107</v>
      </c>
      <c r="B20" s="4">
        <v>20</v>
      </c>
      <c r="D20" s="2">
        <v>44113</v>
      </c>
      <c r="E20" s="4">
        <v>300</v>
      </c>
      <c r="G20" s="2">
        <v>44191</v>
      </c>
      <c r="H20" s="4">
        <v>120</v>
      </c>
      <c r="J20" s="2">
        <v>44150</v>
      </c>
      <c r="K20" s="4">
        <v>360</v>
      </c>
      <c r="M20" s="2">
        <v>44151</v>
      </c>
      <c r="N20" s="4">
        <v>360</v>
      </c>
      <c r="P20" s="2">
        <v>44186</v>
      </c>
      <c r="Q20" s="4">
        <v>20</v>
      </c>
      <c r="R20">
        <f t="shared" si="0"/>
        <v>1</v>
      </c>
    </row>
    <row r="21" spans="1:18" x14ac:dyDescent="0.25">
      <c r="A21" s="2">
        <v>44109</v>
      </c>
      <c r="B21" s="4">
        <v>25</v>
      </c>
      <c r="D21" s="2">
        <v>44114</v>
      </c>
      <c r="E21" s="4">
        <v>320</v>
      </c>
      <c r="G21" s="2">
        <v>44192</v>
      </c>
      <c r="H21" s="4">
        <v>30</v>
      </c>
      <c r="J21" s="2">
        <v>44150</v>
      </c>
      <c r="K21" s="4">
        <v>360</v>
      </c>
      <c r="M21" s="2">
        <v>44151</v>
      </c>
      <c r="N21" s="4">
        <v>360</v>
      </c>
      <c r="P21" s="2">
        <v>44186</v>
      </c>
      <c r="Q21" s="4">
        <v>60</v>
      </c>
      <c r="R21">
        <f t="shared" si="0"/>
        <v>1</v>
      </c>
    </row>
    <row r="22" spans="1:18" x14ac:dyDescent="0.25">
      <c r="A22" s="2">
        <v>44110</v>
      </c>
      <c r="B22" s="4">
        <v>30</v>
      </c>
      <c r="D22" s="2">
        <v>44114</v>
      </c>
      <c r="E22" s="4">
        <v>300</v>
      </c>
      <c r="G22" t="s">
        <v>12</v>
      </c>
      <c r="H22">
        <f>SUM(H4:H21)</f>
        <v>965</v>
      </c>
      <c r="J22" s="2">
        <v>44150</v>
      </c>
      <c r="K22" s="4">
        <v>360</v>
      </c>
      <c r="M22" s="2">
        <v>44151</v>
      </c>
      <c r="N22" s="4">
        <v>360</v>
      </c>
      <c r="P22" s="2">
        <v>44187</v>
      </c>
      <c r="Q22" s="4">
        <v>50</v>
      </c>
      <c r="R22">
        <f t="shared" si="0"/>
        <v>1</v>
      </c>
    </row>
    <row r="23" spans="1:18" x14ac:dyDescent="0.25">
      <c r="A23" s="2">
        <v>44112</v>
      </c>
      <c r="B23" s="4">
        <v>40</v>
      </c>
      <c r="D23" s="2">
        <v>44114</v>
      </c>
      <c r="E23" s="4">
        <v>360</v>
      </c>
      <c r="J23" s="2">
        <v>44150</v>
      </c>
      <c r="K23" s="4">
        <v>360</v>
      </c>
      <c r="M23" s="2">
        <v>44151</v>
      </c>
      <c r="N23" s="4">
        <v>360</v>
      </c>
      <c r="P23" s="2">
        <v>44188</v>
      </c>
      <c r="Q23" s="4">
        <v>20</v>
      </c>
      <c r="R23">
        <f t="shared" si="0"/>
        <v>1</v>
      </c>
    </row>
    <row r="24" spans="1:18" ht="27" customHeight="1" x14ac:dyDescent="0.25">
      <c r="A24" s="2">
        <v>44115</v>
      </c>
      <c r="B24" s="4">
        <v>95</v>
      </c>
      <c r="D24" s="2">
        <v>44114</v>
      </c>
      <c r="E24" s="4">
        <v>300</v>
      </c>
      <c r="G24" s="10" t="s">
        <v>7</v>
      </c>
      <c r="H24" s="11"/>
      <c r="J24" s="2">
        <v>44151</v>
      </c>
      <c r="K24" s="4">
        <v>360</v>
      </c>
      <c r="M24" s="2">
        <v>44151</v>
      </c>
      <c r="N24" s="4">
        <v>360</v>
      </c>
      <c r="P24" s="2">
        <v>44193</v>
      </c>
      <c r="Q24" s="4">
        <v>150</v>
      </c>
      <c r="R24">
        <f t="shared" si="0"/>
        <v>1</v>
      </c>
    </row>
    <row r="25" spans="1:18" x14ac:dyDescent="0.25">
      <c r="A25" s="2">
        <v>44125</v>
      </c>
      <c r="B25" s="4">
        <v>150</v>
      </c>
      <c r="D25" s="2">
        <v>44115</v>
      </c>
      <c r="E25" s="4">
        <v>250</v>
      </c>
      <c r="G25" s="2">
        <v>44105</v>
      </c>
      <c r="H25" s="4">
        <v>30</v>
      </c>
      <c r="J25" s="2">
        <v>44151</v>
      </c>
      <c r="K25" s="4">
        <v>360</v>
      </c>
      <c r="M25" s="2">
        <v>44151</v>
      </c>
      <c r="N25" s="4">
        <v>360</v>
      </c>
      <c r="P25" s="2">
        <v>44195</v>
      </c>
      <c r="Q25" s="4">
        <v>40</v>
      </c>
      <c r="R25">
        <f t="shared" si="0"/>
        <v>1</v>
      </c>
    </row>
    <row r="26" spans="1:18" x14ac:dyDescent="0.25">
      <c r="A26" s="2">
        <v>44126</v>
      </c>
      <c r="B26" s="4">
        <v>143</v>
      </c>
      <c r="D26" s="2">
        <v>44115</v>
      </c>
      <c r="E26" s="4">
        <v>50</v>
      </c>
      <c r="G26" s="2">
        <v>44106</v>
      </c>
      <c r="H26" s="4">
        <v>60</v>
      </c>
      <c r="J26" s="2">
        <v>44151</v>
      </c>
      <c r="K26" s="4">
        <v>360</v>
      </c>
      <c r="M26" s="2">
        <v>44152</v>
      </c>
      <c r="N26" s="4">
        <v>360</v>
      </c>
      <c r="P26" s="2">
        <v>44199</v>
      </c>
      <c r="Q26" s="4">
        <v>50</v>
      </c>
      <c r="R26">
        <f t="shared" si="0"/>
        <v>1</v>
      </c>
    </row>
    <row r="27" spans="1:18" x14ac:dyDescent="0.25">
      <c r="A27" s="2">
        <v>44128</v>
      </c>
      <c r="B27" s="4">
        <v>85</v>
      </c>
      <c r="D27" s="2">
        <v>44115</v>
      </c>
      <c r="E27" s="4">
        <v>250</v>
      </c>
      <c r="G27" s="2">
        <v>44106</v>
      </c>
      <c r="H27" s="4">
        <v>70</v>
      </c>
      <c r="J27" s="2">
        <v>44151</v>
      </c>
      <c r="K27" s="4">
        <v>360</v>
      </c>
      <c r="M27" s="2">
        <v>44152</v>
      </c>
      <c r="N27" s="4">
        <v>360</v>
      </c>
      <c r="P27" t="s">
        <v>12</v>
      </c>
      <c r="Q27">
        <f>SUM(Q4:Q26)</f>
        <v>2020</v>
      </c>
      <c r="R27">
        <f>SUM(R4:R26)</f>
        <v>23</v>
      </c>
    </row>
    <row r="28" spans="1:18" x14ac:dyDescent="0.25">
      <c r="A28" s="2">
        <v>44130</v>
      </c>
      <c r="B28" s="4">
        <v>20</v>
      </c>
      <c r="D28" s="2">
        <v>44115</v>
      </c>
      <c r="E28" s="4">
        <v>50</v>
      </c>
      <c r="G28" s="2">
        <v>44107</v>
      </c>
      <c r="H28" s="4">
        <v>90</v>
      </c>
      <c r="J28" s="2">
        <v>44151</v>
      </c>
      <c r="K28" s="4">
        <v>360</v>
      </c>
      <c r="M28" s="2">
        <v>44152</v>
      </c>
      <c r="N28" s="4">
        <v>360</v>
      </c>
      <c r="R28">
        <f t="shared" si="0"/>
        <v>0</v>
      </c>
    </row>
    <row r="29" spans="1:18" ht="30" customHeight="1" x14ac:dyDescent="0.25">
      <c r="A29" s="2">
        <v>44133</v>
      </c>
      <c r="B29" s="4">
        <v>50</v>
      </c>
      <c r="D29" s="2">
        <v>44115</v>
      </c>
      <c r="E29" s="4">
        <v>250</v>
      </c>
      <c r="G29" s="2">
        <v>44107</v>
      </c>
      <c r="H29" s="4">
        <v>50</v>
      </c>
      <c r="J29" s="2">
        <v>44151</v>
      </c>
      <c r="K29" s="4">
        <v>360</v>
      </c>
      <c r="M29" s="2">
        <v>44152</v>
      </c>
      <c r="N29" s="4">
        <v>360</v>
      </c>
      <c r="P29" s="10" t="s">
        <v>25</v>
      </c>
      <c r="Q29" s="11"/>
      <c r="R29">
        <f t="shared" si="0"/>
        <v>1</v>
      </c>
    </row>
    <row r="30" spans="1:18" x14ac:dyDescent="0.25">
      <c r="A30" s="2">
        <v>44134</v>
      </c>
      <c r="B30" s="4">
        <v>100</v>
      </c>
      <c r="D30" s="2">
        <v>44115</v>
      </c>
      <c r="E30" s="4">
        <v>50</v>
      </c>
      <c r="G30" s="2">
        <v>44108</v>
      </c>
      <c r="H30" s="4">
        <v>70</v>
      </c>
      <c r="J30" s="2">
        <v>44151</v>
      </c>
      <c r="K30" s="4">
        <v>360</v>
      </c>
      <c r="M30" s="2">
        <v>44152</v>
      </c>
      <c r="N30" s="4">
        <v>360</v>
      </c>
      <c r="P30" s="2">
        <v>44122</v>
      </c>
      <c r="Q30" s="4">
        <v>90</v>
      </c>
      <c r="R30">
        <f t="shared" si="0"/>
        <v>1</v>
      </c>
    </row>
    <row r="31" spans="1:18" x14ac:dyDescent="0.25">
      <c r="A31" s="2">
        <v>44135</v>
      </c>
      <c r="B31" s="4">
        <v>50</v>
      </c>
      <c r="D31" s="2">
        <v>44116</v>
      </c>
      <c r="E31" s="4">
        <v>250</v>
      </c>
      <c r="G31" s="2">
        <v>44110</v>
      </c>
      <c r="H31" s="4">
        <v>60</v>
      </c>
      <c r="J31" s="2">
        <v>44151</v>
      </c>
      <c r="K31" s="4">
        <v>360</v>
      </c>
      <c r="M31" s="2">
        <v>44152</v>
      </c>
      <c r="N31" s="4">
        <v>360</v>
      </c>
      <c r="P31" s="2">
        <v>44144</v>
      </c>
      <c r="Q31" s="4">
        <v>20</v>
      </c>
      <c r="R31">
        <f t="shared" si="0"/>
        <v>1</v>
      </c>
    </row>
    <row r="32" spans="1:18" x14ac:dyDescent="0.25">
      <c r="A32" s="2">
        <v>44138</v>
      </c>
      <c r="B32" s="4">
        <v>75</v>
      </c>
      <c r="D32" s="2">
        <v>44116</v>
      </c>
      <c r="E32" s="4">
        <v>230</v>
      </c>
      <c r="G32" s="2">
        <v>44110</v>
      </c>
      <c r="H32" s="4">
        <v>35</v>
      </c>
      <c r="J32" s="2">
        <v>44151</v>
      </c>
      <c r="K32" s="4">
        <v>360</v>
      </c>
      <c r="M32" s="2">
        <v>44152</v>
      </c>
      <c r="N32" s="4">
        <v>360</v>
      </c>
      <c r="P32" s="2">
        <v>44144</v>
      </c>
      <c r="Q32" s="4">
        <v>45</v>
      </c>
      <c r="R32">
        <f t="shared" si="0"/>
        <v>1</v>
      </c>
    </row>
    <row r="33" spans="1:18" x14ac:dyDescent="0.25">
      <c r="A33" s="2">
        <v>44139</v>
      </c>
      <c r="B33" s="4">
        <v>30</v>
      </c>
      <c r="D33" s="2">
        <v>44116</v>
      </c>
      <c r="E33" s="4">
        <v>220</v>
      </c>
      <c r="G33" s="2">
        <v>44111</v>
      </c>
      <c r="H33" s="4">
        <v>90</v>
      </c>
      <c r="J33" s="2">
        <v>44152</v>
      </c>
      <c r="K33" s="4">
        <v>360</v>
      </c>
      <c r="M33" s="2">
        <v>44152</v>
      </c>
      <c r="N33" s="4">
        <v>360</v>
      </c>
      <c r="P33" t="s">
        <v>12</v>
      </c>
      <c r="Q33">
        <f>SUM(Q30:Q32)</f>
        <v>155</v>
      </c>
      <c r="R33">
        <f>SUM(R30:R32)</f>
        <v>3</v>
      </c>
    </row>
    <row r="34" spans="1:18" x14ac:dyDescent="0.25">
      <c r="A34" s="2">
        <v>44140</v>
      </c>
      <c r="B34" s="4">
        <v>35</v>
      </c>
      <c r="D34" s="2">
        <v>44117</v>
      </c>
      <c r="E34" s="4">
        <v>80</v>
      </c>
      <c r="G34" s="2">
        <v>44113</v>
      </c>
      <c r="H34" s="4">
        <v>60</v>
      </c>
      <c r="J34" s="2">
        <v>44152</v>
      </c>
      <c r="K34" s="4">
        <v>360</v>
      </c>
      <c r="M34" s="2">
        <v>44152</v>
      </c>
      <c r="N34" s="4">
        <v>360</v>
      </c>
      <c r="R34">
        <f t="shared" si="0"/>
        <v>0</v>
      </c>
    </row>
    <row r="35" spans="1:18" ht="48.75" customHeight="1" x14ac:dyDescent="0.25">
      <c r="A35" s="2">
        <v>44141</v>
      </c>
      <c r="B35" s="4">
        <v>40</v>
      </c>
      <c r="D35" s="2">
        <v>44117</v>
      </c>
      <c r="E35" s="4">
        <v>230</v>
      </c>
      <c r="G35" s="2">
        <v>44113</v>
      </c>
      <c r="H35" s="4">
        <v>40</v>
      </c>
      <c r="J35" s="2">
        <v>44152</v>
      </c>
      <c r="K35" s="4">
        <v>360</v>
      </c>
      <c r="M35" t="s">
        <v>12</v>
      </c>
      <c r="N35">
        <f>SUM(N8:N34)</f>
        <v>9720</v>
      </c>
      <c r="P35" s="10" t="s">
        <v>37</v>
      </c>
      <c r="Q35" s="11"/>
      <c r="R35">
        <f t="shared" si="0"/>
        <v>1</v>
      </c>
    </row>
    <row r="36" spans="1:18" x14ac:dyDescent="0.25">
      <c r="A36" s="2">
        <v>44144</v>
      </c>
      <c r="B36" s="4">
        <v>540</v>
      </c>
      <c r="D36" s="2">
        <v>44117</v>
      </c>
      <c r="E36" s="4">
        <v>220</v>
      </c>
      <c r="G36" s="2">
        <v>44114</v>
      </c>
      <c r="H36" s="4">
        <v>80</v>
      </c>
      <c r="J36" s="2">
        <v>44152</v>
      </c>
      <c r="K36" s="4">
        <v>360</v>
      </c>
      <c r="P36" s="2">
        <v>44150</v>
      </c>
      <c r="Q36" s="4">
        <v>360</v>
      </c>
      <c r="R36">
        <f t="shared" si="0"/>
        <v>1</v>
      </c>
    </row>
    <row r="37" spans="1:18" ht="29.25" customHeight="1" x14ac:dyDescent="0.25">
      <c r="A37" s="2">
        <v>44146</v>
      </c>
      <c r="B37" s="4">
        <v>105</v>
      </c>
      <c r="D37" s="2">
        <v>44117</v>
      </c>
      <c r="E37" s="4">
        <v>220</v>
      </c>
      <c r="G37" s="2">
        <v>44115</v>
      </c>
      <c r="H37" s="4">
        <v>60</v>
      </c>
      <c r="J37" s="2">
        <v>44152</v>
      </c>
      <c r="K37" s="4">
        <v>360</v>
      </c>
      <c r="M37" s="10" t="s">
        <v>16</v>
      </c>
      <c r="N37" s="11"/>
      <c r="P37" s="2">
        <v>44150</v>
      </c>
      <c r="Q37" s="4">
        <v>360</v>
      </c>
      <c r="R37">
        <f t="shared" si="0"/>
        <v>1</v>
      </c>
    </row>
    <row r="38" spans="1:18" x14ac:dyDescent="0.25">
      <c r="A38" s="2">
        <v>44149</v>
      </c>
      <c r="B38" s="4">
        <v>65</v>
      </c>
      <c r="D38" s="2">
        <v>44117</v>
      </c>
      <c r="E38" s="4">
        <v>40</v>
      </c>
      <c r="G38" s="2">
        <v>44117</v>
      </c>
      <c r="H38" s="4">
        <v>30</v>
      </c>
      <c r="J38" s="2">
        <v>44152</v>
      </c>
      <c r="K38" s="4">
        <v>360</v>
      </c>
      <c r="M38" s="2">
        <v>44105</v>
      </c>
      <c r="N38" s="4">
        <v>250</v>
      </c>
      <c r="P38" s="2">
        <v>44150</v>
      </c>
      <c r="Q38" s="4">
        <v>360</v>
      </c>
      <c r="R38">
        <f t="shared" si="0"/>
        <v>1</v>
      </c>
    </row>
    <row r="39" spans="1:18" x14ac:dyDescent="0.25">
      <c r="A39" s="2">
        <v>44161</v>
      </c>
      <c r="B39" s="4">
        <v>115</v>
      </c>
      <c r="D39" s="2">
        <v>44118</v>
      </c>
      <c r="E39" s="4">
        <v>150</v>
      </c>
      <c r="G39" s="2">
        <v>44119</v>
      </c>
      <c r="H39" s="4">
        <v>40</v>
      </c>
      <c r="J39" s="2">
        <v>44153</v>
      </c>
      <c r="K39" s="4">
        <v>360</v>
      </c>
      <c r="M39" s="2">
        <v>44105</v>
      </c>
      <c r="N39" s="4">
        <v>220</v>
      </c>
      <c r="P39" s="2">
        <v>44150</v>
      </c>
      <c r="Q39" s="4">
        <v>360</v>
      </c>
      <c r="R39">
        <f t="shared" si="0"/>
        <v>1</v>
      </c>
    </row>
    <row r="40" spans="1:18" x14ac:dyDescent="0.25">
      <c r="A40" s="2">
        <v>44164</v>
      </c>
      <c r="B40" s="4">
        <v>45</v>
      </c>
      <c r="D40" s="2">
        <v>44118</v>
      </c>
      <c r="E40" s="4">
        <v>50</v>
      </c>
      <c r="G40" s="2">
        <v>44120</v>
      </c>
      <c r="H40" s="4">
        <v>40</v>
      </c>
      <c r="J40" s="2">
        <v>44153</v>
      </c>
      <c r="K40" s="4">
        <v>360</v>
      </c>
      <c r="M40" s="2">
        <v>44106</v>
      </c>
      <c r="N40" s="4">
        <v>200</v>
      </c>
      <c r="P40" s="2">
        <v>44150</v>
      </c>
      <c r="Q40" s="4">
        <v>360</v>
      </c>
      <c r="R40">
        <f t="shared" si="0"/>
        <v>1</v>
      </c>
    </row>
    <row r="41" spans="1:18" x14ac:dyDescent="0.25">
      <c r="A41" s="2">
        <v>44165</v>
      </c>
      <c r="B41" s="4">
        <v>30</v>
      </c>
      <c r="D41" s="2">
        <v>44118</v>
      </c>
      <c r="E41" s="4">
        <v>120</v>
      </c>
      <c r="G41" s="2">
        <v>44121</v>
      </c>
      <c r="H41" s="4">
        <v>120</v>
      </c>
      <c r="J41" s="2">
        <v>44153</v>
      </c>
      <c r="K41" s="4">
        <v>360</v>
      </c>
      <c r="M41" s="2">
        <v>44106</v>
      </c>
      <c r="N41" s="4">
        <v>300</v>
      </c>
      <c r="P41" s="2">
        <v>44150</v>
      </c>
      <c r="Q41" s="4">
        <v>360</v>
      </c>
      <c r="R41">
        <f t="shared" si="0"/>
        <v>1</v>
      </c>
    </row>
    <row r="42" spans="1:18" x14ac:dyDescent="0.25">
      <c r="A42" s="2">
        <v>44170</v>
      </c>
      <c r="B42" s="4">
        <v>25</v>
      </c>
      <c r="D42" s="2">
        <v>44118</v>
      </c>
      <c r="E42" s="4">
        <v>110</v>
      </c>
      <c r="G42" s="2">
        <v>44122</v>
      </c>
      <c r="H42" s="4">
        <v>90</v>
      </c>
      <c r="J42" t="s">
        <v>12</v>
      </c>
      <c r="K42">
        <f>SUM(K14:K41)</f>
        <v>10080</v>
      </c>
      <c r="M42" s="2">
        <v>44108</v>
      </c>
      <c r="N42" s="4">
        <v>180</v>
      </c>
      <c r="P42" s="2">
        <v>44151</v>
      </c>
      <c r="Q42" s="4">
        <v>360</v>
      </c>
      <c r="R42">
        <f t="shared" si="0"/>
        <v>1</v>
      </c>
    </row>
    <row r="43" spans="1:18" x14ac:dyDescent="0.25">
      <c r="A43" s="2">
        <v>44173</v>
      </c>
      <c r="B43" s="4">
        <v>20</v>
      </c>
      <c r="D43" s="2">
        <v>44118</v>
      </c>
      <c r="E43" s="4">
        <v>30</v>
      </c>
      <c r="G43" s="2">
        <v>44124</v>
      </c>
      <c r="H43" s="4">
        <v>150</v>
      </c>
      <c r="M43" s="2">
        <v>44110</v>
      </c>
      <c r="N43" s="4">
        <v>300</v>
      </c>
      <c r="P43" s="2">
        <v>44151</v>
      </c>
      <c r="Q43" s="4">
        <v>360</v>
      </c>
      <c r="R43">
        <f t="shared" si="0"/>
        <v>1</v>
      </c>
    </row>
    <row r="44" spans="1:18" ht="30" customHeight="1" x14ac:dyDescent="0.25">
      <c r="A44" s="2">
        <v>44174</v>
      </c>
      <c r="B44" s="4">
        <v>25</v>
      </c>
      <c r="D44" s="2">
        <v>44119</v>
      </c>
      <c r="E44" s="4">
        <v>30</v>
      </c>
      <c r="G44" s="2">
        <v>44124</v>
      </c>
      <c r="H44" s="4">
        <v>60</v>
      </c>
      <c r="J44" s="10" t="s">
        <v>16</v>
      </c>
      <c r="K44" s="11"/>
      <c r="M44" s="2">
        <v>44110</v>
      </c>
      <c r="N44" s="4">
        <v>360</v>
      </c>
      <c r="P44" s="2">
        <v>44151</v>
      </c>
      <c r="Q44" s="4">
        <v>360</v>
      </c>
      <c r="R44">
        <f t="shared" si="0"/>
        <v>1</v>
      </c>
    </row>
    <row r="45" spans="1:18" x14ac:dyDescent="0.25">
      <c r="A45" s="2">
        <v>44178</v>
      </c>
      <c r="B45" s="4">
        <v>20</v>
      </c>
      <c r="D45" s="2">
        <v>44119</v>
      </c>
      <c r="E45" s="4">
        <v>30</v>
      </c>
      <c r="G45" s="2">
        <v>44124</v>
      </c>
      <c r="H45" s="4">
        <v>85</v>
      </c>
      <c r="J45" s="2">
        <v>44105</v>
      </c>
      <c r="K45" s="4">
        <v>20</v>
      </c>
      <c r="M45" s="2">
        <v>44113</v>
      </c>
      <c r="N45" s="4">
        <v>240</v>
      </c>
      <c r="P45" s="2">
        <v>44151</v>
      </c>
      <c r="Q45" s="4">
        <v>360</v>
      </c>
      <c r="R45">
        <f t="shared" si="0"/>
        <v>1</v>
      </c>
    </row>
    <row r="46" spans="1:18" x14ac:dyDescent="0.25">
      <c r="A46" s="2">
        <v>44181</v>
      </c>
      <c r="B46" s="4">
        <v>30</v>
      </c>
      <c r="D46" s="2">
        <v>44119</v>
      </c>
      <c r="E46" s="4">
        <v>60</v>
      </c>
      <c r="G46" s="2">
        <v>44126</v>
      </c>
      <c r="H46" s="4">
        <v>150</v>
      </c>
      <c r="J46" s="2">
        <v>44106</v>
      </c>
      <c r="K46" s="4">
        <v>15</v>
      </c>
      <c r="M46" s="2">
        <v>44113</v>
      </c>
      <c r="N46" s="4">
        <v>240</v>
      </c>
      <c r="P46" s="2">
        <v>44151</v>
      </c>
      <c r="Q46" s="4">
        <v>360</v>
      </c>
      <c r="R46">
        <f t="shared" si="0"/>
        <v>1</v>
      </c>
    </row>
    <row r="47" spans="1:18" x14ac:dyDescent="0.25">
      <c r="A47" s="2">
        <v>44182</v>
      </c>
      <c r="B47" s="4">
        <v>40</v>
      </c>
      <c r="D47" s="2">
        <v>44119</v>
      </c>
      <c r="E47" s="4">
        <v>140</v>
      </c>
      <c r="G47" s="2">
        <v>44127</v>
      </c>
      <c r="H47" s="4">
        <v>60</v>
      </c>
      <c r="J47" s="2">
        <v>44107</v>
      </c>
      <c r="K47" s="4">
        <v>15</v>
      </c>
      <c r="M47" s="2">
        <v>44114</v>
      </c>
      <c r="N47" s="4">
        <v>180</v>
      </c>
      <c r="P47" s="2">
        <v>44151</v>
      </c>
      <c r="Q47" s="4">
        <v>360</v>
      </c>
      <c r="R47">
        <f t="shared" si="0"/>
        <v>1</v>
      </c>
    </row>
    <row r="48" spans="1:18" x14ac:dyDescent="0.25">
      <c r="A48" s="2">
        <v>44184</v>
      </c>
      <c r="B48" s="4">
        <v>30</v>
      </c>
      <c r="D48" s="2">
        <v>44119</v>
      </c>
      <c r="E48" s="4">
        <v>80</v>
      </c>
      <c r="G48" s="2">
        <v>44131</v>
      </c>
      <c r="H48" s="4">
        <v>50</v>
      </c>
      <c r="J48" s="2">
        <v>44108</v>
      </c>
      <c r="K48" s="4">
        <v>15</v>
      </c>
      <c r="M48" s="2">
        <v>44117</v>
      </c>
      <c r="N48" s="4">
        <v>360</v>
      </c>
      <c r="P48" s="2">
        <v>44152</v>
      </c>
      <c r="Q48" s="4">
        <v>360</v>
      </c>
      <c r="R48">
        <f t="shared" si="0"/>
        <v>1</v>
      </c>
    </row>
    <row r="49" spans="1:18" x14ac:dyDescent="0.25">
      <c r="A49" s="2">
        <v>44185</v>
      </c>
      <c r="B49" s="4">
        <v>20</v>
      </c>
      <c r="D49" s="2">
        <v>44120</v>
      </c>
      <c r="E49" s="4">
        <v>50</v>
      </c>
      <c r="G49" s="2">
        <v>44131</v>
      </c>
      <c r="H49" s="4">
        <v>60</v>
      </c>
      <c r="J49" s="2">
        <v>44109</v>
      </c>
      <c r="K49" s="4">
        <v>20</v>
      </c>
      <c r="M49" s="2">
        <v>44117</v>
      </c>
      <c r="N49" s="4">
        <v>360</v>
      </c>
      <c r="P49" s="2">
        <v>44152</v>
      </c>
      <c r="Q49" s="4">
        <v>360</v>
      </c>
      <c r="R49">
        <f t="shared" si="0"/>
        <v>1</v>
      </c>
    </row>
    <row r="50" spans="1:18" x14ac:dyDescent="0.25">
      <c r="A50" s="2">
        <v>44188</v>
      </c>
      <c r="B50" s="4">
        <v>25</v>
      </c>
      <c r="D50" s="2">
        <v>44120</v>
      </c>
      <c r="E50" s="4">
        <v>40</v>
      </c>
      <c r="G50" s="2">
        <v>44132</v>
      </c>
      <c r="H50" s="4">
        <v>60</v>
      </c>
      <c r="J50" s="2">
        <v>44110</v>
      </c>
      <c r="K50" s="4">
        <v>15</v>
      </c>
      <c r="M50" s="2">
        <v>44117</v>
      </c>
      <c r="N50" s="4">
        <v>360</v>
      </c>
      <c r="P50" s="2">
        <v>44152</v>
      </c>
      <c r="Q50" s="4">
        <v>360</v>
      </c>
      <c r="R50">
        <f t="shared" si="0"/>
        <v>1</v>
      </c>
    </row>
    <row r="51" spans="1:18" x14ac:dyDescent="0.25">
      <c r="A51" s="2">
        <v>44189</v>
      </c>
      <c r="B51" s="4">
        <v>25</v>
      </c>
      <c r="D51" s="2">
        <v>44120</v>
      </c>
      <c r="E51" s="4">
        <v>360</v>
      </c>
      <c r="G51" s="2">
        <v>44133</v>
      </c>
      <c r="H51" s="4">
        <v>100</v>
      </c>
      <c r="J51" s="2">
        <v>44111</v>
      </c>
      <c r="K51" s="4">
        <v>10</v>
      </c>
      <c r="M51" s="2">
        <v>44119</v>
      </c>
      <c r="N51" s="4">
        <v>360</v>
      </c>
      <c r="P51" s="2">
        <v>44152</v>
      </c>
      <c r="Q51" s="4">
        <v>360</v>
      </c>
      <c r="R51">
        <f t="shared" si="0"/>
        <v>1</v>
      </c>
    </row>
    <row r="52" spans="1:18" x14ac:dyDescent="0.25">
      <c r="A52" s="2">
        <v>44190</v>
      </c>
      <c r="B52" s="4">
        <v>50</v>
      </c>
      <c r="D52" s="2">
        <v>44120</v>
      </c>
      <c r="E52" s="4">
        <v>360</v>
      </c>
      <c r="G52" s="2">
        <v>44134</v>
      </c>
      <c r="H52" s="4">
        <v>45</v>
      </c>
      <c r="J52" s="2">
        <v>44112</v>
      </c>
      <c r="K52" s="4">
        <v>20</v>
      </c>
      <c r="M52" s="2">
        <v>44119</v>
      </c>
      <c r="N52" s="4">
        <v>360</v>
      </c>
      <c r="P52" s="2">
        <v>44152</v>
      </c>
      <c r="Q52" s="4">
        <v>360</v>
      </c>
      <c r="R52">
        <f t="shared" si="0"/>
        <v>1</v>
      </c>
    </row>
    <row r="53" spans="1:18" x14ac:dyDescent="0.25">
      <c r="A53" t="s">
        <v>12</v>
      </c>
      <c r="B53">
        <f>SUM(B18:B52)</f>
        <v>2363</v>
      </c>
      <c r="D53" s="2">
        <v>44121</v>
      </c>
      <c r="E53" s="4">
        <v>10</v>
      </c>
      <c r="G53" s="2">
        <v>44136</v>
      </c>
      <c r="H53" s="4">
        <v>140</v>
      </c>
      <c r="J53" s="2">
        <v>44113</v>
      </c>
      <c r="K53" s="4">
        <v>15</v>
      </c>
      <c r="M53" s="2">
        <v>44119</v>
      </c>
      <c r="N53" s="4">
        <v>360</v>
      </c>
      <c r="P53" s="2">
        <v>44152</v>
      </c>
      <c r="Q53" s="4">
        <v>360</v>
      </c>
      <c r="R53">
        <f t="shared" si="0"/>
        <v>1</v>
      </c>
    </row>
    <row r="54" spans="1:18" x14ac:dyDescent="0.25">
      <c r="D54" s="2">
        <v>44121</v>
      </c>
      <c r="E54" s="4">
        <v>45</v>
      </c>
      <c r="G54" s="2">
        <v>44136</v>
      </c>
      <c r="H54" s="4">
        <v>360</v>
      </c>
      <c r="J54" s="2">
        <v>44114</v>
      </c>
      <c r="K54" s="4">
        <v>20</v>
      </c>
      <c r="M54" s="2">
        <v>44120</v>
      </c>
      <c r="N54" s="4">
        <v>360</v>
      </c>
      <c r="P54" t="s">
        <v>12</v>
      </c>
      <c r="Q54">
        <f>SUM(Q36:Q53)</f>
        <v>6480</v>
      </c>
      <c r="R54">
        <f>SUM(R36:R53)</f>
        <v>18</v>
      </c>
    </row>
    <row r="55" spans="1:18" ht="30.75" customHeight="1" x14ac:dyDescent="0.25">
      <c r="A55" s="10" t="s">
        <v>7</v>
      </c>
      <c r="B55" s="11"/>
      <c r="D55" s="2">
        <v>44121</v>
      </c>
      <c r="E55" s="4">
        <v>30</v>
      </c>
      <c r="G55" s="2">
        <v>44136</v>
      </c>
      <c r="H55" s="4">
        <v>60</v>
      </c>
      <c r="J55" s="2">
        <v>44115</v>
      </c>
      <c r="K55" s="4">
        <v>320</v>
      </c>
      <c r="M55" s="2">
        <v>44121</v>
      </c>
      <c r="N55" s="4">
        <v>240</v>
      </c>
      <c r="R55">
        <f t="shared" si="0"/>
        <v>0</v>
      </c>
    </row>
    <row r="56" spans="1:18" x14ac:dyDescent="0.25">
      <c r="A56" s="2">
        <v>44105</v>
      </c>
      <c r="B56" s="4">
        <v>45</v>
      </c>
      <c r="D56" s="2">
        <v>44121</v>
      </c>
      <c r="E56" s="4">
        <v>40</v>
      </c>
      <c r="G56" s="2">
        <v>44137</v>
      </c>
      <c r="H56" s="4">
        <v>135</v>
      </c>
      <c r="J56" s="2">
        <v>44116</v>
      </c>
      <c r="K56" s="4">
        <v>45</v>
      </c>
      <c r="M56" s="2">
        <v>44122</v>
      </c>
      <c r="N56" s="4">
        <v>360</v>
      </c>
      <c r="P56" s="10" t="s">
        <v>7</v>
      </c>
      <c r="Q56" s="11"/>
      <c r="R56">
        <f t="shared" si="0"/>
        <v>1</v>
      </c>
    </row>
    <row r="57" spans="1:18" x14ac:dyDescent="0.25">
      <c r="A57" s="2">
        <v>44106</v>
      </c>
      <c r="B57" s="4">
        <v>120</v>
      </c>
      <c r="D57" s="2">
        <v>44121</v>
      </c>
      <c r="E57" s="4">
        <v>30</v>
      </c>
      <c r="G57" s="2">
        <v>44137</v>
      </c>
      <c r="H57" s="4">
        <v>180</v>
      </c>
      <c r="J57" s="2">
        <v>44117</v>
      </c>
      <c r="K57" s="4">
        <v>30</v>
      </c>
      <c r="M57" s="2">
        <v>44122</v>
      </c>
      <c r="N57" s="4">
        <v>300</v>
      </c>
      <c r="P57" s="2">
        <v>44167</v>
      </c>
      <c r="Q57" s="4">
        <v>40</v>
      </c>
      <c r="R57">
        <f t="shared" si="0"/>
        <v>1</v>
      </c>
    </row>
    <row r="58" spans="1:18" x14ac:dyDescent="0.25">
      <c r="A58" s="2">
        <v>44107</v>
      </c>
      <c r="B58" s="4">
        <v>20</v>
      </c>
      <c r="D58" s="2">
        <v>44122</v>
      </c>
      <c r="E58" s="4">
        <v>15</v>
      </c>
      <c r="G58" s="2">
        <v>44138</v>
      </c>
      <c r="H58" s="4">
        <v>180</v>
      </c>
      <c r="J58" s="2">
        <v>44119</v>
      </c>
      <c r="K58" s="4">
        <v>60</v>
      </c>
      <c r="M58" s="2">
        <v>44125</v>
      </c>
      <c r="N58" s="4">
        <v>120</v>
      </c>
      <c r="P58" t="s">
        <v>12</v>
      </c>
      <c r="Q58">
        <f>SUM(Q57)</f>
        <v>40</v>
      </c>
      <c r="R58">
        <f>SUM(R57)</f>
        <v>1</v>
      </c>
    </row>
    <row r="59" spans="1:18" x14ac:dyDescent="0.25">
      <c r="A59" s="2">
        <v>44109</v>
      </c>
      <c r="B59" s="4">
        <v>25</v>
      </c>
      <c r="D59" s="2">
        <v>44122</v>
      </c>
      <c r="E59" s="4">
        <v>30</v>
      </c>
      <c r="G59" s="2">
        <v>44138</v>
      </c>
      <c r="H59" s="4">
        <v>30</v>
      </c>
      <c r="J59" s="2">
        <v>44120</v>
      </c>
      <c r="K59" s="4">
        <v>40</v>
      </c>
      <c r="M59" s="2">
        <v>44126</v>
      </c>
      <c r="N59" s="4">
        <v>240</v>
      </c>
      <c r="R59">
        <f t="shared" si="0"/>
        <v>0</v>
      </c>
    </row>
    <row r="60" spans="1:18" ht="33.75" customHeight="1" x14ac:dyDescent="0.25">
      <c r="A60" s="2">
        <v>44110</v>
      </c>
      <c r="B60" s="4">
        <v>30</v>
      </c>
      <c r="D60" s="2">
        <v>44122</v>
      </c>
      <c r="E60" s="4">
        <v>20</v>
      </c>
      <c r="G60" s="2">
        <v>44140</v>
      </c>
      <c r="H60" s="4">
        <v>60</v>
      </c>
      <c r="J60" s="2">
        <v>44121</v>
      </c>
      <c r="K60" s="4">
        <v>60</v>
      </c>
      <c r="M60" s="2">
        <v>44127</v>
      </c>
      <c r="N60" s="4">
        <v>180</v>
      </c>
      <c r="P60" s="10" t="s">
        <v>16</v>
      </c>
      <c r="Q60" s="11"/>
      <c r="R60">
        <f t="shared" si="0"/>
        <v>1</v>
      </c>
    </row>
    <row r="61" spans="1:18" x14ac:dyDescent="0.25">
      <c r="A61" s="2">
        <v>44112</v>
      </c>
      <c r="B61" s="4">
        <v>40</v>
      </c>
      <c r="D61" s="2">
        <v>44122</v>
      </c>
      <c r="E61" s="4">
        <v>20</v>
      </c>
      <c r="G61" s="2">
        <v>44140</v>
      </c>
      <c r="H61" s="4">
        <v>130</v>
      </c>
      <c r="J61" s="2">
        <v>44122</v>
      </c>
      <c r="K61" s="4">
        <v>45</v>
      </c>
      <c r="M61" s="2">
        <v>44129</v>
      </c>
      <c r="N61" s="4">
        <v>180</v>
      </c>
      <c r="P61" s="2">
        <v>44105</v>
      </c>
      <c r="Q61" s="4">
        <v>360</v>
      </c>
      <c r="R61">
        <f t="shared" si="0"/>
        <v>1</v>
      </c>
    </row>
    <row r="62" spans="1:18" x14ac:dyDescent="0.25">
      <c r="A62" s="2">
        <v>44115</v>
      </c>
      <c r="B62" s="4">
        <v>95</v>
      </c>
      <c r="D62" s="2">
        <v>44122</v>
      </c>
      <c r="E62" s="4">
        <v>20</v>
      </c>
      <c r="G62" s="2">
        <v>44141</v>
      </c>
      <c r="H62" s="4">
        <v>120</v>
      </c>
      <c r="J62" s="2">
        <v>44123</v>
      </c>
      <c r="K62" s="4">
        <v>90</v>
      </c>
      <c r="M62" s="2">
        <v>44132</v>
      </c>
      <c r="N62" s="4">
        <v>150</v>
      </c>
      <c r="P62" s="2">
        <v>44105</v>
      </c>
      <c r="Q62" s="4">
        <v>360</v>
      </c>
      <c r="R62">
        <f t="shared" si="0"/>
        <v>1</v>
      </c>
    </row>
    <row r="63" spans="1:18" x14ac:dyDescent="0.25">
      <c r="A63" s="2">
        <v>44122</v>
      </c>
      <c r="B63" s="4">
        <v>100</v>
      </c>
      <c r="D63" s="2">
        <v>44123</v>
      </c>
      <c r="E63" s="4">
        <v>90</v>
      </c>
      <c r="G63" s="2">
        <v>44142</v>
      </c>
      <c r="H63" s="4">
        <v>90</v>
      </c>
      <c r="J63" s="2">
        <v>44124</v>
      </c>
      <c r="K63" s="4">
        <v>60</v>
      </c>
      <c r="M63" s="2">
        <v>44133</v>
      </c>
      <c r="N63" s="4">
        <v>150</v>
      </c>
      <c r="P63" s="2">
        <v>44105</v>
      </c>
      <c r="Q63" s="4">
        <v>360</v>
      </c>
      <c r="R63">
        <f t="shared" si="0"/>
        <v>1</v>
      </c>
    </row>
    <row r="64" spans="1:18" x14ac:dyDescent="0.25">
      <c r="A64" s="2">
        <v>44125</v>
      </c>
      <c r="B64" s="4">
        <v>150</v>
      </c>
      <c r="D64" s="2">
        <v>44123</v>
      </c>
      <c r="E64" s="4">
        <v>60</v>
      </c>
      <c r="G64" s="2">
        <v>44145</v>
      </c>
      <c r="H64" s="4">
        <v>90</v>
      </c>
      <c r="J64" s="2">
        <v>44126</v>
      </c>
      <c r="K64" s="4">
        <v>360</v>
      </c>
      <c r="M64" s="2">
        <v>44134</v>
      </c>
      <c r="N64" s="4">
        <v>200</v>
      </c>
      <c r="P64" s="2">
        <v>44106</v>
      </c>
      <c r="Q64" s="4">
        <v>360</v>
      </c>
      <c r="R64">
        <f t="shared" si="0"/>
        <v>1</v>
      </c>
    </row>
    <row r="65" spans="1:18" x14ac:dyDescent="0.25">
      <c r="A65" s="2">
        <v>44126</v>
      </c>
      <c r="B65" s="4">
        <v>143</v>
      </c>
      <c r="D65" s="2">
        <v>44123</v>
      </c>
      <c r="E65" s="4">
        <v>20</v>
      </c>
      <c r="G65" s="2">
        <v>44146</v>
      </c>
      <c r="H65" s="4">
        <v>120</v>
      </c>
      <c r="J65" s="2">
        <v>44127</v>
      </c>
      <c r="K65" s="4">
        <v>30</v>
      </c>
      <c r="M65" s="2">
        <v>44135</v>
      </c>
      <c r="N65" s="4">
        <v>120</v>
      </c>
      <c r="P65" s="2">
        <v>44106</v>
      </c>
      <c r="Q65" s="4">
        <v>360</v>
      </c>
      <c r="R65">
        <f t="shared" si="0"/>
        <v>1</v>
      </c>
    </row>
    <row r="66" spans="1:18" x14ac:dyDescent="0.25">
      <c r="A66" s="2">
        <v>44128</v>
      </c>
      <c r="B66" s="4">
        <v>85</v>
      </c>
      <c r="D66" s="2">
        <v>44124</v>
      </c>
      <c r="E66" s="4">
        <v>60</v>
      </c>
      <c r="G66" s="2">
        <v>44147</v>
      </c>
      <c r="H66" s="4">
        <v>30</v>
      </c>
      <c r="J66" s="2">
        <v>44129</v>
      </c>
      <c r="K66" s="4">
        <v>30</v>
      </c>
      <c r="M66" s="2">
        <v>44136</v>
      </c>
      <c r="N66" s="4">
        <v>180</v>
      </c>
      <c r="P66" s="2">
        <v>44106</v>
      </c>
      <c r="Q66" s="4">
        <v>360</v>
      </c>
      <c r="R66">
        <f t="shared" si="0"/>
        <v>1</v>
      </c>
    </row>
    <row r="67" spans="1:18" x14ac:dyDescent="0.25">
      <c r="A67" s="2">
        <v>44130</v>
      </c>
      <c r="B67" s="4">
        <v>20</v>
      </c>
      <c r="D67" s="2">
        <v>44124</v>
      </c>
      <c r="E67" s="4">
        <v>10</v>
      </c>
      <c r="G67" s="2">
        <v>44147</v>
      </c>
      <c r="H67" s="4">
        <v>40</v>
      </c>
      <c r="J67" s="2">
        <v>44131</v>
      </c>
      <c r="K67" s="4">
        <v>60</v>
      </c>
      <c r="M67" s="2">
        <v>44136</v>
      </c>
      <c r="N67" s="4">
        <v>180</v>
      </c>
      <c r="P67" s="2">
        <v>44107</v>
      </c>
      <c r="Q67" s="4">
        <v>360</v>
      </c>
      <c r="R67">
        <f t="shared" si="0"/>
        <v>1</v>
      </c>
    </row>
    <row r="68" spans="1:18" x14ac:dyDescent="0.25">
      <c r="A68" s="2">
        <v>44133</v>
      </c>
      <c r="B68" s="4">
        <v>50</v>
      </c>
      <c r="D68" s="2">
        <v>44125</v>
      </c>
      <c r="E68" s="4">
        <v>80</v>
      </c>
      <c r="G68" s="2">
        <v>44148</v>
      </c>
      <c r="H68" s="4">
        <v>25</v>
      </c>
      <c r="J68" s="2">
        <v>44133</v>
      </c>
      <c r="K68" s="4">
        <v>105</v>
      </c>
      <c r="M68" s="2">
        <v>44139</v>
      </c>
      <c r="N68" s="4">
        <v>200</v>
      </c>
      <c r="P68" s="2">
        <v>44107</v>
      </c>
      <c r="Q68" s="4">
        <v>360</v>
      </c>
      <c r="R68">
        <f t="shared" si="0"/>
        <v>1</v>
      </c>
    </row>
    <row r="69" spans="1:18" x14ac:dyDescent="0.25">
      <c r="A69" s="2">
        <v>44134</v>
      </c>
      <c r="B69" s="4">
        <v>100</v>
      </c>
      <c r="D69" s="2">
        <v>44125</v>
      </c>
      <c r="E69" s="4">
        <v>68</v>
      </c>
      <c r="G69" s="2">
        <v>44157</v>
      </c>
      <c r="H69" s="4">
        <v>50</v>
      </c>
      <c r="J69" s="2">
        <v>44134</v>
      </c>
      <c r="K69" s="4">
        <v>40</v>
      </c>
      <c r="M69" s="2">
        <v>44140</v>
      </c>
      <c r="N69" s="4">
        <v>220</v>
      </c>
      <c r="P69" s="2">
        <v>44107</v>
      </c>
      <c r="Q69" s="4">
        <v>360</v>
      </c>
      <c r="R69">
        <f t="shared" ref="R69:R132" si="1">IF(P69=0,0,1)</f>
        <v>1</v>
      </c>
    </row>
    <row r="70" spans="1:18" x14ac:dyDescent="0.25">
      <c r="A70" s="2">
        <v>44135</v>
      </c>
      <c r="B70" s="4">
        <v>50</v>
      </c>
      <c r="D70" s="2">
        <v>44126</v>
      </c>
      <c r="E70" s="4">
        <v>60</v>
      </c>
      <c r="G70" s="2">
        <v>44158</v>
      </c>
      <c r="H70" s="4">
        <v>65</v>
      </c>
      <c r="J70" s="2">
        <v>44135</v>
      </c>
      <c r="K70" s="4">
        <v>50</v>
      </c>
      <c r="M70" s="2">
        <v>44140</v>
      </c>
      <c r="N70" s="4">
        <v>180</v>
      </c>
      <c r="P70" s="2">
        <v>44108</v>
      </c>
      <c r="Q70" s="4">
        <v>360</v>
      </c>
      <c r="R70">
        <f t="shared" si="1"/>
        <v>1</v>
      </c>
    </row>
    <row r="71" spans="1:18" x14ac:dyDescent="0.25">
      <c r="A71" s="2">
        <v>44136</v>
      </c>
      <c r="B71" s="4">
        <v>60</v>
      </c>
      <c r="D71" s="2">
        <v>44127</v>
      </c>
      <c r="E71" s="4">
        <v>20</v>
      </c>
      <c r="G71" s="2">
        <v>44163</v>
      </c>
      <c r="H71" s="4">
        <v>180</v>
      </c>
      <c r="J71" s="2">
        <v>44136</v>
      </c>
      <c r="K71" s="4">
        <v>30</v>
      </c>
      <c r="M71" s="2">
        <v>44141</v>
      </c>
      <c r="N71" s="4">
        <v>230</v>
      </c>
      <c r="P71" s="2">
        <v>44108</v>
      </c>
      <c r="Q71" s="4">
        <v>360</v>
      </c>
      <c r="R71">
        <f t="shared" si="1"/>
        <v>1</v>
      </c>
    </row>
    <row r="72" spans="1:18" x14ac:dyDescent="0.25">
      <c r="A72" s="2">
        <v>44138</v>
      </c>
      <c r="B72" s="4">
        <v>75</v>
      </c>
      <c r="D72" s="2">
        <v>44127</v>
      </c>
      <c r="E72" s="4">
        <v>40</v>
      </c>
      <c r="G72" s="2">
        <v>44169</v>
      </c>
      <c r="H72" s="4">
        <v>120</v>
      </c>
      <c r="J72" s="2">
        <v>44138</v>
      </c>
      <c r="K72" s="4">
        <v>30</v>
      </c>
      <c r="M72" s="2">
        <v>44142</v>
      </c>
      <c r="N72" s="4">
        <v>300</v>
      </c>
      <c r="P72" s="2">
        <v>44108</v>
      </c>
      <c r="Q72" s="4">
        <v>360</v>
      </c>
      <c r="R72">
        <f t="shared" si="1"/>
        <v>1</v>
      </c>
    </row>
    <row r="73" spans="1:18" x14ac:dyDescent="0.25">
      <c r="A73" s="2">
        <v>44139</v>
      </c>
      <c r="B73" s="4">
        <v>30</v>
      </c>
      <c r="D73" s="2">
        <v>44127</v>
      </c>
      <c r="E73" s="4">
        <v>20</v>
      </c>
      <c r="G73" s="2">
        <v>44170</v>
      </c>
      <c r="H73" s="4">
        <v>105</v>
      </c>
      <c r="J73" s="2">
        <v>44139</v>
      </c>
      <c r="K73" s="4">
        <v>50</v>
      </c>
      <c r="M73" s="2">
        <v>44144</v>
      </c>
      <c r="N73" s="4">
        <v>70</v>
      </c>
      <c r="P73" s="2">
        <v>44109</v>
      </c>
      <c r="Q73" s="4">
        <v>360</v>
      </c>
      <c r="R73">
        <f t="shared" si="1"/>
        <v>1</v>
      </c>
    </row>
    <row r="74" spans="1:18" x14ac:dyDescent="0.25">
      <c r="A74" s="2">
        <v>44140</v>
      </c>
      <c r="B74" s="4">
        <v>35</v>
      </c>
      <c r="D74" s="2">
        <v>44128</v>
      </c>
      <c r="E74" s="4">
        <v>125</v>
      </c>
      <c r="G74" s="2">
        <v>44170</v>
      </c>
      <c r="H74" s="4">
        <v>230</v>
      </c>
      <c r="J74" s="2">
        <v>44141</v>
      </c>
      <c r="K74" s="4">
        <v>60</v>
      </c>
      <c r="M74" s="2">
        <v>44145</v>
      </c>
      <c r="N74" s="4">
        <v>360</v>
      </c>
      <c r="P74" s="2">
        <v>44109</v>
      </c>
      <c r="Q74" s="4">
        <v>360</v>
      </c>
      <c r="R74">
        <f t="shared" si="1"/>
        <v>1</v>
      </c>
    </row>
    <row r="75" spans="1:18" x14ac:dyDescent="0.25">
      <c r="A75" s="2">
        <v>44141</v>
      </c>
      <c r="B75" s="4">
        <v>40</v>
      </c>
      <c r="D75" s="2">
        <v>44129</v>
      </c>
      <c r="E75" s="4">
        <v>50</v>
      </c>
      <c r="G75" s="2">
        <v>44170</v>
      </c>
      <c r="H75" s="4">
        <v>90</v>
      </c>
      <c r="J75" s="2">
        <v>44142</v>
      </c>
      <c r="K75" s="4">
        <v>40</v>
      </c>
      <c r="M75" s="2">
        <v>44146</v>
      </c>
      <c r="N75" s="4">
        <v>180</v>
      </c>
      <c r="P75" s="2">
        <v>44109</v>
      </c>
      <c r="Q75" s="4">
        <v>360</v>
      </c>
      <c r="R75">
        <f t="shared" si="1"/>
        <v>1</v>
      </c>
    </row>
    <row r="76" spans="1:18" x14ac:dyDescent="0.25">
      <c r="A76" s="2">
        <v>44143</v>
      </c>
      <c r="B76" s="4">
        <v>36</v>
      </c>
      <c r="D76" s="2">
        <v>44129</v>
      </c>
      <c r="E76" s="4">
        <v>100</v>
      </c>
      <c r="G76" s="2">
        <v>44173</v>
      </c>
      <c r="H76" s="4">
        <v>20</v>
      </c>
      <c r="J76" s="2">
        <v>44143</v>
      </c>
      <c r="K76" s="4">
        <v>60</v>
      </c>
      <c r="M76" s="2">
        <v>44147</v>
      </c>
      <c r="N76" s="4">
        <v>120</v>
      </c>
      <c r="P76" s="2">
        <v>44110</v>
      </c>
      <c r="Q76" s="4">
        <v>360</v>
      </c>
      <c r="R76">
        <f t="shared" si="1"/>
        <v>1</v>
      </c>
    </row>
    <row r="77" spans="1:18" x14ac:dyDescent="0.25">
      <c r="A77" s="2">
        <v>44144</v>
      </c>
      <c r="B77" s="4">
        <v>540</v>
      </c>
      <c r="D77" s="2">
        <v>44129</v>
      </c>
      <c r="E77" s="4">
        <v>60</v>
      </c>
      <c r="G77" s="2">
        <v>44174</v>
      </c>
      <c r="H77" s="4">
        <v>60</v>
      </c>
      <c r="J77" s="2">
        <v>44144</v>
      </c>
      <c r="K77" s="4">
        <v>40</v>
      </c>
      <c r="M77" s="2">
        <v>44147</v>
      </c>
      <c r="N77" s="4">
        <v>160</v>
      </c>
      <c r="P77" s="2">
        <v>44110</v>
      </c>
      <c r="Q77" s="4">
        <v>360</v>
      </c>
      <c r="R77">
        <f t="shared" si="1"/>
        <v>1</v>
      </c>
    </row>
    <row r="78" spans="1:18" x14ac:dyDescent="0.25">
      <c r="A78" s="2">
        <v>44146</v>
      </c>
      <c r="B78" s="4">
        <v>105</v>
      </c>
      <c r="D78" s="2">
        <v>44130</v>
      </c>
      <c r="E78" s="4">
        <v>60</v>
      </c>
      <c r="G78" s="2">
        <v>44174</v>
      </c>
      <c r="H78" s="4">
        <v>40</v>
      </c>
      <c r="J78" s="2">
        <v>44145</v>
      </c>
      <c r="K78" s="4">
        <v>80</v>
      </c>
      <c r="M78" s="2">
        <v>44153</v>
      </c>
      <c r="N78" s="4">
        <v>360</v>
      </c>
      <c r="P78" s="2">
        <v>44110</v>
      </c>
      <c r="Q78" s="4">
        <v>360</v>
      </c>
      <c r="R78">
        <f t="shared" si="1"/>
        <v>1</v>
      </c>
    </row>
    <row r="79" spans="1:18" x14ac:dyDescent="0.25">
      <c r="A79" s="2">
        <v>44149</v>
      </c>
      <c r="B79" s="4">
        <v>65</v>
      </c>
      <c r="D79" s="2">
        <v>44130</v>
      </c>
      <c r="E79" s="4">
        <v>50</v>
      </c>
      <c r="G79" s="2">
        <v>44176</v>
      </c>
      <c r="H79" s="4">
        <v>60</v>
      </c>
      <c r="J79" s="2">
        <v>44146</v>
      </c>
      <c r="K79" s="4">
        <v>40</v>
      </c>
      <c r="M79" s="2">
        <v>44153</v>
      </c>
      <c r="N79" s="4">
        <v>200</v>
      </c>
      <c r="P79" s="2">
        <v>44111</v>
      </c>
      <c r="Q79" s="4">
        <v>360</v>
      </c>
      <c r="R79">
        <f t="shared" si="1"/>
        <v>1</v>
      </c>
    </row>
    <row r="80" spans="1:18" x14ac:dyDescent="0.25">
      <c r="A80" s="2">
        <v>44151</v>
      </c>
      <c r="B80" s="4">
        <v>30</v>
      </c>
      <c r="D80" s="2">
        <v>44130</v>
      </c>
      <c r="E80" s="4">
        <v>60</v>
      </c>
      <c r="G80" s="2">
        <v>44177</v>
      </c>
      <c r="H80" s="4">
        <v>110</v>
      </c>
      <c r="J80" s="2">
        <v>44147</v>
      </c>
      <c r="K80" s="4">
        <v>30</v>
      </c>
      <c r="M80" s="2">
        <v>44153</v>
      </c>
      <c r="N80" s="4">
        <v>360</v>
      </c>
      <c r="P80" s="2">
        <v>44111</v>
      </c>
      <c r="Q80" s="4">
        <v>360</v>
      </c>
      <c r="R80">
        <f t="shared" si="1"/>
        <v>1</v>
      </c>
    </row>
    <row r="81" spans="1:18" x14ac:dyDescent="0.25">
      <c r="A81" s="2">
        <v>44154</v>
      </c>
      <c r="B81" s="4">
        <v>25</v>
      </c>
      <c r="D81" s="2">
        <v>44131</v>
      </c>
      <c r="E81" s="4">
        <v>90</v>
      </c>
      <c r="G81" s="2">
        <v>44177</v>
      </c>
      <c r="H81" s="4">
        <v>140</v>
      </c>
      <c r="J81" s="2">
        <v>44148</v>
      </c>
      <c r="K81" s="4">
        <v>60</v>
      </c>
      <c r="M81" s="2">
        <v>44153</v>
      </c>
      <c r="N81" s="4">
        <v>200</v>
      </c>
      <c r="P81" s="2">
        <v>44111</v>
      </c>
      <c r="Q81" s="4">
        <v>360</v>
      </c>
      <c r="R81">
        <f t="shared" si="1"/>
        <v>1</v>
      </c>
    </row>
    <row r="82" spans="1:18" x14ac:dyDescent="0.25">
      <c r="A82" s="2">
        <v>44158</v>
      </c>
      <c r="B82" s="4">
        <v>40</v>
      </c>
      <c r="D82" s="2">
        <v>44133</v>
      </c>
      <c r="E82" s="4">
        <v>60</v>
      </c>
      <c r="G82" s="2">
        <v>44178</v>
      </c>
      <c r="H82" s="4">
        <v>110</v>
      </c>
      <c r="J82" s="2">
        <v>44149</v>
      </c>
      <c r="K82" s="4">
        <v>60</v>
      </c>
      <c r="M82" s="2">
        <v>44153</v>
      </c>
      <c r="N82" s="4">
        <v>240</v>
      </c>
      <c r="P82" s="2">
        <v>44112</v>
      </c>
      <c r="Q82" s="4">
        <v>360</v>
      </c>
      <c r="R82">
        <f t="shared" si="1"/>
        <v>1</v>
      </c>
    </row>
    <row r="83" spans="1:18" x14ac:dyDescent="0.25">
      <c r="A83" s="2">
        <v>44160</v>
      </c>
      <c r="B83" s="4">
        <v>35</v>
      </c>
      <c r="D83" s="2">
        <v>44134</v>
      </c>
      <c r="E83" s="4">
        <v>120</v>
      </c>
      <c r="G83" s="2">
        <v>44178</v>
      </c>
      <c r="H83" s="4">
        <v>80</v>
      </c>
      <c r="J83" s="2">
        <v>44156</v>
      </c>
      <c r="K83" s="4">
        <v>180</v>
      </c>
      <c r="M83" s="2">
        <v>44153</v>
      </c>
      <c r="N83" s="4">
        <v>240</v>
      </c>
      <c r="P83" s="2">
        <v>44112</v>
      </c>
      <c r="Q83" s="4">
        <v>360</v>
      </c>
      <c r="R83">
        <f t="shared" si="1"/>
        <v>1</v>
      </c>
    </row>
    <row r="84" spans="1:18" x14ac:dyDescent="0.25">
      <c r="A84" s="2">
        <v>44161</v>
      </c>
      <c r="B84" s="4">
        <v>115</v>
      </c>
      <c r="D84" s="2">
        <v>44134</v>
      </c>
      <c r="E84" s="4">
        <v>60</v>
      </c>
      <c r="G84" s="2">
        <v>44178</v>
      </c>
      <c r="H84" s="4">
        <v>320</v>
      </c>
      <c r="J84" s="2">
        <v>44158</v>
      </c>
      <c r="K84" s="4">
        <v>120</v>
      </c>
      <c r="M84" s="2">
        <v>44154</v>
      </c>
      <c r="N84" s="4">
        <v>360</v>
      </c>
      <c r="P84" s="2">
        <v>44112</v>
      </c>
      <c r="Q84" s="4">
        <v>360</v>
      </c>
      <c r="R84">
        <f t="shared" si="1"/>
        <v>1</v>
      </c>
    </row>
    <row r="85" spans="1:18" x14ac:dyDescent="0.25">
      <c r="A85" s="2">
        <v>44164</v>
      </c>
      <c r="B85" s="4">
        <v>45</v>
      </c>
      <c r="D85" s="2">
        <v>44135</v>
      </c>
      <c r="E85" s="4">
        <v>80</v>
      </c>
      <c r="G85" s="2">
        <v>44179</v>
      </c>
      <c r="H85" s="4">
        <v>35</v>
      </c>
      <c r="J85" s="2">
        <v>44162</v>
      </c>
      <c r="K85" s="4">
        <v>130</v>
      </c>
      <c r="M85" s="2">
        <v>44154</v>
      </c>
      <c r="N85" s="4">
        <v>360</v>
      </c>
      <c r="P85" s="2">
        <v>44113</v>
      </c>
      <c r="Q85" s="4">
        <v>360</v>
      </c>
      <c r="R85">
        <f t="shared" si="1"/>
        <v>1</v>
      </c>
    </row>
    <row r="86" spans="1:18" x14ac:dyDescent="0.25">
      <c r="A86" s="2">
        <v>44165</v>
      </c>
      <c r="B86" s="4">
        <v>30</v>
      </c>
      <c r="D86" s="2">
        <v>44136</v>
      </c>
      <c r="E86" s="4">
        <v>70</v>
      </c>
      <c r="G86" s="2">
        <v>44180</v>
      </c>
      <c r="H86" s="4">
        <v>75</v>
      </c>
      <c r="J86" s="2">
        <v>44163</v>
      </c>
      <c r="K86" s="4">
        <v>60</v>
      </c>
      <c r="M86" s="2">
        <v>44154</v>
      </c>
      <c r="N86" s="4">
        <v>360</v>
      </c>
      <c r="P86" s="2">
        <v>44113</v>
      </c>
      <c r="Q86" s="4">
        <v>360</v>
      </c>
      <c r="R86">
        <f t="shared" si="1"/>
        <v>1</v>
      </c>
    </row>
    <row r="87" spans="1:18" x14ac:dyDescent="0.25">
      <c r="A87" s="2">
        <v>44168</v>
      </c>
      <c r="B87" s="4">
        <v>30</v>
      </c>
      <c r="D87" s="2">
        <v>44136</v>
      </c>
      <c r="E87" s="4">
        <v>80</v>
      </c>
      <c r="G87" s="2">
        <v>44182</v>
      </c>
      <c r="H87" s="4">
        <v>30</v>
      </c>
      <c r="J87" s="2">
        <v>44164</v>
      </c>
      <c r="K87" s="4">
        <v>40</v>
      </c>
      <c r="M87" s="2">
        <v>44155</v>
      </c>
      <c r="N87" s="4">
        <v>360</v>
      </c>
      <c r="P87" s="2">
        <v>44113</v>
      </c>
      <c r="Q87" s="4">
        <v>360</v>
      </c>
      <c r="R87">
        <f t="shared" si="1"/>
        <v>1</v>
      </c>
    </row>
    <row r="88" spans="1:18" x14ac:dyDescent="0.25">
      <c r="A88" s="2">
        <v>44170</v>
      </c>
      <c r="B88" s="4">
        <v>25</v>
      </c>
      <c r="D88" s="2">
        <v>44137</v>
      </c>
      <c r="E88" s="4">
        <v>130</v>
      </c>
      <c r="G88" s="2">
        <v>44183</v>
      </c>
      <c r="H88" s="4">
        <v>55</v>
      </c>
      <c r="J88" s="2">
        <v>44165</v>
      </c>
      <c r="K88" s="4">
        <v>40</v>
      </c>
      <c r="M88" s="2">
        <v>44155</v>
      </c>
      <c r="N88" s="4">
        <v>360</v>
      </c>
      <c r="P88" s="2">
        <v>44114</v>
      </c>
      <c r="Q88" s="4">
        <v>360</v>
      </c>
      <c r="R88">
        <f t="shared" si="1"/>
        <v>1</v>
      </c>
    </row>
    <row r="89" spans="1:18" x14ac:dyDescent="0.25">
      <c r="A89" s="2">
        <v>44173</v>
      </c>
      <c r="B89" s="4">
        <v>20</v>
      </c>
      <c r="D89" s="2">
        <v>44137</v>
      </c>
      <c r="E89" s="4">
        <v>70</v>
      </c>
      <c r="G89" s="2">
        <v>44185</v>
      </c>
      <c r="H89" s="4">
        <v>180</v>
      </c>
      <c r="J89" s="2">
        <v>44165</v>
      </c>
      <c r="K89" s="4">
        <v>60</v>
      </c>
      <c r="M89" s="2">
        <v>44155</v>
      </c>
      <c r="N89" s="4">
        <v>360</v>
      </c>
      <c r="P89" s="2">
        <v>44114</v>
      </c>
      <c r="Q89" s="4">
        <v>360</v>
      </c>
      <c r="R89">
        <f t="shared" si="1"/>
        <v>1</v>
      </c>
    </row>
    <row r="90" spans="1:18" x14ac:dyDescent="0.25">
      <c r="A90" s="2">
        <v>44174</v>
      </c>
      <c r="B90" s="4">
        <v>25</v>
      </c>
      <c r="D90" s="2">
        <v>44138</v>
      </c>
      <c r="E90" s="4">
        <v>220</v>
      </c>
      <c r="G90" s="2">
        <v>44186</v>
      </c>
      <c r="H90" s="4">
        <v>75</v>
      </c>
      <c r="J90" s="2">
        <v>44168</v>
      </c>
      <c r="K90" s="4">
        <v>120</v>
      </c>
      <c r="M90" s="2">
        <v>44155</v>
      </c>
      <c r="N90" s="4">
        <v>360</v>
      </c>
      <c r="P90" s="2">
        <v>44114</v>
      </c>
      <c r="Q90" s="4">
        <v>360</v>
      </c>
      <c r="R90">
        <f t="shared" si="1"/>
        <v>1</v>
      </c>
    </row>
    <row r="91" spans="1:18" x14ac:dyDescent="0.25">
      <c r="A91" s="2">
        <v>44178</v>
      </c>
      <c r="B91" s="4">
        <v>20</v>
      </c>
      <c r="D91" s="2">
        <v>44138</v>
      </c>
      <c r="E91" s="4">
        <v>40</v>
      </c>
      <c r="G91" s="2">
        <v>44187</v>
      </c>
      <c r="H91" s="4">
        <v>40</v>
      </c>
      <c r="J91" s="2">
        <v>44169</v>
      </c>
      <c r="K91" s="4">
        <v>360</v>
      </c>
      <c r="M91" s="2">
        <v>44155</v>
      </c>
      <c r="N91" s="4">
        <v>360</v>
      </c>
      <c r="P91" s="2">
        <v>44115</v>
      </c>
      <c r="Q91" s="4">
        <v>360</v>
      </c>
      <c r="R91">
        <f t="shared" si="1"/>
        <v>1</v>
      </c>
    </row>
    <row r="92" spans="1:18" x14ac:dyDescent="0.25">
      <c r="A92" s="2">
        <v>44180</v>
      </c>
      <c r="B92" s="4">
        <v>35</v>
      </c>
      <c r="D92" s="2">
        <v>44138</v>
      </c>
      <c r="E92" s="4">
        <v>40</v>
      </c>
      <c r="G92" s="2">
        <v>44187</v>
      </c>
      <c r="H92" s="4">
        <v>300</v>
      </c>
      <c r="J92" s="2">
        <v>44170</v>
      </c>
      <c r="K92" s="4">
        <v>120</v>
      </c>
      <c r="M92" s="2">
        <v>44156</v>
      </c>
      <c r="N92" s="4">
        <v>360</v>
      </c>
      <c r="P92" s="2">
        <v>44116</v>
      </c>
      <c r="Q92" s="4">
        <v>360</v>
      </c>
      <c r="R92">
        <f t="shared" si="1"/>
        <v>1</v>
      </c>
    </row>
    <row r="93" spans="1:18" x14ac:dyDescent="0.25">
      <c r="A93" s="2">
        <v>44181</v>
      </c>
      <c r="B93" s="4">
        <v>30</v>
      </c>
      <c r="D93" s="2">
        <v>44139</v>
      </c>
      <c r="E93" s="4">
        <v>30</v>
      </c>
      <c r="G93" s="2">
        <v>44189</v>
      </c>
      <c r="H93" s="4">
        <v>30</v>
      </c>
      <c r="J93" s="2">
        <v>44171</v>
      </c>
      <c r="K93" s="4">
        <v>30</v>
      </c>
      <c r="M93" s="2">
        <v>44156</v>
      </c>
      <c r="N93" s="4">
        <v>360</v>
      </c>
      <c r="P93" s="2">
        <v>44117</v>
      </c>
      <c r="Q93" s="4">
        <v>180</v>
      </c>
      <c r="R93">
        <f t="shared" si="1"/>
        <v>1</v>
      </c>
    </row>
    <row r="94" spans="1:18" x14ac:dyDescent="0.25">
      <c r="A94" s="2">
        <v>44182</v>
      </c>
      <c r="B94" s="4">
        <v>40</v>
      </c>
      <c r="D94" s="2">
        <v>44139</v>
      </c>
      <c r="E94" s="4">
        <v>30</v>
      </c>
      <c r="G94" s="2">
        <v>44190</v>
      </c>
      <c r="H94" s="4">
        <v>180</v>
      </c>
      <c r="J94" s="2">
        <v>44172</v>
      </c>
      <c r="K94" s="4">
        <v>60</v>
      </c>
      <c r="M94" s="2">
        <v>44156</v>
      </c>
      <c r="N94" s="4">
        <v>360</v>
      </c>
      <c r="P94" s="2">
        <v>44119</v>
      </c>
      <c r="Q94" s="4">
        <v>360</v>
      </c>
      <c r="R94">
        <f t="shared" si="1"/>
        <v>1</v>
      </c>
    </row>
    <row r="95" spans="1:18" x14ac:dyDescent="0.25">
      <c r="A95" s="2">
        <v>44183</v>
      </c>
      <c r="B95" s="4">
        <v>20</v>
      </c>
      <c r="D95" s="2">
        <v>44140</v>
      </c>
      <c r="E95" s="4">
        <v>45</v>
      </c>
      <c r="G95" s="2">
        <v>44191</v>
      </c>
      <c r="H95" s="4">
        <v>120</v>
      </c>
      <c r="J95" s="2">
        <v>44172</v>
      </c>
      <c r="K95" s="4">
        <v>60</v>
      </c>
      <c r="M95" s="2">
        <v>44156</v>
      </c>
      <c r="N95" s="4">
        <v>360</v>
      </c>
      <c r="P95" s="2">
        <v>44120</v>
      </c>
      <c r="Q95" s="4">
        <v>105</v>
      </c>
      <c r="R95">
        <f t="shared" si="1"/>
        <v>1</v>
      </c>
    </row>
    <row r="96" spans="1:18" x14ac:dyDescent="0.25">
      <c r="A96" s="2">
        <v>44184</v>
      </c>
      <c r="B96" s="4">
        <v>30</v>
      </c>
      <c r="D96" s="2">
        <v>44140</v>
      </c>
      <c r="E96" s="4">
        <v>120</v>
      </c>
      <c r="G96" t="s">
        <v>12</v>
      </c>
      <c r="H96">
        <f>SUM(H25:H95)</f>
        <v>6625</v>
      </c>
      <c r="J96" s="2">
        <v>44173</v>
      </c>
      <c r="K96" s="4">
        <v>40</v>
      </c>
      <c r="M96" s="2">
        <v>44157</v>
      </c>
      <c r="N96" s="4">
        <v>360</v>
      </c>
      <c r="P96" s="2">
        <v>44120</v>
      </c>
      <c r="Q96" s="4">
        <v>30</v>
      </c>
      <c r="R96">
        <f t="shared" si="1"/>
        <v>1</v>
      </c>
    </row>
    <row r="97" spans="1:18" x14ac:dyDescent="0.25">
      <c r="A97" s="2">
        <v>44185</v>
      </c>
      <c r="B97" s="4">
        <v>20</v>
      </c>
      <c r="D97" s="2">
        <v>44140</v>
      </c>
      <c r="E97" s="4">
        <v>80</v>
      </c>
      <c r="J97" s="2">
        <v>44173</v>
      </c>
      <c r="K97" s="4">
        <v>360</v>
      </c>
      <c r="M97" s="2">
        <v>44157</v>
      </c>
      <c r="N97" s="4">
        <v>360</v>
      </c>
      <c r="P97" s="2">
        <v>44124</v>
      </c>
      <c r="Q97" s="4">
        <v>180</v>
      </c>
      <c r="R97">
        <f t="shared" si="1"/>
        <v>1</v>
      </c>
    </row>
    <row r="98" spans="1:18" x14ac:dyDescent="0.25">
      <c r="A98" s="2">
        <v>44187</v>
      </c>
      <c r="B98" s="4">
        <v>40</v>
      </c>
      <c r="D98" s="2">
        <v>44141</v>
      </c>
      <c r="E98" s="4">
        <v>60</v>
      </c>
      <c r="J98" s="2">
        <v>44174</v>
      </c>
      <c r="K98" s="4">
        <v>105</v>
      </c>
      <c r="M98" s="2">
        <v>44157</v>
      </c>
      <c r="N98" s="4">
        <v>360</v>
      </c>
      <c r="P98" s="2">
        <v>44124</v>
      </c>
      <c r="Q98" s="4">
        <v>120</v>
      </c>
      <c r="R98">
        <f t="shared" si="1"/>
        <v>1</v>
      </c>
    </row>
    <row r="99" spans="1:18" x14ac:dyDescent="0.25">
      <c r="A99" s="2">
        <v>44188</v>
      </c>
      <c r="B99" s="4">
        <v>25</v>
      </c>
      <c r="D99" s="2">
        <v>44141</v>
      </c>
      <c r="E99" s="4">
        <v>20</v>
      </c>
      <c r="J99" s="2">
        <v>44174</v>
      </c>
      <c r="K99" s="4">
        <v>300</v>
      </c>
      <c r="M99" s="2">
        <v>44158</v>
      </c>
      <c r="N99" s="4">
        <v>360</v>
      </c>
      <c r="P99" s="2">
        <v>44125</v>
      </c>
      <c r="Q99" s="4">
        <v>180</v>
      </c>
      <c r="R99">
        <f t="shared" si="1"/>
        <v>1</v>
      </c>
    </row>
    <row r="100" spans="1:18" x14ac:dyDescent="0.25">
      <c r="A100" s="2">
        <v>44189</v>
      </c>
      <c r="B100" s="4">
        <v>25</v>
      </c>
      <c r="D100" s="2">
        <v>44142</v>
      </c>
      <c r="E100" s="4">
        <v>90</v>
      </c>
      <c r="J100" s="2">
        <v>44176</v>
      </c>
      <c r="K100" s="4">
        <v>30</v>
      </c>
      <c r="M100" s="2">
        <v>44158</v>
      </c>
      <c r="N100" s="4">
        <v>360</v>
      </c>
      <c r="P100" s="2">
        <v>44125</v>
      </c>
      <c r="Q100" s="4">
        <v>205</v>
      </c>
      <c r="R100">
        <f t="shared" si="1"/>
        <v>1</v>
      </c>
    </row>
    <row r="101" spans="1:18" x14ac:dyDescent="0.25">
      <c r="A101" s="2">
        <v>44190</v>
      </c>
      <c r="B101" s="4">
        <v>50</v>
      </c>
      <c r="D101" s="2">
        <v>44142</v>
      </c>
      <c r="E101" s="4">
        <v>30</v>
      </c>
      <c r="J101" s="2">
        <v>44176</v>
      </c>
      <c r="K101" s="4">
        <v>80</v>
      </c>
      <c r="M101" s="2">
        <v>44158</v>
      </c>
      <c r="N101" s="4">
        <v>360</v>
      </c>
      <c r="P101" s="2">
        <v>44126</v>
      </c>
      <c r="Q101" s="4">
        <v>150</v>
      </c>
      <c r="R101">
        <f t="shared" si="1"/>
        <v>1</v>
      </c>
    </row>
    <row r="102" spans="1:18" x14ac:dyDescent="0.25">
      <c r="A102" t="s">
        <v>12</v>
      </c>
      <c r="B102">
        <f>SUM(B56:B101)</f>
        <v>2814</v>
      </c>
      <c r="D102" s="2">
        <v>44143</v>
      </c>
      <c r="E102" s="4">
        <v>30</v>
      </c>
      <c r="J102" s="2">
        <v>44177</v>
      </c>
      <c r="K102" s="4">
        <v>120</v>
      </c>
      <c r="M102" s="2">
        <v>44159</v>
      </c>
      <c r="N102" s="4">
        <v>240</v>
      </c>
      <c r="P102" s="2">
        <v>44129</v>
      </c>
      <c r="Q102" s="4">
        <v>120</v>
      </c>
      <c r="R102">
        <f t="shared" si="1"/>
        <v>1</v>
      </c>
    </row>
    <row r="103" spans="1:18" x14ac:dyDescent="0.25">
      <c r="D103" s="2">
        <v>44143</v>
      </c>
      <c r="E103" s="4">
        <v>20</v>
      </c>
      <c r="J103" s="2">
        <v>44177</v>
      </c>
      <c r="K103" s="4">
        <v>100</v>
      </c>
      <c r="M103" s="2">
        <v>44159</v>
      </c>
      <c r="N103" s="4">
        <v>360</v>
      </c>
      <c r="P103" s="2">
        <v>44130</v>
      </c>
      <c r="Q103" s="4">
        <v>100</v>
      </c>
      <c r="R103">
        <f t="shared" si="1"/>
        <v>1</v>
      </c>
    </row>
    <row r="104" spans="1:18" x14ac:dyDescent="0.25">
      <c r="D104" s="2">
        <v>44144</v>
      </c>
      <c r="E104" s="4">
        <v>30</v>
      </c>
      <c r="J104" s="2">
        <v>44178</v>
      </c>
      <c r="K104" s="4">
        <v>150</v>
      </c>
      <c r="M104" s="2">
        <v>44159</v>
      </c>
      <c r="N104" s="4">
        <v>360</v>
      </c>
      <c r="P104" s="2">
        <v>44132</v>
      </c>
      <c r="Q104" s="4">
        <v>40</v>
      </c>
      <c r="R104">
        <f t="shared" si="1"/>
        <v>1</v>
      </c>
    </row>
    <row r="105" spans="1:18" x14ac:dyDescent="0.25">
      <c r="D105" s="2">
        <v>44145</v>
      </c>
      <c r="E105" s="4">
        <v>20</v>
      </c>
      <c r="J105" s="2">
        <v>44179</v>
      </c>
      <c r="K105" s="4">
        <v>120</v>
      </c>
      <c r="M105" s="2">
        <v>44160</v>
      </c>
      <c r="N105" s="4">
        <v>180</v>
      </c>
      <c r="P105" s="2">
        <v>44132</v>
      </c>
      <c r="Q105" s="4">
        <v>25</v>
      </c>
      <c r="R105">
        <f t="shared" si="1"/>
        <v>1</v>
      </c>
    </row>
    <row r="106" spans="1:18" x14ac:dyDescent="0.25">
      <c r="D106" s="2">
        <v>44145</v>
      </c>
      <c r="E106" s="4">
        <v>20</v>
      </c>
      <c r="J106" s="2">
        <v>44181</v>
      </c>
      <c r="K106" s="4">
        <v>360</v>
      </c>
      <c r="M106" s="2">
        <v>44161</v>
      </c>
      <c r="N106" s="4">
        <v>120</v>
      </c>
      <c r="P106" s="2">
        <v>44132</v>
      </c>
      <c r="Q106" s="4">
        <v>70</v>
      </c>
      <c r="R106">
        <f t="shared" si="1"/>
        <v>1</v>
      </c>
    </row>
    <row r="107" spans="1:18" x14ac:dyDescent="0.25">
      <c r="D107" s="2">
        <v>44146</v>
      </c>
      <c r="E107" s="4">
        <v>20</v>
      </c>
      <c r="J107" s="2">
        <v>44182</v>
      </c>
      <c r="K107" s="4">
        <v>90</v>
      </c>
      <c r="M107" s="2">
        <v>44161</v>
      </c>
      <c r="N107" s="4">
        <v>360</v>
      </c>
      <c r="P107" s="2">
        <v>44132</v>
      </c>
      <c r="Q107" s="4">
        <v>150</v>
      </c>
      <c r="R107">
        <f t="shared" si="1"/>
        <v>1</v>
      </c>
    </row>
    <row r="108" spans="1:18" x14ac:dyDescent="0.25">
      <c r="D108" s="2">
        <v>44147</v>
      </c>
      <c r="E108" s="4">
        <v>25</v>
      </c>
      <c r="J108" s="2">
        <v>44184</v>
      </c>
      <c r="K108" s="4">
        <v>60</v>
      </c>
      <c r="M108" s="2">
        <v>44161</v>
      </c>
      <c r="N108" s="4">
        <v>300</v>
      </c>
      <c r="P108" s="2">
        <v>44133</v>
      </c>
      <c r="Q108" s="4">
        <v>140</v>
      </c>
      <c r="R108">
        <f t="shared" si="1"/>
        <v>1</v>
      </c>
    </row>
    <row r="109" spans="1:18" x14ac:dyDescent="0.25">
      <c r="D109" s="2">
        <v>44148</v>
      </c>
      <c r="E109" s="4">
        <v>20</v>
      </c>
      <c r="J109" s="2">
        <v>44184</v>
      </c>
      <c r="K109" s="4">
        <v>120</v>
      </c>
      <c r="M109" s="2">
        <v>44163</v>
      </c>
      <c r="N109" s="4">
        <v>360</v>
      </c>
      <c r="P109" s="2">
        <v>44133</v>
      </c>
      <c r="Q109" s="4">
        <v>180</v>
      </c>
      <c r="R109">
        <f t="shared" si="1"/>
        <v>1</v>
      </c>
    </row>
    <row r="110" spans="1:18" x14ac:dyDescent="0.25">
      <c r="D110" s="2">
        <v>44149</v>
      </c>
      <c r="E110" s="4">
        <v>50</v>
      </c>
      <c r="J110" s="2">
        <v>44185</v>
      </c>
      <c r="K110" s="4">
        <v>90</v>
      </c>
      <c r="M110" s="2">
        <v>44164</v>
      </c>
      <c r="N110" s="4">
        <v>360</v>
      </c>
      <c r="P110" s="2">
        <v>44133</v>
      </c>
      <c r="Q110" s="4">
        <v>300</v>
      </c>
      <c r="R110">
        <f t="shared" si="1"/>
        <v>1</v>
      </c>
    </row>
    <row r="111" spans="1:18" x14ac:dyDescent="0.25">
      <c r="D111" s="2">
        <v>44153</v>
      </c>
      <c r="E111" s="4">
        <v>20</v>
      </c>
      <c r="J111" s="2">
        <v>44186</v>
      </c>
      <c r="K111" s="4">
        <v>70</v>
      </c>
      <c r="M111" s="2">
        <v>44164</v>
      </c>
      <c r="N111" s="4">
        <v>360</v>
      </c>
      <c r="P111" s="2">
        <v>44134</v>
      </c>
      <c r="Q111" s="4">
        <v>180</v>
      </c>
      <c r="R111">
        <f t="shared" si="1"/>
        <v>1</v>
      </c>
    </row>
    <row r="112" spans="1:18" x14ac:dyDescent="0.25">
      <c r="D112" s="2">
        <v>44154</v>
      </c>
      <c r="E112" s="4">
        <v>60</v>
      </c>
      <c r="J112" s="2">
        <v>44187</v>
      </c>
      <c r="K112" s="4">
        <v>180</v>
      </c>
      <c r="M112" s="2">
        <v>44166</v>
      </c>
      <c r="N112" s="4">
        <v>180</v>
      </c>
      <c r="P112" s="2">
        <v>44134</v>
      </c>
      <c r="Q112" s="4">
        <v>70</v>
      </c>
      <c r="R112">
        <f t="shared" si="1"/>
        <v>1</v>
      </c>
    </row>
    <row r="113" spans="4:18" x14ac:dyDescent="0.25">
      <c r="D113" s="2">
        <v>44156</v>
      </c>
      <c r="E113" s="4">
        <v>40</v>
      </c>
      <c r="J113" s="2">
        <v>44188</v>
      </c>
      <c r="K113" s="4">
        <v>50</v>
      </c>
      <c r="M113" s="2">
        <v>44166</v>
      </c>
      <c r="N113" s="4">
        <v>180</v>
      </c>
      <c r="P113" s="2">
        <v>44137</v>
      </c>
      <c r="Q113" s="4">
        <v>80</v>
      </c>
      <c r="R113">
        <f t="shared" si="1"/>
        <v>1</v>
      </c>
    </row>
    <row r="114" spans="4:18" x14ac:dyDescent="0.25">
      <c r="D114" s="2">
        <v>44158</v>
      </c>
      <c r="E114" s="4">
        <v>20</v>
      </c>
      <c r="J114" s="2">
        <v>44189</v>
      </c>
      <c r="K114" s="4">
        <v>60</v>
      </c>
      <c r="M114" s="2">
        <v>44170</v>
      </c>
      <c r="N114" s="4">
        <v>240</v>
      </c>
      <c r="P114" s="2">
        <v>44138</v>
      </c>
      <c r="Q114" s="4">
        <v>180</v>
      </c>
      <c r="R114">
        <f t="shared" si="1"/>
        <v>1</v>
      </c>
    </row>
    <row r="115" spans="4:18" x14ac:dyDescent="0.25">
      <c r="D115" s="2">
        <v>44160</v>
      </c>
      <c r="E115" s="4">
        <v>20</v>
      </c>
      <c r="J115" s="2">
        <v>44190</v>
      </c>
      <c r="K115" s="4">
        <v>75</v>
      </c>
      <c r="M115" s="2">
        <v>44172</v>
      </c>
      <c r="N115" s="4">
        <v>120</v>
      </c>
      <c r="P115" s="2">
        <v>44139</v>
      </c>
      <c r="Q115" s="4">
        <v>360</v>
      </c>
      <c r="R115">
        <f t="shared" si="1"/>
        <v>1</v>
      </c>
    </row>
    <row r="116" spans="4:18" x14ac:dyDescent="0.25">
      <c r="D116" s="2">
        <v>44161</v>
      </c>
      <c r="E116" s="4">
        <v>15</v>
      </c>
      <c r="J116" t="s">
        <v>12</v>
      </c>
      <c r="K116">
        <f>SUM(K45:K115)</f>
        <v>6110</v>
      </c>
      <c r="M116" s="2">
        <v>44173</v>
      </c>
      <c r="N116" s="4">
        <v>120</v>
      </c>
      <c r="P116" s="2">
        <v>44139</v>
      </c>
      <c r="Q116" s="4">
        <v>60</v>
      </c>
      <c r="R116">
        <f t="shared" si="1"/>
        <v>1</v>
      </c>
    </row>
    <row r="117" spans="4:18" x14ac:dyDescent="0.25">
      <c r="D117" s="2">
        <v>44161</v>
      </c>
      <c r="E117" s="4">
        <v>120</v>
      </c>
      <c r="M117" s="2">
        <v>44174</v>
      </c>
      <c r="N117" s="4">
        <v>120</v>
      </c>
      <c r="P117" s="2">
        <v>44139</v>
      </c>
      <c r="Q117" s="4">
        <v>20</v>
      </c>
      <c r="R117">
        <f t="shared" si="1"/>
        <v>1</v>
      </c>
    </row>
    <row r="118" spans="4:18" x14ac:dyDescent="0.25">
      <c r="D118" s="2">
        <v>44162</v>
      </c>
      <c r="E118" s="4">
        <v>40</v>
      </c>
      <c r="M118" s="2">
        <v>44176</v>
      </c>
      <c r="N118" s="4">
        <v>360</v>
      </c>
      <c r="P118" s="2">
        <v>44139</v>
      </c>
      <c r="Q118" s="4">
        <v>360</v>
      </c>
      <c r="R118">
        <f t="shared" si="1"/>
        <v>1</v>
      </c>
    </row>
    <row r="119" spans="4:18" x14ac:dyDescent="0.25">
      <c r="D119" s="2">
        <v>44163</v>
      </c>
      <c r="E119" s="4">
        <v>30</v>
      </c>
      <c r="M119" s="2">
        <v>44177</v>
      </c>
      <c r="N119" s="4">
        <v>360</v>
      </c>
      <c r="P119" s="2">
        <v>44139</v>
      </c>
      <c r="Q119" s="4">
        <v>360</v>
      </c>
      <c r="R119">
        <f t="shared" si="1"/>
        <v>1</v>
      </c>
    </row>
    <row r="120" spans="4:18" x14ac:dyDescent="0.25">
      <c r="D120" s="2">
        <v>44164</v>
      </c>
      <c r="E120" s="4">
        <v>45</v>
      </c>
      <c r="M120" s="2">
        <v>44177</v>
      </c>
      <c r="N120" s="4">
        <v>240</v>
      </c>
      <c r="P120" s="2">
        <v>44140</v>
      </c>
      <c r="Q120" s="4">
        <v>360</v>
      </c>
      <c r="R120">
        <f t="shared" si="1"/>
        <v>1</v>
      </c>
    </row>
    <row r="121" spans="4:18" x14ac:dyDescent="0.25">
      <c r="D121" s="2">
        <v>44165</v>
      </c>
      <c r="E121" s="4">
        <v>45</v>
      </c>
      <c r="M121" s="2">
        <v>44179</v>
      </c>
      <c r="N121" s="4">
        <v>240</v>
      </c>
      <c r="P121" s="2">
        <v>44140</v>
      </c>
      <c r="Q121" s="4">
        <v>360</v>
      </c>
      <c r="R121">
        <f t="shared" si="1"/>
        <v>1</v>
      </c>
    </row>
    <row r="122" spans="4:18" x14ac:dyDescent="0.25">
      <c r="D122" s="2">
        <v>44166</v>
      </c>
      <c r="E122" s="4">
        <v>135</v>
      </c>
      <c r="M122" s="2">
        <v>44179</v>
      </c>
      <c r="N122" s="4">
        <v>150</v>
      </c>
      <c r="P122" s="2">
        <v>44140</v>
      </c>
      <c r="Q122" s="4">
        <v>360</v>
      </c>
      <c r="R122">
        <f t="shared" si="1"/>
        <v>1</v>
      </c>
    </row>
    <row r="123" spans="4:18" x14ac:dyDescent="0.25">
      <c r="D123" s="2">
        <v>44166</v>
      </c>
      <c r="E123" s="4">
        <v>35</v>
      </c>
      <c r="M123" s="2">
        <v>44180</v>
      </c>
      <c r="N123" s="4">
        <v>150</v>
      </c>
      <c r="P123" s="2">
        <v>44140</v>
      </c>
      <c r="Q123" s="4">
        <v>360</v>
      </c>
      <c r="R123">
        <f t="shared" si="1"/>
        <v>1</v>
      </c>
    </row>
    <row r="124" spans="4:18" x14ac:dyDescent="0.25">
      <c r="D124" s="2">
        <v>44167</v>
      </c>
      <c r="E124" s="4">
        <v>45</v>
      </c>
      <c r="M124" s="2">
        <v>44180</v>
      </c>
      <c r="N124" s="4">
        <v>300</v>
      </c>
      <c r="P124" s="2">
        <v>44140</v>
      </c>
      <c r="Q124" s="4">
        <v>360</v>
      </c>
      <c r="R124">
        <f t="shared" si="1"/>
        <v>1</v>
      </c>
    </row>
    <row r="125" spans="4:18" x14ac:dyDescent="0.25">
      <c r="D125" s="2">
        <v>44168</v>
      </c>
      <c r="E125" s="4">
        <v>55</v>
      </c>
      <c r="M125" s="2">
        <v>44181</v>
      </c>
      <c r="N125" s="4">
        <v>60</v>
      </c>
      <c r="P125" s="2">
        <v>44140</v>
      </c>
      <c r="Q125" s="4">
        <v>360</v>
      </c>
      <c r="R125">
        <f t="shared" si="1"/>
        <v>1</v>
      </c>
    </row>
    <row r="126" spans="4:18" x14ac:dyDescent="0.25">
      <c r="D126" s="2">
        <v>44169</v>
      </c>
      <c r="E126" s="4">
        <v>45</v>
      </c>
      <c r="M126" s="2">
        <v>44181</v>
      </c>
      <c r="N126" s="4">
        <v>240</v>
      </c>
      <c r="P126" s="2">
        <v>44141</v>
      </c>
      <c r="Q126" s="4">
        <v>360</v>
      </c>
      <c r="R126">
        <f t="shared" si="1"/>
        <v>1</v>
      </c>
    </row>
    <row r="127" spans="4:18" x14ac:dyDescent="0.25">
      <c r="D127" s="2">
        <v>44170</v>
      </c>
      <c r="E127" s="4">
        <v>35</v>
      </c>
      <c r="M127" s="2">
        <v>44181</v>
      </c>
      <c r="N127" s="4">
        <v>240</v>
      </c>
      <c r="P127" s="2">
        <v>44141</v>
      </c>
      <c r="Q127" s="4">
        <v>360</v>
      </c>
      <c r="R127">
        <f t="shared" si="1"/>
        <v>1</v>
      </c>
    </row>
    <row r="128" spans="4:18" x14ac:dyDescent="0.25">
      <c r="D128" s="2">
        <v>44170</v>
      </c>
      <c r="E128" s="4">
        <v>710</v>
      </c>
      <c r="M128" s="2">
        <v>44182</v>
      </c>
      <c r="N128" s="4">
        <v>200</v>
      </c>
      <c r="P128" s="2">
        <v>44141</v>
      </c>
      <c r="Q128" s="4">
        <v>360</v>
      </c>
      <c r="R128">
        <f t="shared" si="1"/>
        <v>1</v>
      </c>
    </row>
    <row r="129" spans="4:18" x14ac:dyDescent="0.25">
      <c r="D129" s="2">
        <v>44171</v>
      </c>
      <c r="E129" s="4">
        <v>25</v>
      </c>
      <c r="M129" s="2">
        <v>44184</v>
      </c>
      <c r="N129" s="4">
        <v>300</v>
      </c>
      <c r="P129" s="2">
        <v>44141</v>
      </c>
      <c r="Q129" s="4">
        <v>360</v>
      </c>
      <c r="R129">
        <f t="shared" si="1"/>
        <v>1</v>
      </c>
    </row>
    <row r="130" spans="4:18" x14ac:dyDescent="0.25">
      <c r="D130" s="2">
        <v>44172</v>
      </c>
      <c r="E130" s="4">
        <v>60</v>
      </c>
      <c r="M130" s="2">
        <v>44188</v>
      </c>
      <c r="N130" s="4">
        <v>90</v>
      </c>
      <c r="P130" s="2">
        <v>44141</v>
      </c>
      <c r="Q130" s="4">
        <v>360</v>
      </c>
      <c r="R130">
        <f t="shared" si="1"/>
        <v>1</v>
      </c>
    </row>
    <row r="131" spans="4:18" x14ac:dyDescent="0.25">
      <c r="D131" s="2">
        <v>44173</v>
      </c>
      <c r="E131" s="4">
        <v>30</v>
      </c>
      <c r="M131" s="2">
        <v>44190</v>
      </c>
      <c r="N131" s="4">
        <v>210</v>
      </c>
      <c r="P131" s="2">
        <v>44141</v>
      </c>
      <c r="Q131" s="4">
        <v>360</v>
      </c>
      <c r="R131">
        <f t="shared" si="1"/>
        <v>1</v>
      </c>
    </row>
    <row r="132" spans="4:18" x14ac:dyDescent="0.25">
      <c r="D132" s="2">
        <v>44174</v>
      </c>
      <c r="E132" s="4">
        <v>30</v>
      </c>
      <c r="M132" s="2">
        <v>44191</v>
      </c>
      <c r="N132" s="4">
        <v>120</v>
      </c>
      <c r="P132" s="2">
        <v>44142</v>
      </c>
      <c r="Q132" s="4">
        <v>360</v>
      </c>
      <c r="R132">
        <f t="shared" si="1"/>
        <v>1</v>
      </c>
    </row>
    <row r="133" spans="4:18" x14ac:dyDescent="0.25">
      <c r="D133" s="2">
        <v>44175</v>
      </c>
      <c r="E133" s="4">
        <v>45</v>
      </c>
      <c r="M133" t="s">
        <v>12</v>
      </c>
      <c r="N133">
        <f>SUM(N38:N132)</f>
        <v>24910</v>
      </c>
      <c r="P133" s="2">
        <v>44142</v>
      </c>
      <c r="Q133" s="4">
        <v>360</v>
      </c>
      <c r="R133">
        <f t="shared" ref="R133:R196" si="2">IF(P133=0,0,1)</f>
        <v>1</v>
      </c>
    </row>
    <row r="134" spans="4:18" x14ac:dyDescent="0.25">
      <c r="D134" s="2">
        <v>44177</v>
      </c>
      <c r="E134" s="4">
        <v>55</v>
      </c>
      <c r="P134" s="2">
        <v>44142</v>
      </c>
      <c r="Q134" s="4">
        <v>360</v>
      </c>
      <c r="R134">
        <f t="shared" si="2"/>
        <v>1</v>
      </c>
    </row>
    <row r="135" spans="4:18" x14ac:dyDescent="0.25">
      <c r="D135" s="2">
        <v>44180</v>
      </c>
      <c r="E135" s="4">
        <v>40</v>
      </c>
      <c r="P135" s="2">
        <v>44142</v>
      </c>
      <c r="Q135" s="4">
        <v>360</v>
      </c>
      <c r="R135">
        <f t="shared" si="2"/>
        <v>1</v>
      </c>
    </row>
    <row r="136" spans="4:18" x14ac:dyDescent="0.25">
      <c r="D136" s="2">
        <v>44181</v>
      </c>
      <c r="E136" s="4">
        <v>40</v>
      </c>
      <c r="P136" s="2">
        <v>44142</v>
      </c>
      <c r="Q136" s="4">
        <v>140</v>
      </c>
      <c r="R136">
        <f t="shared" si="2"/>
        <v>1</v>
      </c>
    </row>
    <row r="137" spans="4:18" x14ac:dyDescent="0.25">
      <c r="D137" s="2">
        <v>44182</v>
      </c>
      <c r="E137" s="4">
        <v>50</v>
      </c>
      <c r="P137" s="2">
        <v>44142</v>
      </c>
      <c r="Q137" s="4">
        <v>360</v>
      </c>
      <c r="R137">
        <f t="shared" si="2"/>
        <v>1</v>
      </c>
    </row>
    <row r="138" spans="4:18" x14ac:dyDescent="0.25">
      <c r="D138" s="2">
        <v>44182</v>
      </c>
      <c r="E138" s="4">
        <v>40</v>
      </c>
      <c r="P138" s="2">
        <v>44142</v>
      </c>
      <c r="Q138" s="4">
        <v>360</v>
      </c>
      <c r="R138">
        <f t="shared" si="2"/>
        <v>1</v>
      </c>
    </row>
    <row r="139" spans="4:18" x14ac:dyDescent="0.25">
      <c r="D139" s="2">
        <v>44184</v>
      </c>
      <c r="E139" s="4">
        <v>50</v>
      </c>
      <c r="P139" s="2">
        <v>44143</v>
      </c>
      <c r="Q139" s="4">
        <v>360</v>
      </c>
      <c r="R139">
        <f t="shared" si="2"/>
        <v>1</v>
      </c>
    </row>
    <row r="140" spans="4:18" x14ac:dyDescent="0.25">
      <c r="D140" s="2">
        <v>44185</v>
      </c>
      <c r="E140" s="4">
        <v>65</v>
      </c>
      <c r="P140" s="2">
        <v>44143</v>
      </c>
      <c r="Q140" s="4">
        <v>20</v>
      </c>
      <c r="R140">
        <f t="shared" si="2"/>
        <v>1</v>
      </c>
    </row>
    <row r="141" spans="4:18" x14ac:dyDescent="0.25">
      <c r="D141" s="2">
        <v>44186</v>
      </c>
      <c r="E141" s="4">
        <v>30</v>
      </c>
      <c r="P141" s="2">
        <v>44143</v>
      </c>
      <c r="Q141" s="4">
        <v>360</v>
      </c>
      <c r="R141">
        <f t="shared" si="2"/>
        <v>1</v>
      </c>
    </row>
    <row r="142" spans="4:18" x14ac:dyDescent="0.25">
      <c r="D142" s="2">
        <v>44188</v>
      </c>
      <c r="E142" s="4">
        <v>35</v>
      </c>
      <c r="P142" s="2">
        <v>44143</v>
      </c>
      <c r="Q142" s="4">
        <v>360</v>
      </c>
      <c r="R142">
        <f t="shared" si="2"/>
        <v>1</v>
      </c>
    </row>
    <row r="143" spans="4:18" x14ac:dyDescent="0.25">
      <c r="D143" s="2">
        <v>44189</v>
      </c>
      <c r="E143" s="4">
        <v>30</v>
      </c>
      <c r="P143" s="2">
        <v>44144</v>
      </c>
      <c r="Q143" s="4">
        <v>30</v>
      </c>
      <c r="R143">
        <f t="shared" si="2"/>
        <v>1</v>
      </c>
    </row>
    <row r="144" spans="4:18" x14ac:dyDescent="0.25">
      <c r="D144" s="2">
        <v>44190</v>
      </c>
      <c r="E144" s="4">
        <v>20</v>
      </c>
      <c r="P144" s="2">
        <v>44144</v>
      </c>
      <c r="Q144" s="4">
        <v>360</v>
      </c>
      <c r="R144">
        <f t="shared" si="2"/>
        <v>1</v>
      </c>
    </row>
    <row r="145" spans="4:18" x14ac:dyDescent="0.25">
      <c r="D145" s="2">
        <v>44190</v>
      </c>
      <c r="E145" s="4">
        <v>40</v>
      </c>
      <c r="P145" s="2">
        <v>44144</v>
      </c>
      <c r="Q145" s="4">
        <v>360</v>
      </c>
      <c r="R145">
        <f t="shared" si="2"/>
        <v>1</v>
      </c>
    </row>
    <row r="146" spans="4:18" x14ac:dyDescent="0.25">
      <c r="D146" s="2">
        <v>44192</v>
      </c>
      <c r="E146" s="4">
        <v>50</v>
      </c>
      <c r="P146" s="2">
        <v>44144</v>
      </c>
      <c r="Q146" s="4">
        <v>360</v>
      </c>
      <c r="R146">
        <f t="shared" si="2"/>
        <v>1</v>
      </c>
    </row>
    <row r="147" spans="4:18" x14ac:dyDescent="0.25">
      <c r="D147" s="2">
        <v>44193</v>
      </c>
      <c r="E147" s="4">
        <v>30</v>
      </c>
      <c r="P147" s="2">
        <v>44145</v>
      </c>
      <c r="Q147" s="4">
        <v>360</v>
      </c>
      <c r="R147">
        <f t="shared" si="2"/>
        <v>1</v>
      </c>
    </row>
    <row r="148" spans="4:18" x14ac:dyDescent="0.25">
      <c r="D148" s="2">
        <v>44195</v>
      </c>
      <c r="E148" s="4">
        <v>360</v>
      </c>
      <c r="P148" s="2">
        <v>44145</v>
      </c>
      <c r="Q148" s="4">
        <v>60</v>
      </c>
      <c r="R148">
        <f t="shared" si="2"/>
        <v>1</v>
      </c>
    </row>
    <row r="149" spans="4:18" x14ac:dyDescent="0.25">
      <c r="D149" s="2">
        <v>44195</v>
      </c>
      <c r="E149" s="4">
        <v>360</v>
      </c>
      <c r="P149" s="2">
        <v>44145</v>
      </c>
      <c r="Q149" s="4">
        <v>360</v>
      </c>
      <c r="R149">
        <f t="shared" si="2"/>
        <v>1</v>
      </c>
    </row>
    <row r="150" spans="4:18" x14ac:dyDescent="0.25">
      <c r="D150" s="2">
        <v>44196</v>
      </c>
      <c r="E150" s="4">
        <v>360</v>
      </c>
      <c r="P150" s="2">
        <v>44145</v>
      </c>
      <c r="Q150" s="4">
        <v>306</v>
      </c>
      <c r="R150">
        <f t="shared" si="2"/>
        <v>1</v>
      </c>
    </row>
    <row r="151" spans="4:18" x14ac:dyDescent="0.25">
      <c r="D151" s="2">
        <v>44196</v>
      </c>
      <c r="E151" s="4">
        <v>360</v>
      </c>
      <c r="P151" s="2">
        <v>44145</v>
      </c>
      <c r="Q151" s="4">
        <v>360</v>
      </c>
      <c r="R151">
        <f t="shared" si="2"/>
        <v>1</v>
      </c>
    </row>
    <row r="152" spans="4:18" x14ac:dyDescent="0.25">
      <c r="D152" s="2">
        <v>44196</v>
      </c>
      <c r="E152" s="4">
        <v>360</v>
      </c>
      <c r="P152" s="2">
        <v>44145</v>
      </c>
      <c r="Q152" s="4">
        <v>360</v>
      </c>
      <c r="R152">
        <f t="shared" si="2"/>
        <v>1</v>
      </c>
    </row>
    <row r="153" spans="4:18" x14ac:dyDescent="0.25">
      <c r="D153" t="s">
        <v>12</v>
      </c>
      <c r="E153">
        <f>SUM(E19:E152)</f>
        <v>13113</v>
      </c>
      <c r="P153" s="2">
        <v>44146</v>
      </c>
      <c r="Q153" s="4">
        <v>360</v>
      </c>
      <c r="R153">
        <f t="shared" si="2"/>
        <v>1</v>
      </c>
    </row>
    <row r="154" spans="4:18" x14ac:dyDescent="0.25">
      <c r="P154" s="2">
        <v>44146</v>
      </c>
      <c r="Q154" s="4">
        <v>360</v>
      </c>
      <c r="R154">
        <f t="shared" si="2"/>
        <v>1</v>
      </c>
    </row>
    <row r="155" spans="4:18" x14ac:dyDescent="0.25">
      <c r="P155" s="2">
        <v>44146</v>
      </c>
      <c r="Q155" s="4">
        <v>360</v>
      </c>
      <c r="R155">
        <f t="shared" si="2"/>
        <v>1</v>
      </c>
    </row>
    <row r="156" spans="4:18" x14ac:dyDescent="0.25">
      <c r="P156" s="2">
        <v>44146</v>
      </c>
      <c r="Q156" s="4">
        <v>60</v>
      </c>
      <c r="R156">
        <f t="shared" si="2"/>
        <v>1</v>
      </c>
    </row>
    <row r="157" spans="4:18" x14ac:dyDescent="0.25">
      <c r="P157" s="2">
        <v>44147</v>
      </c>
      <c r="Q157" s="4">
        <v>360</v>
      </c>
      <c r="R157">
        <f t="shared" si="2"/>
        <v>1</v>
      </c>
    </row>
    <row r="158" spans="4:18" x14ac:dyDescent="0.25">
      <c r="P158" s="2">
        <v>44147</v>
      </c>
      <c r="Q158" s="4">
        <v>360</v>
      </c>
      <c r="R158">
        <f t="shared" si="2"/>
        <v>1</v>
      </c>
    </row>
    <row r="159" spans="4:18" x14ac:dyDescent="0.25">
      <c r="P159" s="2">
        <v>44147</v>
      </c>
      <c r="Q159" s="4">
        <v>360</v>
      </c>
      <c r="R159">
        <f t="shared" si="2"/>
        <v>1</v>
      </c>
    </row>
    <row r="160" spans="4:18" x14ac:dyDescent="0.25">
      <c r="P160" s="2">
        <v>44148</v>
      </c>
      <c r="Q160" s="4">
        <v>360</v>
      </c>
      <c r="R160">
        <f t="shared" si="2"/>
        <v>1</v>
      </c>
    </row>
    <row r="161" spans="16:18" x14ac:dyDescent="0.25">
      <c r="P161" s="2">
        <v>44148</v>
      </c>
      <c r="Q161" s="4">
        <v>360</v>
      </c>
      <c r="R161">
        <f t="shared" si="2"/>
        <v>1</v>
      </c>
    </row>
    <row r="162" spans="16:18" x14ac:dyDescent="0.25">
      <c r="P162" s="2">
        <v>44148</v>
      </c>
      <c r="Q162" s="4">
        <v>360</v>
      </c>
      <c r="R162">
        <f t="shared" si="2"/>
        <v>1</v>
      </c>
    </row>
    <row r="163" spans="16:18" x14ac:dyDescent="0.25">
      <c r="P163" s="2">
        <v>44149</v>
      </c>
      <c r="Q163" s="4">
        <v>360</v>
      </c>
      <c r="R163">
        <f t="shared" si="2"/>
        <v>1</v>
      </c>
    </row>
    <row r="164" spans="16:18" x14ac:dyDescent="0.25">
      <c r="P164" s="2">
        <v>44149</v>
      </c>
      <c r="Q164" s="4">
        <v>360</v>
      </c>
      <c r="R164">
        <f t="shared" si="2"/>
        <v>1</v>
      </c>
    </row>
    <row r="165" spans="16:18" x14ac:dyDescent="0.25">
      <c r="P165" s="2">
        <v>44149</v>
      </c>
      <c r="Q165" s="4">
        <v>360</v>
      </c>
      <c r="R165">
        <f t="shared" si="2"/>
        <v>1</v>
      </c>
    </row>
    <row r="166" spans="16:18" x14ac:dyDescent="0.25">
      <c r="P166" s="2">
        <v>44153</v>
      </c>
      <c r="Q166" s="4">
        <v>360</v>
      </c>
      <c r="R166">
        <f t="shared" si="2"/>
        <v>1</v>
      </c>
    </row>
    <row r="167" spans="16:18" x14ac:dyDescent="0.25">
      <c r="P167" s="2">
        <v>44153</v>
      </c>
      <c r="Q167" s="4">
        <v>360</v>
      </c>
      <c r="R167">
        <f t="shared" si="2"/>
        <v>1</v>
      </c>
    </row>
    <row r="168" spans="16:18" x14ac:dyDescent="0.25">
      <c r="P168" s="2">
        <v>44153</v>
      </c>
      <c r="Q168" s="4">
        <v>360</v>
      </c>
      <c r="R168">
        <f t="shared" si="2"/>
        <v>1</v>
      </c>
    </row>
    <row r="169" spans="16:18" x14ac:dyDescent="0.25">
      <c r="P169" s="2">
        <v>44153</v>
      </c>
      <c r="Q169" s="4">
        <v>360</v>
      </c>
      <c r="R169">
        <f t="shared" si="2"/>
        <v>1</v>
      </c>
    </row>
    <row r="170" spans="16:18" x14ac:dyDescent="0.25">
      <c r="P170" s="2">
        <v>44153</v>
      </c>
      <c r="Q170" s="4">
        <v>360</v>
      </c>
      <c r="R170">
        <f t="shared" si="2"/>
        <v>1</v>
      </c>
    </row>
    <row r="171" spans="16:18" x14ac:dyDescent="0.25">
      <c r="P171" s="2">
        <v>44153</v>
      </c>
      <c r="Q171" s="4">
        <v>360</v>
      </c>
      <c r="R171">
        <f t="shared" si="2"/>
        <v>1</v>
      </c>
    </row>
    <row r="172" spans="16:18" x14ac:dyDescent="0.25">
      <c r="P172" s="2">
        <v>44154</v>
      </c>
      <c r="Q172" s="4">
        <v>360</v>
      </c>
      <c r="R172">
        <f t="shared" si="2"/>
        <v>1</v>
      </c>
    </row>
    <row r="173" spans="16:18" x14ac:dyDescent="0.25">
      <c r="P173" s="2">
        <v>44154</v>
      </c>
      <c r="Q173" s="4">
        <v>360</v>
      </c>
      <c r="R173">
        <f t="shared" si="2"/>
        <v>1</v>
      </c>
    </row>
    <row r="174" spans="16:18" x14ac:dyDescent="0.25">
      <c r="P174" s="2">
        <v>44154</v>
      </c>
      <c r="Q174" s="4">
        <v>360</v>
      </c>
      <c r="R174">
        <f t="shared" si="2"/>
        <v>1</v>
      </c>
    </row>
    <row r="175" spans="16:18" x14ac:dyDescent="0.25">
      <c r="P175" s="2">
        <v>44154</v>
      </c>
      <c r="Q175" s="4">
        <v>360</v>
      </c>
      <c r="R175">
        <f t="shared" si="2"/>
        <v>1</v>
      </c>
    </row>
    <row r="176" spans="16:18" x14ac:dyDescent="0.25">
      <c r="P176" s="2">
        <v>44154</v>
      </c>
      <c r="Q176" s="4">
        <v>360</v>
      </c>
      <c r="R176">
        <f t="shared" si="2"/>
        <v>1</v>
      </c>
    </row>
    <row r="177" spans="16:18" x14ac:dyDescent="0.25">
      <c r="P177" s="2">
        <v>44154</v>
      </c>
      <c r="Q177" s="4">
        <v>360</v>
      </c>
      <c r="R177">
        <f t="shared" si="2"/>
        <v>1</v>
      </c>
    </row>
    <row r="178" spans="16:18" x14ac:dyDescent="0.25">
      <c r="P178" s="2">
        <v>44155</v>
      </c>
      <c r="Q178" s="4">
        <v>360</v>
      </c>
      <c r="R178">
        <f t="shared" si="2"/>
        <v>1</v>
      </c>
    </row>
    <row r="179" spans="16:18" x14ac:dyDescent="0.25">
      <c r="P179" s="2">
        <v>44155</v>
      </c>
      <c r="Q179" s="4">
        <v>360</v>
      </c>
      <c r="R179">
        <f t="shared" si="2"/>
        <v>1</v>
      </c>
    </row>
    <row r="180" spans="16:18" x14ac:dyDescent="0.25">
      <c r="P180" s="2">
        <v>44155</v>
      </c>
      <c r="Q180" s="4">
        <v>360</v>
      </c>
      <c r="R180">
        <f t="shared" si="2"/>
        <v>1</v>
      </c>
    </row>
    <row r="181" spans="16:18" x14ac:dyDescent="0.25">
      <c r="P181" s="2">
        <v>44156</v>
      </c>
      <c r="Q181" s="4">
        <v>360</v>
      </c>
      <c r="R181">
        <f t="shared" si="2"/>
        <v>1</v>
      </c>
    </row>
    <row r="182" spans="16:18" x14ac:dyDescent="0.25">
      <c r="P182" s="2">
        <v>44156</v>
      </c>
      <c r="Q182" s="4">
        <v>360</v>
      </c>
      <c r="R182">
        <f t="shared" si="2"/>
        <v>1</v>
      </c>
    </row>
    <row r="183" spans="16:18" x14ac:dyDescent="0.25">
      <c r="P183" s="2">
        <v>44156</v>
      </c>
      <c r="Q183" s="4">
        <v>360</v>
      </c>
      <c r="R183">
        <f t="shared" si="2"/>
        <v>1</v>
      </c>
    </row>
    <row r="184" spans="16:18" x14ac:dyDescent="0.25">
      <c r="P184" s="2">
        <v>44157</v>
      </c>
      <c r="Q184" s="4">
        <v>360</v>
      </c>
      <c r="R184">
        <f t="shared" si="2"/>
        <v>1</v>
      </c>
    </row>
    <row r="185" spans="16:18" x14ac:dyDescent="0.25">
      <c r="P185" s="2">
        <v>44157</v>
      </c>
      <c r="Q185" s="4">
        <v>360</v>
      </c>
      <c r="R185">
        <f t="shared" si="2"/>
        <v>1</v>
      </c>
    </row>
    <row r="186" spans="16:18" x14ac:dyDescent="0.25">
      <c r="P186" s="2">
        <v>44157</v>
      </c>
      <c r="Q186" s="4">
        <v>360</v>
      </c>
      <c r="R186">
        <f t="shared" si="2"/>
        <v>1</v>
      </c>
    </row>
    <row r="187" spans="16:18" x14ac:dyDescent="0.25">
      <c r="P187" s="2">
        <v>44157</v>
      </c>
      <c r="Q187" s="4">
        <v>360</v>
      </c>
      <c r="R187">
        <f t="shared" si="2"/>
        <v>1</v>
      </c>
    </row>
    <row r="188" spans="16:18" x14ac:dyDescent="0.25">
      <c r="P188" s="2">
        <v>44158</v>
      </c>
      <c r="Q188" s="4">
        <v>60</v>
      </c>
      <c r="R188">
        <f t="shared" si="2"/>
        <v>1</v>
      </c>
    </row>
    <row r="189" spans="16:18" x14ac:dyDescent="0.25">
      <c r="P189" s="2">
        <v>44158</v>
      </c>
      <c r="Q189" s="4">
        <v>60</v>
      </c>
      <c r="R189">
        <f t="shared" si="2"/>
        <v>1</v>
      </c>
    </row>
    <row r="190" spans="16:18" x14ac:dyDescent="0.25">
      <c r="P190" s="2">
        <v>44158</v>
      </c>
      <c r="Q190" s="4">
        <v>60</v>
      </c>
      <c r="R190">
        <f t="shared" si="2"/>
        <v>1</v>
      </c>
    </row>
    <row r="191" spans="16:18" x14ac:dyDescent="0.25">
      <c r="P191" s="2">
        <v>44158</v>
      </c>
      <c r="Q191" s="4">
        <v>360</v>
      </c>
      <c r="R191">
        <f t="shared" si="2"/>
        <v>1</v>
      </c>
    </row>
    <row r="192" spans="16:18" x14ac:dyDescent="0.25">
      <c r="P192" s="2">
        <v>44158</v>
      </c>
      <c r="Q192" s="4">
        <v>360</v>
      </c>
      <c r="R192">
        <f t="shared" si="2"/>
        <v>1</v>
      </c>
    </row>
    <row r="193" spans="16:18" x14ac:dyDescent="0.25">
      <c r="P193" s="2">
        <v>44158</v>
      </c>
      <c r="Q193" s="4">
        <v>360</v>
      </c>
      <c r="R193">
        <f t="shared" si="2"/>
        <v>1</v>
      </c>
    </row>
    <row r="194" spans="16:18" x14ac:dyDescent="0.25">
      <c r="P194" s="2">
        <v>44159</v>
      </c>
      <c r="Q194" s="4">
        <v>360</v>
      </c>
      <c r="R194">
        <f t="shared" si="2"/>
        <v>1</v>
      </c>
    </row>
    <row r="195" spans="16:18" x14ac:dyDescent="0.25">
      <c r="P195" s="2">
        <v>44159</v>
      </c>
      <c r="Q195" s="4">
        <v>180</v>
      </c>
      <c r="R195">
        <f t="shared" si="2"/>
        <v>1</v>
      </c>
    </row>
    <row r="196" spans="16:18" x14ac:dyDescent="0.25">
      <c r="P196" s="2">
        <v>44159</v>
      </c>
      <c r="Q196" s="4">
        <v>180</v>
      </c>
      <c r="R196">
        <f t="shared" si="2"/>
        <v>1</v>
      </c>
    </row>
    <row r="197" spans="16:18" x14ac:dyDescent="0.25">
      <c r="P197" s="2">
        <v>44159</v>
      </c>
      <c r="Q197" s="4">
        <v>360</v>
      </c>
      <c r="R197">
        <f t="shared" ref="R197:R260" si="3">IF(P197=0,0,1)</f>
        <v>1</v>
      </c>
    </row>
    <row r="198" spans="16:18" x14ac:dyDescent="0.25">
      <c r="P198" s="2">
        <v>44159</v>
      </c>
      <c r="Q198" s="4">
        <v>360</v>
      </c>
      <c r="R198">
        <f t="shared" si="3"/>
        <v>1</v>
      </c>
    </row>
    <row r="199" spans="16:18" x14ac:dyDescent="0.25">
      <c r="P199" s="2">
        <v>44159</v>
      </c>
      <c r="Q199" s="4">
        <v>360</v>
      </c>
      <c r="R199">
        <f t="shared" si="3"/>
        <v>1</v>
      </c>
    </row>
    <row r="200" spans="16:18" x14ac:dyDescent="0.25">
      <c r="P200" s="2">
        <v>44160</v>
      </c>
      <c r="Q200" s="4">
        <v>360</v>
      </c>
      <c r="R200">
        <f t="shared" si="3"/>
        <v>1</v>
      </c>
    </row>
    <row r="201" spans="16:18" x14ac:dyDescent="0.25">
      <c r="P201" s="2">
        <v>44160</v>
      </c>
      <c r="Q201" s="4">
        <v>360</v>
      </c>
      <c r="R201">
        <f t="shared" si="3"/>
        <v>1</v>
      </c>
    </row>
    <row r="202" spans="16:18" x14ac:dyDescent="0.25">
      <c r="P202" s="2">
        <v>44160</v>
      </c>
      <c r="Q202" s="4">
        <v>360</v>
      </c>
      <c r="R202">
        <f t="shared" si="3"/>
        <v>1</v>
      </c>
    </row>
    <row r="203" spans="16:18" x14ac:dyDescent="0.25">
      <c r="P203" s="2">
        <v>44160</v>
      </c>
      <c r="Q203" s="4">
        <v>360</v>
      </c>
      <c r="R203">
        <f t="shared" si="3"/>
        <v>1</v>
      </c>
    </row>
    <row r="204" spans="16:18" x14ac:dyDescent="0.25">
      <c r="P204" s="2">
        <v>44160</v>
      </c>
      <c r="Q204" s="4">
        <v>360</v>
      </c>
      <c r="R204">
        <f t="shared" si="3"/>
        <v>1</v>
      </c>
    </row>
    <row r="205" spans="16:18" x14ac:dyDescent="0.25">
      <c r="P205" s="2">
        <v>44160</v>
      </c>
      <c r="Q205" s="4">
        <v>360</v>
      </c>
      <c r="R205">
        <f t="shared" si="3"/>
        <v>1</v>
      </c>
    </row>
    <row r="206" spans="16:18" x14ac:dyDescent="0.25">
      <c r="P206" s="2">
        <v>44161</v>
      </c>
      <c r="Q206" s="4">
        <v>360</v>
      </c>
      <c r="R206">
        <f t="shared" si="3"/>
        <v>1</v>
      </c>
    </row>
    <row r="207" spans="16:18" x14ac:dyDescent="0.25">
      <c r="P207" s="2">
        <v>44161</v>
      </c>
      <c r="Q207" s="4">
        <v>220</v>
      </c>
      <c r="R207">
        <f t="shared" si="3"/>
        <v>1</v>
      </c>
    </row>
    <row r="208" spans="16:18" x14ac:dyDescent="0.25">
      <c r="P208" s="2">
        <v>44161</v>
      </c>
      <c r="Q208" s="4">
        <v>360</v>
      </c>
      <c r="R208">
        <f t="shared" si="3"/>
        <v>1</v>
      </c>
    </row>
    <row r="209" spans="16:18" x14ac:dyDescent="0.25">
      <c r="P209" s="2">
        <v>44161</v>
      </c>
      <c r="Q209" s="4">
        <v>360</v>
      </c>
      <c r="R209">
        <f t="shared" si="3"/>
        <v>1</v>
      </c>
    </row>
    <row r="210" spans="16:18" x14ac:dyDescent="0.25">
      <c r="P210" s="2">
        <v>44162</v>
      </c>
      <c r="Q210" s="4">
        <v>160</v>
      </c>
      <c r="R210">
        <f t="shared" si="3"/>
        <v>1</v>
      </c>
    </row>
    <row r="211" spans="16:18" x14ac:dyDescent="0.25">
      <c r="P211" s="2">
        <v>44162</v>
      </c>
      <c r="Q211" s="4">
        <v>360</v>
      </c>
      <c r="R211">
        <f t="shared" si="3"/>
        <v>1</v>
      </c>
    </row>
    <row r="212" spans="16:18" x14ac:dyDescent="0.25">
      <c r="P212" s="2">
        <v>44162</v>
      </c>
      <c r="Q212" s="4">
        <v>360</v>
      </c>
      <c r="R212">
        <f t="shared" si="3"/>
        <v>1</v>
      </c>
    </row>
    <row r="213" spans="16:18" x14ac:dyDescent="0.25">
      <c r="P213" s="2">
        <v>44162</v>
      </c>
      <c r="Q213" s="4">
        <v>360</v>
      </c>
      <c r="R213">
        <f t="shared" si="3"/>
        <v>1</v>
      </c>
    </row>
    <row r="214" spans="16:18" x14ac:dyDescent="0.25">
      <c r="P214" s="2">
        <v>44163</v>
      </c>
      <c r="Q214" s="4">
        <v>360</v>
      </c>
      <c r="R214">
        <f t="shared" si="3"/>
        <v>1</v>
      </c>
    </row>
    <row r="215" spans="16:18" x14ac:dyDescent="0.25">
      <c r="P215" s="2">
        <v>44163</v>
      </c>
      <c r="Q215" s="4">
        <v>360</v>
      </c>
      <c r="R215">
        <f t="shared" si="3"/>
        <v>1</v>
      </c>
    </row>
    <row r="216" spans="16:18" x14ac:dyDescent="0.25">
      <c r="P216" s="2">
        <v>44163</v>
      </c>
      <c r="Q216" s="4">
        <v>360</v>
      </c>
      <c r="R216">
        <f t="shared" si="3"/>
        <v>1</v>
      </c>
    </row>
    <row r="217" spans="16:18" x14ac:dyDescent="0.25">
      <c r="P217" s="2">
        <v>44164</v>
      </c>
      <c r="Q217" s="4">
        <v>360</v>
      </c>
      <c r="R217">
        <f t="shared" si="3"/>
        <v>1</v>
      </c>
    </row>
    <row r="218" spans="16:18" x14ac:dyDescent="0.25">
      <c r="P218" s="2">
        <v>44164</v>
      </c>
      <c r="Q218" s="4">
        <v>360</v>
      </c>
      <c r="R218">
        <f t="shared" si="3"/>
        <v>1</v>
      </c>
    </row>
    <row r="219" spans="16:18" x14ac:dyDescent="0.25">
      <c r="P219" s="2">
        <v>44164</v>
      </c>
      <c r="Q219" s="4">
        <v>360</v>
      </c>
      <c r="R219">
        <f t="shared" si="3"/>
        <v>1</v>
      </c>
    </row>
    <row r="220" spans="16:18" x14ac:dyDescent="0.25">
      <c r="P220" s="2">
        <v>44165</v>
      </c>
      <c r="Q220" s="4">
        <v>180</v>
      </c>
      <c r="R220">
        <f t="shared" si="3"/>
        <v>1</v>
      </c>
    </row>
    <row r="221" spans="16:18" x14ac:dyDescent="0.25">
      <c r="P221" s="2">
        <v>44167</v>
      </c>
      <c r="Q221" s="4">
        <v>90</v>
      </c>
      <c r="R221">
        <f t="shared" si="3"/>
        <v>1</v>
      </c>
    </row>
    <row r="222" spans="16:18" x14ac:dyDescent="0.25">
      <c r="P222" s="2">
        <v>44167</v>
      </c>
      <c r="Q222" s="4">
        <v>150</v>
      </c>
      <c r="R222">
        <f t="shared" si="3"/>
        <v>1</v>
      </c>
    </row>
    <row r="223" spans="16:18" x14ac:dyDescent="0.25">
      <c r="P223" s="2">
        <v>44167</v>
      </c>
      <c r="Q223" s="4">
        <v>140</v>
      </c>
      <c r="R223">
        <f t="shared" si="3"/>
        <v>1</v>
      </c>
    </row>
    <row r="224" spans="16:18" x14ac:dyDescent="0.25">
      <c r="P224" s="2">
        <v>44167</v>
      </c>
      <c r="Q224" s="4">
        <v>75</v>
      </c>
      <c r="R224">
        <f t="shared" si="3"/>
        <v>1</v>
      </c>
    </row>
    <row r="225" spans="16:18" x14ac:dyDescent="0.25">
      <c r="P225" s="2">
        <v>44168</v>
      </c>
      <c r="Q225" s="4">
        <v>120</v>
      </c>
      <c r="R225">
        <f t="shared" si="3"/>
        <v>1</v>
      </c>
    </row>
    <row r="226" spans="16:18" x14ac:dyDescent="0.25">
      <c r="P226" s="2">
        <v>44168</v>
      </c>
      <c r="Q226" s="4">
        <v>180</v>
      </c>
      <c r="R226">
        <f t="shared" si="3"/>
        <v>1</v>
      </c>
    </row>
    <row r="227" spans="16:18" x14ac:dyDescent="0.25">
      <c r="P227" s="2">
        <v>44170</v>
      </c>
      <c r="Q227" s="4">
        <v>33</v>
      </c>
      <c r="R227">
        <f t="shared" si="3"/>
        <v>1</v>
      </c>
    </row>
    <row r="228" spans="16:18" x14ac:dyDescent="0.25">
      <c r="P228" s="2">
        <v>44170</v>
      </c>
      <c r="Q228" s="4">
        <v>80</v>
      </c>
      <c r="R228">
        <f t="shared" si="3"/>
        <v>1</v>
      </c>
    </row>
    <row r="229" spans="16:18" x14ac:dyDescent="0.25">
      <c r="P229" s="2">
        <v>44170</v>
      </c>
      <c r="Q229" s="4">
        <v>50</v>
      </c>
      <c r="R229">
        <f t="shared" si="3"/>
        <v>1</v>
      </c>
    </row>
    <row r="230" spans="16:18" x14ac:dyDescent="0.25">
      <c r="P230" s="2">
        <v>44170</v>
      </c>
      <c r="Q230" s="4">
        <v>360</v>
      </c>
      <c r="R230">
        <f t="shared" si="3"/>
        <v>1</v>
      </c>
    </row>
    <row r="231" spans="16:18" x14ac:dyDescent="0.25">
      <c r="P231" s="2">
        <v>44170</v>
      </c>
      <c r="Q231" s="4">
        <v>360</v>
      </c>
      <c r="R231">
        <f t="shared" si="3"/>
        <v>1</v>
      </c>
    </row>
    <row r="232" spans="16:18" x14ac:dyDescent="0.25">
      <c r="P232" s="2">
        <v>44170</v>
      </c>
      <c r="Q232" s="4">
        <v>165</v>
      </c>
      <c r="R232">
        <f t="shared" si="3"/>
        <v>1</v>
      </c>
    </row>
    <row r="233" spans="16:18" x14ac:dyDescent="0.25">
      <c r="P233" s="2">
        <v>44171</v>
      </c>
      <c r="Q233" s="4">
        <v>165</v>
      </c>
      <c r="R233">
        <f t="shared" si="3"/>
        <v>1</v>
      </c>
    </row>
    <row r="234" spans="16:18" x14ac:dyDescent="0.25">
      <c r="P234" s="2">
        <v>44171</v>
      </c>
      <c r="Q234" s="4">
        <v>180</v>
      </c>
      <c r="R234">
        <f t="shared" si="3"/>
        <v>1</v>
      </c>
    </row>
    <row r="235" spans="16:18" x14ac:dyDescent="0.25">
      <c r="P235" s="2">
        <v>44171</v>
      </c>
      <c r="Q235" s="4">
        <v>70</v>
      </c>
      <c r="R235">
        <f t="shared" si="3"/>
        <v>1</v>
      </c>
    </row>
    <row r="236" spans="16:18" x14ac:dyDescent="0.25">
      <c r="P236" s="2">
        <v>44172</v>
      </c>
      <c r="Q236" s="4">
        <v>60</v>
      </c>
      <c r="R236">
        <f t="shared" si="3"/>
        <v>1</v>
      </c>
    </row>
    <row r="237" spans="16:18" x14ac:dyDescent="0.25">
      <c r="P237" s="2">
        <v>44172</v>
      </c>
      <c r="Q237" s="4">
        <v>180</v>
      </c>
      <c r="R237">
        <f t="shared" si="3"/>
        <v>1</v>
      </c>
    </row>
    <row r="238" spans="16:18" x14ac:dyDescent="0.25">
      <c r="P238" s="2">
        <v>44172</v>
      </c>
      <c r="Q238" s="4">
        <v>40</v>
      </c>
      <c r="R238">
        <f t="shared" si="3"/>
        <v>1</v>
      </c>
    </row>
    <row r="239" spans="16:18" x14ac:dyDescent="0.25">
      <c r="P239" s="2">
        <v>44172</v>
      </c>
      <c r="Q239" s="4">
        <v>180</v>
      </c>
      <c r="R239">
        <f t="shared" si="3"/>
        <v>1</v>
      </c>
    </row>
    <row r="240" spans="16:18" x14ac:dyDescent="0.25">
      <c r="P240" s="2">
        <v>44173</v>
      </c>
      <c r="Q240" s="4">
        <v>360</v>
      </c>
      <c r="R240">
        <f t="shared" si="3"/>
        <v>1</v>
      </c>
    </row>
    <row r="241" spans="16:18" x14ac:dyDescent="0.25">
      <c r="P241" s="2">
        <v>44173</v>
      </c>
      <c r="Q241" s="4">
        <v>180</v>
      </c>
      <c r="R241">
        <f t="shared" si="3"/>
        <v>1</v>
      </c>
    </row>
    <row r="242" spans="16:18" x14ac:dyDescent="0.25">
      <c r="P242" s="2">
        <v>44173</v>
      </c>
      <c r="Q242" s="4">
        <v>180</v>
      </c>
      <c r="R242">
        <f t="shared" si="3"/>
        <v>1</v>
      </c>
    </row>
    <row r="243" spans="16:18" x14ac:dyDescent="0.25">
      <c r="P243" s="2">
        <v>44175</v>
      </c>
      <c r="Q243" s="4">
        <v>60</v>
      </c>
      <c r="R243">
        <f t="shared" si="3"/>
        <v>1</v>
      </c>
    </row>
    <row r="244" spans="16:18" x14ac:dyDescent="0.25">
      <c r="P244" s="2">
        <v>44175</v>
      </c>
      <c r="Q244" s="4">
        <v>90</v>
      </c>
      <c r="R244">
        <f t="shared" si="3"/>
        <v>1</v>
      </c>
    </row>
    <row r="245" spans="16:18" x14ac:dyDescent="0.25">
      <c r="P245" s="2">
        <v>44175</v>
      </c>
      <c r="Q245" s="4">
        <v>120</v>
      </c>
      <c r="R245">
        <f t="shared" si="3"/>
        <v>1</v>
      </c>
    </row>
    <row r="246" spans="16:18" x14ac:dyDescent="0.25">
      <c r="P246" s="2">
        <v>44177</v>
      </c>
      <c r="Q246" s="4">
        <v>120</v>
      </c>
      <c r="R246">
        <f t="shared" si="3"/>
        <v>1</v>
      </c>
    </row>
    <row r="247" spans="16:18" x14ac:dyDescent="0.25">
      <c r="P247" s="2">
        <v>44178</v>
      </c>
      <c r="Q247" s="4">
        <v>90</v>
      </c>
      <c r="R247">
        <f t="shared" si="3"/>
        <v>1</v>
      </c>
    </row>
    <row r="248" spans="16:18" x14ac:dyDescent="0.25">
      <c r="P248" s="2">
        <v>44178</v>
      </c>
      <c r="Q248" s="4">
        <v>45</v>
      </c>
      <c r="R248">
        <f t="shared" si="3"/>
        <v>1</v>
      </c>
    </row>
    <row r="249" spans="16:18" x14ac:dyDescent="0.25">
      <c r="P249" s="2">
        <v>44179</v>
      </c>
      <c r="Q249" s="4">
        <v>80</v>
      </c>
      <c r="R249">
        <f t="shared" si="3"/>
        <v>1</v>
      </c>
    </row>
    <row r="250" spans="16:18" x14ac:dyDescent="0.25">
      <c r="P250" s="2">
        <v>44179</v>
      </c>
      <c r="Q250" s="4">
        <v>70</v>
      </c>
      <c r="R250">
        <f t="shared" si="3"/>
        <v>1</v>
      </c>
    </row>
    <row r="251" spans="16:18" x14ac:dyDescent="0.25">
      <c r="P251" s="2">
        <v>44181</v>
      </c>
      <c r="Q251" s="4">
        <v>20</v>
      </c>
      <c r="R251">
        <f t="shared" si="3"/>
        <v>1</v>
      </c>
    </row>
    <row r="252" spans="16:18" x14ac:dyDescent="0.25">
      <c r="P252" s="2">
        <v>44181</v>
      </c>
      <c r="Q252" s="4">
        <v>30</v>
      </c>
      <c r="R252">
        <f t="shared" si="3"/>
        <v>1</v>
      </c>
    </row>
    <row r="253" spans="16:18" x14ac:dyDescent="0.25">
      <c r="P253" s="2">
        <v>44182</v>
      </c>
      <c r="Q253" s="4">
        <v>300</v>
      </c>
      <c r="R253">
        <f t="shared" si="3"/>
        <v>1</v>
      </c>
    </row>
    <row r="254" spans="16:18" x14ac:dyDescent="0.25">
      <c r="P254" s="2">
        <v>44183</v>
      </c>
      <c r="Q254" s="4">
        <v>55</v>
      </c>
      <c r="R254">
        <f t="shared" si="3"/>
        <v>1</v>
      </c>
    </row>
    <row r="255" spans="16:18" x14ac:dyDescent="0.25">
      <c r="P255" s="2">
        <v>44183</v>
      </c>
      <c r="Q255" s="4">
        <v>140</v>
      </c>
      <c r="R255">
        <f t="shared" si="3"/>
        <v>1</v>
      </c>
    </row>
    <row r="256" spans="16:18" x14ac:dyDescent="0.25">
      <c r="P256" s="2">
        <v>44184</v>
      </c>
      <c r="Q256" s="4">
        <v>55</v>
      </c>
      <c r="R256">
        <f t="shared" si="3"/>
        <v>1</v>
      </c>
    </row>
    <row r="257" spans="16:18" x14ac:dyDescent="0.25">
      <c r="P257" s="2">
        <v>44184</v>
      </c>
      <c r="Q257" s="4">
        <v>20</v>
      </c>
      <c r="R257">
        <f t="shared" si="3"/>
        <v>1</v>
      </c>
    </row>
    <row r="258" spans="16:18" x14ac:dyDescent="0.25">
      <c r="P258" s="2">
        <v>44184</v>
      </c>
      <c r="Q258" s="4">
        <v>40</v>
      </c>
      <c r="R258">
        <f t="shared" si="3"/>
        <v>1</v>
      </c>
    </row>
    <row r="259" spans="16:18" x14ac:dyDescent="0.25">
      <c r="P259" s="2">
        <v>44185</v>
      </c>
      <c r="Q259" s="4">
        <v>50</v>
      </c>
      <c r="R259">
        <f t="shared" si="3"/>
        <v>1</v>
      </c>
    </row>
    <row r="260" spans="16:18" x14ac:dyDescent="0.25">
      <c r="P260" s="2">
        <v>44187</v>
      </c>
      <c r="Q260" s="4">
        <v>60</v>
      </c>
      <c r="R260">
        <f t="shared" si="3"/>
        <v>1</v>
      </c>
    </row>
    <row r="261" spans="16:18" x14ac:dyDescent="0.25">
      <c r="P261" s="2">
        <v>44187</v>
      </c>
      <c r="Q261" s="4">
        <v>20</v>
      </c>
      <c r="R261">
        <f t="shared" ref="R261:R268" si="4">IF(P261=0,0,1)</f>
        <v>1</v>
      </c>
    </row>
    <row r="262" spans="16:18" x14ac:dyDescent="0.25">
      <c r="P262" s="2">
        <v>44188</v>
      </c>
      <c r="Q262" s="4">
        <v>120</v>
      </c>
      <c r="R262">
        <f t="shared" si="4"/>
        <v>1</v>
      </c>
    </row>
    <row r="263" spans="16:18" x14ac:dyDescent="0.25">
      <c r="P263" s="2">
        <v>44189</v>
      </c>
      <c r="Q263" s="4">
        <v>60</v>
      </c>
      <c r="R263">
        <f t="shared" si="4"/>
        <v>1</v>
      </c>
    </row>
    <row r="264" spans="16:18" x14ac:dyDescent="0.25">
      <c r="P264" s="2">
        <v>44191</v>
      </c>
      <c r="Q264" s="4">
        <v>55</v>
      </c>
      <c r="R264">
        <f t="shared" si="4"/>
        <v>1</v>
      </c>
    </row>
    <row r="265" spans="16:18" x14ac:dyDescent="0.25">
      <c r="P265" s="2">
        <v>44193</v>
      </c>
      <c r="Q265" s="4">
        <v>130</v>
      </c>
      <c r="R265">
        <f t="shared" si="4"/>
        <v>1</v>
      </c>
    </row>
    <row r="266" spans="16:18" x14ac:dyDescent="0.25">
      <c r="P266" s="2">
        <v>44195</v>
      </c>
      <c r="Q266" s="4">
        <v>135</v>
      </c>
      <c r="R266">
        <f t="shared" si="4"/>
        <v>1</v>
      </c>
    </row>
    <row r="267" spans="16:18" x14ac:dyDescent="0.25">
      <c r="P267" s="2">
        <v>44198</v>
      </c>
      <c r="Q267" s="4">
        <v>45</v>
      </c>
      <c r="R267">
        <f t="shared" si="4"/>
        <v>1</v>
      </c>
    </row>
    <row r="268" spans="16:18" x14ac:dyDescent="0.25">
      <c r="P268" s="2">
        <v>44198</v>
      </c>
      <c r="Q268" s="4">
        <v>90</v>
      </c>
      <c r="R268">
        <f t="shared" si="4"/>
        <v>1</v>
      </c>
    </row>
    <row r="269" spans="16:18" x14ac:dyDescent="0.25">
      <c r="P269" t="s">
        <v>12</v>
      </c>
      <c r="Q269">
        <f>SUM(Q61:Q268)</f>
        <v>54359</v>
      </c>
      <c r="R269">
        <f>SUM(R61:R268)</f>
        <v>208</v>
      </c>
    </row>
  </sheetData>
  <mergeCells count="24">
    <mergeCell ref="A2:B2"/>
    <mergeCell ref="A1:B1"/>
    <mergeCell ref="A17:B17"/>
    <mergeCell ref="A55:B55"/>
    <mergeCell ref="D2:E2"/>
    <mergeCell ref="D1:E1"/>
    <mergeCell ref="D18:E18"/>
    <mergeCell ref="G1:H1"/>
    <mergeCell ref="G2:H2"/>
    <mergeCell ref="G24:H24"/>
    <mergeCell ref="J2:K2"/>
    <mergeCell ref="J1:K1"/>
    <mergeCell ref="J13:K13"/>
    <mergeCell ref="P56:Q56"/>
    <mergeCell ref="P60:Q60"/>
    <mergeCell ref="J44:K44"/>
    <mergeCell ref="M1:N1"/>
    <mergeCell ref="M2:N2"/>
    <mergeCell ref="M7:N7"/>
    <mergeCell ref="M37:N37"/>
    <mergeCell ref="P1:Q1"/>
    <mergeCell ref="P2:Q2"/>
    <mergeCell ref="P29:Q29"/>
    <mergeCell ref="P35:Q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152"/>
  <sheetViews>
    <sheetView workbookViewId="0">
      <selection activeCell="E116" sqref="E116"/>
    </sheetView>
  </sheetViews>
  <sheetFormatPr defaultRowHeight="15" x14ac:dyDescent="0.25"/>
  <cols>
    <col min="1" max="1" width="34.75" bestFit="1" customWidth="1"/>
    <col min="2" max="2" width="11.625" bestFit="1" customWidth="1"/>
    <col min="3" max="3" width="9.625" bestFit="1" customWidth="1"/>
    <col min="4" max="4" width="10.875" bestFit="1" customWidth="1"/>
    <col min="5" max="5" width="17.875" bestFit="1" customWidth="1"/>
  </cols>
  <sheetData>
    <row r="1" spans="1:6" x14ac:dyDescent="0.25">
      <c r="A1" s="9" t="s">
        <v>14</v>
      </c>
      <c r="B1" s="9"/>
      <c r="C1" s="5"/>
      <c r="D1" s="5"/>
    </row>
    <row r="2" spans="1:6" x14ac:dyDescent="0.25">
      <c r="A2" s="6" t="s">
        <v>64</v>
      </c>
      <c r="B2" s="6" t="s">
        <v>11</v>
      </c>
      <c r="C2" s="5" t="s">
        <v>65</v>
      </c>
      <c r="D2" s="5" t="s">
        <v>66</v>
      </c>
    </row>
    <row r="3" spans="1:6" x14ac:dyDescent="0.25">
      <c r="A3" t="s">
        <v>5</v>
      </c>
      <c r="B3">
        <v>8288</v>
      </c>
      <c r="C3">
        <v>12759</v>
      </c>
      <c r="D3">
        <v>84</v>
      </c>
    </row>
    <row r="4" spans="1:6" x14ac:dyDescent="0.25">
      <c r="A4" t="s">
        <v>62</v>
      </c>
      <c r="B4">
        <v>3420</v>
      </c>
      <c r="C4">
        <v>6489</v>
      </c>
      <c r="D4">
        <v>26</v>
      </c>
    </row>
    <row r="5" spans="1:6" x14ac:dyDescent="0.25">
      <c r="A5" t="s">
        <v>8</v>
      </c>
      <c r="B5">
        <v>1340</v>
      </c>
      <c r="C5">
        <v>2181</v>
      </c>
      <c r="D5">
        <v>22</v>
      </c>
    </row>
    <row r="6" spans="1:6" x14ac:dyDescent="0.25">
      <c r="A6" t="s">
        <v>63</v>
      </c>
      <c r="B6">
        <v>45</v>
      </c>
      <c r="C6">
        <v>70</v>
      </c>
      <c r="D6">
        <v>1</v>
      </c>
    </row>
    <row r="7" spans="1:6" x14ac:dyDescent="0.25">
      <c r="A7" t="s">
        <v>12</v>
      </c>
      <c r="B7">
        <f>SUM(B3:B6)</f>
        <v>13093</v>
      </c>
      <c r="C7">
        <f t="shared" ref="C7:D7" si="0">SUM(C3:C6)</f>
        <v>21499</v>
      </c>
      <c r="D7">
        <f t="shared" si="0"/>
        <v>133</v>
      </c>
    </row>
    <row r="10" spans="1:6" x14ac:dyDescent="0.25">
      <c r="A10" s="5" t="s">
        <v>5</v>
      </c>
      <c r="B10" s="6" t="s">
        <v>11</v>
      </c>
      <c r="C10" s="5" t="s">
        <v>65</v>
      </c>
      <c r="D10" s="5" t="s">
        <v>66</v>
      </c>
    </row>
    <row r="11" spans="1:6" x14ac:dyDescent="0.25">
      <c r="A11" t="s">
        <v>74</v>
      </c>
      <c r="B11">
        <v>4605</v>
      </c>
      <c r="C11">
        <v>5946</v>
      </c>
      <c r="D11">
        <v>26</v>
      </c>
      <c r="F11">
        <f>B3-B19</f>
        <v>0</v>
      </c>
    </row>
    <row r="12" spans="1:6" x14ac:dyDescent="0.25">
      <c r="A12" t="s">
        <v>68</v>
      </c>
      <c r="B12">
        <v>1680</v>
      </c>
      <c r="C12">
        <v>3020</v>
      </c>
      <c r="D12">
        <v>39</v>
      </c>
    </row>
    <row r="13" spans="1:6" x14ac:dyDescent="0.25">
      <c r="A13" t="s">
        <v>71</v>
      </c>
      <c r="B13">
        <v>918</v>
      </c>
      <c r="C13">
        <v>1879</v>
      </c>
      <c r="D13">
        <v>5</v>
      </c>
    </row>
    <row r="14" spans="1:6" x14ac:dyDescent="0.25">
      <c r="A14" t="s">
        <v>76</v>
      </c>
      <c r="B14">
        <v>830</v>
      </c>
      <c r="C14">
        <v>1408</v>
      </c>
      <c r="D14">
        <v>8</v>
      </c>
    </row>
    <row r="15" spans="1:6" x14ac:dyDescent="0.25">
      <c r="A15" t="s">
        <v>70</v>
      </c>
      <c r="B15">
        <v>90</v>
      </c>
      <c r="C15">
        <v>187</v>
      </c>
      <c r="D15">
        <v>2</v>
      </c>
    </row>
    <row r="16" spans="1:6" x14ac:dyDescent="0.25">
      <c r="A16" t="s">
        <v>69</v>
      </c>
      <c r="B16">
        <v>100</v>
      </c>
      <c r="C16">
        <v>197</v>
      </c>
      <c r="D16">
        <v>2</v>
      </c>
    </row>
    <row r="17" spans="1:4" x14ac:dyDescent="0.25">
      <c r="A17" t="s">
        <v>72</v>
      </c>
      <c r="B17">
        <v>45</v>
      </c>
      <c r="C17">
        <v>80</v>
      </c>
      <c r="D17">
        <v>2</v>
      </c>
    </row>
    <row r="18" spans="1:4" x14ac:dyDescent="0.25">
      <c r="A18" t="s">
        <v>73</v>
      </c>
      <c r="B18">
        <v>20</v>
      </c>
      <c r="C18">
        <v>42</v>
      </c>
      <c r="D18">
        <v>1</v>
      </c>
    </row>
    <row r="19" spans="1:4" x14ac:dyDescent="0.25">
      <c r="A19" t="s">
        <v>12</v>
      </c>
      <c r="B19">
        <f>SUM(B10:B18)</f>
        <v>8288</v>
      </c>
      <c r="C19">
        <f>SUM(C10:C18)</f>
        <v>12759</v>
      </c>
      <c r="D19">
        <f>SUM(D10:D18)</f>
        <v>85</v>
      </c>
    </row>
    <row r="21" spans="1:4" x14ac:dyDescent="0.25">
      <c r="A21" s="9" t="s">
        <v>77</v>
      </c>
      <c r="B21" s="9"/>
      <c r="C21" s="5"/>
      <c r="D21" s="5"/>
    </row>
    <row r="22" spans="1:4" x14ac:dyDescent="0.25">
      <c r="A22" s="6" t="s">
        <v>64</v>
      </c>
      <c r="B22" s="6" t="s">
        <v>11</v>
      </c>
      <c r="C22" s="5" t="s">
        <v>65</v>
      </c>
      <c r="D22" s="5" t="s">
        <v>66</v>
      </c>
    </row>
    <row r="23" spans="1:4" x14ac:dyDescent="0.25">
      <c r="A23" t="s">
        <v>5</v>
      </c>
      <c r="B23">
        <v>1695</v>
      </c>
      <c r="C23">
        <v>3220</v>
      </c>
      <c r="D23">
        <v>10</v>
      </c>
    </row>
    <row r="24" spans="1:4" x14ac:dyDescent="0.25">
      <c r="A24" t="s">
        <v>62</v>
      </c>
      <c r="B24">
        <v>1260</v>
      </c>
      <c r="C24">
        <v>2277</v>
      </c>
      <c r="D24">
        <v>9</v>
      </c>
    </row>
    <row r="25" spans="1:4" x14ac:dyDescent="0.25">
      <c r="A25" t="s">
        <v>8</v>
      </c>
      <c r="B25">
        <v>120</v>
      </c>
      <c r="C25">
        <v>206</v>
      </c>
      <c r="D25">
        <v>1</v>
      </c>
    </row>
    <row r="26" spans="1:4" x14ac:dyDescent="0.25">
      <c r="A26" t="s">
        <v>63</v>
      </c>
    </row>
    <row r="27" spans="1:4" x14ac:dyDescent="0.25">
      <c r="A27" t="s">
        <v>12</v>
      </c>
      <c r="B27">
        <f>SUM(B23:B26)</f>
        <v>3075</v>
      </c>
      <c r="C27">
        <f t="shared" ref="C27" si="1">SUM(C23:C26)</f>
        <v>5703</v>
      </c>
      <c r="D27">
        <f t="shared" ref="D27" si="2">SUM(D23:D26)</f>
        <v>20</v>
      </c>
    </row>
    <row r="29" spans="1:4" x14ac:dyDescent="0.25">
      <c r="A29" s="5" t="s">
        <v>5</v>
      </c>
      <c r="B29" s="6" t="s">
        <v>11</v>
      </c>
      <c r="C29" s="5" t="s">
        <v>65</v>
      </c>
      <c r="D29" s="5" t="s">
        <v>66</v>
      </c>
    </row>
    <row r="30" spans="1:4" x14ac:dyDescent="0.25">
      <c r="A30" t="s">
        <v>71</v>
      </c>
      <c r="B30">
        <v>1215</v>
      </c>
      <c r="C30">
        <v>2246</v>
      </c>
      <c r="D30">
        <v>7</v>
      </c>
    </row>
    <row r="31" spans="1:4" x14ac:dyDescent="0.25">
      <c r="A31" t="s">
        <v>69</v>
      </c>
      <c r="B31">
        <v>420</v>
      </c>
      <c r="C31">
        <v>852</v>
      </c>
      <c r="D31">
        <v>2</v>
      </c>
    </row>
    <row r="32" spans="1:4" x14ac:dyDescent="0.25">
      <c r="A32" t="s">
        <v>68</v>
      </c>
      <c r="B32">
        <v>60</v>
      </c>
      <c r="C32">
        <v>122</v>
      </c>
      <c r="D32">
        <v>1</v>
      </c>
    </row>
    <row r="33" spans="1:4" x14ac:dyDescent="0.25">
      <c r="A33" t="s">
        <v>12</v>
      </c>
      <c r="B33">
        <f>SUM(B30:B32)</f>
        <v>1695</v>
      </c>
      <c r="C33">
        <f t="shared" ref="C33:D33" si="3">SUM(C30:C32)</f>
        <v>3220</v>
      </c>
      <c r="D33">
        <f t="shared" si="3"/>
        <v>10</v>
      </c>
    </row>
    <row r="35" spans="1:4" x14ac:dyDescent="0.25">
      <c r="A35" s="5" t="s">
        <v>71</v>
      </c>
      <c r="B35" s="6" t="s">
        <v>11</v>
      </c>
      <c r="C35" s="5" t="s">
        <v>65</v>
      </c>
      <c r="D35" s="5" t="s">
        <v>66</v>
      </c>
    </row>
    <row r="36" spans="1:4" x14ac:dyDescent="0.25">
      <c r="A36" t="s">
        <v>80</v>
      </c>
      <c r="B36">
        <v>640</v>
      </c>
      <c r="C36">
        <v>1100</v>
      </c>
      <c r="D36">
        <v>2</v>
      </c>
    </row>
    <row r="37" spans="1:4" x14ac:dyDescent="0.25">
      <c r="A37" t="s">
        <v>78</v>
      </c>
      <c r="B37">
        <v>435</v>
      </c>
      <c r="C37">
        <v>862</v>
      </c>
      <c r="D37">
        <v>4</v>
      </c>
    </row>
    <row r="38" spans="1:4" x14ac:dyDescent="0.25">
      <c r="A38" t="s">
        <v>79</v>
      </c>
      <c r="B38">
        <v>140</v>
      </c>
      <c r="C38">
        <v>284</v>
      </c>
      <c r="D38">
        <v>1</v>
      </c>
    </row>
    <row r="39" spans="1:4" x14ac:dyDescent="0.25">
      <c r="A39" t="s">
        <v>12</v>
      </c>
      <c r="B39">
        <f>SUM(B36:B38)</f>
        <v>1215</v>
      </c>
      <c r="C39">
        <f t="shared" ref="C39" si="4">SUM(C36:C38)</f>
        <v>2246</v>
      </c>
      <c r="D39">
        <f t="shared" ref="D39" si="5">SUM(D36:D38)</f>
        <v>7</v>
      </c>
    </row>
    <row r="41" spans="1:4" x14ac:dyDescent="0.25">
      <c r="A41" s="5" t="s">
        <v>80</v>
      </c>
      <c r="B41" s="6" t="s">
        <v>11</v>
      </c>
      <c r="C41" s="5" t="s">
        <v>65</v>
      </c>
      <c r="D41" s="5" t="s">
        <v>66</v>
      </c>
    </row>
    <row r="42" spans="1:4" x14ac:dyDescent="0.25">
      <c r="A42" t="s">
        <v>81</v>
      </c>
      <c r="B42">
        <v>640</v>
      </c>
      <c r="C42">
        <v>1100</v>
      </c>
      <c r="D42">
        <v>2</v>
      </c>
    </row>
    <row r="44" spans="1:4" x14ac:dyDescent="0.25">
      <c r="A44" s="9" t="s">
        <v>9</v>
      </c>
      <c r="B44" s="9"/>
      <c r="C44" s="5"/>
      <c r="D44" s="5"/>
    </row>
    <row r="45" spans="1:4" x14ac:dyDescent="0.25">
      <c r="A45" s="6" t="s">
        <v>64</v>
      </c>
      <c r="B45" s="6" t="s">
        <v>11</v>
      </c>
      <c r="C45" s="5" t="s">
        <v>65</v>
      </c>
      <c r="D45" s="5" t="s">
        <v>66</v>
      </c>
    </row>
    <row r="46" spans="1:4" x14ac:dyDescent="0.25">
      <c r="A46" t="s">
        <v>5</v>
      </c>
      <c r="B46">
        <v>2363</v>
      </c>
      <c r="C46">
        <v>3434</v>
      </c>
      <c r="D46">
        <v>35</v>
      </c>
    </row>
    <row r="47" spans="1:4" x14ac:dyDescent="0.25">
      <c r="A47" t="s">
        <v>8</v>
      </c>
      <c r="B47">
        <v>451</v>
      </c>
      <c r="C47">
        <v>630</v>
      </c>
      <c r="D47">
        <v>11</v>
      </c>
    </row>
    <row r="48" spans="1:4" x14ac:dyDescent="0.25">
      <c r="A48" t="s">
        <v>12</v>
      </c>
      <c r="B48">
        <f>SUM(B46:B47)</f>
        <v>2814</v>
      </c>
      <c r="C48">
        <f>SUM(C46:C47)</f>
        <v>4064</v>
      </c>
      <c r="D48">
        <f>SUM(D46:D47)</f>
        <v>46</v>
      </c>
    </row>
    <row r="50" spans="1:4" x14ac:dyDescent="0.25">
      <c r="A50" s="5" t="s">
        <v>5</v>
      </c>
      <c r="B50" s="6" t="s">
        <v>11</v>
      </c>
      <c r="C50" s="5" t="s">
        <v>65</v>
      </c>
      <c r="D50" s="5" t="s">
        <v>66</v>
      </c>
    </row>
    <row r="51" spans="1:4" x14ac:dyDescent="0.25">
      <c r="A51" t="s">
        <v>69</v>
      </c>
      <c r="B51">
        <v>993</v>
      </c>
      <c r="C51">
        <v>1403</v>
      </c>
      <c r="D51">
        <v>7</v>
      </c>
    </row>
    <row r="52" spans="1:4" x14ac:dyDescent="0.25">
      <c r="A52" t="s">
        <v>68</v>
      </c>
      <c r="B52">
        <v>830</v>
      </c>
      <c r="C52">
        <v>1208</v>
      </c>
      <c r="D52">
        <v>19</v>
      </c>
    </row>
    <row r="53" spans="1:4" x14ac:dyDescent="0.25">
      <c r="A53" t="s">
        <v>72</v>
      </c>
      <c r="B53">
        <v>230</v>
      </c>
      <c r="C53">
        <v>363</v>
      </c>
      <c r="D53">
        <v>4</v>
      </c>
    </row>
    <row r="54" spans="1:4" x14ac:dyDescent="0.25">
      <c r="A54" t="s">
        <v>70</v>
      </c>
      <c r="B54">
        <v>105</v>
      </c>
      <c r="C54">
        <v>163</v>
      </c>
      <c r="D54">
        <v>3</v>
      </c>
    </row>
    <row r="55" spans="1:4" x14ac:dyDescent="0.25">
      <c r="A55" t="s">
        <v>82</v>
      </c>
      <c r="B55">
        <v>105</v>
      </c>
      <c r="C55">
        <v>130</v>
      </c>
      <c r="D55">
        <v>1</v>
      </c>
    </row>
    <row r="56" spans="1:4" x14ac:dyDescent="0.25">
      <c r="A56" t="s">
        <v>71</v>
      </c>
      <c r="B56">
        <v>100</v>
      </c>
      <c r="C56">
        <v>167</v>
      </c>
      <c r="D56">
        <v>1</v>
      </c>
    </row>
    <row r="57" spans="1:4" x14ac:dyDescent="0.25">
      <c r="A57" t="s">
        <v>12</v>
      </c>
      <c r="B57">
        <f>SUM(B50:B56)</f>
        <v>2363</v>
      </c>
      <c r="C57">
        <f>SUM(C50:C56)</f>
        <v>3434</v>
      </c>
      <c r="D57">
        <f>SUM(D50:D56)</f>
        <v>35</v>
      </c>
    </row>
    <row r="59" spans="1:4" x14ac:dyDescent="0.25">
      <c r="A59" s="5" t="s">
        <v>69</v>
      </c>
      <c r="B59" s="6" t="s">
        <v>11</v>
      </c>
      <c r="C59" s="5" t="s">
        <v>65</v>
      </c>
      <c r="D59" s="5" t="s">
        <v>66</v>
      </c>
    </row>
    <row r="60" spans="1:4" x14ac:dyDescent="0.25">
      <c r="A60" t="s">
        <v>94</v>
      </c>
      <c r="B60">
        <v>540</v>
      </c>
      <c r="C60">
        <v>675</v>
      </c>
      <c r="D60">
        <v>1</v>
      </c>
    </row>
    <row r="61" spans="1:4" x14ac:dyDescent="0.25">
      <c r="A61" t="s">
        <v>95</v>
      </c>
      <c r="B61">
        <v>453</v>
      </c>
      <c r="C61">
        <v>728</v>
      </c>
      <c r="D61">
        <v>6</v>
      </c>
    </row>
    <row r="62" spans="1:4" x14ac:dyDescent="0.25">
      <c r="A62" t="s">
        <v>12</v>
      </c>
      <c r="B62">
        <f>SUM(B60:B61)</f>
        <v>993</v>
      </c>
      <c r="C62">
        <f>SUM(C60:C61)</f>
        <v>1403</v>
      </c>
      <c r="D62">
        <f>SUM(D60:D61)</f>
        <v>7</v>
      </c>
    </row>
    <row r="65" spans="1:4" x14ac:dyDescent="0.25">
      <c r="A65" s="9" t="s">
        <v>15</v>
      </c>
      <c r="B65" s="9"/>
      <c r="C65" s="5"/>
      <c r="D65" s="5"/>
    </row>
    <row r="66" spans="1:4" x14ac:dyDescent="0.25">
      <c r="A66" s="6" t="s">
        <v>64</v>
      </c>
      <c r="B66" s="6" t="s">
        <v>11</v>
      </c>
      <c r="C66" s="5" t="s">
        <v>65</v>
      </c>
      <c r="D66" s="5" t="s">
        <v>66</v>
      </c>
    </row>
    <row r="67" spans="1:4" x14ac:dyDescent="0.25">
      <c r="A67" t="s">
        <v>5</v>
      </c>
      <c r="B67">
        <v>4510</v>
      </c>
      <c r="C67">
        <v>9</v>
      </c>
      <c r="D67">
        <v>51</v>
      </c>
    </row>
    <row r="68" spans="1:4" x14ac:dyDescent="0.25">
      <c r="A68" t="s">
        <v>63</v>
      </c>
      <c r="B68">
        <v>1245</v>
      </c>
      <c r="C68">
        <v>9</v>
      </c>
      <c r="D68">
        <v>10</v>
      </c>
    </row>
    <row r="69" spans="1:4" x14ac:dyDescent="0.25">
      <c r="A69" t="s">
        <v>62</v>
      </c>
      <c r="B69">
        <v>870</v>
      </c>
      <c r="C69">
        <v>1</v>
      </c>
      <c r="D69">
        <v>10</v>
      </c>
    </row>
    <row r="70" spans="1:4" x14ac:dyDescent="0.25">
      <c r="A70" t="s">
        <v>12</v>
      </c>
      <c r="B70">
        <f>SUM(B67:B69)</f>
        <v>6625</v>
      </c>
      <c r="C70">
        <f>SUM(C67:C69)</f>
        <v>19</v>
      </c>
      <c r="D70">
        <f>SUM(D67:D69)</f>
        <v>71</v>
      </c>
    </row>
    <row r="72" spans="1:4" x14ac:dyDescent="0.25">
      <c r="A72" s="5" t="s">
        <v>5</v>
      </c>
      <c r="B72" s="6" t="s">
        <v>11</v>
      </c>
      <c r="C72" s="5" t="s">
        <v>65</v>
      </c>
      <c r="D72" s="5" t="s">
        <v>66</v>
      </c>
    </row>
    <row r="73" spans="1:4" x14ac:dyDescent="0.25">
      <c r="A73" t="s">
        <v>91</v>
      </c>
      <c r="B73">
        <v>1480</v>
      </c>
      <c r="C73">
        <v>9</v>
      </c>
      <c r="D73">
        <v>14</v>
      </c>
    </row>
    <row r="74" spans="1:4" x14ac:dyDescent="0.25">
      <c r="A74" t="s">
        <v>71</v>
      </c>
      <c r="B74">
        <v>1440</v>
      </c>
      <c r="C74">
        <v>9</v>
      </c>
      <c r="D74">
        <v>16</v>
      </c>
    </row>
    <row r="75" spans="1:4" x14ac:dyDescent="0.25">
      <c r="A75" t="s">
        <v>68</v>
      </c>
      <c r="B75">
        <v>1155</v>
      </c>
      <c r="C75">
        <v>7</v>
      </c>
      <c r="D75">
        <v>14</v>
      </c>
    </row>
    <row r="76" spans="1:4" x14ac:dyDescent="0.25">
      <c r="A76" t="s">
        <v>90</v>
      </c>
      <c r="B76">
        <v>240</v>
      </c>
      <c r="C76">
        <v>9</v>
      </c>
      <c r="D76">
        <v>5</v>
      </c>
    </row>
    <row r="77" spans="1:4" x14ac:dyDescent="0.25">
      <c r="A77" t="s">
        <v>84</v>
      </c>
      <c r="B77">
        <v>120</v>
      </c>
      <c r="C77">
        <v>1</v>
      </c>
      <c r="D77">
        <v>1</v>
      </c>
    </row>
    <row r="78" spans="1:4" x14ac:dyDescent="0.25">
      <c r="A78" t="s">
        <v>85</v>
      </c>
      <c r="B78">
        <v>75</v>
      </c>
      <c r="C78">
        <v>1</v>
      </c>
      <c r="D78">
        <v>1</v>
      </c>
    </row>
    <row r="79" spans="1:4" x14ac:dyDescent="0.25">
      <c r="A79" t="s">
        <v>12</v>
      </c>
      <c r="B79">
        <f>SUM(B73:B78)</f>
        <v>4510</v>
      </c>
      <c r="C79">
        <f>SUM(C73:C78)</f>
        <v>36</v>
      </c>
      <c r="D79">
        <f>SUM(D73:D78)</f>
        <v>51</v>
      </c>
    </row>
    <row r="81" spans="1:4" x14ac:dyDescent="0.25">
      <c r="A81" s="5" t="s">
        <v>91</v>
      </c>
      <c r="B81" s="6" t="s">
        <v>11</v>
      </c>
      <c r="C81" s="5" t="s">
        <v>65</v>
      </c>
      <c r="D81" s="5" t="s">
        <v>66</v>
      </c>
    </row>
    <row r="82" spans="1:4" x14ac:dyDescent="0.25">
      <c r="A82" t="s">
        <v>96</v>
      </c>
      <c r="B82">
        <v>505</v>
      </c>
      <c r="C82">
        <v>9</v>
      </c>
      <c r="D82">
        <v>5</v>
      </c>
    </row>
    <row r="83" spans="1:4" x14ac:dyDescent="0.25">
      <c r="A83" t="s">
        <v>97</v>
      </c>
      <c r="B83">
        <v>435</v>
      </c>
      <c r="C83">
        <v>1</v>
      </c>
      <c r="D83">
        <v>3</v>
      </c>
    </row>
    <row r="84" spans="1:4" x14ac:dyDescent="0.25">
      <c r="A84" t="s">
        <v>99</v>
      </c>
      <c r="B84">
        <v>300</v>
      </c>
      <c r="C84">
        <v>2</v>
      </c>
      <c r="D84">
        <v>1</v>
      </c>
    </row>
    <row r="85" spans="1:4" x14ac:dyDescent="0.25">
      <c r="A85" t="s">
        <v>98</v>
      </c>
      <c r="B85">
        <v>120</v>
      </c>
      <c r="C85">
        <v>1</v>
      </c>
      <c r="D85">
        <v>2</v>
      </c>
    </row>
    <row r="86" spans="1:4" x14ac:dyDescent="0.25">
      <c r="A86" t="s">
        <v>100</v>
      </c>
      <c r="B86">
        <v>120</v>
      </c>
      <c r="C86">
        <v>1</v>
      </c>
      <c r="D86">
        <v>3</v>
      </c>
    </row>
    <row r="87" spans="1:4" x14ac:dyDescent="0.25">
      <c r="A87" t="s">
        <v>12</v>
      </c>
      <c r="B87">
        <f>SUM(B82:B86)</f>
        <v>1480</v>
      </c>
      <c r="C87">
        <f>SUM(C82:C86)</f>
        <v>14</v>
      </c>
      <c r="D87">
        <f>SUM(D82:D86)</f>
        <v>14</v>
      </c>
    </row>
    <row r="90" spans="1:4" x14ac:dyDescent="0.25">
      <c r="A90" s="9" t="s">
        <v>17</v>
      </c>
      <c r="B90" s="9"/>
      <c r="C90" s="5"/>
      <c r="D90" s="5"/>
    </row>
    <row r="91" spans="1:4" x14ac:dyDescent="0.25">
      <c r="A91" s="6" t="s">
        <v>64</v>
      </c>
      <c r="B91" s="6" t="s">
        <v>11</v>
      </c>
      <c r="C91" s="5" t="s">
        <v>65</v>
      </c>
      <c r="D91" s="5" t="s">
        <v>66</v>
      </c>
    </row>
    <row r="92" spans="1:4" x14ac:dyDescent="0.25">
      <c r="A92" t="s">
        <v>5</v>
      </c>
      <c r="B92">
        <v>4790</v>
      </c>
      <c r="C92">
        <v>29</v>
      </c>
      <c r="D92">
        <v>49</v>
      </c>
    </row>
    <row r="93" spans="1:4" x14ac:dyDescent="0.25">
      <c r="A93" t="s">
        <v>62</v>
      </c>
      <c r="B93">
        <v>485</v>
      </c>
      <c r="C93">
        <v>3</v>
      </c>
      <c r="D93">
        <v>8</v>
      </c>
    </row>
    <row r="94" spans="1:4" x14ac:dyDescent="0.25">
      <c r="A94" t="s">
        <v>63</v>
      </c>
      <c r="B94">
        <v>450</v>
      </c>
      <c r="C94">
        <v>2</v>
      </c>
      <c r="D94">
        <v>4</v>
      </c>
    </row>
    <row r="95" spans="1:4" x14ac:dyDescent="0.25">
      <c r="A95" t="s">
        <v>8</v>
      </c>
      <c r="B95">
        <v>385</v>
      </c>
      <c r="C95">
        <v>2</v>
      </c>
      <c r="D95">
        <v>10</v>
      </c>
    </row>
    <row r="96" spans="1:4" x14ac:dyDescent="0.25">
      <c r="A96" t="s">
        <v>12</v>
      </c>
      <c r="B96">
        <f>SUM(B92:B95)</f>
        <v>6110</v>
      </c>
      <c r="C96">
        <f t="shared" ref="C96:D96" si="6">SUM(C92:C95)</f>
        <v>36</v>
      </c>
      <c r="D96">
        <f t="shared" si="6"/>
        <v>71</v>
      </c>
    </row>
    <row r="98" spans="1:4" x14ac:dyDescent="0.25">
      <c r="A98" s="5" t="s">
        <v>5</v>
      </c>
      <c r="B98" s="6" t="s">
        <v>11</v>
      </c>
      <c r="C98" s="5" t="s">
        <v>65</v>
      </c>
      <c r="D98" s="5" t="s">
        <v>66</v>
      </c>
    </row>
    <row r="99" spans="1:4" x14ac:dyDescent="0.25">
      <c r="A99" t="s">
        <v>90</v>
      </c>
      <c r="B99">
        <v>1440</v>
      </c>
      <c r="C99">
        <v>10</v>
      </c>
      <c r="D99">
        <v>16</v>
      </c>
    </row>
    <row r="100" spans="1:4" x14ac:dyDescent="0.25">
      <c r="A100" t="s">
        <v>71</v>
      </c>
      <c r="B100">
        <v>1380</v>
      </c>
      <c r="C100">
        <v>7</v>
      </c>
      <c r="D100">
        <v>11</v>
      </c>
    </row>
    <row r="101" spans="1:4" x14ac:dyDescent="0.25">
      <c r="A101" t="s">
        <v>68</v>
      </c>
      <c r="B101">
        <v>1060</v>
      </c>
      <c r="C101">
        <v>7</v>
      </c>
      <c r="D101">
        <v>8</v>
      </c>
    </row>
    <row r="102" spans="1:4" x14ac:dyDescent="0.25">
      <c r="A102" t="s">
        <v>91</v>
      </c>
      <c r="B102">
        <v>495</v>
      </c>
      <c r="C102">
        <v>2</v>
      </c>
      <c r="D102">
        <v>4</v>
      </c>
    </row>
    <row r="103" spans="1:4" x14ac:dyDescent="0.25">
      <c r="A103" t="s">
        <v>85</v>
      </c>
      <c r="B103">
        <v>100</v>
      </c>
      <c r="C103">
        <v>1</v>
      </c>
      <c r="D103">
        <v>2</v>
      </c>
    </row>
    <row r="104" spans="1:4" x14ac:dyDescent="0.25">
      <c r="A104" t="s">
        <v>84</v>
      </c>
      <c r="B104">
        <v>90</v>
      </c>
      <c r="C104">
        <v>1</v>
      </c>
      <c r="D104">
        <v>2</v>
      </c>
    </row>
    <row r="105" spans="1:4" x14ac:dyDescent="0.25">
      <c r="A105" t="s">
        <v>93</v>
      </c>
      <c r="B105">
        <v>70</v>
      </c>
      <c r="C105">
        <v>1</v>
      </c>
      <c r="D105">
        <v>2</v>
      </c>
    </row>
    <row r="106" spans="1:4" x14ac:dyDescent="0.25">
      <c r="A106" t="s">
        <v>89</v>
      </c>
      <c r="B106">
        <v>70</v>
      </c>
      <c r="C106">
        <v>1</v>
      </c>
      <c r="D106">
        <v>2</v>
      </c>
    </row>
    <row r="107" spans="1:4" x14ac:dyDescent="0.25">
      <c r="A107" t="s">
        <v>88</v>
      </c>
      <c r="B107">
        <v>45</v>
      </c>
      <c r="C107">
        <v>1</v>
      </c>
      <c r="D107">
        <v>1</v>
      </c>
    </row>
    <row r="108" spans="1:4" x14ac:dyDescent="0.25">
      <c r="A108" t="s">
        <v>75</v>
      </c>
      <c r="B108">
        <v>40</v>
      </c>
      <c r="C108">
        <v>1</v>
      </c>
      <c r="D108">
        <v>1</v>
      </c>
    </row>
    <row r="109" spans="1:4" x14ac:dyDescent="0.25">
      <c r="A109" t="s">
        <v>12</v>
      </c>
      <c r="B109">
        <f>SUM(B99:B108)</f>
        <v>4790</v>
      </c>
      <c r="C109">
        <f>SUM(C99:C108)</f>
        <v>32</v>
      </c>
      <c r="D109">
        <f>SUM(D99:D108)</f>
        <v>49</v>
      </c>
    </row>
    <row r="111" spans="1:4" x14ac:dyDescent="0.25">
      <c r="A111" s="5" t="s">
        <v>90</v>
      </c>
      <c r="B111" s="6" t="s">
        <v>11</v>
      </c>
      <c r="C111" s="5" t="s">
        <v>65</v>
      </c>
      <c r="D111" s="5" t="s">
        <v>66</v>
      </c>
    </row>
    <row r="112" spans="1:4" x14ac:dyDescent="0.25">
      <c r="A112" t="s">
        <v>102</v>
      </c>
      <c r="B112">
        <v>870</v>
      </c>
      <c r="C112">
        <v>5</v>
      </c>
      <c r="D112">
        <v>11</v>
      </c>
    </row>
    <row r="113" spans="1:4" x14ac:dyDescent="0.25">
      <c r="A113" t="s">
        <v>83</v>
      </c>
      <c r="B113">
        <v>470</v>
      </c>
      <c r="C113">
        <v>5</v>
      </c>
      <c r="D113">
        <v>3</v>
      </c>
    </row>
    <row r="114" spans="1:4" x14ac:dyDescent="0.25">
      <c r="A114" t="s">
        <v>101</v>
      </c>
      <c r="B114">
        <v>60</v>
      </c>
      <c r="C114">
        <v>1</v>
      </c>
      <c r="D114">
        <v>1</v>
      </c>
    </row>
    <row r="115" spans="1:4" x14ac:dyDescent="0.25">
      <c r="A115" t="s">
        <v>103</v>
      </c>
      <c r="B115">
        <v>40</v>
      </c>
      <c r="C115">
        <v>1</v>
      </c>
      <c r="D115">
        <v>1</v>
      </c>
    </row>
    <row r="116" spans="1:4" x14ac:dyDescent="0.25">
      <c r="A116" t="s">
        <v>12</v>
      </c>
      <c r="B116">
        <f>SUM(B112:B115)</f>
        <v>1440</v>
      </c>
      <c r="C116">
        <f>SUM(C112:C115)</f>
        <v>12</v>
      </c>
      <c r="D116">
        <f>SUM(D112:D115)</f>
        <v>16</v>
      </c>
    </row>
    <row r="118" spans="1:4" x14ac:dyDescent="0.25">
      <c r="A118" s="5"/>
      <c r="B118" s="6"/>
      <c r="C118" s="5"/>
      <c r="D118" s="5"/>
    </row>
    <row r="130" spans="1:6" x14ac:dyDescent="0.25">
      <c r="A130" s="9" t="s">
        <v>19</v>
      </c>
      <c r="B130" s="9"/>
      <c r="C130" s="5"/>
      <c r="D130" s="5"/>
    </row>
    <row r="131" spans="1:6" x14ac:dyDescent="0.25">
      <c r="A131" s="6" t="s">
        <v>64</v>
      </c>
      <c r="B131" s="6" t="s">
        <v>11</v>
      </c>
      <c r="C131" s="5" t="s">
        <v>65</v>
      </c>
      <c r="D131" s="5" t="s">
        <v>66</v>
      </c>
    </row>
    <row r="132" spans="1:6" x14ac:dyDescent="0.25">
      <c r="A132" t="s">
        <v>5</v>
      </c>
      <c r="B132">
        <v>15550</v>
      </c>
      <c r="C132">
        <v>43</v>
      </c>
      <c r="D132">
        <v>59</v>
      </c>
    </row>
    <row r="133" spans="1:6" x14ac:dyDescent="0.25">
      <c r="A133" t="s">
        <v>62</v>
      </c>
      <c r="B133">
        <v>8100</v>
      </c>
      <c r="C133">
        <v>22</v>
      </c>
      <c r="D133">
        <v>29</v>
      </c>
    </row>
    <row r="134" spans="1:6" x14ac:dyDescent="0.25">
      <c r="A134" t="s">
        <v>8</v>
      </c>
      <c r="B134">
        <v>1020</v>
      </c>
      <c r="C134">
        <v>3</v>
      </c>
      <c r="D134">
        <v>6</v>
      </c>
    </row>
    <row r="135" spans="1:6" x14ac:dyDescent="0.25">
      <c r="A135" t="s">
        <v>63</v>
      </c>
      <c r="B135">
        <v>240</v>
      </c>
      <c r="C135">
        <v>1</v>
      </c>
      <c r="D135">
        <v>1</v>
      </c>
    </row>
    <row r="136" spans="1:6" x14ac:dyDescent="0.25">
      <c r="A136" t="s">
        <v>12</v>
      </c>
      <c r="B136">
        <f>SUM(B132:B135)</f>
        <v>24910</v>
      </c>
      <c r="C136">
        <f t="shared" ref="C136:D136" si="7">SUM(C132:C135)</f>
        <v>69</v>
      </c>
      <c r="D136">
        <f t="shared" si="7"/>
        <v>95</v>
      </c>
    </row>
    <row r="138" spans="1:6" x14ac:dyDescent="0.25">
      <c r="A138" s="5" t="s">
        <v>5</v>
      </c>
      <c r="B138" s="6" t="s">
        <v>11</v>
      </c>
      <c r="C138" s="5" t="s">
        <v>65</v>
      </c>
      <c r="D138" s="5" t="s">
        <v>66</v>
      </c>
    </row>
    <row r="139" spans="1:6" x14ac:dyDescent="0.25">
      <c r="A139" t="s">
        <v>68</v>
      </c>
      <c r="B139">
        <v>10740</v>
      </c>
      <c r="C139">
        <v>29</v>
      </c>
      <c r="D139">
        <v>39</v>
      </c>
    </row>
    <row r="140" spans="1:6" x14ac:dyDescent="0.25">
      <c r="A140" t="s">
        <v>71</v>
      </c>
      <c r="F140">
        <v>4</v>
      </c>
    </row>
    <row r="141" spans="1:6" x14ac:dyDescent="0.25">
      <c r="A141" t="s">
        <v>84</v>
      </c>
      <c r="F141">
        <v>11</v>
      </c>
    </row>
    <row r="142" spans="1:6" x14ac:dyDescent="0.25">
      <c r="A142" t="s">
        <v>91</v>
      </c>
      <c r="F142">
        <v>14</v>
      </c>
    </row>
    <row r="143" spans="1:6" x14ac:dyDescent="0.25">
      <c r="A143" t="s">
        <v>90</v>
      </c>
    </row>
    <row r="144" spans="1:6" x14ac:dyDescent="0.25">
      <c r="A144" t="s">
        <v>93</v>
      </c>
    </row>
    <row r="145" spans="1:6" x14ac:dyDescent="0.25">
      <c r="A145" t="s">
        <v>85</v>
      </c>
      <c r="F145">
        <f>SUM(F140:F144)</f>
        <v>29</v>
      </c>
    </row>
    <row r="146" spans="1:6" x14ac:dyDescent="0.25">
      <c r="A146" t="s">
        <v>88</v>
      </c>
    </row>
    <row r="147" spans="1:6" x14ac:dyDescent="0.25">
      <c r="A147" t="s">
        <v>86</v>
      </c>
    </row>
    <row r="148" spans="1:6" x14ac:dyDescent="0.25">
      <c r="A148" t="s">
        <v>87</v>
      </c>
    </row>
    <row r="149" spans="1:6" x14ac:dyDescent="0.25">
      <c r="A149" t="s">
        <v>75</v>
      </c>
    </row>
    <row r="150" spans="1:6" x14ac:dyDescent="0.25">
      <c r="A150" t="s">
        <v>89</v>
      </c>
    </row>
    <row r="151" spans="1:6" x14ac:dyDescent="0.25">
      <c r="A151" t="s">
        <v>92</v>
      </c>
    </row>
    <row r="152" spans="1:6" x14ac:dyDescent="0.25">
      <c r="A152" t="s">
        <v>12</v>
      </c>
      <c r="B152">
        <f>SUM(B139:B151)</f>
        <v>10740</v>
      </c>
      <c r="C152">
        <f t="shared" ref="C152:D152" si="8">SUM(C139:C151)</f>
        <v>29</v>
      </c>
      <c r="D152">
        <f t="shared" si="8"/>
        <v>39</v>
      </c>
    </row>
  </sheetData>
  <sortState xmlns:xlrd2="http://schemas.microsoft.com/office/spreadsheetml/2017/richdata2" ref="A99:D108">
    <sortCondition descending="1" ref="B99:B108"/>
  </sortState>
  <mergeCells count="6">
    <mergeCell ref="A130:B130"/>
    <mergeCell ref="A1:B1"/>
    <mergeCell ref="A21:B21"/>
    <mergeCell ref="A44:B44"/>
    <mergeCell ref="A65:B65"/>
    <mergeCell ref="A90:B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Лист4</vt:lpstr>
      <vt:lpstr>Лист3 (2)</vt:lpstr>
      <vt:lpstr>Лист5</vt:lpstr>
      <vt:lpstr>Лист1</vt:lpstr>
      <vt:lpstr>Лист2</vt:lpstr>
      <vt:lpstr>Лист3</vt:lpstr>
    </vt:vector>
  </TitlesOfParts>
  <Company>DTEK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Stetsenko Aleksey A.</dc:creator>
  <cp:lastModifiedBy>aastg</cp:lastModifiedBy>
  <dcterms:created xsi:type="dcterms:W3CDTF">2021-01-19T09:13:56Z</dcterms:created>
  <dcterms:modified xsi:type="dcterms:W3CDTF">2021-01-25T14:59:40Z</dcterms:modified>
</cp:coreProperties>
</file>