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lozsh\Desktop\"/>
    </mc:Choice>
  </mc:AlternateContent>
  <bookViews>
    <workbookView xWindow="0" yWindow="0" windowWidth="19170" windowHeight="5760"/>
  </bookViews>
  <sheets>
    <sheet name="данные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C130" i="1"/>
  <c r="C126" i="1"/>
  <c r="C122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C66" i="1"/>
  <c r="C62" i="1"/>
  <c r="C58" i="1"/>
  <c r="C54" i="1"/>
  <c r="C50" i="1"/>
  <c r="C46" i="1"/>
  <c r="C42" i="1"/>
  <c r="C38" i="1"/>
  <c r="C34" i="1"/>
  <c r="C30" i="1"/>
  <c r="C26" i="1"/>
  <c r="C22" i="1"/>
  <c r="C18" i="1"/>
  <c r="C14" i="1"/>
  <c r="C10" i="1"/>
  <c r="C6" i="1"/>
  <c r="H43" i="1" l="1"/>
  <c r="I43" i="1" l="1"/>
  <c r="J43" i="1" s="1"/>
  <c r="K43" i="1" s="1"/>
  <c r="L43" i="1" s="1"/>
  <c r="M43" i="1" s="1"/>
  <c r="B6" i="1"/>
  <c r="B10" i="1"/>
  <c r="B14" i="1"/>
  <c r="A15" i="1"/>
  <c r="A16" i="1"/>
  <c r="A24" i="1" s="1"/>
  <c r="A17" i="1"/>
  <c r="A21" i="1" s="1"/>
  <c r="A29" i="1" s="1"/>
  <c r="A33" i="1" s="1"/>
  <c r="A37" i="1" s="1"/>
  <c r="A41" i="1" s="1"/>
  <c r="A45" i="1" s="1"/>
  <c r="A49" i="1" s="1"/>
  <c r="A53" i="1" s="1"/>
  <c r="A57" i="1" s="1"/>
  <c r="A61" i="1" s="1"/>
  <c r="A65" i="1" s="1"/>
  <c r="A69" i="1" s="1"/>
  <c r="A73" i="1" s="1"/>
  <c r="A77" i="1" s="1"/>
  <c r="A81" i="1" s="1"/>
  <c r="A85" i="1" s="1"/>
  <c r="A89" i="1" s="1"/>
  <c r="A93" i="1" s="1"/>
  <c r="A97" i="1" s="1"/>
  <c r="A101" i="1" s="1"/>
  <c r="A105" i="1" s="1"/>
  <c r="A109" i="1" s="1"/>
  <c r="A113" i="1" s="1"/>
  <c r="A117" i="1" s="1"/>
  <c r="A121" i="1" s="1"/>
  <c r="A125" i="1" s="1"/>
  <c r="A129" i="1" s="1"/>
  <c r="A133" i="1" s="1"/>
  <c r="B18" i="1"/>
  <c r="A19" i="1"/>
  <c r="A20" i="1"/>
  <c r="A28" i="1" s="1"/>
  <c r="A32" i="1" s="1"/>
  <c r="A36" i="1" s="1"/>
  <c r="A40" i="1" s="1"/>
  <c r="A44" i="1" s="1"/>
  <c r="A48" i="1" s="1"/>
  <c r="A52" i="1" s="1"/>
  <c r="A56" i="1" s="1"/>
  <c r="A60" i="1" s="1"/>
  <c r="A64" i="1" s="1"/>
  <c r="A68" i="1" s="1"/>
  <c r="A72" i="1" s="1"/>
  <c r="A76" i="1" s="1"/>
  <c r="A80" i="1" s="1"/>
  <c r="A84" i="1" s="1"/>
  <c r="A88" i="1" s="1"/>
  <c r="A92" i="1" s="1"/>
  <c r="A96" i="1" s="1"/>
  <c r="A100" i="1" s="1"/>
  <c r="A104" i="1" s="1"/>
  <c r="A108" i="1" s="1"/>
  <c r="A112" i="1" s="1"/>
  <c r="A116" i="1" s="1"/>
  <c r="A120" i="1" s="1"/>
  <c r="A124" i="1" s="1"/>
  <c r="A128" i="1" s="1"/>
  <c r="A132" i="1" s="1"/>
  <c r="B22" i="1"/>
  <c r="B26" i="1"/>
  <c r="A27" i="1"/>
  <c r="A31" i="1" s="1"/>
  <c r="A35" i="1" s="1"/>
  <c r="A39" i="1" s="1"/>
  <c r="A43" i="1" s="1"/>
  <c r="A47" i="1" s="1"/>
  <c r="A51" i="1" s="1"/>
  <c r="A55" i="1" s="1"/>
  <c r="A59" i="1" s="1"/>
  <c r="A63" i="1" s="1"/>
  <c r="A67" i="1" s="1"/>
  <c r="A71" i="1" s="1"/>
  <c r="A75" i="1" s="1"/>
  <c r="A79" i="1" s="1"/>
  <c r="A83" i="1" s="1"/>
  <c r="A87" i="1" s="1"/>
  <c r="A91" i="1" s="1"/>
  <c r="A95" i="1" s="1"/>
  <c r="A99" i="1" s="1"/>
  <c r="A103" i="1" s="1"/>
  <c r="A107" i="1" s="1"/>
  <c r="A111" i="1" s="1"/>
  <c r="A115" i="1" s="1"/>
  <c r="A119" i="1" s="1"/>
  <c r="A123" i="1" s="1"/>
  <c r="A127" i="1" s="1"/>
  <c r="A131" i="1" s="1"/>
  <c r="B30" i="1"/>
  <c r="B34" i="1"/>
  <c r="B38" i="1"/>
  <c r="B42" i="1"/>
  <c r="B46" i="1"/>
  <c r="B50" i="1"/>
  <c r="B54" i="1"/>
  <c r="B58" i="1"/>
  <c r="B62" i="1"/>
  <c r="B66" i="1"/>
  <c r="B70" i="1"/>
  <c r="B74" i="1"/>
  <c r="B78" i="1"/>
  <c r="B82" i="1"/>
  <c r="B86" i="1"/>
  <c r="B90" i="1"/>
  <c r="B94" i="1"/>
  <c r="B98" i="1"/>
  <c r="B102" i="1"/>
  <c r="B106" i="1"/>
  <c r="B110" i="1"/>
  <c r="B114" i="1"/>
  <c r="B118" i="1"/>
  <c r="B122" i="1"/>
  <c r="B126" i="1"/>
  <c r="B130" i="1"/>
  <c r="A23" i="1" l="1"/>
  <c r="A25" i="1"/>
</calcChain>
</file>

<file path=xl/sharedStrings.xml><?xml version="1.0" encoding="utf-8"?>
<sst xmlns="http://schemas.openxmlformats.org/spreadsheetml/2006/main" count="80" uniqueCount="44">
  <si>
    <t>Контрагент</t>
  </si>
  <si>
    <t>Тариф, RUR/кг</t>
  </si>
  <si>
    <t>Белгородская область</t>
  </si>
  <si>
    <t>Сентябрь</t>
  </si>
  <si>
    <t>Наименование издания</t>
  </si>
  <si>
    <t>ДвН</t>
  </si>
  <si>
    <t>Отгрузка</t>
  </si>
  <si>
    <t>Продажа</t>
  </si>
  <si>
    <t>Списание</t>
  </si>
  <si>
    <t>ДС</t>
  </si>
  <si>
    <t>ДС.Спец</t>
  </si>
  <si>
    <t>ДЦ</t>
  </si>
  <si>
    <t>ДЖ</t>
  </si>
  <si>
    <t>ДЭЗ</t>
  </si>
  <si>
    <t>ЖсД</t>
  </si>
  <si>
    <t>ЗРНЧ</t>
  </si>
  <si>
    <t>КМ</t>
  </si>
  <si>
    <t>ЛСН</t>
  </si>
  <si>
    <t>МнД</t>
  </si>
  <si>
    <t>НД</t>
  </si>
  <si>
    <t>НД,Спец</t>
  </si>
  <si>
    <t>НК</t>
  </si>
  <si>
    <t>НК.Вып</t>
  </si>
  <si>
    <t>НК.СиЗ</t>
  </si>
  <si>
    <t>НК.Спец</t>
  </si>
  <si>
    <t>Псих</t>
  </si>
  <si>
    <t>СО</t>
  </si>
  <si>
    <t>СО.Спец</t>
  </si>
  <si>
    <t>Самоб</t>
  </si>
  <si>
    <t>СиМ</t>
  </si>
  <si>
    <t>Сваты</t>
  </si>
  <si>
    <t>СнД</t>
  </si>
  <si>
    <t>СнК</t>
  </si>
  <si>
    <t>СнП</t>
  </si>
  <si>
    <t>С.З</t>
  </si>
  <si>
    <t>С.Сканв</t>
  </si>
  <si>
    <t>Т.С</t>
  </si>
  <si>
    <t>Усад</t>
  </si>
  <si>
    <t>Цветок</t>
  </si>
  <si>
    <t>ШЦ</t>
  </si>
  <si>
    <t>кг</t>
  </si>
  <si>
    <t>ЛсН</t>
  </si>
  <si>
    <t>Октябрь</t>
  </si>
  <si>
    <t xml:space="preserve">Октябрь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</si>
</sst>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р_._-;\-* #,##0_р_._-;_-* &quot;-&quot;_р_._-;_-@_-"/>
    <numFmt numFmtId="165" formatCode="_-* #,##0.0_р_._-;\-* #,##0.0_р_._-;_-* &quot;-&quot;_р_._-;_-@_-"/>
    <numFmt numFmtId="166" formatCode="_-* #,##0.00_р_._-;\-* #,##0.00_р_._-;_-* &quot;-&quot;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theme="9"/>
      </right>
      <top/>
      <bottom/>
      <diagonal/>
    </border>
    <border>
      <left/>
      <right/>
      <top/>
      <bottom style="medium">
        <color theme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9"/>
      </top>
      <bottom style="medium">
        <color theme="9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9" fontId="3" fillId="4" borderId="0" xfId="1" applyFont="1" applyFill="1" applyBorder="1"/>
    <xf numFmtId="164" fontId="2" fillId="3" borderId="6" xfId="0" applyNumberFormat="1" applyFont="1" applyFill="1" applyBorder="1" applyAlignment="1">
      <alignment horizontal="left" vertical="center" indent="2"/>
    </xf>
    <xf numFmtId="0" fontId="0" fillId="0" borderId="0" xfId="0" applyNumberFormat="1"/>
    <xf numFmtId="164" fontId="2" fillId="3" borderId="4" xfId="0" applyNumberFormat="1" applyFont="1" applyFill="1" applyBorder="1" applyAlignment="1">
      <alignment horizontal="left" vertical="center" indent="2"/>
    </xf>
    <xf numFmtId="0" fontId="0" fillId="0" borderId="0" xfId="0" applyNumberFormat="1" applyFill="1" applyBorder="1"/>
    <xf numFmtId="164" fontId="2" fillId="3" borderId="7" xfId="0" applyNumberFormat="1" applyFont="1" applyFill="1" applyBorder="1"/>
    <xf numFmtId="164" fontId="2" fillId="3" borderId="4" xfId="0" applyNumberFormat="1" applyFont="1" applyFill="1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166" fontId="2" fillId="3" borderId="8" xfId="0" applyNumberFormat="1" applyFont="1" applyFill="1" applyBorder="1"/>
    <xf numFmtId="0" fontId="3" fillId="5" borderId="0" xfId="0" applyFont="1" applyFill="1" applyAlignment="1">
      <alignment horizontal="center" vertical="center"/>
    </xf>
    <xf numFmtId="164" fontId="2" fillId="5" borderId="3" xfId="1" applyNumberFormat="1" applyFont="1" applyFill="1" applyBorder="1" applyAlignment="1">
      <alignment horizontal="left" vertical="center"/>
    </xf>
    <xf numFmtId="165" fontId="2" fillId="5" borderId="4" xfId="1" applyNumberFormat="1" applyFont="1" applyFill="1" applyBorder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0" fontId="0" fillId="5" borderId="0" xfId="0" applyNumberForma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zsh/AppData/Local/Temp/&#1052;&#1044;%20&#1088;&#1072;&#1089;&#1095;&#1077;&#1090;%20&#1087;&#1086;%20&#1076;&#1080;&#1089;&#1090;&#1088;&#1072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Ф_Дистр"/>
      <sheetName val="Данные_RU"/>
      <sheetName val="Справочники"/>
    </sheetNames>
    <sheetDataSet>
      <sheetData sheetId="0">
        <row r="7"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</row>
        <row r="11"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</row>
        <row r="15"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</row>
        <row r="27">
          <cell r="G27" t="str">
            <v>сентябрь</v>
          </cell>
          <cell r="H27" t="str">
            <v>октябрь</v>
          </cell>
          <cell r="I27" t="str">
            <v>ноябрь</v>
          </cell>
          <cell r="J27" t="str">
            <v>декабрь</v>
          </cell>
        </row>
        <row r="31"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</row>
        <row r="35"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</row>
        <row r="39"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</row>
        <row r="43"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</row>
        <row r="47"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</row>
        <row r="51">
          <cell r="G51" t="e">
            <v>#REF!</v>
          </cell>
          <cell r="H51" t="e">
            <v>#REF!</v>
          </cell>
          <cell r="I51" t="e">
            <v>#REF!</v>
          </cell>
          <cell r="J51" t="e">
            <v>#REF!</v>
          </cell>
        </row>
        <row r="55">
          <cell r="G55" t="e">
            <v>#REF!</v>
          </cell>
          <cell r="H55" t="e">
            <v>#REF!</v>
          </cell>
          <cell r="I55" t="e">
            <v>#REF!</v>
          </cell>
          <cell r="J55" t="e">
            <v>#REF!</v>
          </cell>
        </row>
        <row r="59">
          <cell r="G59" t="e">
            <v>#REF!</v>
          </cell>
          <cell r="H59" t="e">
            <v>#REF!</v>
          </cell>
          <cell r="I59" t="e">
            <v>#REF!</v>
          </cell>
          <cell r="J59" t="e">
            <v>#REF!</v>
          </cell>
        </row>
        <row r="63">
          <cell r="G63" t="e">
            <v>#REF!</v>
          </cell>
          <cell r="H63" t="e">
            <v>#REF!</v>
          </cell>
          <cell r="I63" t="e">
            <v>#REF!</v>
          </cell>
          <cell r="J63" t="e">
            <v>#REF!</v>
          </cell>
        </row>
        <row r="67">
          <cell r="G67" t="e">
            <v>#REF!</v>
          </cell>
          <cell r="H67" t="e">
            <v>#REF!</v>
          </cell>
          <cell r="I67" t="e">
            <v>#REF!</v>
          </cell>
          <cell r="J67" t="e">
            <v>#REF!</v>
          </cell>
        </row>
        <row r="71">
          <cell r="G71" t="e">
            <v>#REF!</v>
          </cell>
          <cell r="H71" t="e">
            <v>#REF!</v>
          </cell>
          <cell r="I71" t="e">
            <v>#REF!</v>
          </cell>
          <cell r="J71" t="e">
            <v>#REF!</v>
          </cell>
        </row>
        <row r="75">
          <cell r="G75" t="e">
            <v>#REF!</v>
          </cell>
          <cell r="H75" t="e">
            <v>#REF!</v>
          </cell>
          <cell r="I75" t="e">
            <v>#REF!</v>
          </cell>
          <cell r="J75" t="e">
            <v>#REF!</v>
          </cell>
        </row>
        <row r="83">
          <cell r="G83" t="str">
            <v>сентябрь</v>
          </cell>
          <cell r="H83" t="str">
            <v>октябрь</v>
          </cell>
          <cell r="I83" t="str">
            <v>ноябрь</v>
          </cell>
          <cell r="J83" t="str">
            <v>декабрь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3"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</sheetData>
      <sheetData sheetId="1">
        <row r="77">
          <cell r="D77">
            <v>4.8000000000000001E-2</v>
          </cell>
        </row>
        <row r="78">
          <cell r="D78">
            <v>4.2000000000000003E-2</v>
          </cell>
        </row>
        <row r="79">
          <cell r="D79">
            <v>2.4E-2</v>
          </cell>
        </row>
        <row r="80">
          <cell r="D80">
            <v>4.9000000000000002E-2</v>
          </cell>
        </row>
        <row r="82">
          <cell r="D82">
            <v>4.2000000000000003E-2</v>
          </cell>
        </row>
        <row r="83">
          <cell r="D83">
            <v>4.8000000000000001E-2</v>
          </cell>
        </row>
        <row r="84">
          <cell r="D84">
            <v>3.3000000000000002E-2</v>
          </cell>
        </row>
        <row r="85">
          <cell r="D85">
            <v>2.4E-2</v>
          </cell>
        </row>
        <row r="86">
          <cell r="D86">
            <v>2.4E-2</v>
          </cell>
        </row>
        <row r="87">
          <cell r="D87">
            <v>4.2000000000000003E-2</v>
          </cell>
        </row>
        <row r="88">
          <cell r="D88">
            <v>4.7E-2</v>
          </cell>
        </row>
        <row r="89">
          <cell r="D89">
            <v>2.4E-2</v>
          </cell>
        </row>
        <row r="90">
          <cell r="D90">
            <v>0.05</v>
          </cell>
        </row>
        <row r="92">
          <cell r="D92">
            <v>4.8000000000000001E-2</v>
          </cell>
        </row>
        <row r="93">
          <cell r="D93">
            <v>2.4E-2</v>
          </cell>
        </row>
        <row r="94">
          <cell r="D94">
            <v>4.2000000000000003E-2</v>
          </cell>
        </row>
        <row r="95">
          <cell r="D95">
            <v>4.2000000000000003E-2</v>
          </cell>
        </row>
        <row r="96">
          <cell r="D96">
            <v>2.4E-2</v>
          </cell>
        </row>
        <row r="97">
          <cell r="D97">
            <v>4.2000000000000003E-2</v>
          </cell>
        </row>
        <row r="98">
          <cell r="D98">
            <v>6.0999999999999999E-2</v>
          </cell>
        </row>
        <row r="99">
          <cell r="D99">
            <v>4.8000000000000001E-2</v>
          </cell>
        </row>
        <row r="103">
          <cell r="D103">
            <v>4.8000000000000001E-2</v>
          </cell>
        </row>
        <row r="105">
          <cell r="D105">
            <v>6.9000000000000006E-2</v>
          </cell>
        </row>
        <row r="106">
          <cell r="D106">
            <v>4.2000000000000003E-2</v>
          </cell>
        </row>
        <row r="107">
          <cell r="D107">
            <v>0.05</v>
          </cell>
        </row>
        <row r="108">
          <cell r="D108">
            <v>4.2000000000000003E-2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tabSelected="1" topLeftCell="A22" workbookViewId="0">
      <selection activeCell="C10" sqref="C10"/>
    </sheetView>
  </sheetViews>
  <sheetFormatPr defaultRowHeight="15" x14ac:dyDescent="0.25"/>
  <cols>
    <col min="1" max="1" width="26" customWidth="1"/>
    <col min="2" max="3" width="29.5703125" customWidth="1"/>
    <col min="4" max="4" width="14" customWidth="1"/>
    <col min="5" max="5" width="15.7109375" customWidth="1"/>
    <col min="6" max="6" width="23.42578125" customWidth="1"/>
    <col min="8" max="8" width="14" customWidth="1"/>
  </cols>
  <sheetData>
    <row r="1" spans="1:6" s="1" customFormat="1" ht="12.75" x14ac:dyDescent="0.2">
      <c r="F1" s="2"/>
    </row>
    <row r="2" spans="1:6" s="1" customFormat="1" ht="12.75" x14ac:dyDescent="0.2">
      <c r="F2" s="2"/>
    </row>
    <row r="3" spans="1:6" s="8" customFormat="1" ht="12.75" x14ac:dyDescent="0.2">
      <c r="F3" s="9"/>
    </row>
    <row r="5" spans="1:6" ht="26.25" thickBot="1" x14ac:dyDescent="0.3">
      <c r="A5" s="10" t="s">
        <v>4</v>
      </c>
      <c r="B5" s="10" t="s">
        <v>3</v>
      </c>
      <c r="C5" s="10" t="s">
        <v>42</v>
      </c>
      <c r="E5" s="19" t="s">
        <v>4</v>
      </c>
      <c r="F5" s="20" t="s">
        <v>40</v>
      </c>
    </row>
    <row r="6" spans="1:6" x14ac:dyDescent="0.25">
      <c r="A6" s="11" t="s">
        <v>5</v>
      </c>
      <c r="B6" s="12">
        <f>IF(B9,B9/B7,0)</f>
        <v>0.8571428571428571</v>
      </c>
      <c r="C6" s="12">
        <f>IF(C9,C9/C7,0)</f>
        <v>0.5</v>
      </c>
      <c r="E6" s="21" t="s">
        <v>5</v>
      </c>
      <c r="F6" s="22">
        <v>4.8000000000000001E-2</v>
      </c>
    </row>
    <row r="7" spans="1:6" x14ac:dyDescent="0.25">
      <c r="A7" s="13" t="s">
        <v>6</v>
      </c>
      <c r="B7" s="14">
        <v>217</v>
      </c>
      <c r="C7" s="14">
        <v>100</v>
      </c>
      <c r="E7" s="21" t="s">
        <v>9</v>
      </c>
      <c r="F7" s="22">
        <v>4.2000000000000003E-2</v>
      </c>
    </row>
    <row r="8" spans="1:6" x14ac:dyDescent="0.25">
      <c r="A8" s="15" t="s">
        <v>7</v>
      </c>
      <c r="B8" s="14">
        <v>31</v>
      </c>
      <c r="C8" s="14">
        <v>31</v>
      </c>
      <c r="E8" s="21" t="s">
        <v>10</v>
      </c>
      <c r="F8" s="22">
        <v>2.4E-2</v>
      </c>
    </row>
    <row r="9" spans="1:6" x14ac:dyDescent="0.25">
      <c r="A9" s="15" t="s">
        <v>8</v>
      </c>
      <c r="B9" s="14">
        <v>186</v>
      </c>
      <c r="C9" s="14">
        <v>50</v>
      </c>
      <c r="E9" s="21" t="s">
        <v>11</v>
      </c>
      <c r="F9" s="22">
        <v>4.9000000000000002E-2</v>
      </c>
    </row>
    <row r="10" spans="1:6" x14ac:dyDescent="0.25">
      <c r="A10" s="11" t="s">
        <v>9</v>
      </c>
      <c r="B10" s="12">
        <f>IF(B13,B13/B11,0)</f>
        <v>0</v>
      </c>
      <c r="C10" s="12">
        <f>IF(C13,C13/C11,0)</f>
        <v>0</v>
      </c>
      <c r="E10" s="21" t="s">
        <v>12</v>
      </c>
      <c r="F10" s="22">
        <v>4.8000000000000001E-2</v>
      </c>
    </row>
    <row r="11" spans="1:6" x14ac:dyDescent="0.25">
      <c r="A11" s="13" t="s">
        <v>6</v>
      </c>
      <c r="B11" s="14">
        <v>0</v>
      </c>
      <c r="C11" s="14">
        <v>0</v>
      </c>
      <c r="E11" s="21" t="s">
        <v>13</v>
      </c>
      <c r="F11" s="22">
        <v>4.2000000000000003E-2</v>
      </c>
    </row>
    <row r="12" spans="1:6" x14ac:dyDescent="0.25">
      <c r="A12" s="15" t="s">
        <v>7</v>
      </c>
      <c r="B12" s="14">
        <v>0</v>
      </c>
      <c r="C12" s="14">
        <v>0</v>
      </c>
      <c r="E12" s="21" t="s">
        <v>14</v>
      </c>
      <c r="F12" s="22">
        <v>4.8000000000000001E-2</v>
      </c>
    </row>
    <row r="13" spans="1:6" x14ac:dyDescent="0.25">
      <c r="A13" s="15" t="s">
        <v>8</v>
      </c>
      <c r="B13" s="14">
        <v>0</v>
      </c>
      <c r="C13" s="14">
        <v>0</v>
      </c>
      <c r="E13" s="21" t="s">
        <v>15</v>
      </c>
      <c r="F13" s="22">
        <v>3.3000000000000002E-2</v>
      </c>
    </row>
    <row r="14" spans="1:6" x14ac:dyDescent="0.25">
      <c r="A14" s="11" t="s">
        <v>10</v>
      </c>
      <c r="B14" s="12">
        <f>IF(B17,B17/B15,0)</f>
        <v>0</v>
      </c>
      <c r="C14" s="12">
        <f>IF(C17,C17/C15,0)</f>
        <v>0</v>
      </c>
      <c r="E14" s="21" t="s">
        <v>16</v>
      </c>
      <c r="F14" s="22">
        <v>2.4E-2</v>
      </c>
    </row>
    <row r="15" spans="1:6" x14ac:dyDescent="0.25">
      <c r="A15" s="13" t="str">
        <f>A11</f>
        <v>Отгрузка</v>
      </c>
      <c r="B15" s="14">
        <v>1</v>
      </c>
      <c r="C15" s="14">
        <v>1</v>
      </c>
      <c r="E15" s="21" t="s">
        <v>41</v>
      </c>
      <c r="F15" s="22">
        <v>2.4E-2</v>
      </c>
    </row>
    <row r="16" spans="1:6" x14ac:dyDescent="0.25">
      <c r="A16" s="15" t="str">
        <f>A12</f>
        <v>Продажа</v>
      </c>
      <c r="B16" s="14">
        <v>1</v>
      </c>
      <c r="C16" s="14">
        <v>1</v>
      </c>
      <c r="E16" s="21" t="s">
        <v>18</v>
      </c>
      <c r="F16" s="22">
        <v>4.2000000000000003E-2</v>
      </c>
    </row>
    <row r="17" spans="1:6" x14ac:dyDescent="0.25">
      <c r="A17" s="15" t="str">
        <f>A13</f>
        <v>Списание</v>
      </c>
      <c r="B17" s="16">
        <v>0</v>
      </c>
      <c r="C17" s="16">
        <v>0</v>
      </c>
      <c r="E17" s="21" t="s">
        <v>19</v>
      </c>
      <c r="F17" s="22">
        <v>4.7E-2</v>
      </c>
    </row>
    <row r="18" spans="1:6" x14ac:dyDescent="0.25">
      <c r="A18" s="11" t="s">
        <v>11</v>
      </c>
      <c r="B18" s="12">
        <f>IF(B21,B21/B19,0)</f>
        <v>0</v>
      </c>
      <c r="C18" s="12">
        <f>IF(C21,C21/C19,0)</f>
        <v>0</v>
      </c>
      <c r="E18" s="21" t="s">
        <v>20</v>
      </c>
      <c r="F18" s="22">
        <v>2.4E-2</v>
      </c>
    </row>
    <row r="19" spans="1:6" x14ac:dyDescent="0.25">
      <c r="A19" s="13" t="str">
        <f>A15</f>
        <v>Отгрузка</v>
      </c>
      <c r="B19" s="17"/>
      <c r="C19" s="17"/>
      <c r="E19" s="21" t="s">
        <v>21</v>
      </c>
      <c r="F19" s="22">
        <v>0.05</v>
      </c>
    </row>
    <row r="20" spans="1:6" x14ac:dyDescent="0.25">
      <c r="A20" s="15" t="str">
        <f>A16</f>
        <v>Продажа</v>
      </c>
      <c r="B20" s="18"/>
      <c r="C20" s="18"/>
      <c r="E20" s="21" t="s">
        <v>22</v>
      </c>
      <c r="F20" s="22">
        <v>4.8000000000000001E-2</v>
      </c>
    </row>
    <row r="21" spans="1:6" x14ac:dyDescent="0.25">
      <c r="A21" s="15" t="str">
        <f>A17</f>
        <v>Списание</v>
      </c>
      <c r="B21" s="18"/>
      <c r="C21" s="18"/>
      <c r="E21" s="21" t="s">
        <v>23</v>
      </c>
      <c r="F21" s="22">
        <v>4.8000000000000001E-2</v>
      </c>
    </row>
    <row r="22" spans="1:6" x14ac:dyDescent="0.25">
      <c r="A22" s="11" t="s">
        <v>12</v>
      </c>
      <c r="B22" s="12">
        <f>IF(B25,B25/B23,0)</f>
        <v>0</v>
      </c>
      <c r="C22" s="12">
        <f>IF(C25,C25/C23,0)</f>
        <v>0</v>
      </c>
      <c r="E22" s="21" t="s">
        <v>24</v>
      </c>
      <c r="F22" s="22">
        <v>2.4E-2</v>
      </c>
    </row>
    <row r="23" spans="1:6" x14ac:dyDescent="0.25">
      <c r="A23" s="13" t="str">
        <f>A15</f>
        <v>Отгрузка</v>
      </c>
      <c r="B23" s="17"/>
      <c r="C23" s="17"/>
      <c r="E23" s="21" t="s">
        <v>25</v>
      </c>
      <c r="F23" s="22">
        <v>4.2000000000000003E-2</v>
      </c>
    </row>
    <row r="24" spans="1:6" x14ac:dyDescent="0.25">
      <c r="A24" s="15" t="str">
        <f>A16</f>
        <v>Продажа</v>
      </c>
      <c r="B24" s="18"/>
      <c r="C24" s="18"/>
      <c r="E24" s="21" t="s">
        <v>26</v>
      </c>
      <c r="F24" s="22">
        <v>4.2000000000000003E-2</v>
      </c>
    </row>
    <row r="25" spans="1:6" x14ac:dyDescent="0.25">
      <c r="A25" s="15" t="str">
        <f>A17</f>
        <v>Списание</v>
      </c>
      <c r="B25" s="18"/>
      <c r="C25" s="18"/>
      <c r="E25" s="21" t="s">
        <v>27</v>
      </c>
      <c r="F25" s="22">
        <v>2.4E-2</v>
      </c>
    </row>
    <row r="26" spans="1:6" x14ac:dyDescent="0.25">
      <c r="A26" s="11" t="s">
        <v>13</v>
      </c>
      <c r="B26" s="12">
        <f>IF(B29,B29/B27,0)</f>
        <v>0</v>
      </c>
      <c r="C26" s="12">
        <f>IF(C29,C29/C27,0)</f>
        <v>0</v>
      </c>
      <c r="E26" s="21" t="s">
        <v>28</v>
      </c>
      <c r="F26" s="22">
        <v>4.2000000000000003E-2</v>
      </c>
    </row>
    <row r="27" spans="1:6" x14ac:dyDescent="0.25">
      <c r="A27" s="13" t="str">
        <f>A19</f>
        <v>Отгрузка</v>
      </c>
      <c r="B27" s="17"/>
      <c r="C27" s="17"/>
      <c r="E27" s="21" t="s">
        <v>29</v>
      </c>
      <c r="F27" s="22">
        <v>6.0999999999999999E-2</v>
      </c>
    </row>
    <row r="28" spans="1:6" x14ac:dyDescent="0.25">
      <c r="A28" s="15" t="str">
        <f>A20</f>
        <v>Продажа</v>
      </c>
      <c r="B28" s="18"/>
      <c r="C28" s="18"/>
      <c r="E28" s="21" t="s">
        <v>30</v>
      </c>
      <c r="F28" s="22">
        <v>4.8000000000000001E-2</v>
      </c>
    </row>
    <row r="29" spans="1:6" x14ac:dyDescent="0.25">
      <c r="A29" s="15" t="str">
        <f>A21</f>
        <v>Списание</v>
      </c>
      <c r="B29" s="18"/>
      <c r="C29" s="18"/>
      <c r="E29" s="21" t="s">
        <v>31</v>
      </c>
      <c r="F29" s="22">
        <v>4.8000000000000001E-2</v>
      </c>
    </row>
    <row r="30" spans="1:6" x14ac:dyDescent="0.25">
      <c r="A30" s="11" t="s">
        <v>14</v>
      </c>
      <c r="B30" s="12">
        <f>IF(B33,B33/B31,0)</f>
        <v>0.80952380952380953</v>
      </c>
      <c r="C30" s="12">
        <f>IF(C33,C33/C31,0)</f>
        <v>0.80952380952380953</v>
      </c>
      <c r="E30" s="21" t="s">
        <v>32</v>
      </c>
      <c r="F30" s="22">
        <v>4.8000000000000001E-2</v>
      </c>
    </row>
    <row r="31" spans="1:6" x14ac:dyDescent="0.25">
      <c r="A31" s="13" t="str">
        <f>A27</f>
        <v>Отгрузка</v>
      </c>
      <c r="B31" s="14">
        <v>105</v>
      </c>
      <c r="C31" s="14">
        <v>105</v>
      </c>
      <c r="E31" s="21" t="s">
        <v>33</v>
      </c>
      <c r="F31" s="22">
        <v>4.8000000000000001E-2</v>
      </c>
    </row>
    <row r="32" spans="1:6" x14ac:dyDescent="0.25">
      <c r="A32" s="15" t="str">
        <f>A28</f>
        <v>Продажа</v>
      </c>
      <c r="B32" s="14">
        <v>20</v>
      </c>
      <c r="C32" s="14">
        <v>20</v>
      </c>
      <c r="E32" s="21" t="s">
        <v>34</v>
      </c>
      <c r="F32" s="22">
        <v>4.8000000000000001E-2</v>
      </c>
    </row>
    <row r="33" spans="1:13" x14ac:dyDescent="0.25">
      <c r="A33" s="15" t="str">
        <f>A29</f>
        <v>Списание</v>
      </c>
      <c r="B33" s="14">
        <v>85</v>
      </c>
      <c r="C33" s="14">
        <v>85</v>
      </c>
      <c r="E33" s="21" t="s">
        <v>35</v>
      </c>
      <c r="F33" s="22">
        <v>4.7E-2</v>
      </c>
    </row>
    <row r="34" spans="1:13" x14ac:dyDescent="0.25">
      <c r="A34" s="11" t="s">
        <v>15</v>
      </c>
      <c r="B34" s="12">
        <f>IF(B37,B37/B35,0)</f>
        <v>1</v>
      </c>
      <c r="C34" s="12">
        <f>IF(C37,C37/C35,0)</f>
        <v>1</v>
      </c>
      <c r="E34" s="21" t="s">
        <v>36</v>
      </c>
      <c r="F34" s="22">
        <v>6.9000000000000006E-2</v>
      </c>
    </row>
    <row r="35" spans="1:13" x14ac:dyDescent="0.25">
      <c r="A35" s="13" t="str">
        <f>A31</f>
        <v>Отгрузка</v>
      </c>
      <c r="B35" s="14">
        <v>6</v>
      </c>
      <c r="C35" s="14">
        <v>6</v>
      </c>
      <c r="E35" s="21" t="s">
        <v>37</v>
      </c>
      <c r="F35" s="22">
        <v>4.2000000000000003E-2</v>
      </c>
    </row>
    <row r="36" spans="1:13" x14ac:dyDescent="0.25">
      <c r="A36" s="15" t="str">
        <f>A32</f>
        <v>Продажа</v>
      </c>
      <c r="B36" s="14">
        <v>0</v>
      </c>
      <c r="C36" s="14">
        <v>0</v>
      </c>
      <c r="E36" s="21" t="s">
        <v>38</v>
      </c>
      <c r="F36" s="22">
        <v>0.05</v>
      </c>
    </row>
    <row r="37" spans="1:13" x14ac:dyDescent="0.25">
      <c r="A37" s="15" t="str">
        <f>A33</f>
        <v>Списание</v>
      </c>
      <c r="B37" s="14">
        <v>6</v>
      </c>
      <c r="C37" s="14">
        <v>6</v>
      </c>
      <c r="E37" s="21" t="s">
        <v>39</v>
      </c>
      <c r="F37" s="22">
        <v>4.2000000000000003E-2</v>
      </c>
    </row>
    <row r="38" spans="1:13" x14ac:dyDescent="0.25">
      <c r="A38" s="11" t="s">
        <v>16</v>
      </c>
      <c r="B38" s="12">
        <f>IF(B41,B41/B39,0)</f>
        <v>0</v>
      </c>
      <c r="C38" s="12">
        <f>IF(C41,C41/C39,0)</f>
        <v>0</v>
      </c>
    </row>
    <row r="39" spans="1:13" x14ac:dyDescent="0.25">
      <c r="A39" s="13" t="str">
        <f>A35</f>
        <v>Отгрузка</v>
      </c>
      <c r="B39" s="17"/>
      <c r="C39" s="17"/>
    </row>
    <row r="40" spans="1:13" x14ac:dyDescent="0.25">
      <c r="A40" s="15" t="str">
        <f>A36</f>
        <v>Продажа</v>
      </c>
      <c r="B40" s="18"/>
      <c r="C40" s="18"/>
    </row>
    <row r="41" spans="1:13" x14ac:dyDescent="0.25">
      <c r="A41" s="15" t="str">
        <f>A37</f>
        <v>Списание</v>
      </c>
      <c r="B41" s="18"/>
      <c r="C41" s="18"/>
    </row>
    <row r="42" spans="1:13" ht="26.25" thickBot="1" x14ac:dyDescent="0.3">
      <c r="A42" s="11" t="s">
        <v>17</v>
      </c>
      <c r="B42" s="12">
        <f>IF(B45,B45/B43,0)</f>
        <v>0</v>
      </c>
      <c r="C42" s="12">
        <f>IF(C45,C45/C43,0)</f>
        <v>0</v>
      </c>
      <c r="E42" s="3"/>
      <c r="F42" s="4" t="s">
        <v>0</v>
      </c>
      <c r="G42" s="5" t="s">
        <v>1</v>
      </c>
      <c r="H42" s="6" t="s">
        <v>3</v>
      </c>
      <c r="I42" s="6" t="s">
        <v>43</v>
      </c>
      <c r="J42" s="6"/>
      <c r="K42" s="6"/>
      <c r="L42" s="6"/>
      <c r="M42" s="6"/>
    </row>
    <row r="43" spans="1:13" x14ac:dyDescent="0.25">
      <c r="A43" s="13" t="str">
        <f>A39</f>
        <v>Отгрузка</v>
      </c>
      <c r="B43" s="17"/>
      <c r="C43" s="17"/>
      <c r="E43" s="23">
        <v>1</v>
      </c>
      <c r="F43" s="24" t="s">
        <v>2</v>
      </c>
      <c r="G43" s="25">
        <v>10.66</v>
      </c>
      <c r="H43" s="26">
        <f>((B7*$F$6)+(B11*$F$7)+(B15*$F$8)+(B19*$F$9)+(B23*$F$10)+(B27*$F$11)+(B31*$F$12)+(B35*$F$13)+(B39*$F$14))*G43</f>
        <v>167.12748000000002</v>
      </c>
      <c r="I43" s="7" t="e">
        <f>(([1]РФ_Дистр!#REF!*[1]Данные_RU!$D$77)+([1]РФ_Дистр!#REF!*[1]Данные_RU!$D$78)+([1]РФ_Дистр!#REF!*[1]Данные_RU!$D$79)+([1]РФ_Дистр!#REF!*[1]Данные_RU!$D$80)+([1]РФ_Дистр!G3*[1]Данные_RU!$D$82)+([1]Данные_RU!$D$83*[1]РФ_Дистр!G7)+([1]РФ_Дистр!G11*[1]Данные_RU!$D$84)+([1]Данные_RU!$D$85*[1]РФ_Дистр!G15)+([1]РФ_Дистр!G19*[1]Данные_RU!$D$86)+([1]Данные_RU!$D$87*[1]РФ_Дистр!G23)+([1]РФ_Дистр!G27*[1]Данные_RU!$D$88)+([1]Данные_RU!$D$89*[1]РФ_Дистр!G31)+([1]РФ_Дистр!G35*[1]Данные_RU!$D$90)+($D$91*[1]РФ_Дистр!G39)+([1]РФ_Дистр!G43*[1]Данные_RU!$D$92)+([1]Данные_RU!$D$93*[1]РФ_Дистр!G47)+([1]РФ_Дистр!G51*[1]Данные_RU!$D$94)+([1]Данные_RU!$D$95*[1]РФ_Дистр!G55)+([1]РФ_Дистр!G59*[1]Данные_RU!$D$96)+([1]Данные_RU!$D$97*[1]РФ_Дистр!G63)+([1]РФ_Дистр!G67*[1]Данные_RU!$D$98)+([1]РФ_Дистр!G71*[1]Данные_RU!$D$99)+($D$100*[1]РФ_Дистр!G75)+($D$101*[1]РФ_Дистр!G79)+([1]РФ_Дистр!G83*[1]Данные_RU!F$102)+([1]Данные_RU!$D$103*[1]РФ_Дистр!G87)+($D$104*[1]РФ_Дистр!G91)+([1]РФ_Дистр!G95*[1]Данные_RU!$D$105)+([1]Данные_RU!$D$106*[1]РФ_Дистр!G99)+([1]РФ_Дистр!G103*[1]Данные_RU!$D$107)+([1]Данные_RU!$D$108*[1]РФ_Дистр!G107))*H43</f>
        <v>#REF!</v>
      </c>
      <c r="J43" s="7" t="e">
        <f>(([1]РФ_Дистр!#REF!*[1]Данные_RU!$D$77)+([1]РФ_Дистр!#REF!*[1]Данные_RU!$D$78)+([1]РФ_Дистр!#REF!*[1]Данные_RU!$D$79)+([1]РФ_Дистр!#REF!*[1]Данные_RU!$D$80)+([1]РФ_Дистр!H3*[1]Данные_RU!$D$82)+([1]Данные_RU!$D$83*[1]РФ_Дистр!H7)+([1]РФ_Дистр!H11*[1]Данные_RU!$D$84)+([1]Данные_RU!$D$85*[1]РФ_Дистр!H15)+([1]РФ_Дистр!H19*[1]Данные_RU!$D$86)+([1]Данные_RU!$D$87*[1]РФ_Дистр!H23)+([1]РФ_Дистр!H27*[1]Данные_RU!$D$88)+([1]Данные_RU!$D$89*[1]РФ_Дистр!H31)+([1]РФ_Дистр!H35*[1]Данные_RU!$D$90)+($D$91*[1]РФ_Дистр!H39)+([1]РФ_Дистр!H43*[1]Данные_RU!$D$92)+([1]Данные_RU!$D$93*[1]РФ_Дистр!H47)+([1]РФ_Дистр!H51*[1]Данные_RU!$D$94)+([1]Данные_RU!$D$95*[1]РФ_Дистр!H55)+([1]РФ_Дистр!H59*[1]Данные_RU!$D$96)+([1]Данные_RU!$D$97*[1]РФ_Дистр!H63)+([1]РФ_Дистр!H67*[1]Данные_RU!$D$98)+([1]РФ_Дистр!H71*[1]Данные_RU!$D$99)+($D$100*[1]РФ_Дистр!H75)+($D$101*[1]РФ_Дистр!H79)+([1]РФ_Дистр!H83*[1]Данные_RU!G$102)+([1]Данные_RU!$D$103*[1]РФ_Дистр!H87)+($D$104*[1]РФ_Дистр!H91)+([1]РФ_Дистр!H95*[1]Данные_RU!$D$105)+([1]Данные_RU!$D$106*[1]РФ_Дистр!H99)+([1]РФ_Дистр!H103*[1]Данные_RU!$D$107)+([1]Данные_RU!$D$108*[1]РФ_Дистр!H107))*I43</f>
        <v>#REF!</v>
      </c>
      <c r="K43" s="7" t="e">
        <f>(([1]РФ_Дистр!#REF!*[1]Данные_RU!$D$77)+([1]РФ_Дистр!#REF!*[1]Данные_RU!$D$78)+([1]РФ_Дистр!#REF!*[1]Данные_RU!$D$79)+([1]РФ_Дистр!#REF!*[1]Данные_RU!$D$80)+([1]РФ_Дистр!I3*[1]Данные_RU!$D$82)+([1]Данные_RU!$D$83*[1]РФ_Дистр!I7)+([1]РФ_Дистр!I11*[1]Данные_RU!$D$84)+([1]Данные_RU!$D$85*[1]РФ_Дистр!I15)+([1]РФ_Дистр!I19*[1]Данные_RU!$D$86)+([1]Данные_RU!$D$87*[1]РФ_Дистр!I23)+([1]РФ_Дистр!I27*[1]Данные_RU!$D$88)+([1]Данные_RU!$D$89*[1]РФ_Дистр!I31)+([1]РФ_Дистр!I35*[1]Данные_RU!$D$90)+($D$91*[1]РФ_Дистр!I39)+([1]РФ_Дистр!I43*[1]Данные_RU!$D$92)+([1]Данные_RU!$D$93*[1]РФ_Дистр!I47)+([1]РФ_Дистр!I51*[1]Данные_RU!$D$94)+([1]Данные_RU!$D$95*[1]РФ_Дистр!I55)+([1]РФ_Дистр!I59*[1]Данные_RU!$D$96)+([1]Данные_RU!$D$97*[1]РФ_Дистр!I63)+([1]РФ_Дистр!I67*[1]Данные_RU!$D$98)+([1]РФ_Дистр!I71*[1]Данные_RU!$D$99)+($D$100*[1]РФ_Дистр!I75)+($D$101*[1]РФ_Дистр!I79)+([1]РФ_Дистр!I83*[1]Данные_RU!H$102)+([1]Данные_RU!$D$103*[1]РФ_Дистр!I87)+($D$104*[1]РФ_Дистр!I91)+([1]РФ_Дистр!I95*[1]Данные_RU!$D$105)+([1]Данные_RU!$D$106*[1]РФ_Дистр!I99)+([1]РФ_Дистр!I103*[1]Данные_RU!$D$107)+([1]Данные_RU!$D$108*[1]РФ_Дистр!I107))*J43</f>
        <v>#REF!</v>
      </c>
      <c r="L43" s="7" t="e">
        <f>(([1]РФ_Дистр!#REF!*[1]Данные_RU!$D$77)+([1]РФ_Дистр!#REF!*[1]Данные_RU!$D$78)+([1]РФ_Дистр!#REF!*[1]Данные_RU!$D$79)+([1]РФ_Дистр!#REF!*[1]Данные_RU!$D$80)+([1]РФ_Дистр!J3*[1]Данные_RU!$D$82)+([1]Данные_RU!$D$83*[1]РФ_Дистр!J7)+([1]РФ_Дистр!J11*[1]Данные_RU!$D$84)+([1]Данные_RU!$D$85*[1]РФ_Дистр!J15)+([1]РФ_Дистр!J19*[1]Данные_RU!$D$86)+([1]Данные_RU!$D$87*[1]РФ_Дистр!J23)+([1]РФ_Дистр!J27*[1]Данные_RU!$D$88)+([1]Данные_RU!$D$89*[1]РФ_Дистр!J31)+([1]РФ_Дистр!J35*[1]Данные_RU!$D$90)+($D$91*[1]РФ_Дистр!J39)+([1]РФ_Дистр!J43*[1]Данные_RU!$D$92)+([1]Данные_RU!$D$93*[1]РФ_Дистр!J47)+([1]РФ_Дистр!J51*[1]Данные_RU!$D$94)+([1]Данные_RU!$D$95*[1]РФ_Дистр!J55)+([1]РФ_Дистр!J59*[1]Данные_RU!$D$96)+([1]Данные_RU!$D$97*[1]РФ_Дистр!J63)+([1]РФ_Дистр!J67*[1]Данные_RU!$D$98)+([1]РФ_Дистр!J71*[1]Данные_RU!$D$99)+($D$100*[1]РФ_Дистр!J75)+($D$101*[1]РФ_Дистр!J79)+([1]РФ_Дистр!J83*[1]Данные_RU!I$102)+([1]Данные_RU!$D$103*[1]РФ_Дистр!J87)+($D$104*[1]РФ_Дистр!J91)+([1]РФ_Дистр!J95*[1]Данные_RU!$D$105)+([1]Данные_RU!$D$106*[1]РФ_Дистр!J99)+([1]РФ_Дистр!J103*[1]Данные_RU!$D$107)+([1]Данные_RU!$D$108*[1]РФ_Дистр!J107))*K43</f>
        <v>#REF!</v>
      </c>
      <c r="M43" s="7" t="e">
        <f>(([1]РФ_Дистр!#REF!*[1]Данные_RU!$D$77)+([1]РФ_Дистр!#REF!*[1]Данные_RU!$D$78)+([1]РФ_Дистр!#REF!*[1]Данные_RU!$D$79)+([1]РФ_Дистр!#REF!*[1]Данные_RU!$D$80)+([1]РФ_Дистр!K3*[1]Данные_RU!$D$82)+([1]Данные_RU!$D$83*[1]РФ_Дистр!K7)+([1]РФ_Дистр!K11*[1]Данные_RU!$D$84)+([1]Данные_RU!$D$85*[1]РФ_Дистр!K15)+([1]РФ_Дистр!K19*[1]Данные_RU!$D$86)+([1]Данные_RU!$D$87*[1]РФ_Дистр!K23)+([1]РФ_Дистр!K27*[1]Данные_RU!$D$88)+([1]Данные_RU!$D$89*[1]РФ_Дистр!K31)+([1]РФ_Дистр!K35*[1]Данные_RU!$D$90)+($D$91*[1]РФ_Дистр!K39)+([1]РФ_Дистр!K43*[1]Данные_RU!$D$92)+([1]Данные_RU!$D$93*[1]РФ_Дистр!K47)+([1]РФ_Дистр!K51*[1]Данные_RU!$D$94)+([1]Данные_RU!$D$95*[1]РФ_Дистр!K55)+([1]РФ_Дистр!K59*[1]Данные_RU!$D$96)+([1]Данные_RU!$D$97*[1]РФ_Дистр!K63)+([1]РФ_Дистр!K67*[1]Данные_RU!$D$98)+([1]РФ_Дистр!K71*[1]Данные_RU!$D$99)+($D$100*[1]РФ_Дистр!K75)+($D$101*[1]РФ_Дистр!K79)+([1]РФ_Дистр!K83*[1]Данные_RU!J$102)+([1]Данные_RU!$D$103*[1]РФ_Дистр!K87)+($D$104*[1]РФ_Дистр!K91)+([1]РФ_Дистр!K95*[1]Данные_RU!$D$105)+([1]Данные_RU!$D$106*[1]РФ_Дистр!K99)+([1]РФ_Дистр!K103*[1]Данные_RU!$D$107)+([1]Данные_RU!$D$108*[1]РФ_Дистр!K107))*L43</f>
        <v>#REF!</v>
      </c>
    </row>
    <row r="44" spans="1:13" x14ac:dyDescent="0.25">
      <c r="A44" s="15" t="str">
        <f>A40</f>
        <v>Продажа</v>
      </c>
      <c r="B44" s="18"/>
      <c r="C44" s="18"/>
    </row>
    <row r="45" spans="1:13" x14ac:dyDescent="0.25">
      <c r="A45" s="15" t="str">
        <f>A41</f>
        <v>Списание</v>
      </c>
      <c r="B45" s="18"/>
      <c r="C45" s="18"/>
      <c r="H45" s="27" t="e">
        <f ca="1">SUM(SUBTOTAL(9,OFFSET(A1,IFERROR(MATCH(E6:E37,A1:A133,),0),1))*F6:F37)*G43</f>
        <v>#VALUE!</v>
      </c>
    </row>
    <row r="46" spans="1:13" x14ac:dyDescent="0.25">
      <c r="A46" s="11" t="s">
        <v>18</v>
      </c>
      <c r="B46" s="12">
        <f>IF(B49,B49/B47,0)</f>
        <v>0</v>
      </c>
      <c r="C46" s="12">
        <f>IF(C49,C49/C47,0)</f>
        <v>0</v>
      </c>
    </row>
    <row r="47" spans="1:13" x14ac:dyDescent="0.25">
      <c r="A47" s="13" t="str">
        <f>A43</f>
        <v>Отгрузка</v>
      </c>
      <c r="B47" s="18"/>
      <c r="C47" s="18"/>
    </row>
    <row r="48" spans="1:13" x14ac:dyDescent="0.25">
      <c r="A48" s="15" t="str">
        <f>A44</f>
        <v>Продажа</v>
      </c>
      <c r="B48" s="18"/>
      <c r="C48" s="18"/>
    </row>
    <row r="49" spans="1:3" x14ac:dyDescent="0.25">
      <c r="A49" s="15" t="str">
        <f>A45</f>
        <v>Списание</v>
      </c>
      <c r="B49" s="18"/>
      <c r="C49" s="18"/>
    </row>
    <row r="50" spans="1:3" x14ac:dyDescent="0.25">
      <c r="A50" s="11" t="s">
        <v>19</v>
      </c>
      <c r="B50" s="12">
        <f>IF(B53,B53/B51,0)</f>
        <v>0.74643874643874641</v>
      </c>
      <c r="C50" s="12">
        <f>IF(C53,C53/C51,0)</f>
        <v>0.74643874643874641</v>
      </c>
    </row>
    <row r="51" spans="1:3" x14ac:dyDescent="0.25">
      <c r="A51" s="13" t="str">
        <f>A47</f>
        <v>Отгрузка</v>
      </c>
      <c r="B51" s="14">
        <v>351</v>
      </c>
      <c r="C51" s="14">
        <v>351</v>
      </c>
    </row>
    <row r="52" spans="1:3" x14ac:dyDescent="0.25">
      <c r="A52" s="15" t="str">
        <f>A48</f>
        <v>Продажа</v>
      </c>
      <c r="B52" s="14">
        <v>89</v>
      </c>
      <c r="C52" s="14">
        <v>89</v>
      </c>
    </row>
    <row r="53" spans="1:3" x14ac:dyDescent="0.25">
      <c r="A53" s="15" t="str">
        <f>A49</f>
        <v>Списание</v>
      </c>
      <c r="B53" s="14">
        <v>262</v>
      </c>
      <c r="C53" s="14">
        <v>262</v>
      </c>
    </row>
    <row r="54" spans="1:3" x14ac:dyDescent="0.25">
      <c r="A54" s="11" t="s">
        <v>20</v>
      </c>
      <c r="B54" s="12">
        <f>IF(B57,B57/B55,0)</f>
        <v>0.83695652173913049</v>
      </c>
      <c r="C54" s="12">
        <f>IF(C57,C57/C55,0)</f>
        <v>0.83695652173913049</v>
      </c>
    </row>
    <row r="55" spans="1:3" x14ac:dyDescent="0.25">
      <c r="A55" s="13" t="str">
        <f>A51</f>
        <v>Отгрузка</v>
      </c>
      <c r="B55" s="14">
        <v>92</v>
      </c>
      <c r="C55" s="14">
        <v>92</v>
      </c>
    </row>
    <row r="56" spans="1:3" x14ac:dyDescent="0.25">
      <c r="A56" s="15" t="str">
        <f>A52</f>
        <v>Продажа</v>
      </c>
      <c r="B56" s="14">
        <v>15</v>
      </c>
      <c r="C56" s="14">
        <v>15</v>
      </c>
    </row>
    <row r="57" spans="1:3" x14ac:dyDescent="0.25">
      <c r="A57" s="15" t="str">
        <f>A53</f>
        <v>Списание</v>
      </c>
      <c r="B57" s="14">
        <v>77</v>
      </c>
      <c r="C57" s="14">
        <v>77</v>
      </c>
    </row>
    <row r="58" spans="1:3" x14ac:dyDescent="0.25">
      <c r="A58" s="11" t="s">
        <v>21</v>
      </c>
      <c r="B58" s="12">
        <f>IF(B61,B61/B59,0)</f>
        <v>0.72477064220183485</v>
      </c>
      <c r="C58" s="12">
        <f>IF(C61,C61/C59,0)</f>
        <v>0.72477064220183485</v>
      </c>
    </row>
    <row r="59" spans="1:3" x14ac:dyDescent="0.25">
      <c r="A59" s="13" t="str">
        <f>A55</f>
        <v>Отгрузка</v>
      </c>
      <c r="B59" s="14">
        <v>109</v>
      </c>
      <c r="C59" s="14">
        <v>109</v>
      </c>
    </row>
    <row r="60" spans="1:3" x14ac:dyDescent="0.25">
      <c r="A60" s="15" t="str">
        <f>A56</f>
        <v>Продажа</v>
      </c>
      <c r="B60" s="14">
        <v>30</v>
      </c>
      <c r="C60" s="14">
        <v>30</v>
      </c>
    </row>
    <row r="61" spans="1:3" x14ac:dyDescent="0.25">
      <c r="A61" s="15" t="str">
        <f>A57</f>
        <v>Списание</v>
      </c>
      <c r="B61" s="14">
        <v>79</v>
      </c>
      <c r="C61" s="14">
        <v>79</v>
      </c>
    </row>
    <row r="62" spans="1:3" x14ac:dyDescent="0.25">
      <c r="A62" s="11" t="s">
        <v>22</v>
      </c>
      <c r="B62" s="12">
        <f>IF(B65,B65/B63,0)</f>
        <v>0.73394495412844041</v>
      </c>
      <c r="C62" s="12">
        <f>IF(C65,C65/C63,0)</f>
        <v>0.73394495412844041</v>
      </c>
    </row>
    <row r="63" spans="1:3" x14ac:dyDescent="0.25">
      <c r="A63" s="13" t="str">
        <f>A59</f>
        <v>Отгрузка</v>
      </c>
      <c r="B63" s="14">
        <v>109</v>
      </c>
      <c r="C63" s="14">
        <v>109</v>
      </c>
    </row>
    <row r="64" spans="1:3" x14ac:dyDescent="0.25">
      <c r="A64" s="15" t="str">
        <f>A60</f>
        <v>Продажа</v>
      </c>
      <c r="B64" s="14">
        <v>29</v>
      </c>
      <c r="C64" s="14">
        <v>29</v>
      </c>
    </row>
    <row r="65" spans="1:3" x14ac:dyDescent="0.25">
      <c r="A65" s="15" t="str">
        <f>A61</f>
        <v>Списание</v>
      </c>
      <c r="B65" s="14">
        <v>80</v>
      </c>
      <c r="C65" s="14">
        <v>80</v>
      </c>
    </row>
    <row r="66" spans="1:3" x14ac:dyDescent="0.25">
      <c r="A66" s="11" t="s">
        <v>23</v>
      </c>
      <c r="B66" s="12">
        <f>IF(B69,B69/B67,0)</f>
        <v>0.75</v>
      </c>
      <c r="C66" s="12">
        <f>IF(C69,C69/C67,0)</f>
        <v>0.75</v>
      </c>
    </row>
    <row r="67" spans="1:3" x14ac:dyDescent="0.25">
      <c r="A67" s="13" t="str">
        <f>A63</f>
        <v>Отгрузка</v>
      </c>
      <c r="B67" s="14">
        <v>48</v>
      </c>
      <c r="C67" s="14">
        <v>48</v>
      </c>
    </row>
    <row r="68" spans="1:3" x14ac:dyDescent="0.25">
      <c r="A68" s="15" t="str">
        <f>A64</f>
        <v>Продажа</v>
      </c>
      <c r="B68" s="14">
        <v>12</v>
      </c>
      <c r="C68" s="14">
        <v>12</v>
      </c>
    </row>
    <row r="69" spans="1:3" x14ac:dyDescent="0.25">
      <c r="A69" s="15" t="str">
        <f>A65</f>
        <v>Списание</v>
      </c>
      <c r="B69" s="14">
        <v>36</v>
      </c>
      <c r="C69" s="14">
        <v>36</v>
      </c>
    </row>
    <row r="70" spans="1:3" x14ac:dyDescent="0.25">
      <c r="A70" s="11" t="s">
        <v>24</v>
      </c>
      <c r="B70" s="12">
        <f>IF(B73,B73/B71,0)</f>
        <v>0</v>
      </c>
      <c r="C70" s="12">
        <f>IF(C73,C73/C71,0)</f>
        <v>0</v>
      </c>
    </row>
    <row r="71" spans="1:3" x14ac:dyDescent="0.25">
      <c r="A71" s="13" t="str">
        <f>A67</f>
        <v>Отгрузка</v>
      </c>
      <c r="B71" s="17"/>
      <c r="C71" s="17"/>
    </row>
    <row r="72" spans="1:3" x14ac:dyDescent="0.25">
      <c r="A72" s="15" t="str">
        <f>A68</f>
        <v>Продажа</v>
      </c>
      <c r="B72" s="18"/>
      <c r="C72" s="18"/>
    </row>
    <row r="73" spans="1:3" x14ac:dyDescent="0.25">
      <c r="A73" s="15" t="str">
        <f>A69</f>
        <v>Списание</v>
      </c>
      <c r="B73" s="18"/>
      <c r="C73" s="18"/>
    </row>
    <row r="74" spans="1:3" x14ac:dyDescent="0.25">
      <c r="A74" s="11" t="s">
        <v>25</v>
      </c>
      <c r="B74" s="12">
        <f>IF(B77,B77/B75,0)</f>
        <v>0</v>
      </c>
      <c r="C74" s="12">
        <f>IF(C77,C77/C75,0)</f>
        <v>0</v>
      </c>
    </row>
    <row r="75" spans="1:3" x14ac:dyDescent="0.25">
      <c r="A75" s="13" t="str">
        <f>A71</f>
        <v>Отгрузка</v>
      </c>
      <c r="B75" s="17"/>
      <c r="C75" s="17"/>
    </row>
    <row r="76" spans="1:3" x14ac:dyDescent="0.25">
      <c r="A76" s="15" t="str">
        <f>A72</f>
        <v>Продажа</v>
      </c>
      <c r="B76" s="18"/>
      <c r="C76" s="18"/>
    </row>
    <row r="77" spans="1:3" x14ac:dyDescent="0.25">
      <c r="A77" s="15" t="str">
        <f>A73</f>
        <v>Списание</v>
      </c>
      <c r="B77" s="18"/>
      <c r="C77" s="18"/>
    </row>
    <row r="78" spans="1:3" x14ac:dyDescent="0.25">
      <c r="A78" s="11" t="s">
        <v>26</v>
      </c>
      <c r="B78" s="12">
        <f>IF(B81,B81/B79,0)</f>
        <v>0.76842105263157889</v>
      </c>
      <c r="C78" s="12">
        <f>IF(C81,C81/C79,0)</f>
        <v>0.76842105263157889</v>
      </c>
    </row>
    <row r="79" spans="1:3" x14ac:dyDescent="0.25">
      <c r="A79" s="13" t="str">
        <f>A75</f>
        <v>Отгрузка</v>
      </c>
      <c r="B79" s="14">
        <v>95</v>
      </c>
      <c r="C79" s="14">
        <v>95</v>
      </c>
    </row>
    <row r="80" spans="1:3" x14ac:dyDescent="0.25">
      <c r="A80" s="15" t="str">
        <f>A76</f>
        <v>Продажа</v>
      </c>
      <c r="B80" s="14">
        <v>22</v>
      </c>
      <c r="C80" s="14">
        <v>22</v>
      </c>
    </row>
    <row r="81" spans="1:3" x14ac:dyDescent="0.25">
      <c r="A81" s="15" t="str">
        <f>A77</f>
        <v>Списание</v>
      </c>
      <c r="B81" s="14">
        <v>73</v>
      </c>
      <c r="C81" s="14">
        <v>73</v>
      </c>
    </row>
    <row r="82" spans="1:3" x14ac:dyDescent="0.25">
      <c r="A82" s="11" t="s">
        <v>27</v>
      </c>
      <c r="B82" s="12">
        <f>IF(B85,B85/B83,0)</f>
        <v>0</v>
      </c>
      <c r="C82" s="12">
        <f>IF(C85,C85/C83,0)</f>
        <v>0</v>
      </c>
    </row>
    <row r="83" spans="1:3" x14ac:dyDescent="0.25">
      <c r="A83" s="13" t="str">
        <f>A79</f>
        <v>Отгрузка</v>
      </c>
      <c r="B83" s="17"/>
      <c r="C83" s="17"/>
    </row>
    <row r="84" spans="1:3" x14ac:dyDescent="0.25">
      <c r="A84" s="15" t="str">
        <f>A80</f>
        <v>Продажа</v>
      </c>
      <c r="B84" s="18"/>
      <c r="C84" s="18"/>
    </row>
    <row r="85" spans="1:3" x14ac:dyDescent="0.25">
      <c r="A85" s="15" t="str">
        <f>A81</f>
        <v>Списание</v>
      </c>
      <c r="B85" s="18"/>
      <c r="C85" s="18"/>
    </row>
    <row r="86" spans="1:3" x14ac:dyDescent="0.25">
      <c r="A86" s="11" t="s">
        <v>28</v>
      </c>
      <c r="B86" s="12">
        <f>IF(B89,B89/B87,0)</f>
        <v>0</v>
      </c>
      <c r="C86" s="12">
        <f>IF(C89,C89/C87,0)</f>
        <v>0</v>
      </c>
    </row>
    <row r="87" spans="1:3" x14ac:dyDescent="0.25">
      <c r="A87" s="13" t="str">
        <f>A83</f>
        <v>Отгрузка</v>
      </c>
      <c r="B87" s="17"/>
      <c r="C87" s="17"/>
    </row>
    <row r="88" spans="1:3" x14ac:dyDescent="0.25">
      <c r="A88" s="15" t="str">
        <f>A84</f>
        <v>Продажа</v>
      </c>
      <c r="B88" s="18"/>
      <c r="C88" s="18"/>
    </row>
    <row r="89" spans="1:3" x14ac:dyDescent="0.25">
      <c r="A89" s="15" t="str">
        <f>A85</f>
        <v>Списание</v>
      </c>
      <c r="B89" s="18"/>
      <c r="C89" s="18"/>
    </row>
    <row r="90" spans="1:3" x14ac:dyDescent="0.25">
      <c r="A90" s="11" t="s">
        <v>29</v>
      </c>
      <c r="B90" s="12">
        <f>IF(B93,B93/B91,0)</f>
        <v>1</v>
      </c>
      <c r="C90" s="12">
        <f>IF(C93,C93/C91,0)</f>
        <v>1</v>
      </c>
    </row>
    <row r="91" spans="1:3" x14ac:dyDescent="0.25">
      <c r="A91" s="13" t="str">
        <f>A87</f>
        <v>Отгрузка</v>
      </c>
      <c r="B91" s="14">
        <v>1</v>
      </c>
      <c r="C91" s="14">
        <v>1</v>
      </c>
    </row>
    <row r="92" spans="1:3" x14ac:dyDescent="0.25">
      <c r="A92" s="15" t="str">
        <f>A88</f>
        <v>Продажа</v>
      </c>
      <c r="B92" s="14">
        <v>0</v>
      </c>
      <c r="C92" s="14">
        <v>0</v>
      </c>
    </row>
    <row r="93" spans="1:3" x14ac:dyDescent="0.25">
      <c r="A93" s="15" t="str">
        <f>A89</f>
        <v>Списание</v>
      </c>
      <c r="B93" s="14">
        <v>1</v>
      </c>
      <c r="C93" s="14">
        <v>1</v>
      </c>
    </row>
    <row r="94" spans="1:3" x14ac:dyDescent="0.25">
      <c r="A94" s="11" t="s">
        <v>30</v>
      </c>
      <c r="B94" s="12">
        <f>IF(B97,B97/B95,0)</f>
        <v>0.74932614555256061</v>
      </c>
      <c r="C94" s="12">
        <f>IF(C97,C97/C95,0)</f>
        <v>0.74932614555256061</v>
      </c>
    </row>
    <row r="95" spans="1:3" x14ac:dyDescent="0.25">
      <c r="A95" s="13" t="str">
        <f>A91</f>
        <v>Отгрузка</v>
      </c>
      <c r="B95" s="14">
        <v>371</v>
      </c>
      <c r="C95" s="14">
        <v>371</v>
      </c>
    </row>
    <row r="96" spans="1:3" x14ac:dyDescent="0.25">
      <c r="A96" s="15" t="str">
        <f>A92</f>
        <v>Продажа</v>
      </c>
      <c r="B96" s="14">
        <v>93</v>
      </c>
      <c r="C96" s="14">
        <v>93</v>
      </c>
    </row>
    <row r="97" spans="1:3" x14ac:dyDescent="0.25">
      <c r="A97" s="15" t="str">
        <f>A93</f>
        <v>Списание</v>
      </c>
      <c r="B97" s="14">
        <v>278</v>
      </c>
      <c r="C97" s="14">
        <v>278</v>
      </c>
    </row>
    <row r="98" spans="1:3" x14ac:dyDescent="0.25">
      <c r="A98" s="11" t="s">
        <v>31</v>
      </c>
      <c r="B98" s="12">
        <f>IF(B101,B101/B99,0)</f>
        <v>0.67901234567901236</v>
      </c>
      <c r="C98" s="12">
        <f>IF(C101,C101/C99,0)</f>
        <v>0.67901234567901236</v>
      </c>
    </row>
    <row r="99" spans="1:3" x14ac:dyDescent="0.25">
      <c r="A99" s="13" t="str">
        <f>A95</f>
        <v>Отгрузка</v>
      </c>
      <c r="B99" s="14">
        <v>162</v>
      </c>
      <c r="C99" s="14">
        <v>162</v>
      </c>
    </row>
    <row r="100" spans="1:3" x14ac:dyDescent="0.25">
      <c r="A100" s="15" t="str">
        <f>A96</f>
        <v>Продажа</v>
      </c>
      <c r="B100" s="14">
        <v>52</v>
      </c>
      <c r="C100" s="14">
        <v>52</v>
      </c>
    </row>
    <row r="101" spans="1:3" x14ac:dyDescent="0.25">
      <c r="A101" s="15" t="str">
        <f>A97</f>
        <v>Списание</v>
      </c>
      <c r="B101" s="14">
        <v>110</v>
      </c>
      <c r="C101" s="14">
        <v>110</v>
      </c>
    </row>
    <row r="102" spans="1:3" x14ac:dyDescent="0.25">
      <c r="A102" s="11" t="s">
        <v>32</v>
      </c>
      <c r="B102" s="12">
        <f>IF(B105,B105/B103,0)</f>
        <v>0.59027777777777779</v>
      </c>
      <c r="C102" s="12">
        <f>IF(C105,C105/C103,0)</f>
        <v>0.59027777777777779</v>
      </c>
    </row>
    <row r="103" spans="1:3" x14ac:dyDescent="0.25">
      <c r="A103" s="13" t="str">
        <f>A99</f>
        <v>Отгрузка</v>
      </c>
      <c r="B103" s="14">
        <v>144</v>
      </c>
      <c r="C103" s="14">
        <v>144</v>
      </c>
    </row>
    <row r="104" spans="1:3" x14ac:dyDescent="0.25">
      <c r="A104" s="15" t="str">
        <f>A100</f>
        <v>Продажа</v>
      </c>
      <c r="B104" s="14">
        <v>59</v>
      </c>
      <c r="C104" s="14">
        <v>59</v>
      </c>
    </row>
    <row r="105" spans="1:3" x14ac:dyDescent="0.25">
      <c r="A105" s="15" t="str">
        <f>A101</f>
        <v>Списание</v>
      </c>
      <c r="B105" s="14">
        <v>85</v>
      </c>
      <c r="C105" s="14">
        <v>85</v>
      </c>
    </row>
    <row r="106" spans="1:3" x14ac:dyDescent="0.25">
      <c r="A106" s="11" t="s">
        <v>33</v>
      </c>
      <c r="B106" s="12">
        <f>IF(B109,B109/B107,0)</f>
        <v>0.65094339622641506</v>
      </c>
      <c r="C106" s="12">
        <f>IF(C109,C109/C107,0)</f>
        <v>0.65094339622641506</v>
      </c>
    </row>
    <row r="107" spans="1:3" x14ac:dyDescent="0.25">
      <c r="A107" s="13" t="str">
        <f>A103</f>
        <v>Отгрузка</v>
      </c>
      <c r="B107" s="14">
        <v>106</v>
      </c>
      <c r="C107" s="14">
        <v>106</v>
      </c>
    </row>
    <row r="108" spans="1:3" x14ac:dyDescent="0.25">
      <c r="A108" s="15" t="str">
        <f>A104</f>
        <v>Продажа</v>
      </c>
      <c r="B108" s="14">
        <v>37</v>
      </c>
      <c r="C108" s="14">
        <v>37</v>
      </c>
    </row>
    <row r="109" spans="1:3" x14ac:dyDescent="0.25">
      <c r="A109" s="15" t="str">
        <f>A105</f>
        <v>Списание</v>
      </c>
      <c r="B109" s="14">
        <v>69</v>
      </c>
      <c r="C109" s="14">
        <v>69</v>
      </c>
    </row>
    <row r="110" spans="1:3" x14ac:dyDescent="0.25">
      <c r="A110" s="11" t="s">
        <v>34</v>
      </c>
      <c r="B110" s="12">
        <f>IF(B113,B113/B111,0)</f>
        <v>0.69230769230769229</v>
      </c>
      <c r="C110" s="12">
        <f>IF(C113,C113/C111,0)</f>
        <v>0.69230769230769229</v>
      </c>
    </row>
    <row r="111" spans="1:3" x14ac:dyDescent="0.25">
      <c r="A111" s="13" t="str">
        <f>A107</f>
        <v>Отгрузка</v>
      </c>
      <c r="B111" s="14">
        <v>169</v>
      </c>
      <c r="C111" s="14">
        <v>169</v>
      </c>
    </row>
    <row r="112" spans="1:3" x14ac:dyDescent="0.25">
      <c r="A112" s="15" t="str">
        <f>A108</f>
        <v>Продажа</v>
      </c>
      <c r="B112" s="14">
        <v>52</v>
      </c>
      <c r="C112" s="14">
        <v>52</v>
      </c>
    </row>
    <row r="113" spans="1:3" x14ac:dyDescent="0.25">
      <c r="A113" s="15" t="str">
        <f>A109</f>
        <v>Списание</v>
      </c>
      <c r="B113" s="14">
        <v>117</v>
      </c>
      <c r="C113" s="14">
        <v>117</v>
      </c>
    </row>
    <row r="114" spans="1:3" x14ac:dyDescent="0.25">
      <c r="A114" s="11" t="s">
        <v>35</v>
      </c>
      <c r="B114" s="12">
        <f>IF(B117,B117/B115,0)</f>
        <v>0.85483870967741937</v>
      </c>
      <c r="C114" s="12">
        <f>IF(C117,C117/C115,0)</f>
        <v>0.85483870967741937</v>
      </c>
    </row>
    <row r="115" spans="1:3" x14ac:dyDescent="0.25">
      <c r="A115" s="13" t="str">
        <f>A111</f>
        <v>Отгрузка</v>
      </c>
      <c r="B115" s="14">
        <v>124</v>
      </c>
      <c r="C115" s="14">
        <v>124</v>
      </c>
    </row>
    <row r="116" spans="1:3" x14ac:dyDescent="0.25">
      <c r="A116" s="15" t="str">
        <f>A112</f>
        <v>Продажа</v>
      </c>
      <c r="B116" s="14">
        <v>18</v>
      </c>
      <c r="C116" s="14">
        <v>18</v>
      </c>
    </row>
    <row r="117" spans="1:3" x14ac:dyDescent="0.25">
      <c r="A117" s="15" t="str">
        <f>A113</f>
        <v>Списание</v>
      </c>
      <c r="B117" s="14">
        <v>106</v>
      </c>
      <c r="C117" s="14">
        <v>106</v>
      </c>
    </row>
    <row r="118" spans="1:3" x14ac:dyDescent="0.25">
      <c r="A118" s="11" t="s">
        <v>36</v>
      </c>
      <c r="B118" s="12">
        <f>IF(B121,B121/B119,0)</f>
        <v>0.89520958083832336</v>
      </c>
      <c r="C118" s="12">
        <f>IF(C121,C121/C119,0)</f>
        <v>0.89520958083832336</v>
      </c>
    </row>
    <row r="119" spans="1:3" x14ac:dyDescent="0.25">
      <c r="A119" s="13" t="str">
        <f>A115</f>
        <v>Отгрузка</v>
      </c>
      <c r="B119" s="14">
        <v>334</v>
      </c>
      <c r="C119" s="14">
        <v>334</v>
      </c>
    </row>
    <row r="120" spans="1:3" x14ac:dyDescent="0.25">
      <c r="A120" s="15" t="str">
        <f>A116</f>
        <v>Продажа</v>
      </c>
      <c r="B120" s="14">
        <v>35</v>
      </c>
      <c r="C120" s="14">
        <v>35</v>
      </c>
    </row>
    <row r="121" spans="1:3" x14ac:dyDescent="0.25">
      <c r="A121" s="15" t="str">
        <f>A117</f>
        <v>Списание</v>
      </c>
      <c r="B121" s="14">
        <v>299</v>
      </c>
      <c r="C121" s="14">
        <v>299</v>
      </c>
    </row>
    <row r="122" spans="1:3" x14ac:dyDescent="0.25">
      <c r="A122" s="11" t="s">
        <v>37</v>
      </c>
      <c r="B122" s="12">
        <f>IF(B125,B125/B123,0)</f>
        <v>0</v>
      </c>
      <c r="C122" s="12">
        <f>IF(C125,C125/C123,0)</f>
        <v>0</v>
      </c>
    </row>
    <row r="123" spans="1:3" x14ac:dyDescent="0.25">
      <c r="A123" s="13" t="str">
        <f>A119</f>
        <v>Отгрузка</v>
      </c>
      <c r="B123" s="17"/>
      <c r="C123" s="17"/>
    </row>
    <row r="124" spans="1:3" x14ac:dyDescent="0.25">
      <c r="A124" s="15" t="str">
        <f>A120</f>
        <v>Продажа</v>
      </c>
      <c r="B124" s="18"/>
      <c r="C124" s="18"/>
    </row>
    <row r="125" spans="1:3" x14ac:dyDescent="0.25">
      <c r="A125" s="15" t="str">
        <f>A121</f>
        <v>Списание</v>
      </c>
      <c r="B125" s="18"/>
      <c r="C125" s="18"/>
    </row>
    <row r="126" spans="1:3" x14ac:dyDescent="0.25">
      <c r="A126" s="11" t="s">
        <v>38</v>
      </c>
      <c r="B126" s="12">
        <f>IF(B129,B129/B127,0)</f>
        <v>0</v>
      </c>
      <c r="C126" s="12">
        <f>IF(C129,C129/C127,0)</f>
        <v>0</v>
      </c>
    </row>
    <row r="127" spans="1:3" x14ac:dyDescent="0.25">
      <c r="A127" s="13" t="str">
        <f>A123</f>
        <v>Отгрузка</v>
      </c>
      <c r="B127" s="17"/>
      <c r="C127" s="17"/>
    </row>
    <row r="128" spans="1:3" x14ac:dyDescent="0.25">
      <c r="A128" s="15" t="str">
        <f>A124</f>
        <v>Продажа</v>
      </c>
      <c r="B128" s="18"/>
      <c r="C128" s="18"/>
    </row>
    <row r="129" spans="1:3" x14ac:dyDescent="0.25">
      <c r="A129" s="15" t="str">
        <f>A125</f>
        <v>Списание</v>
      </c>
      <c r="B129" s="18"/>
      <c r="C129" s="18"/>
    </row>
    <row r="130" spans="1:3" x14ac:dyDescent="0.25">
      <c r="A130" s="11" t="s">
        <v>39</v>
      </c>
      <c r="B130" s="12">
        <f>IF(B133,B133/B131,0)</f>
        <v>0</v>
      </c>
      <c r="C130" s="12">
        <f>IF(C133,C133/C131,0)</f>
        <v>0</v>
      </c>
    </row>
    <row r="131" spans="1:3" x14ac:dyDescent="0.25">
      <c r="A131" s="13" t="str">
        <f>A127</f>
        <v>Отгрузка</v>
      </c>
      <c r="B131" s="17"/>
      <c r="C131" s="17"/>
    </row>
    <row r="132" spans="1:3" x14ac:dyDescent="0.25">
      <c r="A132" s="15" t="str">
        <f>A128</f>
        <v>Продажа</v>
      </c>
      <c r="B132" s="18"/>
      <c r="C132" s="18"/>
    </row>
    <row r="133" spans="1:3" x14ac:dyDescent="0.25">
      <c r="A133" s="15" t="str">
        <f>A129</f>
        <v>Списание</v>
      </c>
      <c r="B133" s="18"/>
      <c r="C133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Волож</dc:creator>
  <cp:lastModifiedBy>Екатерина Волож</cp:lastModifiedBy>
  <dcterms:created xsi:type="dcterms:W3CDTF">2021-02-26T11:12:48Z</dcterms:created>
  <dcterms:modified xsi:type="dcterms:W3CDTF">2021-02-26T12:39:36Z</dcterms:modified>
</cp:coreProperties>
</file>