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310"/>
  </bookViews>
  <sheets>
    <sheet name="Исходные данные" sheetId="1" r:id="rId1"/>
    <sheet name="Нормирование (!)" sheetId="9" r:id="rId2"/>
  </sheets>
  <definedNames>
    <definedName name="порог_отчечения" localSheetId="1">'Нормирование (!)'!$F$2</definedName>
    <definedName name="порог_отчечения">#REF!</definedName>
  </definedNames>
  <calcPr calcId="152511"/>
</workbook>
</file>

<file path=xl/calcChain.xml><?xml version="1.0" encoding="utf-8"?>
<calcChain xmlns="http://schemas.openxmlformats.org/spreadsheetml/2006/main">
  <c r="C19" i="9" l="1"/>
  <c r="E17" i="9" s="1"/>
  <c r="B19" i="9"/>
  <c r="D15" i="9" s="1"/>
  <c r="D8" i="9" l="1"/>
  <c r="D12" i="9"/>
  <c r="D16" i="9"/>
  <c r="D9" i="9"/>
  <c r="D13" i="9"/>
  <c r="D17" i="9"/>
  <c r="F17" i="9" s="1"/>
  <c r="D6" i="9"/>
  <c r="D10" i="9"/>
  <c r="D14" i="9"/>
  <c r="D7" i="9"/>
  <c r="D11" i="9"/>
  <c r="E6" i="9"/>
  <c r="E8" i="9"/>
  <c r="E10" i="9"/>
  <c r="E12" i="9"/>
  <c r="E14" i="9"/>
  <c r="E16" i="9"/>
  <c r="E7" i="9"/>
  <c r="E9" i="9"/>
  <c r="E11" i="9"/>
  <c r="E13" i="9"/>
  <c r="E15" i="9"/>
  <c r="D19" i="9" l="1"/>
  <c r="D18" i="9"/>
  <c r="F14" i="9"/>
  <c r="F9" i="9"/>
  <c r="F15" i="9"/>
  <c r="F7" i="9"/>
  <c r="F16" i="9"/>
  <c r="F13" i="9"/>
  <c r="F12" i="9"/>
  <c r="F11" i="9"/>
  <c r="E19" i="9"/>
  <c r="E18" i="9"/>
  <c r="F8" i="9"/>
  <c r="F10" i="9"/>
  <c r="F6" i="9"/>
  <c r="F19" i="9" l="1"/>
  <c r="F18" i="9"/>
  <c r="D3" i="1" l="1"/>
</calcChain>
</file>

<file path=xl/sharedStrings.xml><?xml version="1.0" encoding="utf-8"?>
<sst xmlns="http://schemas.openxmlformats.org/spreadsheetml/2006/main" count="25" uniqueCount="15">
  <si>
    <t>Объем %</t>
  </si>
  <si>
    <t>Дельта %</t>
  </si>
  <si>
    <t>Пример рабочих  показателей</t>
  </si>
  <si>
    <t>Factor</t>
  </si>
  <si>
    <t>Корреляция</t>
  </si>
  <si>
    <t xml:space="preserve"> =КОРРЕЛ(N10:N21;P10:P21)</t>
  </si>
  <si>
    <t>процентные значения объемов прошлого периода</t>
  </si>
  <si>
    <t>процентные значения разницы между числовыми значениями объемов прошлого и текущего периода</t>
  </si>
  <si>
    <t>мин</t>
  </si>
  <si>
    <t>макс</t>
  </si>
  <si>
    <t xml:space="preserve"> 5 = 3/4</t>
  </si>
  <si>
    <t>1. Нормирование
=(B5-$B$17)/($B$18-$B$17)</t>
  </si>
  <si>
    <t>2. Расчет фактора
=D5/E5</t>
  </si>
  <si>
    <t>3. Сортировка по объему и дельте по возрастанию.  
Тренд - с увеличением объема и дельты фактор возрастает по абсолютной величине</t>
  </si>
  <si>
    <t xml:space="preserve"> &lt;30% - слабая зависимость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</si>
</sst>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2" fillId="0" borderId="1" xfId="0" applyFont="1" applyBorder="1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0" fillId="0" borderId="2" xfId="0" applyBorder="1"/>
    <xf numFmtId="0" fontId="3" fillId="0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0" fontId="0" fillId="3" borderId="1" xfId="0" applyFill="1" applyBorder="1" applyAlignment="1">
      <alignment horizontal="center" vertical="center"/>
    </xf>
    <xf numFmtId="0" fontId="2" fillId="2" borderId="1" xfId="0" applyFont="1" applyFill="1" applyBorder="1"/>
    <xf numFmtId="165" fontId="4" fillId="0" borderId="1" xfId="0" applyNumberFormat="1" applyFont="1" applyBorder="1"/>
    <xf numFmtId="4" fontId="2" fillId="2" borderId="1" xfId="0" applyNumberFormat="1" applyFont="1" applyFill="1" applyBorder="1"/>
    <xf numFmtId="0" fontId="0" fillId="0" borderId="0" xfId="0" applyAlignment="1">
      <alignment horizontal="right"/>
    </xf>
    <xf numFmtId="0" fontId="2" fillId="0" borderId="4" xfId="0" applyFont="1" applyBorder="1" applyAlignment="1">
      <alignment horizontal="center"/>
    </xf>
    <xf numFmtId="165" fontId="4" fillId="3" borderId="5" xfId="0" applyNumberFormat="1" applyFont="1" applyFill="1" applyBorder="1" applyAlignment="1">
      <alignment horizontal="center"/>
    </xf>
    <xf numFmtId="165" fontId="4" fillId="3" borderId="5" xfId="0" applyNumberFormat="1" applyFont="1" applyFill="1" applyBorder="1"/>
    <xf numFmtId="165" fontId="4" fillId="3" borderId="6" xfId="0" applyNumberFormat="1" applyFont="1" applyFill="1" applyBorder="1"/>
    <xf numFmtId="165" fontId="4" fillId="0" borderId="8" xfId="0" applyNumberFormat="1" applyFont="1" applyBorder="1"/>
    <xf numFmtId="165" fontId="4" fillId="0" borderId="11" xfId="0" applyNumberFormat="1" applyFont="1" applyBorder="1"/>
    <xf numFmtId="165" fontId="4" fillId="0" borderId="12" xfId="0" applyNumberFormat="1" applyFont="1" applyBorder="1"/>
    <xf numFmtId="165" fontId="4" fillId="5" borderId="1" xfId="0" applyNumberFormat="1" applyFont="1" applyFill="1" applyBorder="1"/>
    <xf numFmtId="165" fontId="4" fillId="5" borderId="11" xfId="0" applyNumberFormat="1" applyFont="1" applyFill="1" applyBorder="1"/>
    <xf numFmtId="0" fontId="0" fillId="6" borderId="1" xfId="0" applyFill="1" applyBorder="1" applyAlignment="1">
      <alignment horizontal="center"/>
    </xf>
    <xf numFmtId="0" fontId="2" fillId="6" borderId="1" xfId="0" applyFont="1" applyFill="1" applyBorder="1"/>
    <xf numFmtId="165" fontId="4" fillId="6" borderId="1" xfId="0" applyNumberFormat="1" applyFont="1" applyFill="1" applyBorder="1"/>
    <xf numFmtId="165" fontId="4" fillId="6" borderId="8" xfId="0" applyNumberFormat="1" applyFont="1" applyFill="1" applyBorder="1"/>
    <xf numFmtId="165" fontId="4" fillId="6" borderId="11" xfId="0" applyNumberFormat="1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51</xdr:row>
      <xdr:rowOff>19050</xdr:rowOff>
    </xdr:from>
    <xdr:to>
      <xdr:col>9</xdr:col>
      <xdr:colOff>171450</xdr:colOff>
      <xdr:row>68</xdr:row>
      <xdr:rowOff>38100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47625" y="10067925"/>
          <a:ext cx="5676900" cy="3257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fontAlgn="base"/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При </a:t>
          </a:r>
          <a:r>
            <a:rPr lang="ru-R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отрицательной корреляции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значения силы связи между переменными меняют на противоположные.</a:t>
          </a:r>
        </a:p>
        <a:p>
          <a:pPr fontAlgn="base"/>
          <a:r>
            <a:rPr lang="ru-RU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С низкой вероятностью чем больше</a:t>
          </a:r>
          <a:r>
            <a:rPr lang="ru-RU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объем, тем меньше дельта</a:t>
          </a:r>
          <a:endParaRPr lang="ru-RU" sz="1100" b="0" i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fontAlgn="base"/>
          <a:endParaRPr lang="ru-RU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endParaRPr lang="ru-RU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ru-RU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Например:</a:t>
          </a:r>
          <a:br>
            <a:rPr lang="ru-RU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ru-RU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если </a:t>
          </a:r>
          <a:r>
            <a:rPr lang="ru-RU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величина коэффициента корреляции 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между переменными -0,36, то это слабая  отрицательная корреляция, и скорее всего мы не будем принимать ее в расчет;</a:t>
          </a:r>
        </a:p>
        <a:p>
          <a:pPr fontAlgn="base"/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если </a:t>
          </a:r>
          <a:r>
            <a:rPr lang="ru-RU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величина коэффициента корреляции равна 0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следовательно переменные не связаны между собой;</a:t>
          </a:r>
        </a:p>
        <a:p>
          <a:pPr fontAlgn="base"/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если </a:t>
          </a:r>
          <a:r>
            <a:rPr lang="ru-RU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величина коэффициента корреляции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между переменными равна 0,25 то это очень слабая корреляция и в большинстве случаев мы не берем ее в расчет;</a:t>
          </a:r>
        </a:p>
        <a:p>
          <a:pPr fontAlgn="base"/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если </a:t>
          </a:r>
          <a:r>
            <a:rPr lang="ru-RU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величина коэффициента корреляции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между переменными равна 0, 75 то это высокая корреляция и в своих интерпретациях нам стоит обратить на нее внимание;</a:t>
          </a:r>
        </a:p>
        <a:p>
          <a:pPr fontAlgn="base"/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если </a:t>
          </a:r>
          <a:r>
            <a:rPr lang="ru-RU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величина коэффициента корреляции равна 1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следовательно полностью взаимосвязаны.</a:t>
          </a:r>
        </a:p>
        <a:p>
          <a:r>
            <a:rPr lang="ru-RU" sz="1100"/>
            <a:t>=вер</a:t>
          </a:r>
        </a:p>
      </xdr:txBody>
    </xdr:sp>
    <xdr:clientData/>
  </xdr:twoCellAnchor>
  <xdr:twoCellAnchor>
    <xdr:from>
      <xdr:col>0</xdr:col>
      <xdr:colOff>200025</xdr:colOff>
      <xdr:row>3</xdr:row>
      <xdr:rowOff>104775</xdr:rowOff>
    </xdr:from>
    <xdr:to>
      <xdr:col>10</xdr:col>
      <xdr:colOff>142875</xdr:colOff>
      <xdr:row>27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200025" y="1057275"/>
          <a:ext cx="6410325" cy="456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Здравствуйте уважаемые знатоки!</a:t>
          </a:r>
          <a:r>
            <a:rPr lang="ru-RU"/>
            <a:t/>
          </a:r>
          <a:br>
            <a:rPr lang="ru-RU"/>
          </a:b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Просьба помочь с вычислением формулы коэффициента (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Factor) 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между двумя процентными значениями</a:t>
          </a:r>
          <a:r>
            <a:rPr lang="ru-RU"/>
            <a:t/>
          </a:r>
          <a:br>
            <a:rPr lang="ru-RU"/>
          </a:b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Для пояснения: Есть процентные значения объемов прошлого периода от 0 до 100 (1 знач.), а так же есть процентные значения разницы между числовыми значениями объемов прошлого и текущего периода "дельта" (2 знач.)</a:t>
          </a:r>
          <a:r>
            <a:rPr lang="ru-RU"/>
            <a:t/>
          </a:r>
          <a:br>
            <a:rPr lang="ru-RU"/>
          </a:br>
          <a:r>
            <a:rPr lang="ru-RU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Необходимо вычислить коэффициент (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Factor) </a:t>
          </a:r>
          <a:r>
            <a:rPr lang="ru-RU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между парами этих процентных значений, чтобы выявлять критический показатель "дельта"</a:t>
          </a:r>
          <a:r>
            <a:rPr lang="ru-RU" b="1"/>
            <a:t/>
          </a:r>
          <a:br>
            <a:rPr lang="ru-RU" b="1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Например, чем больше объем, тем меньше критическое значение дельты, чем меньше объем - тем больше критическое значение дельты.</a:t>
          </a:r>
          <a:r>
            <a:rPr lang="ru-RU"/>
            <a:t/>
          </a:r>
          <a:br>
            <a:rPr lang="ru-RU"/>
          </a:b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Файл с рабочими показателями объемов и дельты прилагаю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Понятия не имею. Пробовал поделить дельту на объем и наоборот - получается белиберда. Я преобразовал показатели объемов в проценты, чтобы упростить задачу, но все равно не понимаю формулу, которая будет сглаживать очень низкие показатели объемов с очень высокими показателями дельты %. При низких объемах. например 0,03%, дельта может скакать до 6000%, но это не критическая дельта, так как объем очень маленький, когда как при объеме 73% значение дельты 20% может стать критическим. </a:t>
          </a:r>
          <a:r>
            <a:rPr lang="ru-RU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Все эти пары значений необходимо преобразовать в некий коэффициент, учитывающий показатели объема и дельты, чтобы игнорировать высокие скачки дельты при низких объемах или обращать внимание на дельту при высоких объемах.</a:t>
          </a:r>
          <a:endParaRPr lang="ru-RU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Q15"/>
  <sheetViews>
    <sheetView tabSelected="1" workbookViewId="0">
      <selection activeCell="E4" sqref="E4"/>
    </sheetView>
  </sheetViews>
  <sheetFormatPr defaultRowHeight="15" x14ac:dyDescent="0.25"/>
  <cols>
    <col min="4" max="4" width="13.7109375" customWidth="1"/>
    <col min="9" max="9" width="10.140625" customWidth="1"/>
    <col min="14" max="14" width="17.7109375" customWidth="1"/>
    <col min="15" max="15" width="24" customWidth="1"/>
    <col min="17" max="17" width="19" customWidth="1"/>
    <col min="18" max="18" width="13.42578125" customWidth="1"/>
  </cols>
  <sheetData>
    <row r="1" spans="4:17" x14ac:dyDescent="0.25">
      <c r="D1" t="s">
        <v>4</v>
      </c>
      <c r="N1" t="s">
        <v>2</v>
      </c>
    </row>
    <row r="2" spans="4:17" ht="45" x14ac:dyDescent="0.25">
      <c r="D2" t="s">
        <v>5</v>
      </c>
      <c r="N2" s="7" t="s">
        <v>6</v>
      </c>
      <c r="O2" s="7" t="s">
        <v>7</v>
      </c>
    </row>
    <row r="3" spans="4:17" x14ac:dyDescent="0.25">
      <c r="D3" s="4">
        <f>CORREL(N4:N15,O4:O15)</f>
        <v>-0.27950054276222686</v>
      </c>
      <c r="E3" s="5" t="s">
        <v>14</v>
      </c>
      <c r="N3" s="1" t="s">
        <v>0</v>
      </c>
      <c r="O3" s="1" t="s">
        <v>1</v>
      </c>
      <c r="P3" s="1" t="s">
        <v>3</v>
      </c>
      <c r="Q3" s="9"/>
    </row>
    <row r="4" spans="4:17" x14ac:dyDescent="0.25">
      <c r="M4">
        <v>1</v>
      </c>
      <c r="N4" s="3">
        <v>0.95</v>
      </c>
      <c r="O4" s="2">
        <v>-308.13</v>
      </c>
    </row>
    <row r="5" spans="4:17" x14ac:dyDescent="0.25">
      <c r="M5">
        <v>2</v>
      </c>
      <c r="N5" s="2">
        <v>47.95</v>
      </c>
      <c r="O5" s="2">
        <v>-5.47</v>
      </c>
    </row>
    <row r="6" spans="4:17" x14ac:dyDescent="0.25">
      <c r="M6">
        <v>3</v>
      </c>
      <c r="N6" s="2">
        <v>0.04</v>
      </c>
      <c r="O6" s="2">
        <v>3778.09</v>
      </c>
    </row>
    <row r="7" spans="4:17" x14ac:dyDescent="0.25">
      <c r="M7">
        <v>4</v>
      </c>
      <c r="N7" s="2">
        <v>15.88</v>
      </c>
      <c r="O7" s="2">
        <v>59.81</v>
      </c>
    </row>
    <row r="8" spans="4:17" x14ac:dyDescent="0.25">
      <c r="M8">
        <v>5</v>
      </c>
      <c r="N8" s="2">
        <v>0.48</v>
      </c>
      <c r="O8" s="2">
        <v>-8.08</v>
      </c>
    </row>
    <row r="9" spans="4:17" x14ac:dyDescent="0.25">
      <c r="M9">
        <v>6</v>
      </c>
      <c r="N9" s="2">
        <v>5.52</v>
      </c>
      <c r="O9" s="2">
        <v>594.61</v>
      </c>
    </row>
    <row r="10" spans="4:17" x14ac:dyDescent="0.25">
      <c r="M10">
        <v>7</v>
      </c>
      <c r="N10" s="2">
        <v>1.75</v>
      </c>
      <c r="O10" s="2">
        <v>24.4</v>
      </c>
    </row>
    <row r="11" spans="4:17" x14ac:dyDescent="0.25">
      <c r="M11">
        <v>8</v>
      </c>
      <c r="N11" s="2">
        <v>5.52</v>
      </c>
      <c r="O11" s="2">
        <v>-350.59</v>
      </c>
    </row>
    <row r="12" spans="4:17" x14ac:dyDescent="0.25">
      <c r="M12">
        <v>9</v>
      </c>
      <c r="N12" s="2">
        <v>15.88</v>
      </c>
      <c r="O12" s="2">
        <v>40.880000000000003</v>
      </c>
    </row>
    <row r="13" spans="4:17" x14ac:dyDescent="0.25">
      <c r="M13">
        <v>10</v>
      </c>
      <c r="N13" s="2">
        <v>5.52</v>
      </c>
      <c r="O13" s="2">
        <v>-123.42</v>
      </c>
    </row>
    <row r="14" spans="4:17" x14ac:dyDescent="0.25">
      <c r="M14">
        <v>11</v>
      </c>
      <c r="N14" s="2">
        <v>15.88</v>
      </c>
      <c r="O14" s="2">
        <v>51.03</v>
      </c>
    </row>
    <row r="15" spans="4:17" x14ac:dyDescent="0.25">
      <c r="M15">
        <v>12</v>
      </c>
      <c r="N15" s="8">
        <v>0.09</v>
      </c>
      <c r="O15" s="8">
        <v>1654.84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U19"/>
  <sheetViews>
    <sheetView topLeftCell="A22" workbookViewId="0">
      <selection activeCell="F6" sqref="F6"/>
    </sheetView>
  </sheetViews>
  <sheetFormatPr defaultRowHeight="15" x14ac:dyDescent="0.25"/>
  <cols>
    <col min="2" max="2" width="11.28515625" customWidth="1"/>
    <col min="3" max="3" width="17.42578125" customWidth="1"/>
    <col min="4" max="4" width="16.7109375" customWidth="1"/>
    <col min="5" max="5" width="13.28515625" customWidth="1"/>
    <col min="6" max="6" width="14.42578125" customWidth="1"/>
    <col min="7" max="7" width="4.140625" customWidth="1"/>
    <col min="8" max="8" width="10.140625" customWidth="1"/>
    <col min="9" max="9" width="10.85546875" customWidth="1"/>
    <col min="10" max="10" width="6" customWidth="1"/>
    <col min="11" max="11" width="7.7109375" customWidth="1"/>
    <col min="12" max="12" width="5.42578125" bestFit="1" customWidth="1"/>
    <col min="13" max="13" width="5.7109375" bestFit="1" customWidth="1"/>
    <col min="14" max="14" width="6.85546875" customWidth="1"/>
    <col min="15" max="15" width="4.85546875" bestFit="1" customWidth="1"/>
    <col min="16" max="17" width="5.42578125" bestFit="1" customWidth="1"/>
    <col min="18" max="20" width="5.7109375" bestFit="1" customWidth="1"/>
    <col min="21" max="21" width="7.85546875" customWidth="1"/>
  </cols>
  <sheetData>
    <row r="2" spans="1:21" ht="15.75" thickBot="1" x14ac:dyDescent="0.3">
      <c r="B2" s="6" t="s">
        <v>2</v>
      </c>
      <c r="E2" s="16"/>
    </row>
    <row r="3" spans="1:21" ht="57" thickBot="1" x14ac:dyDescent="0.3">
      <c r="B3" s="7" t="s">
        <v>6</v>
      </c>
      <c r="C3" s="7" t="s">
        <v>7</v>
      </c>
      <c r="D3" s="37" t="s">
        <v>11</v>
      </c>
      <c r="E3" s="38"/>
      <c r="F3" s="36" t="s">
        <v>12</v>
      </c>
      <c r="H3" s="42" t="s">
        <v>13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4"/>
    </row>
    <row r="4" spans="1:21" x14ac:dyDescent="0.25">
      <c r="B4" s="7">
        <v>1</v>
      </c>
      <c r="C4" s="7">
        <v>2</v>
      </c>
      <c r="D4" s="36">
        <v>3</v>
      </c>
      <c r="E4" s="12">
        <v>4</v>
      </c>
      <c r="F4" s="36" t="s">
        <v>10</v>
      </c>
      <c r="H4" s="17"/>
      <c r="I4" s="18" t="s">
        <v>0</v>
      </c>
      <c r="J4" s="19">
        <v>0.04</v>
      </c>
      <c r="K4" s="19">
        <v>0.09</v>
      </c>
      <c r="L4" s="19">
        <v>0.48</v>
      </c>
      <c r="M4" s="19">
        <v>0.95</v>
      </c>
      <c r="N4" s="19">
        <v>1.75</v>
      </c>
      <c r="O4" s="19">
        <v>5.52</v>
      </c>
      <c r="P4" s="19">
        <v>5.52</v>
      </c>
      <c r="Q4" s="19">
        <v>5.52</v>
      </c>
      <c r="R4" s="19">
        <v>15.88</v>
      </c>
      <c r="S4" s="19">
        <v>15.88</v>
      </c>
      <c r="T4" s="19">
        <v>15.88</v>
      </c>
      <c r="U4" s="20">
        <v>47.95</v>
      </c>
    </row>
    <row r="5" spans="1:21" x14ac:dyDescent="0.25">
      <c r="A5">
        <v>1</v>
      </c>
      <c r="B5" s="31" t="s">
        <v>0</v>
      </c>
      <c r="C5" s="34" t="s">
        <v>1</v>
      </c>
      <c r="D5" s="10" t="s">
        <v>0</v>
      </c>
      <c r="E5" s="34" t="s">
        <v>1</v>
      </c>
      <c r="F5" s="26" t="s">
        <v>3</v>
      </c>
      <c r="H5" s="39" t="s">
        <v>1</v>
      </c>
      <c r="I5" s="24">
        <v>-350.59</v>
      </c>
      <c r="J5" s="14"/>
      <c r="K5" s="14"/>
      <c r="L5" s="14"/>
      <c r="M5" s="14"/>
      <c r="N5" s="14"/>
      <c r="O5" s="14"/>
      <c r="P5" s="28">
        <v>-1.2405756171906372</v>
      </c>
      <c r="Q5" s="14"/>
      <c r="R5" s="14"/>
      <c r="S5" s="14"/>
      <c r="T5" s="14"/>
      <c r="U5" s="21"/>
    </row>
    <row r="6" spans="1:21" x14ac:dyDescent="0.25">
      <c r="A6">
        <v>2</v>
      </c>
      <c r="B6" s="32">
        <v>0.95</v>
      </c>
      <c r="C6" s="35">
        <v>-308.13</v>
      </c>
      <c r="D6" s="11">
        <f t="shared" ref="D6:D17" si="0">(B6-$B$18)/($B$19-$B$18)</f>
        <v>1.9812304483837327E-2</v>
      </c>
      <c r="E6" s="35">
        <f t="shared" ref="E6:E17" si="1">(C6-$C$18)/($C$19-$C$18)</f>
        <v>-8.1557083076369274E-2</v>
      </c>
      <c r="F6" s="27">
        <f>D6/E6</f>
        <v>-0.24292561401791765</v>
      </c>
      <c r="H6" s="40"/>
      <c r="I6" s="24">
        <v>-308.13</v>
      </c>
      <c r="J6" s="14"/>
      <c r="K6" s="14"/>
      <c r="L6" s="14"/>
      <c r="M6" s="28">
        <v>-0.24292561401791765</v>
      </c>
      <c r="N6" s="14"/>
      <c r="O6" s="14"/>
      <c r="P6" s="14"/>
      <c r="Q6" s="14"/>
      <c r="R6" s="14"/>
      <c r="S6" s="14"/>
      <c r="T6" s="14"/>
      <c r="U6" s="21"/>
    </row>
    <row r="7" spans="1:21" x14ac:dyDescent="0.25">
      <c r="A7">
        <v>3</v>
      </c>
      <c r="B7" s="33">
        <v>47.95</v>
      </c>
      <c r="C7" s="35">
        <v>-5.47</v>
      </c>
      <c r="D7" s="11">
        <f t="shared" si="0"/>
        <v>1</v>
      </c>
      <c r="E7" s="35">
        <f t="shared" si="1"/>
        <v>-1.4478215182804008E-3</v>
      </c>
      <c r="F7" s="27">
        <f t="shared" ref="F7:F17" si="2">D7/E7</f>
        <v>-690.69287020109698</v>
      </c>
      <c r="H7" s="40"/>
      <c r="I7" s="24">
        <v>-123.42</v>
      </c>
      <c r="J7" s="14"/>
      <c r="K7" s="14"/>
      <c r="L7" s="14"/>
      <c r="M7" s="14"/>
      <c r="N7" s="14"/>
      <c r="O7" s="14"/>
      <c r="P7" s="14"/>
      <c r="Q7" s="28">
        <v>-3.5240107408107715</v>
      </c>
      <c r="R7" s="14"/>
      <c r="S7" s="14"/>
      <c r="T7" s="14"/>
      <c r="U7" s="21"/>
    </row>
    <row r="8" spans="1:21" x14ac:dyDescent="0.25">
      <c r="A8">
        <v>4</v>
      </c>
      <c r="B8" s="33">
        <v>0.04</v>
      </c>
      <c r="C8" s="35">
        <v>3778.09</v>
      </c>
      <c r="D8" s="11">
        <f t="shared" si="0"/>
        <v>8.3420229405630863E-4</v>
      </c>
      <c r="E8" s="35">
        <f t="shared" si="1"/>
        <v>1</v>
      </c>
      <c r="F8" s="27">
        <f t="shared" si="2"/>
        <v>8.3420229405630863E-4</v>
      </c>
      <c r="H8" s="40"/>
      <c r="I8" s="24">
        <v>-8.08</v>
      </c>
      <c r="J8" s="14"/>
      <c r="K8" s="14"/>
      <c r="L8" s="28">
        <v>-4.6807297205215823</v>
      </c>
      <c r="M8" s="14"/>
      <c r="N8" s="14"/>
      <c r="O8" s="14"/>
      <c r="P8" s="14"/>
      <c r="Q8" s="14"/>
      <c r="R8" s="14"/>
      <c r="S8" s="14"/>
      <c r="T8" s="14"/>
      <c r="U8" s="21"/>
    </row>
    <row r="9" spans="1:21" x14ac:dyDescent="0.25">
      <c r="A9">
        <v>5</v>
      </c>
      <c r="B9" s="33">
        <v>15.88</v>
      </c>
      <c r="C9" s="35">
        <v>59.81</v>
      </c>
      <c r="D9" s="11">
        <f t="shared" si="0"/>
        <v>0.33117831074035453</v>
      </c>
      <c r="E9" s="35">
        <f t="shared" si="1"/>
        <v>1.5830750458565041E-2</v>
      </c>
      <c r="F9" s="27">
        <f t="shared" si="2"/>
        <v>20.919937535947604</v>
      </c>
      <c r="H9" s="40"/>
      <c r="I9" s="24">
        <v>-5.47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29">
        <v>-690.69287020109698</v>
      </c>
    </row>
    <row r="10" spans="1:21" x14ac:dyDescent="0.25">
      <c r="A10">
        <v>6</v>
      </c>
      <c r="B10" s="33">
        <v>0.48</v>
      </c>
      <c r="C10" s="35">
        <v>-8.08</v>
      </c>
      <c r="D10" s="11">
        <f t="shared" si="0"/>
        <v>1.0010427528675703E-2</v>
      </c>
      <c r="E10" s="35">
        <f t="shared" si="1"/>
        <v>-2.1386467765458208E-3</v>
      </c>
      <c r="F10" s="27">
        <f t="shared" si="2"/>
        <v>-4.6807297205215823</v>
      </c>
      <c r="H10" s="40"/>
      <c r="I10" s="24">
        <v>24.4</v>
      </c>
      <c r="J10" s="14"/>
      <c r="K10" s="14"/>
      <c r="L10" s="14"/>
      <c r="M10" s="14"/>
      <c r="N10" s="28">
        <v>5.6510859159985642</v>
      </c>
      <c r="O10" s="14"/>
      <c r="P10" s="14"/>
      <c r="Q10" s="14"/>
      <c r="R10" s="14"/>
      <c r="S10" s="14"/>
      <c r="T10" s="14"/>
      <c r="U10" s="21"/>
    </row>
    <row r="11" spans="1:21" x14ac:dyDescent="0.25">
      <c r="A11">
        <v>7</v>
      </c>
      <c r="B11" s="33">
        <v>5.52</v>
      </c>
      <c r="C11" s="35">
        <v>594.61</v>
      </c>
      <c r="D11" s="11">
        <f t="shared" si="0"/>
        <v>0.11511991657977058</v>
      </c>
      <c r="E11" s="35">
        <f t="shared" si="1"/>
        <v>0.15738375740122654</v>
      </c>
      <c r="F11" s="27">
        <f t="shared" si="2"/>
        <v>0.73145995800754349</v>
      </c>
      <c r="H11" s="40"/>
      <c r="I11" s="24">
        <v>40.880000000000003</v>
      </c>
      <c r="J11" s="14"/>
      <c r="K11" s="14"/>
      <c r="L11" s="14"/>
      <c r="M11" s="14"/>
      <c r="N11" s="14"/>
      <c r="O11" s="14"/>
      <c r="P11" s="14"/>
      <c r="Q11" s="14"/>
      <c r="R11" s="14"/>
      <c r="S11" s="28">
        <v>30.607178669888114</v>
      </c>
      <c r="T11" s="14"/>
      <c r="U11" s="21"/>
    </row>
    <row r="12" spans="1:21" x14ac:dyDescent="0.25">
      <c r="A12">
        <v>8</v>
      </c>
      <c r="B12" s="33">
        <v>1.75</v>
      </c>
      <c r="C12" s="35">
        <v>24.4</v>
      </c>
      <c r="D12" s="11">
        <f t="shared" si="0"/>
        <v>3.6496350364963501E-2</v>
      </c>
      <c r="E12" s="35">
        <f t="shared" si="1"/>
        <v>6.458289770757181E-3</v>
      </c>
      <c r="F12" s="27">
        <f t="shared" si="2"/>
        <v>5.6510859159985642</v>
      </c>
      <c r="H12" s="40"/>
      <c r="I12" s="24">
        <v>51.03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28">
        <v>24.519331060651108</v>
      </c>
      <c r="U12" s="21"/>
    </row>
    <row r="13" spans="1:21" x14ac:dyDescent="0.25">
      <c r="A13">
        <v>9</v>
      </c>
      <c r="B13" s="33">
        <v>5.52</v>
      </c>
      <c r="C13" s="35">
        <v>-350.59</v>
      </c>
      <c r="D13" s="11">
        <f t="shared" si="0"/>
        <v>0.11511991657977058</v>
      </c>
      <c r="E13" s="35">
        <f t="shared" si="1"/>
        <v>-9.2795566013514755E-2</v>
      </c>
      <c r="F13" s="27">
        <f t="shared" si="2"/>
        <v>-1.2405756171906372</v>
      </c>
      <c r="H13" s="40"/>
      <c r="I13" s="24">
        <v>59.81</v>
      </c>
      <c r="J13" s="14"/>
      <c r="K13" s="14"/>
      <c r="L13" s="14"/>
      <c r="M13" s="14"/>
      <c r="N13" s="14"/>
      <c r="O13" s="14"/>
      <c r="P13" s="14"/>
      <c r="Q13" s="14"/>
      <c r="R13" s="28">
        <v>20.919937535947604</v>
      </c>
      <c r="S13" s="14"/>
      <c r="T13" s="14"/>
      <c r="U13" s="21"/>
    </row>
    <row r="14" spans="1:21" x14ac:dyDescent="0.25">
      <c r="A14">
        <v>10</v>
      </c>
      <c r="B14" s="33">
        <v>15.88</v>
      </c>
      <c r="C14" s="35">
        <v>40.880000000000003</v>
      </c>
      <c r="D14" s="11">
        <f t="shared" si="0"/>
        <v>0.33117831074035453</v>
      </c>
      <c r="E14" s="35">
        <f t="shared" si="1"/>
        <v>1.0820282206088262E-2</v>
      </c>
      <c r="F14" s="27">
        <f t="shared" si="2"/>
        <v>30.607178669888114</v>
      </c>
      <c r="H14" s="40"/>
      <c r="I14" s="24">
        <v>594.61</v>
      </c>
      <c r="J14" s="14"/>
      <c r="K14" s="14"/>
      <c r="L14" s="14"/>
      <c r="M14" s="14"/>
      <c r="N14" s="14"/>
      <c r="O14" s="28">
        <v>0.73145995800754349</v>
      </c>
      <c r="P14" s="14"/>
      <c r="Q14" s="14"/>
      <c r="R14" s="14"/>
      <c r="S14" s="14"/>
      <c r="T14" s="14"/>
      <c r="U14" s="21"/>
    </row>
    <row r="15" spans="1:21" x14ac:dyDescent="0.25">
      <c r="A15">
        <v>11</v>
      </c>
      <c r="B15" s="33">
        <v>5.52</v>
      </c>
      <c r="C15" s="35">
        <v>-123.42</v>
      </c>
      <c r="D15" s="11">
        <f t="shared" si="0"/>
        <v>0.11511991657977058</v>
      </c>
      <c r="E15" s="35">
        <f t="shared" si="1"/>
        <v>-3.2667300143723418E-2</v>
      </c>
      <c r="F15" s="27">
        <f t="shared" si="2"/>
        <v>-3.5240107408107715</v>
      </c>
      <c r="H15" s="40"/>
      <c r="I15" s="24">
        <v>1654.84</v>
      </c>
      <c r="J15" s="14"/>
      <c r="K15" s="28">
        <v>4.2851910315137402E-3</v>
      </c>
      <c r="L15" s="14"/>
      <c r="M15" s="14"/>
      <c r="N15" s="14"/>
      <c r="O15" s="14"/>
      <c r="P15" s="14"/>
      <c r="Q15" s="14"/>
      <c r="R15" s="14"/>
      <c r="S15" s="14"/>
      <c r="T15" s="14"/>
      <c r="U15" s="21"/>
    </row>
    <row r="16" spans="1:21" ht="15.75" thickBot="1" x14ac:dyDescent="0.3">
      <c r="A16">
        <v>12</v>
      </c>
      <c r="B16" s="33">
        <v>15.88</v>
      </c>
      <c r="C16" s="35">
        <v>51.03</v>
      </c>
      <c r="D16" s="11">
        <f t="shared" si="0"/>
        <v>0.33117831074035453</v>
      </c>
      <c r="E16" s="35">
        <f t="shared" si="1"/>
        <v>1.350682487712045E-2</v>
      </c>
      <c r="F16" s="27">
        <f t="shared" si="2"/>
        <v>24.519331060651108</v>
      </c>
      <c r="H16" s="41"/>
      <c r="I16" s="25">
        <v>3778.09</v>
      </c>
      <c r="J16" s="30">
        <v>8.3420229405630863E-4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3"/>
    </row>
    <row r="17" spans="1:6" x14ac:dyDescent="0.25">
      <c r="B17" s="33">
        <v>0.09</v>
      </c>
      <c r="C17" s="35">
        <v>1654.84</v>
      </c>
      <c r="D17" s="11">
        <f t="shared" si="0"/>
        <v>1.8769551616266943E-3</v>
      </c>
      <c r="E17" s="35">
        <f t="shared" si="1"/>
        <v>0.43800968214097596</v>
      </c>
      <c r="F17" s="27">
        <f t="shared" si="2"/>
        <v>4.2851910315137402E-3</v>
      </c>
    </row>
    <row r="18" spans="1:6" x14ac:dyDescent="0.25">
      <c r="A18" s="16" t="s">
        <v>8</v>
      </c>
      <c r="B18" s="13">
        <v>0</v>
      </c>
      <c r="C18" s="13">
        <v>0</v>
      </c>
      <c r="D18" s="15">
        <f>MIN(D6:D17)</f>
        <v>8.3420229405630863E-4</v>
      </c>
      <c r="E18" s="15">
        <f>MIN(E6:E17)</f>
        <v>-9.2795566013514755E-2</v>
      </c>
      <c r="F18" s="13">
        <f>MIN(F5:F16)</f>
        <v>-690.69287020109698</v>
      </c>
    </row>
    <row r="19" spans="1:6" x14ac:dyDescent="0.25">
      <c r="A19" s="16" t="s">
        <v>9</v>
      </c>
      <c r="B19" s="13">
        <f>MAX(B6:B17)</f>
        <v>47.95</v>
      </c>
      <c r="C19" s="13">
        <f>MAX(C6:C17)</f>
        <v>3778.09</v>
      </c>
      <c r="D19" s="15">
        <f t="shared" ref="D19:E19" si="3">MAX(D6:D17)</f>
        <v>1</v>
      </c>
      <c r="E19" s="15">
        <f t="shared" si="3"/>
        <v>1</v>
      </c>
      <c r="F19" s="13">
        <f>MAX(F6:F17)</f>
        <v>30.607178669888114</v>
      </c>
    </row>
  </sheetData>
  <sortState ref="I5:U16">
    <sortCondition ref="I5:I16"/>
  </sortState>
  <mergeCells count="3">
    <mergeCell ref="D3:E3"/>
    <mergeCell ref="H5:H16"/>
    <mergeCell ref="H3:U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Исходные данные</vt:lpstr>
      <vt:lpstr>Нормирование (!)</vt:lpstr>
      <vt:lpstr>'Нормирование (!)'!порог_отчечения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2021-03-30T08:58:04Z</dcterms:modified>
</cp:coreProperties>
</file>