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1"/>
  </bookViews>
  <sheets>
    <sheet name="Заявка " sheetId="2" r:id="rId1"/>
    <sheet name="Учет" sheetId="1" r:id="rId2"/>
  </sheets>
  <definedNames>
    <definedName name="_xlnm._FilterDatabase" localSheetId="1" hidden="1">Учет!$A$3:$Q$8</definedName>
  </definedNames>
  <calcPr calcId="162913"/>
</workbook>
</file>

<file path=xl/calcChain.xml><?xml version="1.0" encoding="utf-8"?>
<calcChain xmlns="http://schemas.openxmlformats.org/spreadsheetml/2006/main">
  <c r="N5" i="1" l="1"/>
  <c r="Q5" i="1" s="1"/>
  <c r="N6" i="1"/>
  <c r="Q6" i="1" s="1"/>
  <c r="N7" i="1"/>
  <c r="Q7" i="1" s="1"/>
  <c r="N8" i="1"/>
  <c r="Q8" i="1" s="1"/>
  <c r="N9" i="1"/>
  <c r="Q9" i="1" s="1"/>
  <c r="N10" i="1"/>
  <c r="Q10" i="1" s="1"/>
  <c r="N11" i="1"/>
  <c r="Q11" i="1" s="1"/>
  <c r="N12" i="1"/>
  <c r="Q12" i="1" s="1"/>
  <c r="N13" i="1"/>
  <c r="Q13" i="1" s="1"/>
  <c r="N14" i="1"/>
  <c r="Q14" i="1" s="1"/>
  <c r="N15" i="1"/>
  <c r="Q15" i="1" s="1"/>
  <c r="N16" i="1"/>
  <c r="Q16" i="1" s="1"/>
  <c r="N17" i="1"/>
  <c r="Q17" i="1" s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B19" i="2"/>
  <c r="B18" i="2"/>
  <c r="B16" i="2"/>
  <c r="B12" i="2" l="1"/>
  <c r="B11" i="2"/>
  <c r="B14" i="2"/>
  <c r="D18" i="2"/>
  <c r="D17" i="2"/>
  <c r="D16" i="2"/>
  <c r="D15" i="2"/>
  <c r="D14" i="2"/>
  <c r="D13" i="2"/>
  <c r="C18" i="2"/>
  <c r="C17" i="2"/>
  <c r="C16" i="2"/>
  <c r="C15" i="2"/>
  <c r="C14" i="2"/>
  <c r="C13" i="2"/>
  <c r="B17" i="2"/>
  <c r="B15" i="2"/>
  <c r="B13" i="2"/>
  <c r="D12" i="2"/>
  <c r="D11" i="2"/>
  <c r="C12" i="2"/>
  <c r="C8" i="2"/>
  <c r="M4" i="1"/>
  <c r="C11" i="2"/>
  <c r="N4" i="1"/>
  <c r="Q4" i="1" s="1"/>
</calcChain>
</file>

<file path=xl/sharedStrings.xml><?xml version="1.0" encoding="utf-8"?>
<sst xmlns="http://schemas.openxmlformats.org/spreadsheetml/2006/main" count="61" uniqueCount="39">
  <si>
    <t xml:space="preserve">Дата </t>
  </si>
  <si>
    <t>Ед.изм.</t>
  </si>
  <si>
    <t>Кол-во</t>
  </si>
  <si>
    <t xml:space="preserve">Цена </t>
  </si>
  <si>
    <t xml:space="preserve">Стоймость </t>
  </si>
  <si>
    <t xml:space="preserve">Поступление </t>
  </si>
  <si>
    <t xml:space="preserve">Выдача </t>
  </si>
  <si>
    <t xml:space="preserve">Остаток </t>
  </si>
  <si>
    <t xml:space="preserve">Наименование </t>
  </si>
  <si>
    <t>№</t>
  </si>
  <si>
    <t>Заявка</t>
  </si>
  <si>
    <t xml:space="preserve">№ </t>
  </si>
  <si>
    <t>Накладная</t>
  </si>
  <si>
    <t xml:space="preserve">Оплата </t>
  </si>
  <si>
    <t>+</t>
  </si>
  <si>
    <t xml:space="preserve">на поставку строительных материалов на объект Мечеть Кызылсуат </t>
  </si>
  <si>
    <t>Нурпеисов Д.М.</t>
  </si>
  <si>
    <t>Главный инженер ТОО "СК Әсем қала"</t>
  </si>
  <si>
    <t>Ед.изм</t>
  </si>
  <si>
    <t xml:space="preserve">Примечание </t>
  </si>
  <si>
    <t>Согласован:</t>
  </si>
  <si>
    <t>Заявка №</t>
  </si>
  <si>
    <t>от</t>
  </si>
  <si>
    <t>шт</t>
  </si>
  <si>
    <t>м3</t>
  </si>
  <si>
    <t>г.</t>
  </si>
  <si>
    <t xml:space="preserve">Монтажная пена </t>
  </si>
  <si>
    <t>Плиты МВ</t>
  </si>
  <si>
    <t>Гвозди</t>
  </si>
  <si>
    <t xml:space="preserve">Составил </t>
  </si>
  <si>
    <t xml:space="preserve">Начальник строительного участка </t>
  </si>
  <si>
    <t>___________Салиев А.З.</t>
  </si>
  <si>
    <t>Производитель работ ________________</t>
  </si>
  <si>
    <t>т</t>
  </si>
  <si>
    <t>Арматура д.14</t>
  </si>
  <si>
    <t>Арматура д.16</t>
  </si>
  <si>
    <t>-</t>
  </si>
  <si>
    <t xml:space="preserve">шт </t>
  </si>
  <si>
    <t xml:space="preserve">Кол-во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</si>
</sst>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/>
    <xf numFmtId="14" fontId="0" fillId="0" borderId="8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2" fillId="0" borderId="0" xfId="0" applyNumberFormat="1" applyFont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16" fontId="0" fillId="0" borderId="9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7" sqref="A7:E7"/>
    </sheetView>
  </sheetViews>
  <sheetFormatPr defaultRowHeight="15" x14ac:dyDescent="0.25"/>
  <cols>
    <col min="1" max="1" width="6.140625" style="17" customWidth="1"/>
    <col min="2" max="2" width="48.28515625" style="8" customWidth="1"/>
    <col min="3" max="3" width="10.42578125" style="8" customWidth="1"/>
    <col min="4" max="4" width="12" style="8" customWidth="1"/>
    <col min="5" max="5" width="35.28515625" style="8" customWidth="1"/>
    <col min="6" max="16384" width="9.140625" style="8"/>
  </cols>
  <sheetData>
    <row r="1" spans="1:5" x14ac:dyDescent="0.25">
      <c r="E1" s="9" t="s">
        <v>20</v>
      </c>
    </row>
    <row r="2" spans="1:5" x14ac:dyDescent="0.25">
      <c r="E2" s="9" t="s">
        <v>17</v>
      </c>
    </row>
    <row r="3" spans="1:5" x14ac:dyDescent="0.25">
      <c r="E3" s="9" t="s">
        <v>16</v>
      </c>
    </row>
    <row r="6" spans="1:5" ht="15.75" x14ac:dyDescent="0.25">
      <c r="A6" s="18"/>
      <c r="B6" s="12"/>
      <c r="C6" s="12" t="s">
        <v>21</v>
      </c>
      <c r="D6" s="19">
        <v>4</v>
      </c>
      <c r="E6" s="12"/>
    </row>
    <row r="7" spans="1:5" ht="15.75" x14ac:dyDescent="0.25">
      <c r="A7" s="30" t="s">
        <v>15</v>
      </c>
      <c r="B7" s="30"/>
      <c r="C7" s="30"/>
      <c r="D7" s="30"/>
      <c r="E7" s="30"/>
    </row>
    <row r="8" spans="1:5" x14ac:dyDescent="0.25">
      <c r="B8" s="9" t="s">
        <v>22</v>
      </c>
      <c r="C8" s="15">
        <f ca="1">OFFSET(Учет!C4,D6-1,0)</f>
        <v>44323</v>
      </c>
      <c r="D8" s="16" t="s">
        <v>25</v>
      </c>
    </row>
    <row r="10" spans="1:5" x14ac:dyDescent="0.25">
      <c r="A10" s="11" t="s">
        <v>9</v>
      </c>
      <c r="B10" s="11" t="s">
        <v>8</v>
      </c>
      <c r="C10" s="11" t="s">
        <v>18</v>
      </c>
      <c r="D10" s="11" t="s">
        <v>2</v>
      </c>
      <c r="E10" s="11" t="s">
        <v>19</v>
      </c>
    </row>
    <row r="11" spans="1:5" x14ac:dyDescent="0.25">
      <c r="A11" s="11">
        <v>1</v>
      </c>
      <c r="B11" s="10" t="str">
        <f ca="1">OFFSET(Учет!B4,D6-1,0)</f>
        <v>Арматура д.14</v>
      </c>
      <c r="C11" s="11" t="str">
        <f ca="1">OFFSET(Учет!E4,D6-1,0)</f>
        <v>т</v>
      </c>
      <c r="D11" s="11">
        <f ca="1">OFFSET(Учет!F4,D6-1,0)</f>
        <v>3.45</v>
      </c>
      <c r="E11" s="11"/>
    </row>
    <row r="12" spans="1:5" x14ac:dyDescent="0.25">
      <c r="A12" s="11">
        <v>2</v>
      </c>
      <c r="B12" s="10" t="str">
        <f ca="1">OFFSET(Учет!B4,D6+0,0)</f>
        <v>Арматура д.16</v>
      </c>
      <c r="C12" s="11" t="str">
        <f ca="1">OFFSET(Учет!E4,D6+0,0)</f>
        <v>т</v>
      </c>
      <c r="D12" s="11">
        <f ca="1">OFFSET(Учет!F4,D6+0,0)</f>
        <v>2.0099999999999998</v>
      </c>
      <c r="E12" s="11"/>
    </row>
    <row r="13" spans="1:5" x14ac:dyDescent="0.25">
      <c r="A13" s="11">
        <v>3</v>
      </c>
      <c r="B13" s="10" t="str">
        <f ca="1">OFFSET(Учет!B4,D6+1,0)</f>
        <v>Плиты МВ</v>
      </c>
      <c r="C13" s="11" t="str">
        <f ca="1">OFFSET(Учет!E4,D6+1,0)</f>
        <v>м3</v>
      </c>
      <c r="D13" s="11">
        <f ca="1">OFFSET(Учет!F4,D6+1,0)</f>
        <v>3.3</v>
      </c>
      <c r="E13" s="11"/>
    </row>
    <row r="14" spans="1:5" x14ac:dyDescent="0.25">
      <c r="A14" s="11">
        <v>4</v>
      </c>
      <c r="B14" s="10">
        <f ca="1">OFFSET(Учет!B4,D6+2,0)</f>
        <v>0</v>
      </c>
      <c r="C14" s="11">
        <f ca="1">OFFSET(Учет!E4,D6+2,0)</f>
        <v>0</v>
      </c>
      <c r="D14" s="11">
        <f ca="1">OFFSET(Учет!F4,D6+2,0)</f>
        <v>0</v>
      </c>
      <c r="E14" s="11"/>
    </row>
    <row r="15" spans="1:5" x14ac:dyDescent="0.25">
      <c r="A15" s="11">
        <v>5</v>
      </c>
      <c r="B15" s="10">
        <f ca="1">OFFSET(Учет!B4,D6+3,0)</f>
        <v>0</v>
      </c>
      <c r="C15" s="11">
        <f ca="1">OFFSET(Учет!E4,D6+3,0)</f>
        <v>0</v>
      </c>
      <c r="D15" s="11">
        <f ca="1">OFFSET(Учет!F4,D6+3,0)</f>
        <v>0</v>
      </c>
      <c r="E15" s="11"/>
    </row>
    <row r="16" spans="1:5" x14ac:dyDescent="0.25">
      <c r="A16" s="11">
        <v>6</v>
      </c>
      <c r="B16" s="10">
        <f ca="1">OFFSET(Учет!B4,D6+4,0)</f>
        <v>0</v>
      </c>
      <c r="C16" s="11">
        <f ca="1">OFFSET(Учет!E4,D6+4,0)</f>
        <v>0</v>
      </c>
      <c r="D16" s="11">
        <f ca="1">OFFSET(Учет!F4,D6+4,0)</f>
        <v>0</v>
      </c>
      <c r="E16" s="11"/>
    </row>
    <row r="17" spans="1:5" x14ac:dyDescent="0.25">
      <c r="A17" s="11">
        <v>7</v>
      </c>
      <c r="B17" s="10">
        <f ca="1">OFFSET(Учет!B4,D6+5,0)</f>
        <v>0</v>
      </c>
      <c r="C17" s="11">
        <f ca="1">OFFSET(Учет!E4,D6+4,0)</f>
        <v>0</v>
      </c>
      <c r="D17" s="11">
        <f ca="1">OFFSET(Учет!F4,D6+5,0)</f>
        <v>0</v>
      </c>
      <c r="E17" s="11"/>
    </row>
    <row r="18" spans="1:5" x14ac:dyDescent="0.25">
      <c r="A18" s="11">
        <v>8</v>
      </c>
      <c r="B18" s="10">
        <f ca="1">OFFSET(Учет!B4,D6+6,0)</f>
        <v>0</v>
      </c>
      <c r="C18" s="11">
        <f ca="1">OFFSET(Учет!E4,D6+6,0)</f>
        <v>0</v>
      </c>
      <c r="D18" s="11">
        <f ca="1">OFFSET(Учет!F4,D6+6,0)</f>
        <v>0</v>
      </c>
      <c r="E18" s="11"/>
    </row>
    <row r="19" spans="1:5" x14ac:dyDescent="0.25">
      <c r="A19" s="11">
        <v>9</v>
      </c>
      <c r="B19" s="10">
        <f ca="1">OFFSET(Учет!B4,D6+7,0)</f>
        <v>0</v>
      </c>
      <c r="C19" s="11"/>
      <c r="D19" s="11"/>
      <c r="E19" s="11"/>
    </row>
    <row r="20" spans="1:5" x14ac:dyDescent="0.25">
      <c r="C20" s="17"/>
      <c r="D20" s="17"/>
      <c r="E20" s="17"/>
    </row>
    <row r="21" spans="1:5" x14ac:dyDescent="0.25">
      <c r="C21" s="17"/>
      <c r="D21" s="17"/>
      <c r="E21" s="17"/>
    </row>
    <row r="22" spans="1:5" x14ac:dyDescent="0.25">
      <c r="B22" s="8" t="s">
        <v>29</v>
      </c>
      <c r="C22" s="17"/>
      <c r="D22" s="17"/>
      <c r="E22" s="17" t="s">
        <v>30</v>
      </c>
    </row>
    <row r="23" spans="1:5" x14ac:dyDescent="0.25">
      <c r="B23" s="8" t="s">
        <v>32</v>
      </c>
      <c r="C23" s="17"/>
      <c r="D23" s="17"/>
      <c r="E23" s="17" t="s">
        <v>31</v>
      </c>
    </row>
    <row r="24" spans="1:5" x14ac:dyDescent="0.25">
      <c r="C24" s="17"/>
      <c r="D24" s="17"/>
      <c r="E24" s="17"/>
    </row>
  </sheetData>
  <mergeCells count="1">
    <mergeCell ref="A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workbookViewId="0">
      <selection activeCell="C7" sqref="C7"/>
    </sheetView>
  </sheetViews>
  <sheetFormatPr defaultRowHeight="15" outlineLevelCol="1" x14ac:dyDescent="0.25"/>
  <cols>
    <col min="1" max="1" width="4.5703125" style="1" customWidth="1"/>
    <col min="2" max="2" width="23.42578125" style="1" customWidth="1"/>
    <col min="3" max="3" width="13.5703125" style="1" customWidth="1"/>
    <col min="4" max="4" width="6.85546875" style="1" customWidth="1"/>
    <col min="5" max="5" width="9.140625" style="1" customWidth="1"/>
    <col min="6" max="7" width="11.140625" style="1" customWidth="1"/>
    <col min="8" max="8" width="13.28515625" style="1" customWidth="1"/>
    <col min="9" max="9" width="8.28515625" style="1" customWidth="1"/>
    <col min="10" max="10" width="9.140625" style="1"/>
    <col min="11" max="11" width="10.5703125" style="1" customWidth="1"/>
    <col min="12" max="12" width="10" style="1" bestFit="1" customWidth="1"/>
    <col min="13" max="13" width="12.7109375" style="1" customWidth="1"/>
    <col min="14" max="14" width="14.140625" style="1" customWidth="1"/>
    <col min="15" max="15" width="11.140625" style="1" customWidth="1"/>
    <col min="16" max="16" width="11.140625" style="1" customWidth="1" outlineLevel="1"/>
    <col min="17" max="17" width="12.28515625" style="1" customWidth="1"/>
    <col min="18" max="16384" width="9.140625" style="1"/>
  </cols>
  <sheetData>
    <row r="1" spans="1:17" ht="15.75" thickBot="1" x14ac:dyDescent="0.3"/>
    <row r="2" spans="1:17" ht="27" customHeight="1" thickBot="1" x14ac:dyDescent="0.3">
      <c r="A2" s="31" t="s">
        <v>9</v>
      </c>
      <c r="B2" s="6"/>
      <c r="C2" s="36" t="s">
        <v>10</v>
      </c>
      <c r="D2" s="37"/>
      <c r="E2" s="37"/>
      <c r="F2" s="37"/>
      <c r="G2" s="38"/>
      <c r="H2" s="35" t="s">
        <v>12</v>
      </c>
      <c r="I2" s="35"/>
      <c r="J2" s="35"/>
      <c r="K2" s="35"/>
      <c r="L2" s="35"/>
      <c r="M2" s="35"/>
      <c r="N2" s="5" t="s">
        <v>5</v>
      </c>
      <c r="O2" s="33" t="s">
        <v>6</v>
      </c>
      <c r="P2" s="34"/>
      <c r="Q2" s="5" t="s">
        <v>7</v>
      </c>
    </row>
    <row r="3" spans="1:17" ht="26.25" customHeight="1" thickBot="1" x14ac:dyDescent="0.3">
      <c r="A3" s="32"/>
      <c r="B3" s="6" t="s">
        <v>8</v>
      </c>
      <c r="C3" s="6" t="s">
        <v>0</v>
      </c>
      <c r="D3" s="6" t="s">
        <v>9</v>
      </c>
      <c r="E3" s="6" t="s">
        <v>1</v>
      </c>
      <c r="F3" s="6" t="s">
        <v>2</v>
      </c>
      <c r="G3" s="6" t="s">
        <v>13</v>
      </c>
      <c r="H3" s="6" t="s">
        <v>0</v>
      </c>
      <c r="I3" s="6" t="s">
        <v>11</v>
      </c>
      <c r="J3" s="6" t="s">
        <v>1</v>
      </c>
      <c r="K3" s="6" t="s">
        <v>2</v>
      </c>
      <c r="L3" s="6" t="s">
        <v>3</v>
      </c>
      <c r="M3" s="6" t="s">
        <v>4</v>
      </c>
      <c r="N3" s="7" t="s">
        <v>2</v>
      </c>
      <c r="O3" s="7" t="s">
        <v>38</v>
      </c>
      <c r="P3" s="7" t="s">
        <v>0</v>
      </c>
      <c r="Q3" s="7" t="s">
        <v>2</v>
      </c>
    </row>
    <row r="4" spans="1:17" x14ac:dyDescent="0.25">
      <c r="A4" s="2">
        <v>1</v>
      </c>
      <c r="B4" s="28" t="s">
        <v>28</v>
      </c>
      <c r="C4" s="13">
        <v>44319</v>
      </c>
      <c r="D4" s="2">
        <v>1</v>
      </c>
      <c r="E4" s="2" t="s">
        <v>23</v>
      </c>
      <c r="F4" s="2">
        <v>2000</v>
      </c>
      <c r="G4" s="2" t="s">
        <v>14</v>
      </c>
      <c r="H4" s="13">
        <v>44322</v>
      </c>
      <c r="I4" s="2">
        <v>23</v>
      </c>
      <c r="J4" s="2" t="s">
        <v>23</v>
      </c>
      <c r="K4" s="2">
        <v>2000</v>
      </c>
      <c r="L4" s="22">
        <v>4</v>
      </c>
      <c r="M4" s="22">
        <f>K4*L4</f>
        <v>8000</v>
      </c>
      <c r="N4" s="25">
        <f>K4</f>
        <v>2000</v>
      </c>
      <c r="O4" s="25">
        <v>1000</v>
      </c>
      <c r="P4" s="25"/>
      <c r="Q4" s="25">
        <f>N4-O4</f>
        <v>1000</v>
      </c>
    </row>
    <row r="5" spans="1:17" x14ac:dyDescent="0.25">
      <c r="A5" s="3">
        <v>2</v>
      </c>
      <c r="B5" s="29" t="s">
        <v>26</v>
      </c>
      <c r="C5" s="14">
        <v>44319</v>
      </c>
      <c r="D5" s="3">
        <v>1</v>
      </c>
      <c r="E5" s="3" t="s">
        <v>23</v>
      </c>
      <c r="F5" s="3">
        <v>15</v>
      </c>
      <c r="G5" s="3" t="s">
        <v>14</v>
      </c>
      <c r="H5" s="14">
        <v>44323</v>
      </c>
      <c r="I5" s="3">
        <v>47</v>
      </c>
      <c r="J5" s="3" t="s">
        <v>37</v>
      </c>
      <c r="K5" s="3">
        <v>15</v>
      </c>
      <c r="L5" s="23">
        <v>2500</v>
      </c>
      <c r="M5" s="23">
        <f t="shared" ref="M5:M17" si="0">K5*L5</f>
        <v>37500</v>
      </c>
      <c r="N5" s="26">
        <f t="shared" ref="N5:N17" si="1">K5</f>
        <v>15</v>
      </c>
      <c r="O5" s="26"/>
      <c r="P5" s="26"/>
      <c r="Q5" s="26">
        <f t="shared" ref="Q5:Q17" si="2">N5-O5</f>
        <v>15</v>
      </c>
    </row>
    <row r="6" spans="1:17" x14ac:dyDescent="0.25">
      <c r="A6" s="3">
        <v>3</v>
      </c>
      <c r="B6" s="29" t="s">
        <v>27</v>
      </c>
      <c r="C6" s="14">
        <v>44319</v>
      </c>
      <c r="D6" s="3">
        <v>1</v>
      </c>
      <c r="E6" s="3" t="s">
        <v>24</v>
      </c>
      <c r="F6" s="3">
        <v>5.04</v>
      </c>
      <c r="G6" s="3" t="s">
        <v>36</v>
      </c>
      <c r="H6" s="14"/>
      <c r="I6" s="3"/>
      <c r="J6" s="3"/>
      <c r="K6" s="3"/>
      <c r="L6" s="23"/>
      <c r="M6" s="23">
        <f t="shared" si="0"/>
        <v>0</v>
      </c>
      <c r="N6" s="26">
        <f t="shared" si="1"/>
        <v>0</v>
      </c>
      <c r="O6" s="26"/>
      <c r="P6" s="26"/>
      <c r="Q6" s="26">
        <f t="shared" si="2"/>
        <v>0</v>
      </c>
    </row>
    <row r="7" spans="1:17" x14ac:dyDescent="0.25">
      <c r="A7" s="3">
        <v>4</v>
      </c>
      <c r="B7" s="29" t="s">
        <v>34</v>
      </c>
      <c r="C7" s="14">
        <v>44323</v>
      </c>
      <c r="D7" s="3">
        <v>4</v>
      </c>
      <c r="E7" s="3" t="s">
        <v>33</v>
      </c>
      <c r="F7" s="3">
        <v>3.45</v>
      </c>
      <c r="G7" s="3" t="s">
        <v>14</v>
      </c>
      <c r="H7" s="14">
        <v>44328</v>
      </c>
      <c r="I7" s="3">
        <v>4</v>
      </c>
      <c r="J7" s="3" t="s">
        <v>33</v>
      </c>
      <c r="K7" s="3">
        <v>3.45</v>
      </c>
      <c r="L7" s="23">
        <v>289000</v>
      </c>
      <c r="M7" s="23">
        <f t="shared" si="0"/>
        <v>997050</v>
      </c>
      <c r="N7" s="26">
        <f t="shared" si="1"/>
        <v>3.45</v>
      </c>
      <c r="O7" s="26"/>
      <c r="P7" s="26"/>
      <c r="Q7" s="26">
        <f t="shared" si="2"/>
        <v>3.45</v>
      </c>
    </row>
    <row r="8" spans="1:17" x14ac:dyDescent="0.25">
      <c r="A8" s="3">
        <v>5</v>
      </c>
      <c r="B8" s="29" t="s">
        <v>35</v>
      </c>
      <c r="C8" s="14">
        <v>44323</v>
      </c>
      <c r="D8" s="3">
        <v>4</v>
      </c>
      <c r="E8" s="3" t="s">
        <v>33</v>
      </c>
      <c r="F8" s="3">
        <v>2.0099999999999998</v>
      </c>
      <c r="G8" s="3" t="s">
        <v>14</v>
      </c>
      <c r="H8" s="14">
        <v>44329</v>
      </c>
      <c r="I8" s="3">
        <v>12</v>
      </c>
      <c r="J8" s="3" t="s">
        <v>33</v>
      </c>
      <c r="K8" s="3">
        <v>2.0099999999999998</v>
      </c>
      <c r="L8" s="23">
        <v>308000</v>
      </c>
      <c r="M8" s="23">
        <f t="shared" si="0"/>
        <v>619079.99999999988</v>
      </c>
      <c r="N8" s="26">
        <f t="shared" si="1"/>
        <v>2.0099999999999998</v>
      </c>
      <c r="O8" s="26"/>
      <c r="P8" s="26"/>
      <c r="Q8" s="26">
        <f t="shared" si="2"/>
        <v>2.0099999999999998</v>
      </c>
    </row>
    <row r="9" spans="1:17" x14ac:dyDescent="0.25">
      <c r="A9" s="3">
        <v>6</v>
      </c>
      <c r="B9" s="29" t="s">
        <v>27</v>
      </c>
      <c r="C9" s="14">
        <v>44324</v>
      </c>
      <c r="D9" s="3">
        <v>5</v>
      </c>
      <c r="E9" s="3" t="s">
        <v>24</v>
      </c>
      <c r="F9" s="3">
        <v>3.3</v>
      </c>
      <c r="G9" s="3" t="s">
        <v>14</v>
      </c>
      <c r="H9" s="14">
        <v>44330</v>
      </c>
      <c r="I9" s="21"/>
      <c r="J9" s="3" t="s">
        <v>24</v>
      </c>
      <c r="K9" s="3">
        <v>3.3</v>
      </c>
      <c r="L9" s="23"/>
      <c r="M9" s="23">
        <f t="shared" si="0"/>
        <v>0</v>
      </c>
      <c r="N9" s="26">
        <f t="shared" si="1"/>
        <v>3.3</v>
      </c>
      <c r="O9" s="26"/>
      <c r="P9" s="26"/>
      <c r="Q9" s="26">
        <f t="shared" si="2"/>
        <v>3.3</v>
      </c>
    </row>
    <row r="10" spans="1:17" x14ac:dyDescent="0.25">
      <c r="A10" s="3">
        <v>7</v>
      </c>
      <c r="B10" s="3"/>
      <c r="C10" s="3"/>
      <c r="D10" s="3"/>
      <c r="E10" s="3"/>
      <c r="F10" s="3"/>
      <c r="G10" s="3"/>
      <c r="H10" s="14"/>
      <c r="I10" s="3"/>
      <c r="J10" s="3"/>
      <c r="K10" s="3"/>
      <c r="L10" s="23"/>
      <c r="M10" s="23">
        <f t="shared" si="0"/>
        <v>0</v>
      </c>
      <c r="N10" s="26">
        <f t="shared" si="1"/>
        <v>0</v>
      </c>
      <c r="O10" s="26"/>
      <c r="P10" s="26"/>
      <c r="Q10" s="26">
        <f t="shared" si="2"/>
        <v>0</v>
      </c>
    </row>
    <row r="11" spans="1:17" x14ac:dyDescent="0.25">
      <c r="A11" s="3">
        <v>8</v>
      </c>
      <c r="B11" s="3"/>
      <c r="C11" s="3"/>
      <c r="D11" s="3"/>
      <c r="E11" s="3"/>
      <c r="F11" s="3"/>
      <c r="G11" s="3"/>
      <c r="H11" s="14"/>
      <c r="I11" s="3"/>
      <c r="J11" s="3"/>
      <c r="K11" s="3"/>
      <c r="L11" s="23"/>
      <c r="M11" s="23">
        <f t="shared" si="0"/>
        <v>0</v>
      </c>
      <c r="N11" s="26">
        <f t="shared" si="1"/>
        <v>0</v>
      </c>
      <c r="O11" s="26"/>
      <c r="P11" s="26"/>
      <c r="Q11" s="26">
        <f t="shared" si="2"/>
        <v>0</v>
      </c>
    </row>
    <row r="12" spans="1:17" x14ac:dyDescent="0.25">
      <c r="A12" s="3">
        <v>9</v>
      </c>
      <c r="B12" s="3"/>
      <c r="C12" s="3"/>
      <c r="D12" s="3"/>
      <c r="E12" s="3"/>
      <c r="F12" s="3"/>
      <c r="G12" s="3"/>
      <c r="H12" s="14"/>
      <c r="I12" s="3"/>
      <c r="J12" s="3"/>
      <c r="K12" s="3"/>
      <c r="L12" s="23"/>
      <c r="M12" s="23">
        <f t="shared" si="0"/>
        <v>0</v>
      </c>
      <c r="N12" s="26">
        <f t="shared" si="1"/>
        <v>0</v>
      </c>
      <c r="O12" s="26"/>
      <c r="P12" s="26"/>
      <c r="Q12" s="26">
        <f t="shared" si="2"/>
        <v>0</v>
      </c>
    </row>
    <row r="13" spans="1:17" x14ac:dyDescent="0.25">
      <c r="A13" s="3">
        <v>10</v>
      </c>
      <c r="B13" s="3"/>
      <c r="C13" s="3"/>
      <c r="D13" s="3"/>
      <c r="E13" s="3"/>
      <c r="F13" s="3"/>
      <c r="G13" s="3"/>
      <c r="H13" s="14"/>
      <c r="I13" s="3"/>
      <c r="J13" s="3"/>
      <c r="K13" s="3"/>
      <c r="L13" s="23"/>
      <c r="M13" s="23">
        <f t="shared" si="0"/>
        <v>0</v>
      </c>
      <c r="N13" s="26">
        <f t="shared" si="1"/>
        <v>0</v>
      </c>
      <c r="O13" s="26"/>
      <c r="P13" s="26"/>
      <c r="Q13" s="26">
        <f t="shared" si="2"/>
        <v>0</v>
      </c>
    </row>
    <row r="14" spans="1:17" x14ac:dyDescent="0.25">
      <c r="A14" s="3">
        <v>11</v>
      </c>
      <c r="B14" s="3"/>
      <c r="C14" s="3"/>
      <c r="D14" s="3"/>
      <c r="E14" s="3"/>
      <c r="F14" s="3"/>
      <c r="G14" s="3"/>
      <c r="H14" s="14"/>
      <c r="I14" s="3"/>
      <c r="J14" s="3"/>
      <c r="K14" s="3"/>
      <c r="L14" s="23"/>
      <c r="M14" s="23">
        <f t="shared" si="0"/>
        <v>0</v>
      </c>
      <c r="N14" s="26">
        <f t="shared" si="1"/>
        <v>0</v>
      </c>
      <c r="O14" s="26"/>
      <c r="P14" s="26"/>
      <c r="Q14" s="26">
        <f t="shared" si="2"/>
        <v>0</v>
      </c>
    </row>
    <row r="15" spans="1:17" x14ac:dyDescent="0.25">
      <c r="A15" s="3">
        <v>12</v>
      </c>
      <c r="B15" s="3"/>
      <c r="C15" s="3"/>
      <c r="D15" s="3"/>
      <c r="E15" s="3"/>
      <c r="F15" s="3"/>
      <c r="G15" s="3"/>
      <c r="H15" s="14"/>
      <c r="I15" s="3"/>
      <c r="J15" s="3"/>
      <c r="K15" s="3"/>
      <c r="L15" s="23"/>
      <c r="M15" s="23">
        <f t="shared" si="0"/>
        <v>0</v>
      </c>
      <c r="N15" s="26">
        <f t="shared" si="1"/>
        <v>0</v>
      </c>
      <c r="O15" s="26"/>
      <c r="P15" s="26"/>
      <c r="Q15" s="26">
        <f t="shared" si="2"/>
        <v>0</v>
      </c>
    </row>
    <row r="16" spans="1:17" x14ac:dyDescent="0.25">
      <c r="A16" s="3">
        <v>13</v>
      </c>
      <c r="B16" s="3"/>
      <c r="C16" s="3"/>
      <c r="D16" s="3"/>
      <c r="E16" s="3"/>
      <c r="F16" s="3"/>
      <c r="G16" s="3"/>
      <c r="H16" s="14"/>
      <c r="I16" s="3"/>
      <c r="J16" s="3"/>
      <c r="K16" s="3"/>
      <c r="L16" s="23"/>
      <c r="M16" s="23">
        <f t="shared" si="0"/>
        <v>0</v>
      </c>
      <c r="N16" s="26">
        <f t="shared" si="1"/>
        <v>0</v>
      </c>
      <c r="O16" s="26"/>
      <c r="P16" s="26"/>
      <c r="Q16" s="26">
        <f t="shared" si="2"/>
        <v>0</v>
      </c>
    </row>
    <row r="17" spans="1:17" x14ac:dyDescent="0.25">
      <c r="A17" s="3">
        <v>14</v>
      </c>
      <c r="B17" s="4"/>
      <c r="C17" s="4"/>
      <c r="D17" s="4"/>
      <c r="E17" s="4"/>
      <c r="F17" s="4"/>
      <c r="G17" s="4"/>
      <c r="H17" s="20"/>
      <c r="I17" s="4"/>
      <c r="J17" s="4"/>
      <c r="K17" s="4"/>
      <c r="L17" s="24"/>
      <c r="M17" s="24">
        <f t="shared" si="0"/>
        <v>0</v>
      </c>
      <c r="N17" s="27">
        <f t="shared" si="1"/>
        <v>0</v>
      </c>
      <c r="O17" s="27"/>
      <c r="P17" s="27"/>
      <c r="Q17" s="27">
        <f t="shared" si="2"/>
        <v>0</v>
      </c>
    </row>
  </sheetData>
  <autoFilter ref="A3:Q8">
    <sortState ref="A5:P17">
      <sortCondition ref="D3:D8"/>
    </sortState>
  </autoFilter>
  <mergeCells count="4">
    <mergeCell ref="A2:A3"/>
    <mergeCell ref="O2:P2"/>
    <mergeCell ref="H2:M2"/>
    <mergeCell ref="C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Заявка </vt:lpstr>
      <vt:lpstr>Учет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2021-04-09T06:36:46Z</dcterms:modified>
</cp:coreProperties>
</file>