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REELANCE\EXCELWORLD\TEST-051 Сумма по нескольким условиям 08-04-2021\"/>
    </mc:Choice>
  </mc:AlternateContent>
  <bookViews>
    <workbookView xWindow="-105" yWindow="-105" windowWidth="23250" windowHeight="12570"/>
  </bookViews>
  <sheets>
    <sheet name="Журнал1" sheetId="1" r:id="rId1"/>
    <sheet name="Читатели" sheetId="2" r:id="rId2"/>
    <sheet name="Свод по дням" sheetId="3" r:id="rId3"/>
  </sheets>
  <definedNames>
    <definedName name="_xlnm._FilterDatabase" localSheetId="0" hidden="1">Журнал1!$A$1:$D$22</definedName>
    <definedName name="пользователи">Читатели!$A$2:$A$15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B3" i="3"/>
  <c r="B5" i="3"/>
  <c r="D3" i="1"/>
  <c r="D4" i="1"/>
  <c r="D5" i="1"/>
  <c r="C4" i="3" s="1"/>
  <c r="D6" i="1"/>
  <c r="D7" i="1"/>
  <c r="C5" i="3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C2" i="3" s="1"/>
  <c r="B2" i="3" l="1"/>
  <c r="B4" i="3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D2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=ВПР(A2;Читатели!$A$2:$B$15;2)</t>
        </r>
      </text>
    </comment>
  </commentList>
</comments>
</file>

<file path=xl/comments2.xml><?xml version="1.0" encoding="utf-8"?>
<comments xmlns="http://schemas.openxmlformats.org/spreadsheetml/2006/main">
  <authors>
    <author>Дворец Никита Никитович</author>
  </authors>
  <commentList>
    <comment ref="B2" authorId="0" shapeId="0">
      <text>
        <r>
          <rPr>
            <sz val="9"/>
            <color indexed="81"/>
            <rFont val="Tahoma"/>
            <family val="2"/>
            <charset val="204"/>
          </rPr>
          <t xml:space="preserve">
=СУММЕСЛИМН(Журнал1!B:B;Журнал1!C:C;'Свод по дням'!A2;Журнал1!D:D;'Свод по дням'!$B$1)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=СУММЕСЛИМН(Журнал1!B:B;Журнал1!C:C;'Свод по дням'!A2;Журнал1!D:D;'Свод по дням'!$C$1)</t>
        </r>
      </text>
    </comment>
  </commentList>
</comments>
</file>

<file path=xl/sharedStrings.xml><?xml version="1.0" encoding="utf-8"?>
<sst xmlns="http://schemas.openxmlformats.org/spreadsheetml/2006/main" count="59" uniqueCount="25">
  <si>
    <t>Иванов</t>
  </si>
  <si>
    <t>Петров</t>
  </si>
  <si>
    <t>Сидоров</t>
  </si>
  <si>
    <t>Жданов</t>
  </si>
  <si>
    <t>Дата</t>
  </si>
  <si>
    <t>Сумма</t>
  </si>
  <si>
    <t>Пособие</t>
  </si>
  <si>
    <t>Афанасьев</t>
  </si>
  <si>
    <t>Баранкин</t>
  </si>
  <si>
    <t>Пользователь</t>
  </si>
  <si>
    <t>Пользователи</t>
  </si>
  <si>
    <t>группирует суммы оплат по датам и разделением на личные д/ср и пособия</t>
  </si>
  <si>
    <t>Форма оплаты</t>
  </si>
  <si>
    <t>личные д/с</t>
  </si>
  <si>
    <t>пособие</t>
  </si>
  <si>
    <t>Кузнецов</t>
  </si>
  <si>
    <t>Орлов</t>
  </si>
  <si>
    <t>Петухов</t>
  </si>
  <si>
    <t>Анисин</t>
  </si>
  <si>
    <t>Буев</t>
  </si>
  <si>
    <t>Горлов</t>
  </si>
  <si>
    <t>Цыганов</t>
  </si>
  <si>
    <t>Воронин</t>
  </si>
  <si>
    <t>Артемьев</t>
  </si>
  <si>
    <t>Личные д/с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</si>
</sst>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14" fontId="0" fillId="5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161925</xdr:rowOff>
    </xdr:from>
    <xdr:to>
      <xdr:col>20</xdr:col>
      <xdr:colOff>333375</xdr:colOff>
      <xdr:row>18</xdr:row>
      <xdr:rowOff>142875</xdr:rowOff>
    </xdr:to>
    <xdr:sp macro="" textlink="">
      <xdr:nvSpPr>
        <xdr:cNvPr id="2" name="TextBox 1"/>
        <xdr:cNvSpPr txBox="1"/>
      </xdr:nvSpPr>
      <xdr:spPr>
        <a:xfrm>
          <a:off x="4657725" y="542925"/>
          <a:ext cx="9324975" cy="302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Доброй ночи. Подскажите пожалуйста, что делаю не так. Есть 3 вкладки. На вкладке "Читатели" указаны все пользователи, одни из них всегда оплачивают за счет пособия, из личных средств не оплачивают никогда: такие как Сидоров, Жданов и еще дюжина пользователей.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вкладке "Журнал1" ведется сплошная регистрация пользователей, их оплаты и даты, при этом пользователь выбирается из выпадающего списка, который ссылается на вкладку "Читатели", а сумма оплаты находится только в одном столбце.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вкладке "Свод по дням" находится сводная таблица, которая группирует суммы оплат по датам и разделением на личные д/ср и пособия. Формула не производит правильный подсчет оплаты за счет пособия. Необходимо, чтобы в случае оплаты Сидоровым, Ждановым и еще дюжиной пользователей, сумма их оплаты попадала в столбец пособия в соответствующую дату платежа.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17" sqref="D17"/>
    </sheetView>
  </sheetViews>
  <sheetFormatPr defaultRowHeight="15" x14ac:dyDescent="0.25"/>
  <cols>
    <col min="1" max="1" width="16.85546875" customWidth="1"/>
    <col min="2" max="3" width="12.7109375" customWidth="1"/>
    <col min="4" max="4" width="16.140625" customWidth="1"/>
  </cols>
  <sheetData>
    <row r="1" spans="1:4" x14ac:dyDescent="0.25">
      <c r="A1" s="1" t="s">
        <v>9</v>
      </c>
      <c r="B1" s="1" t="s">
        <v>5</v>
      </c>
      <c r="C1" s="1" t="s">
        <v>4</v>
      </c>
      <c r="D1" s="1" t="s">
        <v>12</v>
      </c>
    </row>
    <row r="2" spans="1:4" x14ac:dyDescent="0.25">
      <c r="A2" s="2" t="s">
        <v>0</v>
      </c>
      <c r="B2" s="2">
        <v>300</v>
      </c>
      <c r="C2" s="3">
        <v>44228</v>
      </c>
      <c r="D2" s="11" t="str">
        <f>VLOOKUP(A2,Читатели!$A$2:$B$15,2)</f>
        <v>личные д/с</v>
      </c>
    </row>
    <row r="3" spans="1:4" x14ac:dyDescent="0.25">
      <c r="A3" s="2" t="s">
        <v>2</v>
      </c>
      <c r="B3" s="2">
        <v>200</v>
      </c>
      <c r="C3" s="3">
        <v>44228</v>
      </c>
      <c r="D3" s="11" t="str">
        <f>VLOOKUP(A3,Читатели!$A$2:$B$15,2)</f>
        <v>личные д/с</v>
      </c>
    </row>
    <row r="4" spans="1:4" x14ac:dyDescent="0.25">
      <c r="A4" s="2" t="s">
        <v>3</v>
      </c>
      <c r="B4" s="2">
        <v>150</v>
      </c>
      <c r="C4" s="3">
        <v>44228</v>
      </c>
      <c r="D4" s="11" t="str">
        <f>VLOOKUP(A4,Читатели!$A$2:$B$15,2)</f>
        <v>пособие</v>
      </c>
    </row>
    <row r="5" spans="1:4" x14ac:dyDescent="0.25">
      <c r="A5" s="2" t="s">
        <v>1</v>
      </c>
      <c r="B5" s="2">
        <v>330</v>
      </c>
      <c r="C5" s="3">
        <v>44230</v>
      </c>
      <c r="D5" s="11" t="str">
        <f>VLOOKUP(A5,Читатели!$A$2:$B$15,2)</f>
        <v>личные д/с</v>
      </c>
    </row>
    <row r="6" spans="1:4" x14ac:dyDescent="0.25">
      <c r="A6" s="2" t="s">
        <v>3</v>
      </c>
      <c r="B6" s="2">
        <v>240</v>
      </c>
      <c r="C6" s="3">
        <v>44230</v>
      </c>
      <c r="D6" s="11" t="str">
        <f>VLOOKUP(A6,Читатели!$A$2:$B$15,2)</f>
        <v>пособие</v>
      </c>
    </row>
    <row r="7" spans="1:4" x14ac:dyDescent="0.25">
      <c r="A7" s="2" t="s">
        <v>1</v>
      </c>
      <c r="B7" s="2">
        <v>150</v>
      </c>
      <c r="C7" s="3">
        <v>44231</v>
      </c>
      <c r="D7" s="11" t="str">
        <f>VLOOKUP(A7,Читатели!$A$2:$B$15,2)</f>
        <v>личные д/с</v>
      </c>
    </row>
    <row r="8" spans="1:4" x14ac:dyDescent="0.25">
      <c r="A8" s="2" t="s">
        <v>2</v>
      </c>
      <c r="B8" s="2">
        <v>500</v>
      </c>
      <c r="C8" s="3">
        <v>44231</v>
      </c>
      <c r="D8" s="11" t="str">
        <f>VLOOKUP(A8,Читатели!$A$2:$B$15,2)</f>
        <v>личные д/с</v>
      </c>
    </row>
    <row r="9" spans="1:4" x14ac:dyDescent="0.25">
      <c r="A9" s="2" t="s">
        <v>2</v>
      </c>
      <c r="B9" s="2">
        <v>100</v>
      </c>
      <c r="C9" s="3">
        <v>44232</v>
      </c>
      <c r="D9" s="11" t="str">
        <f>VLOOKUP(A9,Читатели!$A$2:$B$15,2)</f>
        <v>личные д/с</v>
      </c>
    </row>
    <row r="10" spans="1:4" x14ac:dyDescent="0.25">
      <c r="A10" s="2" t="s">
        <v>2</v>
      </c>
      <c r="B10" s="2">
        <v>100</v>
      </c>
      <c r="C10" s="3">
        <v>44232</v>
      </c>
      <c r="D10" s="11" t="str">
        <f>VLOOKUP(A10,Читатели!$A$2:$B$15,2)</f>
        <v>личные д/с</v>
      </c>
    </row>
    <row r="11" spans="1:4" x14ac:dyDescent="0.25">
      <c r="A11" s="2" t="s">
        <v>2</v>
      </c>
      <c r="B11" s="2">
        <v>100</v>
      </c>
      <c r="C11" s="3">
        <v>44232</v>
      </c>
      <c r="D11" s="11" t="str">
        <f>VLOOKUP(A11,Читатели!$A$2:$B$15,2)</f>
        <v>личные д/с</v>
      </c>
    </row>
    <row r="12" spans="1:4" x14ac:dyDescent="0.25">
      <c r="A12" s="2" t="s">
        <v>15</v>
      </c>
      <c r="B12" s="2">
        <v>100</v>
      </c>
      <c r="C12" s="3">
        <v>44232</v>
      </c>
      <c r="D12" s="11" t="str">
        <f>VLOOKUP(A12,Читатели!$A$2:$B$15,2)</f>
        <v>личные д/с</v>
      </c>
    </row>
    <row r="13" spans="1:4" x14ac:dyDescent="0.25">
      <c r="A13" s="2" t="s">
        <v>16</v>
      </c>
      <c r="B13" s="2">
        <v>100</v>
      </c>
      <c r="C13" s="3">
        <v>44232</v>
      </c>
      <c r="D13" s="11" t="str">
        <f>VLOOKUP(A13,Читатели!$A$2:$B$15,2)</f>
        <v>личные д/с</v>
      </c>
    </row>
    <row r="14" spans="1:4" x14ac:dyDescent="0.25">
      <c r="A14" s="2" t="s">
        <v>17</v>
      </c>
      <c r="B14" s="2">
        <v>100</v>
      </c>
      <c r="C14" s="3">
        <v>44232</v>
      </c>
      <c r="D14" s="11" t="str">
        <f>VLOOKUP(A14,Читатели!$A$2:$B$15,2)</f>
        <v>личные д/с</v>
      </c>
    </row>
    <row r="15" spans="1:4" x14ac:dyDescent="0.25">
      <c r="A15" s="2" t="s">
        <v>3</v>
      </c>
      <c r="B15" s="2">
        <v>100</v>
      </c>
      <c r="C15" s="3">
        <v>44232</v>
      </c>
      <c r="D15" s="11" t="str">
        <f>VLOOKUP(A15,Читатели!$A$2:$B$15,2)</f>
        <v>пособие</v>
      </c>
    </row>
    <row r="16" spans="1:4" x14ac:dyDescent="0.25">
      <c r="A16" s="2" t="s">
        <v>19</v>
      </c>
      <c r="B16" s="2">
        <v>100</v>
      </c>
      <c r="C16" s="3">
        <v>44232</v>
      </c>
      <c r="D16" s="11" t="str">
        <f>VLOOKUP(A16,Читатели!$A$2:$B$15,2)</f>
        <v>пособие</v>
      </c>
    </row>
    <row r="17" spans="1:4" x14ac:dyDescent="0.25">
      <c r="A17" s="2" t="s">
        <v>20</v>
      </c>
      <c r="B17" s="2">
        <v>100</v>
      </c>
      <c r="C17" s="3">
        <v>44232</v>
      </c>
      <c r="D17" s="11" t="str">
        <f>VLOOKUP(A17,Читатели!$A$2:$B$15,2)</f>
        <v>пособие</v>
      </c>
    </row>
    <row r="18" spans="1:4" x14ac:dyDescent="0.25">
      <c r="A18" s="2" t="s">
        <v>21</v>
      </c>
      <c r="B18" s="2">
        <v>100</v>
      </c>
      <c r="C18" s="3">
        <v>44232</v>
      </c>
      <c r="D18" s="11" t="str">
        <f>VLOOKUP(A18,Читатели!$A$2:$B$15,2)</f>
        <v>личные д/с</v>
      </c>
    </row>
    <row r="19" spans="1:4" x14ac:dyDescent="0.25">
      <c r="A19" s="2" t="s">
        <v>22</v>
      </c>
      <c r="B19" s="2">
        <v>100</v>
      </c>
      <c r="C19" s="3">
        <v>44232</v>
      </c>
      <c r="D19" s="11" t="str">
        <f>VLOOKUP(A19,Читатели!$A$2:$B$15,2)</f>
        <v>пособие</v>
      </c>
    </row>
    <row r="20" spans="1:4" x14ac:dyDescent="0.25">
      <c r="A20" s="2" t="s">
        <v>2</v>
      </c>
      <c r="B20" s="2">
        <v>100</v>
      </c>
      <c r="C20" s="3">
        <v>44232</v>
      </c>
      <c r="D20" s="11" t="str">
        <f>VLOOKUP(A20,Читатели!$A$2:$B$15,2)</f>
        <v>личные д/с</v>
      </c>
    </row>
    <row r="21" spans="1:4" x14ac:dyDescent="0.25">
      <c r="A21" s="2" t="s">
        <v>2</v>
      </c>
      <c r="B21" s="2">
        <v>100</v>
      </c>
      <c r="C21" s="3">
        <v>44232</v>
      </c>
      <c r="D21" s="11" t="str">
        <f>VLOOKUP(A21,Читатели!$A$2:$B$15,2)</f>
        <v>личные д/с</v>
      </c>
    </row>
    <row r="22" spans="1:4" x14ac:dyDescent="0.25">
      <c r="A22" s="2" t="s">
        <v>2</v>
      </c>
      <c r="B22" s="2">
        <v>100</v>
      </c>
      <c r="C22" s="3">
        <v>44232</v>
      </c>
      <c r="D22" s="11" t="str">
        <f>VLOOKUP(A22,Читатели!$A$2:$B$15,2)</f>
        <v>личные д/с</v>
      </c>
    </row>
  </sheetData>
  <autoFilter ref="A1:D22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Читатели!$A:$A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7" sqref="A17"/>
    </sheetView>
  </sheetViews>
  <sheetFormatPr defaultRowHeight="15" x14ac:dyDescent="0.25"/>
  <cols>
    <col min="1" max="1" width="21.140625" customWidth="1"/>
    <col min="2" max="2" width="26.5703125" customWidth="1"/>
    <col min="3" max="3" width="38.85546875" customWidth="1"/>
  </cols>
  <sheetData>
    <row r="1" spans="1:2" x14ac:dyDescent="0.25">
      <c r="A1" s="1" t="s">
        <v>10</v>
      </c>
      <c r="B1" s="1" t="s">
        <v>12</v>
      </c>
    </row>
    <row r="2" spans="1:2" x14ac:dyDescent="0.25">
      <c r="A2" s="6" t="s">
        <v>2</v>
      </c>
      <c r="B2" s="6" t="s">
        <v>14</v>
      </c>
    </row>
    <row r="3" spans="1:2" x14ac:dyDescent="0.25">
      <c r="A3" s="6" t="s">
        <v>23</v>
      </c>
      <c r="B3" s="6" t="s">
        <v>14</v>
      </c>
    </row>
    <row r="4" spans="1:2" x14ac:dyDescent="0.25">
      <c r="A4" s="6" t="s">
        <v>15</v>
      </c>
      <c r="B4" s="6" t="s">
        <v>14</v>
      </c>
    </row>
    <row r="5" spans="1:2" x14ac:dyDescent="0.25">
      <c r="A5" s="6" t="s">
        <v>16</v>
      </c>
      <c r="B5" s="6" t="s">
        <v>14</v>
      </c>
    </row>
    <row r="6" spans="1:2" x14ac:dyDescent="0.25">
      <c r="A6" s="6" t="s">
        <v>17</v>
      </c>
      <c r="B6" s="6" t="s">
        <v>14</v>
      </c>
    </row>
    <row r="7" spans="1:2" x14ac:dyDescent="0.25">
      <c r="A7" s="6" t="s">
        <v>18</v>
      </c>
      <c r="B7" s="6" t="s">
        <v>14</v>
      </c>
    </row>
    <row r="8" spans="1:2" x14ac:dyDescent="0.25">
      <c r="A8" s="6" t="s">
        <v>19</v>
      </c>
      <c r="B8" s="6" t="s">
        <v>14</v>
      </c>
    </row>
    <row r="9" spans="1:2" x14ac:dyDescent="0.25">
      <c r="A9" s="6" t="s">
        <v>20</v>
      </c>
      <c r="B9" s="6" t="s">
        <v>14</v>
      </c>
    </row>
    <row r="10" spans="1:2" x14ac:dyDescent="0.25">
      <c r="A10" s="6" t="s">
        <v>21</v>
      </c>
      <c r="B10" s="6" t="s">
        <v>14</v>
      </c>
    </row>
    <row r="11" spans="1:2" x14ac:dyDescent="0.25">
      <c r="A11" s="6" t="s">
        <v>22</v>
      </c>
      <c r="B11" s="6" t="s">
        <v>14</v>
      </c>
    </row>
    <row r="12" spans="1:2" x14ac:dyDescent="0.25">
      <c r="A12" s="5" t="s">
        <v>0</v>
      </c>
      <c r="B12" s="5" t="s">
        <v>13</v>
      </c>
    </row>
    <row r="13" spans="1:2" x14ac:dyDescent="0.25">
      <c r="A13" s="5" t="s">
        <v>1</v>
      </c>
      <c r="B13" s="5" t="s">
        <v>13</v>
      </c>
    </row>
    <row r="14" spans="1:2" x14ac:dyDescent="0.25">
      <c r="A14" s="5" t="s">
        <v>7</v>
      </c>
      <c r="B14" s="5" t="s">
        <v>13</v>
      </c>
    </row>
    <row r="15" spans="1:2" x14ac:dyDescent="0.25">
      <c r="A15" s="5" t="s">
        <v>8</v>
      </c>
      <c r="B15" s="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B12" sqref="B12"/>
    </sheetView>
  </sheetViews>
  <sheetFormatPr defaultRowHeight="15" x14ac:dyDescent="0.25"/>
  <cols>
    <col min="1" max="1" width="10.140625" bestFit="1" customWidth="1"/>
    <col min="2" max="2" width="19.7109375" customWidth="1"/>
    <col min="3" max="3" width="15" customWidth="1"/>
  </cols>
  <sheetData>
    <row r="1" spans="1:5" x14ac:dyDescent="0.25">
      <c r="A1" s="9" t="s">
        <v>4</v>
      </c>
      <c r="B1" s="4" t="s">
        <v>24</v>
      </c>
      <c r="C1" s="7" t="s">
        <v>6</v>
      </c>
      <c r="E1" t="s">
        <v>11</v>
      </c>
    </row>
    <row r="2" spans="1:5" x14ac:dyDescent="0.25">
      <c r="A2" s="10">
        <v>44228</v>
      </c>
      <c r="B2" s="5">
        <f>SUMIFS(Журнал1!B:B,Журнал1!C:C,'Свод по дням'!A2,Журнал1!D:D,'Свод по дням'!$B$1)</f>
        <v>500</v>
      </c>
      <c r="C2" s="8">
        <f>SUMIFS(Журнал1!B:B,Журнал1!C:C,'Свод по дням'!A2,Журнал1!D:D,'Свод по дням'!$C$1)</f>
        <v>150</v>
      </c>
    </row>
    <row r="3" spans="1:5" x14ac:dyDescent="0.25">
      <c r="A3" s="10">
        <v>44229</v>
      </c>
      <c r="B3" s="5">
        <f>SUMIFS(Журнал1!B:B,Журнал1!C:C,'Свод по дням'!A3,Журнал1!D:D,'Свод по дням'!$B$1)</f>
        <v>0</v>
      </c>
      <c r="C3" s="8">
        <f>SUMIFS(Журнал1!B:B,Журнал1!C:C,'Свод по дням'!A3,Журнал1!D:D,'Свод по дням'!$C$1)</f>
        <v>0</v>
      </c>
    </row>
    <row r="4" spans="1:5" x14ac:dyDescent="0.25">
      <c r="A4" s="10">
        <v>44230</v>
      </c>
      <c r="B4" s="5">
        <f>SUMIFS(Журнал1!B:B,Журнал1!C:C,'Свод по дням'!A4,Журнал1!D:D,'Свод по дням'!$B$1)</f>
        <v>330</v>
      </c>
      <c r="C4" s="8">
        <f>SUMIFS(Журнал1!B:B,Журнал1!C:C,'Свод по дням'!A4,Журнал1!D:D,'Свод по дням'!$C$1)</f>
        <v>240</v>
      </c>
    </row>
    <row r="5" spans="1:5" x14ac:dyDescent="0.25">
      <c r="A5" s="10">
        <v>44231</v>
      </c>
      <c r="B5" s="5">
        <f>SUMIFS(Журнал1!B:B,Журнал1!C:C,'Свод по дням'!A5,Журнал1!D:D,'Свод по дням'!$B$1)</f>
        <v>650</v>
      </c>
      <c r="C5" s="8">
        <f>SUMIFS(Журнал1!B:B,Журнал1!C:C,'Свод по дням'!A5,Журнал1!D:D,'Свод по дням'!$C$1)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Журнал1</vt:lpstr>
      <vt:lpstr>Читатели</vt:lpstr>
      <vt:lpstr>Свод по дням</vt:lpstr>
      <vt:lpstr>пользователи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Дворец Никита Никитович</cp:lastModifiedBy>
  <dcterms:created xsi:type="dcterms:W3CDTF">2021-04-07T23:50:06Z</dcterms:created>
  <dcterms:modified xsi:type="dcterms:W3CDTF">2021-04-08T13:33:49Z</dcterms:modified>
</cp:coreProperties>
</file>