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05" yWindow="-105" windowWidth="20640" windowHeight="11760"/>
  </bookViews>
  <sheets>
    <sheet name="1" sheetId="1" r:id="rId1"/>
  </sheets>
  <definedNames>
    <definedName name="_xlnm._FilterDatabase" localSheetId="0" hidden="1">'1'!$A$8:$J$54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Z_076CF88A_FABD_11D1_AF6F_444553540001_.wvu.Cols" localSheetId="0" hidden="1">'1'!#REF!</definedName>
    <definedName name="Z_076CF88A_FABD_11D1_AF6F_444553540001_.wvu.PrintArea" localSheetId="0" hidden="1">'1'!$A$5:$J$14</definedName>
    <definedName name="Z_076CF893_FABD_11D1_AF6F_444553540001_.wvu.Cols" localSheetId="0" hidden="1">'1'!#REF!</definedName>
    <definedName name="Z_076CF893_FABD_11D1_AF6F_444553540001_.wvu.PrintArea" localSheetId="0" hidden="1">'1'!$A$5:$J$14</definedName>
    <definedName name="Z_076CF8DB_FABD_11D1_AF6F_444553540001_.wvu.Cols" localSheetId="0" hidden="1">'1'!#REF!</definedName>
    <definedName name="Z_076CF8DB_FABD_11D1_AF6F_444553540001_.wvu.PrintArea" localSheetId="0" hidden="1">'1'!$A$5:$J$14</definedName>
    <definedName name="Z_076CF8DC_FABD_11D1_AF6F_444553540001_.wvu.Cols" localSheetId="0" hidden="1">'1'!#REF!</definedName>
    <definedName name="Z_076CF8DC_FABD_11D1_AF6F_444553540001_.wvu.PrintArea" localSheetId="0" hidden="1">'1'!$A$5:$J$14</definedName>
    <definedName name="Z_076CF8DD_FABD_11D1_AF6F_444553540001_.wvu.Cols" localSheetId="0" hidden="1">'1'!#REF!</definedName>
    <definedName name="Z_076CF8DD_FABD_11D1_AF6F_444553540001_.wvu.PrintArea" localSheetId="0" hidden="1">'1'!$A$5:$J$14</definedName>
    <definedName name="Z_076CF8DE_FABD_11D1_AF6F_444553540001_.wvu.Cols" localSheetId="0" hidden="1">'1'!#REF!</definedName>
    <definedName name="Z_076CF8DE_FABD_11D1_AF6F_444553540001_.wvu.PrintArea" localSheetId="0" hidden="1">'1'!$A$5:$J$14</definedName>
    <definedName name="Z_076CF8DF_FABD_11D1_AF6F_444553540001_.wvu.Cols" localSheetId="0" hidden="1">'1'!#REF!</definedName>
    <definedName name="Z_076CF8DF_FABD_11D1_AF6F_444553540001_.wvu.PrintArea" localSheetId="0" hidden="1">'1'!$A$5:$J$14</definedName>
    <definedName name="Z_53BC7181_FAAD_11D1_AF6F_50C1E9C30000_.wvu.Cols" localSheetId="0" hidden="1">'1'!#REF!</definedName>
    <definedName name="Z_53BC7181_FAAD_11D1_AF6F_50C1E9C30000_.wvu.PrintArea" localSheetId="0" hidden="1">'1'!$A$5:$J$14</definedName>
    <definedName name="Z_53BC7182_FAAD_11D1_AF6F_50C1E9C30000_.wvu.Cols" localSheetId="0" hidden="1">'1'!#REF!</definedName>
    <definedName name="Z_53BC7182_FAAD_11D1_AF6F_50C1E9C30000_.wvu.PrintArea" localSheetId="0" hidden="1">'1'!$A$5:$J$14</definedName>
    <definedName name="Z_53BC7183_FAAD_11D1_AF6F_50C1E9C30000_.wvu.Cols" localSheetId="0" hidden="1">'1'!#REF!</definedName>
    <definedName name="Z_53BC7183_FAAD_11D1_AF6F_50C1E9C30000_.wvu.PrintArea" localSheetId="0" hidden="1">'1'!$A$5:$J$14</definedName>
    <definedName name="Z_B5F99188_FFCF_11D1_AF6F_444553540001_.wvu.Cols" localSheetId="0" hidden="1">'1'!#REF!</definedName>
    <definedName name="Z_B5F99188_FFCF_11D1_AF6F_444553540001_.wvu.PrintArea" localSheetId="0" hidden="1">'1'!$A$5:$J$14</definedName>
    <definedName name="Z_DC4CFF82_FA01_11D1_AF6F_444553540001_.wvu.Cols" localSheetId="0" hidden="1">'1'!#REF!</definedName>
    <definedName name="Z_DC4CFF82_FA01_11D1_AF6F_444553540001_.wvu.PrintArea" localSheetId="0" hidden="1">'1'!$A$5:$J$14</definedName>
    <definedName name="Z_DC4CFF84_FA01_11D1_AF6F_444553540001_.wvu.Cols" localSheetId="0" hidden="1">'1'!#REF!</definedName>
    <definedName name="Z_DC4CFF84_FA01_11D1_AF6F_444553540001_.wvu.PrintArea" localSheetId="0" hidden="1">'1'!$A$5:$J$14</definedName>
    <definedName name="Z_DC4CFF85_FA01_11D1_AF6F_444553540001_.wvu.Cols" localSheetId="0" hidden="1">'1'!#REF!</definedName>
    <definedName name="Z_DC4CFF85_FA01_11D1_AF6F_444553540001_.wvu.PrintArea" localSheetId="0" hidden="1">'1'!$A$5:$J$14</definedName>
    <definedName name="Z_DC4CFF87_FA01_11D1_AF6F_444553540001_.wvu.Cols" localSheetId="0" hidden="1">'1'!#REF!</definedName>
    <definedName name="Z_DC4CFF87_FA01_11D1_AF6F_444553540001_.wvu.PrintArea" localSheetId="0" hidden="1">'1'!$A$5:$J$14</definedName>
    <definedName name="Z_DC4CFF89_FA01_11D1_AF6F_444553540001_.wvu.Cols" localSheetId="0" hidden="1">'1'!#REF!</definedName>
    <definedName name="Z_DC4CFF89_FA01_11D1_AF6F_444553540001_.wvu.PrintArea" localSheetId="0" hidden="1">'1'!$A$5:$J$14</definedName>
    <definedName name="Z_DC4CFF8A_FA01_11D1_AF6F_444553540001_.wvu.Cols" localSheetId="0" hidden="1">'1'!#REF!</definedName>
    <definedName name="Z_DC4CFF8A_FA01_11D1_AF6F_444553540001_.wvu.PrintArea" localSheetId="0" hidden="1">'1'!$A$5:$J$14</definedName>
    <definedName name="Z_DC4CFF8D_FA01_11D1_AF6F_444553540001_.wvu.Cols" localSheetId="0" hidden="1">'1'!#REF!</definedName>
    <definedName name="Z_DC4CFF8D_FA01_11D1_AF6F_444553540001_.wvu.PrintArea" localSheetId="0" hidden="1">'1'!$A$5:$J$14</definedName>
    <definedName name="Z_DC4CFF8E_FA01_11D1_AF6F_444553540001_.wvu.Cols" localSheetId="0" hidden="1">'1'!#REF!</definedName>
    <definedName name="Z_DC4CFF8E_FA01_11D1_AF6F_444553540001_.wvu.PrintArea" localSheetId="0" hidden="1">'1'!$A$5:$J$14</definedName>
    <definedName name="Z_DC4CFF8F_FA01_11D1_AF6F_444553540001_.wvu.Cols" localSheetId="0" hidden="1">'1'!#REF!</definedName>
    <definedName name="Z_DC4CFF8F_FA01_11D1_AF6F_444553540001_.wvu.PrintArea" localSheetId="0" hidden="1">'1'!$A$5:$J$14</definedName>
    <definedName name="Z_DC4CFF90_FA01_11D1_AF6F_444553540001_.wvu.Cols" localSheetId="0" hidden="1">'1'!#REF!</definedName>
    <definedName name="Z_DC4CFF90_FA01_11D1_AF6F_444553540001_.wvu.PrintArea" localSheetId="0" hidden="1">'1'!$A$5:$J$14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</definedName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J54" i="1"/>
  <c r="J41" i="1"/>
  <c r="J30" i="1"/>
  <c r="J15" i="1"/>
  <c r="J23" i="1"/>
  <c r="O8" i="1"/>
  <c r="O9" i="1"/>
  <c r="O7" i="1"/>
  <c r="O6" i="1"/>
</calcChain>
</file>

<file path=xl/sharedStrings.xml><?xml version="1.0" encoding="utf-8"?>
<sst xmlns="http://schemas.openxmlformats.org/spreadsheetml/2006/main" count="235" uniqueCount="63">
  <si>
    <t>№</t>
  </si>
  <si>
    <t>1</t>
  </si>
  <si>
    <t>20210000900305623001</t>
  </si>
  <si>
    <t>20210840900305623007</t>
  </si>
  <si>
    <t>20210000000305623007</t>
  </si>
  <si>
    <t>20210000300305623017</t>
  </si>
  <si>
    <t>22620000700305623002</t>
  </si>
  <si>
    <t>22620000300305623050</t>
  </si>
  <si>
    <t>2</t>
  </si>
  <si>
    <t>22696000000100001024</t>
  </si>
  <si>
    <t>20203840900100001001</t>
  </si>
  <si>
    <t>20203000000100001001</t>
  </si>
  <si>
    <t>20203000100100001002</t>
  </si>
  <si>
    <t>20202000200100001022</t>
  </si>
  <si>
    <t>22602978500100001001</t>
  </si>
  <si>
    <t>3</t>
  </si>
  <si>
    <t>20210000105115307005</t>
  </si>
  <si>
    <t>22613000805115307001</t>
  </si>
  <si>
    <t>20210000005115307007</t>
  </si>
  <si>
    <t>20210000005115307006</t>
  </si>
  <si>
    <t>20210643005115307002</t>
  </si>
  <si>
    <t>4</t>
  </si>
  <si>
    <t>20208000005090819018</t>
  </si>
  <si>
    <t>20208840205090819018</t>
  </si>
  <si>
    <t>22613000105090819001</t>
  </si>
  <si>
    <t>20208000205090819026</t>
  </si>
  <si>
    <t>20208000205090819028</t>
  </si>
  <si>
    <t>20208000205090819029</t>
  </si>
  <si>
    <t>22602840905090819123</t>
  </si>
  <si>
    <t>22602840905090819025</t>
  </si>
  <si>
    <t>22602840905090819029</t>
  </si>
  <si>
    <t>5</t>
  </si>
  <si>
    <t>22602978900835297003</t>
  </si>
  <si>
    <t>22602840600835297026</t>
  </si>
  <si>
    <t>22602840500835297031</t>
  </si>
  <si>
    <t>22602643400835297019</t>
  </si>
  <si>
    <t>22602643300835297033</t>
  </si>
  <si>
    <t>22602978300835297019</t>
  </si>
  <si>
    <t>22602643200835297061</t>
  </si>
  <si>
    <t>22602643100835297071</t>
  </si>
  <si>
    <t>22602978500835297027</t>
  </si>
  <si>
    <t>22602840200835297114</t>
  </si>
  <si>
    <t>22620000000835297004</t>
  </si>
  <si>
    <t>Продукт 1</t>
  </si>
  <si>
    <t>итог по продукту</t>
  </si>
  <si>
    <t>Продукт 2</t>
  </si>
  <si>
    <t>Продукт 3</t>
  </si>
  <si>
    <t>Продукт 4</t>
  </si>
  <si>
    <t>Продукт 5</t>
  </si>
  <si>
    <t>Инв номер продукта</t>
  </si>
  <si>
    <t>Вид продукта</t>
  </si>
  <si>
    <t>Сырое</t>
  </si>
  <si>
    <t>Несырое</t>
  </si>
  <si>
    <t>Сумма</t>
  </si>
  <si>
    <t>Тип 1</t>
  </si>
  <si>
    <t>Тип 2</t>
  </si>
  <si>
    <t>Тип 3</t>
  </si>
  <si>
    <t>Тип 4</t>
  </si>
  <si>
    <t>Тип 5</t>
  </si>
  <si>
    <t>Нужно макросом создать такую таблицу</t>
  </si>
  <si>
    <t>Наименование продукта</t>
  </si>
  <si>
    <t>Общий итог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</si>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</sst>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;@"/>
    <numFmt numFmtId="166" formatCode="_-* #,##0_-;\-* #,##0_-;_-* &quot;-&quot;??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 applyFill="1" applyAlignment="1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/>
    </xf>
    <xf numFmtId="164" fontId="3" fillId="0" borderId="0" xfId="1" applyFont="1" applyFill="1" applyAlignment="1">
      <alignment horizontal="center"/>
    </xf>
    <xf numFmtId="3" fontId="3" fillId="0" borderId="0" xfId="0" applyNumberFormat="1" applyFont="1"/>
    <xf numFmtId="164" fontId="3" fillId="0" borderId="0" xfId="1" applyFont="1" applyFill="1" applyBorder="1" applyAlignment="1"/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3" fontId="2" fillId="2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2" applyFont="1" applyFill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1" applyFont="1" applyFill="1" applyBorder="1" applyAlignment="1" applyProtection="1">
      <alignment horizontal="center"/>
      <protection locked="0"/>
    </xf>
    <xf numFmtId="0" fontId="3" fillId="3" borderId="0" xfId="0" applyFont="1" applyFill="1" applyBorder="1"/>
    <xf numFmtId="3" fontId="3" fillId="3" borderId="0" xfId="0" applyNumberFormat="1" applyFont="1" applyFill="1" applyBorder="1" applyAlignment="1" applyProtection="1">
      <alignment horizontal="left"/>
      <protection locked="0"/>
    </xf>
    <xf numFmtId="166" fontId="3" fillId="3" borderId="0" xfId="1" applyNumberFormat="1" applyFont="1" applyFill="1"/>
    <xf numFmtId="0" fontId="0" fillId="0" borderId="0" xfId="0" pivotButton="1"/>
    <xf numFmtId="3" fontId="0" fillId="0" borderId="0" xfId="0" applyNumberFormat="1"/>
  </cellXfs>
  <cellStyles count="3">
    <cellStyle name="Обычный" xfId="0" builtinId="0"/>
    <cellStyle name="Процентный" xfId="2" builtinId="5"/>
    <cellStyle name="Финансовый" xfId="1" builtinId="3"/>
  </cellStyles>
  <dxfs count="1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omVV" refreshedDate="44320.703064583337" createdVersion="4" refreshedVersion="4" minRefreshableVersion="3" recordCount="47">
  <cacheSource type="worksheet">
    <worksheetSource ref="A7:J54" sheet="1"/>
  </cacheSource>
  <cacheFields count="10">
    <cacheField name="№" numFmtId="3">
      <sharedItems containsBlank="1" containsMixedTypes="1" containsNumber="1" containsInteger="1" minValue="1" maxValue="1"/>
    </cacheField>
    <cacheField name="Наименование продукта" numFmtId="3">
      <sharedItems containsBlank="1" containsMixedTypes="1" containsNumber="1" containsInteger="1" minValue="2" maxValue="2" count="8">
        <n v="2"/>
        <s v="Продукт 1"/>
        <s v="итог по продукту"/>
        <m/>
        <s v="Продукт 2"/>
        <s v="Продукт 3"/>
        <s v="Продукт 4"/>
        <s v="Продукт 5"/>
      </sharedItems>
    </cacheField>
    <cacheField name="Вид продукта" numFmtId="3">
      <sharedItems containsBlank="1" containsMixedTypes="1" containsNumber="1" containsInteger="1" minValue="3" maxValue="3" count="4">
        <n v="3"/>
        <s v="Сырое"/>
        <s v="Несырое"/>
        <m/>
      </sharedItems>
    </cacheField>
    <cacheField name="Инв номер продукта" numFmtId="3">
      <sharedItems containsBlank="1" containsMixedTypes="1" containsNumber="1" containsInteger="1" minValue="4" maxValue="4"/>
    </cacheField>
    <cacheField name="Тип 1" numFmtId="3">
      <sharedItems containsBlank="1" containsMixedTypes="1" containsNumber="1" containsInteger="1" minValue="5" maxValue="5"/>
    </cacheField>
    <cacheField name="Тип 2" numFmtId="3">
      <sharedItems containsString="0" containsBlank="1" containsNumber="1" containsInteger="1" minValue="6" maxValue="6"/>
    </cacheField>
    <cacheField name="Тип 3" numFmtId="0">
      <sharedItems containsString="0" containsBlank="1" containsNumber="1" containsInteger="1" minValue="7" maxValue="7"/>
    </cacheField>
    <cacheField name="Тип 4" numFmtId="0">
      <sharedItems containsString="0" containsBlank="1" containsNumber="1" containsInteger="1" minValue="8" maxValue="8"/>
    </cacheField>
    <cacheField name="Тип 5" numFmtId="0">
      <sharedItems containsString="0" containsBlank="1" containsNumber="1" containsInteger="1" minValue="9" maxValue="9"/>
    </cacheField>
    <cacheField name="Сумма" numFmtId="164">
      <sharedItems containsString="0" containsBlank="1" containsNumber="1" minValue="6.6E-4" maxValue="728221868.49650979" count="44">
        <n v="10"/>
        <n v="727795128.15070999"/>
        <n v="119718.54642"/>
        <n v="85611.863899999997"/>
        <n v="221404.52001000001"/>
        <n v="5.4148100000000001"/>
        <n v="6.6E-4"/>
        <n v="728221868.49650979"/>
        <m/>
        <n v="0.48399999999999999"/>
        <n v="2935812.1696199998"/>
        <n v="8636.18246"/>
        <n v="10028.49699"/>
        <n v="1796263.46985"/>
        <n v="645196.01913999999"/>
        <n v="5395936.8220600002"/>
        <n v="99.919809999999998"/>
        <n v="160651.61627"/>
        <n v="5752.0348999999997"/>
        <n v="45567848.735689998"/>
        <n v="40362107.922959998"/>
        <n v="86096460.229629993"/>
        <n v="619992.46360999998"/>
        <n v="583338.01873000001"/>
        <n v="0.75549999999999995"/>
        <n v="4111.0864600000004"/>
        <n v="2824.2474499999998"/>
        <n v="229812.58681000001"/>
        <n v="1784625.7993399999"/>
        <n v="2610000.8009500001"/>
        <n v="32414901.763099998"/>
        <n v="38249607.521949999"/>
        <n v="25453920.600000001"/>
        <n v="33273773.969999999"/>
        <n v="66526681.77984"/>
        <n v="1142295"/>
        <n v="433656.37224"/>
        <n v="16094110.05273"/>
        <n v="833909.34216"/>
        <n v="10123947.7545"/>
        <n v="7233057.3978599999"/>
        <n v="16918035.448199999"/>
        <n v="1.72245"/>
        <n v="178033389.4399799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n v="1"/>
    <x v="0"/>
    <x v="0"/>
    <n v="4"/>
    <n v="5"/>
    <n v="6"/>
    <n v="7"/>
    <n v="8"/>
    <n v="9"/>
    <x v="0"/>
  </r>
  <r>
    <s v="1"/>
    <x v="1"/>
    <x v="1"/>
    <s v="20210000900305623001"/>
    <s v="1"/>
    <m/>
    <m/>
    <m/>
    <m/>
    <x v="1"/>
  </r>
  <r>
    <s v="1"/>
    <x v="1"/>
    <x v="2"/>
    <s v="20210840900305623007"/>
    <s v="1"/>
    <m/>
    <m/>
    <m/>
    <m/>
    <x v="2"/>
  </r>
  <r>
    <s v="1"/>
    <x v="1"/>
    <x v="1"/>
    <s v="20210000000305623007"/>
    <s v="1"/>
    <m/>
    <m/>
    <m/>
    <m/>
    <x v="3"/>
  </r>
  <r>
    <s v="1"/>
    <x v="1"/>
    <x v="1"/>
    <s v="20210000300305623017"/>
    <s v="1"/>
    <m/>
    <m/>
    <m/>
    <m/>
    <x v="4"/>
  </r>
  <r>
    <s v="1"/>
    <x v="1"/>
    <x v="1"/>
    <s v="22620000700305623002"/>
    <s v="1"/>
    <m/>
    <m/>
    <m/>
    <m/>
    <x v="5"/>
  </r>
  <r>
    <s v="1"/>
    <x v="1"/>
    <x v="2"/>
    <s v="22620000300305623050"/>
    <s v="1"/>
    <m/>
    <m/>
    <m/>
    <m/>
    <x v="6"/>
  </r>
  <r>
    <m/>
    <x v="2"/>
    <x v="3"/>
    <m/>
    <m/>
    <m/>
    <m/>
    <m/>
    <m/>
    <x v="7"/>
  </r>
  <r>
    <m/>
    <x v="3"/>
    <x v="3"/>
    <m/>
    <m/>
    <m/>
    <m/>
    <m/>
    <m/>
    <x v="8"/>
  </r>
  <r>
    <s v="2"/>
    <x v="4"/>
    <x v="1"/>
    <s v="22696000000100001024"/>
    <s v="2"/>
    <m/>
    <m/>
    <m/>
    <m/>
    <x v="9"/>
  </r>
  <r>
    <s v="2"/>
    <x v="4"/>
    <x v="2"/>
    <s v="20203840900100001001"/>
    <s v="2"/>
    <m/>
    <m/>
    <m/>
    <m/>
    <x v="10"/>
  </r>
  <r>
    <s v="2"/>
    <x v="4"/>
    <x v="1"/>
    <s v="20203000000100001001"/>
    <s v="2"/>
    <m/>
    <m/>
    <m/>
    <m/>
    <x v="11"/>
  </r>
  <r>
    <s v="2"/>
    <x v="4"/>
    <x v="1"/>
    <s v="20203000100100001002"/>
    <s v="2"/>
    <m/>
    <m/>
    <m/>
    <m/>
    <x v="12"/>
  </r>
  <r>
    <s v="2"/>
    <x v="4"/>
    <x v="1"/>
    <s v="20202000200100001022"/>
    <s v="2"/>
    <m/>
    <m/>
    <m/>
    <m/>
    <x v="13"/>
  </r>
  <r>
    <s v="2"/>
    <x v="4"/>
    <x v="2"/>
    <s v="22602978500100001001"/>
    <s v="2"/>
    <m/>
    <m/>
    <m/>
    <m/>
    <x v="14"/>
  </r>
  <r>
    <m/>
    <x v="2"/>
    <x v="3"/>
    <m/>
    <m/>
    <m/>
    <m/>
    <m/>
    <m/>
    <x v="15"/>
  </r>
  <r>
    <m/>
    <x v="3"/>
    <x v="3"/>
    <m/>
    <m/>
    <m/>
    <m/>
    <m/>
    <m/>
    <x v="8"/>
  </r>
  <r>
    <s v="3"/>
    <x v="5"/>
    <x v="1"/>
    <s v="20210000105115307005"/>
    <s v="3"/>
    <m/>
    <m/>
    <m/>
    <m/>
    <x v="16"/>
  </r>
  <r>
    <s v="3"/>
    <x v="5"/>
    <x v="2"/>
    <s v="22613000805115307001"/>
    <s v="3"/>
    <m/>
    <m/>
    <m/>
    <m/>
    <x v="17"/>
  </r>
  <r>
    <s v="3"/>
    <x v="5"/>
    <x v="1"/>
    <s v="20210000005115307007"/>
    <s v="3"/>
    <m/>
    <m/>
    <m/>
    <m/>
    <x v="18"/>
  </r>
  <r>
    <s v="3"/>
    <x v="5"/>
    <x v="1"/>
    <s v="20210000005115307006"/>
    <s v="3"/>
    <m/>
    <m/>
    <m/>
    <m/>
    <x v="19"/>
  </r>
  <r>
    <s v="3"/>
    <x v="5"/>
    <x v="1"/>
    <s v="20210643005115307002"/>
    <s v="3"/>
    <m/>
    <m/>
    <m/>
    <m/>
    <x v="20"/>
  </r>
  <r>
    <m/>
    <x v="2"/>
    <x v="3"/>
    <m/>
    <m/>
    <m/>
    <m/>
    <m/>
    <m/>
    <x v="21"/>
  </r>
  <r>
    <m/>
    <x v="3"/>
    <x v="3"/>
    <m/>
    <m/>
    <m/>
    <m/>
    <m/>
    <m/>
    <x v="8"/>
  </r>
  <r>
    <s v="4"/>
    <x v="6"/>
    <x v="1"/>
    <s v="20208000005090819018"/>
    <s v="4"/>
    <m/>
    <m/>
    <m/>
    <m/>
    <x v="22"/>
  </r>
  <r>
    <s v="4"/>
    <x v="6"/>
    <x v="2"/>
    <s v="20208840205090819018"/>
    <s v="4"/>
    <m/>
    <m/>
    <m/>
    <m/>
    <x v="23"/>
  </r>
  <r>
    <s v="4"/>
    <x v="6"/>
    <x v="1"/>
    <s v="22613000105090819001"/>
    <s v="4"/>
    <m/>
    <m/>
    <m/>
    <m/>
    <x v="24"/>
  </r>
  <r>
    <s v="4"/>
    <x v="6"/>
    <x v="1"/>
    <s v="20208000205090819026"/>
    <s v="4"/>
    <m/>
    <m/>
    <m/>
    <m/>
    <x v="25"/>
  </r>
  <r>
    <s v="4"/>
    <x v="6"/>
    <x v="2"/>
    <s v="20208000205090819028"/>
    <s v="4"/>
    <m/>
    <m/>
    <m/>
    <m/>
    <x v="26"/>
  </r>
  <r>
    <s v="4"/>
    <x v="6"/>
    <x v="1"/>
    <s v="20208000205090819029"/>
    <s v="4"/>
    <m/>
    <m/>
    <m/>
    <m/>
    <x v="27"/>
  </r>
  <r>
    <s v="4"/>
    <x v="6"/>
    <x v="2"/>
    <s v="22602840905090819123"/>
    <s v="4"/>
    <m/>
    <m/>
    <m/>
    <m/>
    <x v="28"/>
  </r>
  <r>
    <s v="4"/>
    <x v="6"/>
    <x v="1"/>
    <s v="22602840905090819025"/>
    <s v="4"/>
    <m/>
    <m/>
    <m/>
    <m/>
    <x v="29"/>
  </r>
  <r>
    <s v="4"/>
    <x v="6"/>
    <x v="1"/>
    <s v="22602840905090819029"/>
    <s v="4"/>
    <m/>
    <m/>
    <m/>
    <m/>
    <x v="30"/>
  </r>
  <r>
    <m/>
    <x v="2"/>
    <x v="3"/>
    <m/>
    <m/>
    <m/>
    <m/>
    <m/>
    <m/>
    <x v="31"/>
  </r>
  <r>
    <m/>
    <x v="3"/>
    <x v="3"/>
    <m/>
    <m/>
    <m/>
    <m/>
    <m/>
    <m/>
    <x v="8"/>
  </r>
  <r>
    <s v="5"/>
    <x v="7"/>
    <x v="1"/>
    <s v="22602978900835297003"/>
    <s v="5"/>
    <m/>
    <m/>
    <m/>
    <m/>
    <x v="32"/>
  </r>
  <r>
    <s v="5"/>
    <x v="7"/>
    <x v="2"/>
    <s v="22602840600835297026"/>
    <s v="5"/>
    <m/>
    <m/>
    <m/>
    <m/>
    <x v="33"/>
  </r>
  <r>
    <s v="5"/>
    <x v="7"/>
    <x v="1"/>
    <s v="22602840500835297031"/>
    <s v="5"/>
    <m/>
    <m/>
    <m/>
    <m/>
    <x v="34"/>
  </r>
  <r>
    <s v="5"/>
    <x v="7"/>
    <x v="2"/>
    <s v="22602643400835297019"/>
    <s v="5"/>
    <m/>
    <m/>
    <m/>
    <m/>
    <x v="35"/>
  </r>
  <r>
    <s v="5"/>
    <x v="7"/>
    <x v="1"/>
    <s v="22602643300835297033"/>
    <s v="5"/>
    <m/>
    <m/>
    <m/>
    <m/>
    <x v="36"/>
  </r>
  <r>
    <s v="5"/>
    <x v="7"/>
    <x v="1"/>
    <s v="22602978300835297019"/>
    <s v="5"/>
    <m/>
    <m/>
    <m/>
    <m/>
    <x v="37"/>
  </r>
  <r>
    <s v="5"/>
    <x v="7"/>
    <x v="2"/>
    <s v="22602643200835297061"/>
    <s v="5"/>
    <m/>
    <m/>
    <m/>
    <m/>
    <x v="38"/>
  </r>
  <r>
    <s v="5"/>
    <x v="7"/>
    <x v="1"/>
    <s v="22602643100835297071"/>
    <s v="5"/>
    <m/>
    <m/>
    <m/>
    <m/>
    <x v="39"/>
  </r>
  <r>
    <s v="5"/>
    <x v="7"/>
    <x v="2"/>
    <s v="22602978500835297027"/>
    <s v="5"/>
    <m/>
    <m/>
    <m/>
    <m/>
    <x v="40"/>
  </r>
  <r>
    <s v="5"/>
    <x v="7"/>
    <x v="1"/>
    <s v="22602840200835297114"/>
    <s v="5"/>
    <m/>
    <m/>
    <m/>
    <m/>
    <x v="41"/>
  </r>
  <r>
    <s v="5"/>
    <x v="7"/>
    <x v="1"/>
    <s v="22620000000835297004"/>
    <s v="5"/>
    <m/>
    <m/>
    <m/>
    <m/>
    <x v="42"/>
  </r>
  <r>
    <m/>
    <x v="2"/>
    <x v="3"/>
    <m/>
    <m/>
    <m/>
    <m/>
    <m/>
    <m/>
    <x v="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M19:O30" firstHeaderRow="1" firstDataRow="1" firstDataCol="2"/>
  <pivotFields count="10">
    <pivotField compact="0" outline="0" showAll="0" defaultSubtotal="0"/>
    <pivotField axis="axisRow" compact="0" outline="0" showAll="0" defaultSubtotal="0">
      <items count="8">
        <item h="1" x="0"/>
        <item h="1" x="2"/>
        <item x="1"/>
        <item x="4"/>
        <item x="5"/>
        <item x="6"/>
        <item x="7"/>
        <item h="1" x="3"/>
      </items>
    </pivotField>
    <pivotField axis="axisRow" compact="0" outline="0" showAll="0" defaultSubtotal="0">
      <items count="4">
        <item x="0"/>
        <item x="2"/>
        <item x="1"/>
        <item x="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>
      <items count="44">
        <item x="6"/>
        <item x="9"/>
        <item x="24"/>
        <item x="42"/>
        <item x="5"/>
        <item x="0"/>
        <item x="16"/>
        <item x="26"/>
        <item x="25"/>
        <item x="18"/>
        <item x="11"/>
        <item x="12"/>
        <item x="3"/>
        <item x="2"/>
        <item x="17"/>
        <item x="4"/>
        <item x="27"/>
        <item x="36"/>
        <item x="23"/>
        <item x="22"/>
        <item x="14"/>
        <item x="38"/>
        <item x="35"/>
        <item x="28"/>
        <item x="13"/>
        <item x="29"/>
        <item x="10"/>
        <item x="15"/>
        <item x="40"/>
        <item x="39"/>
        <item x="37"/>
        <item x="41"/>
        <item x="32"/>
        <item x="30"/>
        <item x="33"/>
        <item x="31"/>
        <item x="20"/>
        <item x="19"/>
        <item x="34"/>
        <item x="21"/>
        <item x="43"/>
        <item x="1"/>
        <item x="7"/>
        <item x="8"/>
      </items>
    </pivotField>
  </pivotFields>
  <rowFields count="2">
    <field x="1"/>
    <field x="2"/>
  </rowFields>
  <rowItems count="11">
    <i>
      <x v="2"/>
      <x v="1"/>
    </i>
    <i r="1">
      <x v="2"/>
    </i>
    <i>
      <x v="3"/>
      <x v="1"/>
    </i>
    <i r="1">
      <x v="2"/>
    </i>
    <i>
      <x v="4"/>
      <x v="1"/>
    </i>
    <i r="1">
      <x v="2"/>
    </i>
    <i>
      <x v="5"/>
      <x v="1"/>
    </i>
    <i r="1">
      <x v="2"/>
    </i>
    <i>
      <x v="6"/>
      <x v="1"/>
    </i>
    <i r="1">
      <x v="2"/>
    </i>
    <i t="grand">
      <x/>
    </i>
  </rowItems>
  <colItems count="1">
    <i/>
  </colItems>
  <dataFields count="1">
    <dataField name="Сумма по полю Сумма" fld="9" baseField="1" baseItem="0" numFmtId="3"/>
  </dataFields>
  <formats count="3">
    <format dxfId="9">
      <pivotArea outline="0" collapsedLevelsAreSubtotals="1" fieldPosition="0">
        <references count="2">
          <reference field="1" count="1" selected="0">
            <x v="2"/>
          </reference>
          <reference field="2" count="1" selected="0">
            <x v="2"/>
          </reference>
        </references>
      </pivotArea>
    </format>
    <format dxfId="7">
      <pivotArea outline="0" collapsedLevelsAreSubtotals="1" fieldPosition="0"/>
    </format>
    <format dxfId="6">
      <pivotArea dataOnly="0" labelOnly="1" outline="0" axis="axisValues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O85"/>
  <sheetViews>
    <sheetView tabSelected="1" topLeftCell="C3" zoomScale="75" zoomScaleNormal="75" zoomScaleSheetLayoutView="100" workbookViewId="0">
      <selection activeCell="M22" sqref="M22"/>
    </sheetView>
  </sheetViews>
  <sheetFormatPr defaultColWidth="9.140625" defaultRowHeight="11.25" x14ac:dyDescent="0.2"/>
  <cols>
    <col min="1" max="1" width="7" style="1" customWidth="1"/>
    <col min="2" max="2" width="33.85546875" style="1" customWidth="1"/>
    <col min="3" max="4" width="19.7109375" style="1" customWidth="1"/>
    <col min="5" max="5" width="12.140625" style="1" customWidth="1"/>
    <col min="6" max="6" width="16" style="1" bestFit="1" customWidth="1"/>
    <col min="7" max="7" width="19.28515625" style="2" customWidth="1"/>
    <col min="8" max="8" width="18.28515625" style="1" customWidth="1"/>
    <col min="9" max="9" width="17" style="1" customWidth="1"/>
    <col min="10" max="10" width="19.28515625" style="3" bestFit="1" customWidth="1"/>
    <col min="11" max="12" width="9.140625" style="1"/>
    <col min="13" max="13" width="19.42578125" style="1" customWidth="1"/>
    <col min="14" max="14" width="16.85546875" style="1" customWidth="1"/>
    <col min="15" max="15" width="22.42578125" style="1" bestFit="1" customWidth="1"/>
    <col min="16" max="16384" width="9.140625" style="1"/>
  </cols>
  <sheetData>
    <row r="2" spans="1:15" ht="10.15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5" ht="10.15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5" s="4" customFormat="1" ht="10.5" x14ac:dyDescent="0.15">
      <c r="A4" s="6"/>
      <c r="B4" s="6"/>
      <c r="C4" s="6"/>
      <c r="D4" s="6"/>
      <c r="E4" s="6"/>
      <c r="F4" s="6"/>
      <c r="G4" s="6"/>
      <c r="H4" s="6"/>
      <c r="I4" s="6"/>
      <c r="J4" s="6"/>
      <c r="M4" s="4" t="s">
        <v>59</v>
      </c>
    </row>
    <row r="5" spans="1:15" s="4" customFormat="1" ht="10.5" x14ac:dyDescent="0.15">
      <c r="A5" s="7"/>
      <c r="B5" s="7"/>
      <c r="C5" s="7"/>
      <c r="D5" s="7"/>
      <c r="E5" s="7"/>
      <c r="F5" s="7"/>
      <c r="G5" s="7"/>
      <c r="H5" s="7"/>
      <c r="I5" s="7"/>
      <c r="J5" s="8"/>
    </row>
    <row r="6" spans="1:15" s="4" customFormat="1" ht="10.5" x14ac:dyDescent="0.15">
      <c r="A6" s="9"/>
      <c r="B6" s="9"/>
      <c r="C6" s="9"/>
      <c r="D6" s="9"/>
      <c r="E6" s="9"/>
      <c r="F6" s="9"/>
      <c r="G6" s="7"/>
      <c r="H6" s="9"/>
      <c r="I6" s="9"/>
      <c r="J6" s="10"/>
      <c r="M6" s="24" t="s">
        <v>43</v>
      </c>
      <c r="N6" s="25" t="s">
        <v>51</v>
      </c>
      <c r="O6" s="26">
        <f>J9+J11+J12+J13</f>
        <v>728102149.94942987</v>
      </c>
    </row>
    <row r="7" spans="1:15" ht="10.15" x14ac:dyDescent="0.2">
      <c r="A7" s="11" t="s">
        <v>0</v>
      </c>
      <c r="B7" s="11" t="s">
        <v>60</v>
      </c>
      <c r="C7" s="11" t="s">
        <v>50</v>
      </c>
      <c r="D7" s="12" t="s">
        <v>49</v>
      </c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3" t="s">
        <v>53</v>
      </c>
      <c r="M7" s="24"/>
      <c r="N7" s="25" t="s">
        <v>52</v>
      </c>
      <c r="O7" s="26">
        <f>J10+J13</f>
        <v>119723.96123</v>
      </c>
    </row>
    <row r="8" spans="1:15" ht="10.15" x14ac:dyDescent="0.2">
      <c r="A8" s="14">
        <v>1</v>
      </c>
      <c r="B8" s="14">
        <v>2</v>
      </c>
      <c r="C8" s="14">
        <v>3</v>
      </c>
      <c r="D8" s="15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6">
        <v>10</v>
      </c>
      <c r="M8" s="24" t="s">
        <v>45</v>
      </c>
      <c r="N8" s="25" t="s">
        <v>51</v>
      </c>
      <c r="O8" s="26">
        <f>J17+J19+J20+J21</f>
        <v>1814928.6333000001</v>
      </c>
    </row>
    <row r="9" spans="1:15" ht="10.15" x14ac:dyDescent="0.2">
      <c r="A9" s="14" t="s">
        <v>1</v>
      </c>
      <c r="B9" s="17" t="s">
        <v>43</v>
      </c>
      <c r="C9" s="18" t="s">
        <v>51</v>
      </c>
      <c r="D9" s="19" t="s">
        <v>2</v>
      </c>
      <c r="E9" s="18" t="s">
        <v>1</v>
      </c>
      <c r="F9" s="20"/>
      <c r="G9" s="21"/>
      <c r="H9" s="22"/>
      <c r="I9" s="22"/>
      <c r="J9" s="23">
        <v>727795128.15070999</v>
      </c>
      <c r="M9" s="24"/>
      <c r="N9" s="25" t="s">
        <v>52</v>
      </c>
      <c r="O9" s="26">
        <f>J18+J22</f>
        <v>3581008.1887599998</v>
      </c>
    </row>
    <row r="10" spans="1:15" ht="10.15" x14ac:dyDescent="0.2">
      <c r="A10" s="14" t="s">
        <v>1</v>
      </c>
      <c r="B10" s="17" t="s">
        <v>43</v>
      </c>
      <c r="C10" s="18" t="s">
        <v>52</v>
      </c>
      <c r="D10" s="19" t="s">
        <v>3</v>
      </c>
      <c r="E10" s="18" t="s">
        <v>1</v>
      </c>
      <c r="F10" s="20"/>
      <c r="G10" s="21"/>
      <c r="H10" s="22"/>
      <c r="I10" s="22"/>
      <c r="J10" s="23">
        <v>119718.54642</v>
      </c>
      <c r="M10" s="24" t="s">
        <v>46</v>
      </c>
      <c r="N10" s="25" t="s">
        <v>51</v>
      </c>
      <c r="O10" s="26">
        <f>J25+J27+J28+J29</f>
        <v>85935808.613359988</v>
      </c>
    </row>
    <row r="11" spans="1:15" ht="10.15" x14ac:dyDescent="0.2">
      <c r="A11" s="14" t="s">
        <v>1</v>
      </c>
      <c r="B11" s="17" t="s">
        <v>43</v>
      </c>
      <c r="C11" s="18" t="s">
        <v>51</v>
      </c>
      <c r="D11" s="19" t="s">
        <v>4</v>
      </c>
      <c r="E11" s="18" t="s">
        <v>1</v>
      </c>
      <c r="F11" s="20"/>
      <c r="G11" s="21"/>
      <c r="H11" s="22"/>
      <c r="I11" s="22"/>
      <c r="J11" s="23">
        <v>85611.863899999997</v>
      </c>
      <c r="M11" s="24"/>
      <c r="N11" s="25" t="s">
        <v>52</v>
      </c>
      <c r="O11" s="26">
        <f>J26</f>
        <v>160651.61627</v>
      </c>
    </row>
    <row r="12" spans="1:15" ht="10.15" x14ac:dyDescent="0.2">
      <c r="A12" s="14" t="s">
        <v>1</v>
      </c>
      <c r="B12" s="17" t="s">
        <v>43</v>
      </c>
      <c r="C12" s="18" t="s">
        <v>51</v>
      </c>
      <c r="D12" s="19" t="s">
        <v>5</v>
      </c>
      <c r="E12" s="18" t="s">
        <v>1</v>
      </c>
      <c r="F12" s="20"/>
      <c r="G12" s="21"/>
      <c r="H12" s="22"/>
      <c r="I12" s="22"/>
      <c r="J12" s="23">
        <v>221404.52001000001</v>
      </c>
      <c r="M12" s="24" t="s">
        <v>47</v>
      </c>
      <c r="N12" s="25" t="s">
        <v>51</v>
      </c>
      <c r="O12" s="26">
        <f>J32+J34+J35+J37+J39+J40</f>
        <v>35878819.456429996</v>
      </c>
    </row>
    <row r="13" spans="1:15" ht="10.15" x14ac:dyDescent="0.2">
      <c r="A13" s="14" t="s">
        <v>1</v>
      </c>
      <c r="B13" s="17" t="s">
        <v>43</v>
      </c>
      <c r="C13" s="18" t="s">
        <v>51</v>
      </c>
      <c r="D13" s="19" t="s">
        <v>6</v>
      </c>
      <c r="E13" s="18" t="s">
        <v>1</v>
      </c>
      <c r="F13" s="20"/>
      <c r="G13" s="21"/>
      <c r="H13" s="22"/>
      <c r="I13" s="22"/>
      <c r="J13" s="23">
        <v>5.4148100000000001</v>
      </c>
      <c r="M13" s="24"/>
      <c r="N13" s="25" t="s">
        <v>52</v>
      </c>
      <c r="O13" s="26">
        <f>J33+J36+J38</f>
        <v>2370788.0655199997</v>
      </c>
    </row>
    <row r="14" spans="1:15" ht="10.15" x14ac:dyDescent="0.2">
      <c r="A14" s="14" t="s">
        <v>1</v>
      </c>
      <c r="B14" s="17" t="s">
        <v>43</v>
      </c>
      <c r="C14" s="18" t="s">
        <v>52</v>
      </c>
      <c r="D14" s="19" t="s">
        <v>7</v>
      </c>
      <c r="E14" s="18" t="s">
        <v>1</v>
      </c>
      <c r="F14" s="20"/>
      <c r="G14" s="21"/>
      <c r="H14" s="22"/>
      <c r="I14" s="22"/>
      <c r="J14" s="23">
        <v>6.6E-4</v>
      </c>
      <c r="M14" s="24" t="s">
        <v>48</v>
      </c>
      <c r="N14" s="25" t="s">
        <v>51</v>
      </c>
      <c r="O14" s="26">
        <f>J43+J45+J47+J48+J50+J52+J53</f>
        <v>135550353.72995999</v>
      </c>
    </row>
    <row r="15" spans="1:15" ht="10.15" x14ac:dyDescent="0.2">
      <c r="A15" s="14"/>
      <c r="B15" s="17" t="s">
        <v>44</v>
      </c>
      <c r="C15" s="18"/>
      <c r="D15" s="19"/>
      <c r="E15" s="18"/>
      <c r="F15" s="20"/>
      <c r="G15" s="21"/>
      <c r="H15" s="22"/>
      <c r="I15" s="22"/>
      <c r="J15" s="23">
        <f>SUM(J9:J14)</f>
        <v>728221868.49650979</v>
      </c>
      <c r="M15" s="24"/>
      <c r="N15" s="25" t="s">
        <v>52</v>
      </c>
      <c r="O15" s="26">
        <f>J44+J46+J49+J51</f>
        <v>42483035.710019998</v>
      </c>
    </row>
    <row r="16" spans="1:15" ht="10.15" x14ac:dyDescent="0.2">
      <c r="A16" s="14"/>
      <c r="B16" s="17"/>
      <c r="C16" s="18"/>
      <c r="D16" s="19"/>
      <c r="E16" s="18"/>
      <c r="F16" s="20"/>
      <c r="G16" s="21"/>
      <c r="H16" s="22"/>
      <c r="I16" s="22"/>
      <c r="J16" s="23"/>
    </row>
    <row r="17" spans="1:15" ht="10.15" x14ac:dyDescent="0.2">
      <c r="A17" s="14" t="s">
        <v>8</v>
      </c>
      <c r="B17" s="17" t="s">
        <v>45</v>
      </c>
      <c r="C17" s="18" t="s">
        <v>51</v>
      </c>
      <c r="D17" s="19" t="s">
        <v>9</v>
      </c>
      <c r="E17" s="18" t="s">
        <v>8</v>
      </c>
      <c r="F17" s="20"/>
      <c r="G17" s="21"/>
      <c r="H17" s="22"/>
      <c r="I17" s="22"/>
      <c r="J17" s="23">
        <v>0.48399999999999999</v>
      </c>
    </row>
    <row r="18" spans="1:15" ht="10.15" x14ac:dyDescent="0.2">
      <c r="A18" s="14" t="s">
        <v>8</v>
      </c>
      <c r="B18" s="17" t="s">
        <v>45</v>
      </c>
      <c r="C18" s="18" t="s">
        <v>52</v>
      </c>
      <c r="D18" s="19" t="s">
        <v>10</v>
      </c>
      <c r="E18" s="18" t="s">
        <v>8</v>
      </c>
      <c r="F18" s="20"/>
      <c r="G18" s="21"/>
      <c r="H18" s="22"/>
      <c r="I18" s="22"/>
      <c r="J18" s="23">
        <v>2935812.1696199998</v>
      </c>
    </row>
    <row r="19" spans="1:15" ht="12.75" x14ac:dyDescent="0.2">
      <c r="A19" s="14" t="s">
        <v>8</v>
      </c>
      <c r="B19" s="17" t="s">
        <v>45</v>
      </c>
      <c r="C19" s="18" t="s">
        <v>51</v>
      </c>
      <c r="D19" s="19" t="s">
        <v>11</v>
      </c>
      <c r="E19" s="18" t="s">
        <v>8</v>
      </c>
      <c r="F19" s="20"/>
      <c r="G19" s="21"/>
      <c r="H19" s="22"/>
      <c r="I19" s="22"/>
      <c r="J19" s="23">
        <v>8636.18246</v>
      </c>
      <c r="M19" s="27" t="s">
        <v>60</v>
      </c>
      <c r="N19" s="27" t="s">
        <v>50</v>
      </c>
      <c r="O19" s="28" t="s">
        <v>62</v>
      </c>
    </row>
    <row r="20" spans="1:15" ht="12.75" x14ac:dyDescent="0.2">
      <c r="A20" s="14" t="s">
        <v>8</v>
      </c>
      <c r="B20" s="17" t="s">
        <v>45</v>
      </c>
      <c r="C20" s="18" t="s">
        <v>51</v>
      </c>
      <c r="D20" s="19" t="s">
        <v>12</v>
      </c>
      <c r="E20" s="18" t="s">
        <v>8</v>
      </c>
      <c r="F20" s="20"/>
      <c r="G20" s="21"/>
      <c r="H20" s="22"/>
      <c r="I20" s="22"/>
      <c r="J20" s="23">
        <v>10028.49699</v>
      </c>
      <c r="M20" t="s">
        <v>43</v>
      </c>
      <c r="N20" t="s">
        <v>52</v>
      </c>
      <c r="O20" s="28">
        <v>119718.54708</v>
      </c>
    </row>
    <row r="21" spans="1:15" ht="12.75" x14ac:dyDescent="0.2">
      <c r="A21" s="14" t="s">
        <v>8</v>
      </c>
      <c r="B21" s="17" t="s">
        <v>45</v>
      </c>
      <c r="C21" s="18" t="s">
        <v>51</v>
      </c>
      <c r="D21" s="19" t="s">
        <v>13</v>
      </c>
      <c r="E21" s="18" t="s">
        <v>8</v>
      </c>
      <c r="F21" s="20"/>
      <c r="G21" s="21"/>
      <c r="H21" s="22"/>
      <c r="I21" s="22"/>
      <c r="J21" s="23">
        <v>1796263.46985</v>
      </c>
      <c r="M21"/>
      <c r="N21" t="s">
        <v>51</v>
      </c>
      <c r="O21" s="28">
        <v>728102149.94942987</v>
      </c>
    </row>
    <row r="22" spans="1:15" ht="12.75" x14ac:dyDescent="0.2">
      <c r="A22" s="14" t="s">
        <v>8</v>
      </c>
      <c r="B22" s="17" t="s">
        <v>45</v>
      </c>
      <c r="C22" s="18" t="s">
        <v>52</v>
      </c>
      <c r="D22" s="19" t="s">
        <v>14</v>
      </c>
      <c r="E22" s="18" t="s">
        <v>8</v>
      </c>
      <c r="F22" s="20"/>
      <c r="G22" s="21"/>
      <c r="H22" s="22"/>
      <c r="I22" s="22"/>
      <c r="J22" s="23">
        <v>645196.01913999999</v>
      </c>
      <c r="M22" t="s">
        <v>45</v>
      </c>
      <c r="N22" t="s">
        <v>52</v>
      </c>
      <c r="O22" s="28">
        <v>3581008.1887599998</v>
      </c>
    </row>
    <row r="23" spans="1:15" ht="12.75" x14ac:dyDescent="0.2">
      <c r="A23" s="14"/>
      <c r="B23" s="17" t="s">
        <v>44</v>
      </c>
      <c r="C23" s="18"/>
      <c r="D23" s="19"/>
      <c r="E23" s="18"/>
      <c r="F23" s="20"/>
      <c r="G23" s="21"/>
      <c r="H23" s="22"/>
      <c r="I23" s="22"/>
      <c r="J23" s="23">
        <f>SUM(J17:J22)</f>
        <v>5395936.8220600002</v>
      </c>
      <c r="M23"/>
      <c r="N23" t="s">
        <v>51</v>
      </c>
      <c r="O23" s="28">
        <v>1814928.6333000001</v>
      </c>
    </row>
    <row r="24" spans="1:15" ht="12.75" x14ac:dyDescent="0.2">
      <c r="A24" s="14"/>
      <c r="B24" s="17"/>
      <c r="C24" s="18"/>
      <c r="D24" s="19"/>
      <c r="E24" s="18"/>
      <c r="F24" s="20"/>
      <c r="G24" s="21"/>
      <c r="H24" s="22"/>
      <c r="I24" s="22"/>
      <c r="J24" s="23"/>
      <c r="M24" t="s">
        <v>46</v>
      </c>
      <c r="N24" t="s">
        <v>52</v>
      </c>
      <c r="O24" s="28">
        <v>160651.61627</v>
      </c>
    </row>
    <row r="25" spans="1:15" ht="12.75" x14ac:dyDescent="0.2">
      <c r="A25" s="14" t="s">
        <v>15</v>
      </c>
      <c r="B25" s="17" t="s">
        <v>46</v>
      </c>
      <c r="C25" s="18" t="s">
        <v>51</v>
      </c>
      <c r="D25" s="19" t="s">
        <v>16</v>
      </c>
      <c r="E25" s="18" t="s">
        <v>15</v>
      </c>
      <c r="F25" s="20"/>
      <c r="G25" s="21"/>
      <c r="H25" s="22"/>
      <c r="I25" s="22"/>
      <c r="J25" s="23">
        <v>99.919809999999998</v>
      </c>
      <c r="M25"/>
      <c r="N25" t="s">
        <v>51</v>
      </c>
      <c r="O25" s="28">
        <v>85935808.613359988</v>
      </c>
    </row>
    <row r="26" spans="1:15" ht="12.75" x14ac:dyDescent="0.2">
      <c r="A26" s="14" t="s">
        <v>15</v>
      </c>
      <c r="B26" s="17" t="s">
        <v>46</v>
      </c>
      <c r="C26" s="18" t="s">
        <v>52</v>
      </c>
      <c r="D26" s="19" t="s">
        <v>17</v>
      </c>
      <c r="E26" s="18" t="s">
        <v>15</v>
      </c>
      <c r="F26" s="20"/>
      <c r="G26" s="21"/>
      <c r="H26" s="22"/>
      <c r="I26" s="22"/>
      <c r="J26" s="23">
        <v>160651.61627</v>
      </c>
      <c r="M26" t="s">
        <v>47</v>
      </c>
      <c r="N26" t="s">
        <v>52</v>
      </c>
      <c r="O26" s="28">
        <v>2370788.0655199997</v>
      </c>
    </row>
    <row r="27" spans="1:15" ht="12.75" x14ac:dyDescent="0.2">
      <c r="A27" s="14" t="s">
        <v>15</v>
      </c>
      <c r="B27" s="17" t="s">
        <v>46</v>
      </c>
      <c r="C27" s="18" t="s">
        <v>51</v>
      </c>
      <c r="D27" s="19" t="s">
        <v>18</v>
      </c>
      <c r="E27" s="18" t="s">
        <v>15</v>
      </c>
      <c r="F27" s="20"/>
      <c r="G27" s="21"/>
      <c r="H27" s="22"/>
      <c r="I27" s="22"/>
      <c r="J27" s="23">
        <v>5752.0348999999997</v>
      </c>
      <c r="M27"/>
      <c r="N27" t="s">
        <v>51</v>
      </c>
      <c r="O27" s="28">
        <v>35878819.456429996</v>
      </c>
    </row>
    <row r="28" spans="1:15" ht="12.75" x14ac:dyDescent="0.2">
      <c r="A28" s="14" t="s">
        <v>15</v>
      </c>
      <c r="B28" s="17" t="s">
        <v>46</v>
      </c>
      <c r="C28" s="18" t="s">
        <v>51</v>
      </c>
      <c r="D28" s="19" t="s">
        <v>19</v>
      </c>
      <c r="E28" s="18" t="s">
        <v>15</v>
      </c>
      <c r="F28" s="20"/>
      <c r="G28" s="21"/>
      <c r="H28" s="22"/>
      <c r="I28" s="22"/>
      <c r="J28" s="23">
        <v>45567848.735689998</v>
      </c>
      <c r="M28" t="s">
        <v>48</v>
      </c>
      <c r="N28" t="s">
        <v>52</v>
      </c>
      <c r="O28" s="28">
        <v>42483035.710019998</v>
      </c>
    </row>
    <row r="29" spans="1:15" ht="12.75" x14ac:dyDescent="0.2">
      <c r="A29" s="14" t="s">
        <v>15</v>
      </c>
      <c r="B29" s="17" t="s">
        <v>46</v>
      </c>
      <c r="C29" s="18" t="s">
        <v>51</v>
      </c>
      <c r="D29" s="19" t="s">
        <v>20</v>
      </c>
      <c r="E29" s="18" t="s">
        <v>15</v>
      </c>
      <c r="F29" s="20"/>
      <c r="G29" s="21"/>
      <c r="H29" s="22"/>
      <c r="I29" s="22"/>
      <c r="J29" s="23">
        <v>40362107.922959998</v>
      </c>
      <c r="M29"/>
      <c r="N29" t="s">
        <v>51</v>
      </c>
      <c r="O29" s="28">
        <v>135550353.72995999</v>
      </c>
    </row>
    <row r="30" spans="1:15" ht="12.75" x14ac:dyDescent="0.2">
      <c r="A30" s="14"/>
      <c r="B30" s="17" t="s">
        <v>44</v>
      </c>
      <c r="C30" s="18"/>
      <c r="D30" s="19"/>
      <c r="E30" s="18"/>
      <c r="F30" s="20"/>
      <c r="G30" s="21"/>
      <c r="H30" s="22"/>
      <c r="I30" s="22"/>
      <c r="J30" s="23">
        <f>SUM(J25:J29)</f>
        <v>86096460.229629993</v>
      </c>
      <c r="M30" t="s">
        <v>61</v>
      </c>
      <c r="N30"/>
      <c r="O30" s="28">
        <v>1035997262.5101298</v>
      </c>
    </row>
    <row r="31" spans="1:15" ht="12.75" x14ac:dyDescent="0.2">
      <c r="A31" s="14"/>
      <c r="B31" s="17"/>
      <c r="C31" s="18"/>
      <c r="D31" s="19"/>
      <c r="E31" s="18"/>
      <c r="F31" s="20"/>
      <c r="G31" s="21"/>
      <c r="H31" s="22"/>
      <c r="I31" s="22"/>
      <c r="J31" s="23"/>
      <c r="M31"/>
      <c r="N31"/>
      <c r="O31"/>
    </row>
    <row r="32" spans="1:15" ht="12.75" x14ac:dyDescent="0.2">
      <c r="A32" s="14" t="s">
        <v>21</v>
      </c>
      <c r="B32" s="17" t="s">
        <v>47</v>
      </c>
      <c r="C32" s="18" t="s">
        <v>51</v>
      </c>
      <c r="D32" s="19" t="s">
        <v>22</v>
      </c>
      <c r="E32" s="18" t="s">
        <v>21</v>
      </c>
      <c r="F32" s="20"/>
      <c r="G32" s="21"/>
      <c r="H32" s="22"/>
      <c r="I32" s="22"/>
      <c r="J32" s="23">
        <v>619992.46360999998</v>
      </c>
      <c r="M32"/>
      <c r="N32"/>
      <c r="O32"/>
    </row>
    <row r="33" spans="1:15" ht="12.75" x14ac:dyDescent="0.2">
      <c r="A33" s="14" t="s">
        <v>21</v>
      </c>
      <c r="B33" s="17" t="s">
        <v>47</v>
      </c>
      <c r="C33" s="18" t="s">
        <v>52</v>
      </c>
      <c r="D33" s="19" t="s">
        <v>23</v>
      </c>
      <c r="E33" s="18" t="s">
        <v>21</v>
      </c>
      <c r="F33" s="20"/>
      <c r="G33" s="21"/>
      <c r="H33" s="22"/>
      <c r="I33" s="22"/>
      <c r="J33" s="23">
        <v>583338.01873000001</v>
      </c>
      <c r="M33"/>
      <c r="N33"/>
      <c r="O33"/>
    </row>
    <row r="34" spans="1:15" ht="12.75" x14ac:dyDescent="0.2">
      <c r="A34" s="14" t="s">
        <v>21</v>
      </c>
      <c r="B34" s="17" t="s">
        <v>47</v>
      </c>
      <c r="C34" s="18" t="s">
        <v>51</v>
      </c>
      <c r="D34" s="19" t="s">
        <v>24</v>
      </c>
      <c r="E34" s="18" t="s">
        <v>21</v>
      </c>
      <c r="F34" s="20"/>
      <c r="G34" s="21"/>
      <c r="H34" s="22"/>
      <c r="I34" s="22"/>
      <c r="J34" s="23">
        <v>0.75549999999999995</v>
      </c>
      <c r="M34"/>
      <c r="N34"/>
      <c r="O34"/>
    </row>
    <row r="35" spans="1:15" ht="12.75" x14ac:dyDescent="0.2">
      <c r="A35" s="14" t="s">
        <v>21</v>
      </c>
      <c r="B35" s="17" t="s">
        <v>47</v>
      </c>
      <c r="C35" s="18" t="s">
        <v>51</v>
      </c>
      <c r="D35" s="19" t="s">
        <v>25</v>
      </c>
      <c r="E35" s="18" t="s">
        <v>21</v>
      </c>
      <c r="F35" s="20"/>
      <c r="G35" s="21"/>
      <c r="H35" s="22"/>
      <c r="I35" s="22"/>
      <c r="J35" s="23">
        <v>4111.0864600000004</v>
      </c>
      <c r="M35"/>
      <c r="N35"/>
      <c r="O35"/>
    </row>
    <row r="36" spans="1:15" ht="12.75" x14ac:dyDescent="0.2">
      <c r="A36" s="14" t="s">
        <v>21</v>
      </c>
      <c r="B36" s="17" t="s">
        <v>47</v>
      </c>
      <c r="C36" s="18" t="s">
        <v>52</v>
      </c>
      <c r="D36" s="19" t="s">
        <v>26</v>
      </c>
      <c r="E36" s="18" t="s">
        <v>21</v>
      </c>
      <c r="F36" s="20"/>
      <c r="G36" s="21"/>
      <c r="H36" s="22"/>
      <c r="I36" s="22"/>
      <c r="J36" s="23">
        <v>2824.2474499999998</v>
      </c>
      <c r="M36"/>
      <c r="N36"/>
      <c r="O36"/>
    </row>
    <row r="37" spans="1:15" ht="12.75" x14ac:dyDescent="0.2">
      <c r="A37" s="14" t="s">
        <v>21</v>
      </c>
      <c r="B37" s="17" t="s">
        <v>47</v>
      </c>
      <c r="C37" s="18" t="s">
        <v>51</v>
      </c>
      <c r="D37" s="19" t="s">
        <v>27</v>
      </c>
      <c r="E37" s="18" t="s">
        <v>21</v>
      </c>
      <c r="F37" s="20"/>
      <c r="G37" s="21"/>
      <c r="H37" s="22"/>
      <c r="I37" s="22"/>
      <c r="J37" s="23">
        <v>229812.58681000001</v>
      </c>
      <c r="M37"/>
      <c r="N37"/>
      <c r="O37"/>
    </row>
    <row r="38" spans="1:15" ht="12.75" x14ac:dyDescent="0.2">
      <c r="A38" s="14" t="s">
        <v>21</v>
      </c>
      <c r="B38" s="17" t="s">
        <v>47</v>
      </c>
      <c r="C38" s="18" t="s">
        <v>52</v>
      </c>
      <c r="D38" s="19" t="s">
        <v>28</v>
      </c>
      <c r="E38" s="18" t="s">
        <v>21</v>
      </c>
      <c r="F38" s="20"/>
      <c r="G38" s="21"/>
      <c r="H38" s="22"/>
      <c r="I38" s="22"/>
      <c r="J38" s="23">
        <v>1784625.7993399999</v>
      </c>
      <c r="M38"/>
      <c r="N38"/>
      <c r="O38"/>
    </row>
    <row r="39" spans="1:15" ht="12.75" x14ac:dyDescent="0.2">
      <c r="A39" s="14" t="s">
        <v>21</v>
      </c>
      <c r="B39" s="17" t="s">
        <v>47</v>
      </c>
      <c r="C39" s="18" t="s">
        <v>51</v>
      </c>
      <c r="D39" s="19" t="s">
        <v>29</v>
      </c>
      <c r="E39" s="18" t="s">
        <v>21</v>
      </c>
      <c r="F39" s="20"/>
      <c r="G39" s="21"/>
      <c r="H39" s="22"/>
      <c r="I39" s="22"/>
      <c r="J39" s="23">
        <v>2610000.8009500001</v>
      </c>
      <c r="M39"/>
      <c r="N39"/>
      <c r="O39"/>
    </row>
    <row r="40" spans="1:15" ht="12.75" x14ac:dyDescent="0.2">
      <c r="A40" s="14" t="s">
        <v>21</v>
      </c>
      <c r="B40" s="17" t="s">
        <v>47</v>
      </c>
      <c r="C40" s="18" t="s">
        <v>51</v>
      </c>
      <c r="D40" s="19" t="s">
        <v>30</v>
      </c>
      <c r="E40" s="18" t="s">
        <v>21</v>
      </c>
      <c r="F40" s="20"/>
      <c r="G40" s="21"/>
      <c r="H40" s="22"/>
      <c r="I40" s="22"/>
      <c r="J40" s="23">
        <v>32414901.763099998</v>
      </c>
      <c r="M40"/>
      <c r="N40"/>
      <c r="O40"/>
    </row>
    <row r="41" spans="1:15" ht="12.75" x14ac:dyDescent="0.2">
      <c r="A41" s="14"/>
      <c r="B41" s="17" t="s">
        <v>44</v>
      </c>
      <c r="C41" s="18"/>
      <c r="D41" s="19"/>
      <c r="E41" s="18"/>
      <c r="F41" s="20"/>
      <c r="G41" s="21"/>
      <c r="H41" s="22"/>
      <c r="I41" s="22"/>
      <c r="J41" s="23">
        <f>SUM(J32:J40)</f>
        <v>38249607.521949999</v>
      </c>
      <c r="M41"/>
      <c r="N41"/>
      <c r="O41"/>
    </row>
    <row r="42" spans="1:15" ht="12.75" x14ac:dyDescent="0.2">
      <c r="A42" s="14"/>
      <c r="B42" s="17"/>
      <c r="C42" s="18"/>
      <c r="D42" s="19"/>
      <c r="E42" s="18"/>
      <c r="F42" s="20"/>
      <c r="G42" s="21"/>
      <c r="H42" s="22"/>
      <c r="I42" s="22"/>
      <c r="J42" s="23"/>
      <c r="M42"/>
    </row>
    <row r="43" spans="1:15" ht="12.75" x14ac:dyDescent="0.2">
      <c r="A43" s="14" t="s">
        <v>31</v>
      </c>
      <c r="B43" s="17" t="s">
        <v>48</v>
      </c>
      <c r="C43" s="18" t="s">
        <v>51</v>
      </c>
      <c r="D43" s="19" t="s">
        <v>32</v>
      </c>
      <c r="E43" s="18" t="s">
        <v>31</v>
      </c>
      <c r="F43" s="20"/>
      <c r="G43" s="21"/>
      <c r="H43" s="22"/>
      <c r="I43" s="22"/>
      <c r="J43" s="23">
        <v>25453920.600000001</v>
      </c>
      <c r="M43"/>
    </row>
    <row r="44" spans="1:15" ht="12.75" x14ac:dyDescent="0.2">
      <c r="A44" s="14" t="s">
        <v>31</v>
      </c>
      <c r="B44" s="17" t="s">
        <v>48</v>
      </c>
      <c r="C44" s="18" t="s">
        <v>52</v>
      </c>
      <c r="D44" s="19" t="s">
        <v>33</v>
      </c>
      <c r="E44" s="18" t="s">
        <v>31</v>
      </c>
      <c r="F44" s="20"/>
      <c r="G44" s="21"/>
      <c r="H44" s="22"/>
      <c r="I44" s="22"/>
      <c r="J44" s="23">
        <v>33273773.969999999</v>
      </c>
      <c r="M44"/>
    </row>
    <row r="45" spans="1:15" ht="12.75" x14ac:dyDescent="0.2">
      <c r="A45" s="14" t="s">
        <v>31</v>
      </c>
      <c r="B45" s="17" t="s">
        <v>48</v>
      </c>
      <c r="C45" s="18" t="s">
        <v>51</v>
      </c>
      <c r="D45" s="19" t="s">
        <v>34</v>
      </c>
      <c r="E45" s="18" t="s">
        <v>31</v>
      </c>
      <c r="F45" s="20"/>
      <c r="G45" s="21"/>
      <c r="H45" s="22"/>
      <c r="I45" s="22"/>
      <c r="J45" s="23">
        <v>66526681.77984</v>
      </c>
      <c r="M45"/>
    </row>
    <row r="46" spans="1:15" ht="12.75" x14ac:dyDescent="0.2">
      <c r="A46" s="14" t="s">
        <v>31</v>
      </c>
      <c r="B46" s="17" t="s">
        <v>48</v>
      </c>
      <c r="C46" s="18" t="s">
        <v>52</v>
      </c>
      <c r="D46" s="19" t="s">
        <v>35</v>
      </c>
      <c r="E46" s="18" t="s">
        <v>31</v>
      </c>
      <c r="F46" s="20"/>
      <c r="G46" s="21"/>
      <c r="H46" s="22"/>
      <c r="I46" s="22"/>
      <c r="J46" s="23">
        <v>1142295</v>
      </c>
      <c r="M46"/>
    </row>
    <row r="47" spans="1:15" ht="12.75" x14ac:dyDescent="0.2">
      <c r="A47" s="14" t="s">
        <v>31</v>
      </c>
      <c r="B47" s="17" t="s">
        <v>48</v>
      </c>
      <c r="C47" s="18" t="s">
        <v>51</v>
      </c>
      <c r="D47" s="19" t="s">
        <v>36</v>
      </c>
      <c r="E47" s="18" t="s">
        <v>31</v>
      </c>
      <c r="F47" s="20"/>
      <c r="G47" s="21"/>
      <c r="H47" s="22"/>
      <c r="I47" s="22"/>
      <c r="J47" s="23">
        <v>433656.37224</v>
      </c>
      <c r="M47"/>
    </row>
    <row r="48" spans="1:15" ht="12.75" x14ac:dyDescent="0.2">
      <c r="A48" s="14" t="s">
        <v>31</v>
      </c>
      <c r="B48" s="17" t="s">
        <v>48</v>
      </c>
      <c r="C48" s="18" t="s">
        <v>51</v>
      </c>
      <c r="D48" s="19" t="s">
        <v>37</v>
      </c>
      <c r="E48" s="18" t="s">
        <v>31</v>
      </c>
      <c r="F48" s="20"/>
      <c r="G48" s="21"/>
      <c r="H48" s="22"/>
      <c r="I48" s="22"/>
      <c r="J48" s="23">
        <v>16094110.05273</v>
      </c>
      <c r="M48"/>
    </row>
    <row r="49" spans="1:13" ht="12.75" x14ac:dyDescent="0.2">
      <c r="A49" s="14" t="s">
        <v>31</v>
      </c>
      <c r="B49" s="17" t="s">
        <v>48</v>
      </c>
      <c r="C49" s="18" t="s">
        <v>52</v>
      </c>
      <c r="D49" s="19" t="s">
        <v>38</v>
      </c>
      <c r="E49" s="18" t="s">
        <v>31</v>
      </c>
      <c r="F49" s="20"/>
      <c r="G49" s="21"/>
      <c r="H49" s="22"/>
      <c r="I49" s="22"/>
      <c r="J49" s="23">
        <v>833909.34216</v>
      </c>
      <c r="M49"/>
    </row>
    <row r="50" spans="1:13" ht="12.75" x14ac:dyDescent="0.2">
      <c r="A50" s="14" t="s">
        <v>31</v>
      </c>
      <c r="B50" s="17" t="s">
        <v>48</v>
      </c>
      <c r="C50" s="18" t="s">
        <v>51</v>
      </c>
      <c r="D50" s="19" t="s">
        <v>39</v>
      </c>
      <c r="E50" s="18" t="s">
        <v>31</v>
      </c>
      <c r="F50" s="20"/>
      <c r="G50" s="21"/>
      <c r="H50" s="22"/>
      <c r="I50" s="22"/>
      <c r="J50" s="23">
        <v>10123947.7545</v>
      </c>
      <c r="M50"/>
    </row>
    <row r="51" spans="1:13" ht="12.75" x14ac:dyDescent="0.2">
      <c r="A51" s="14" t="s">
        <v>31</v>
      </c>
      <c r="B51" s="17" t="s">
        <v>48</v>
      </c>
      <c r="C51" s="18" t="s">
        <v>52</v>
      </c>
      <c r="D51" s="19" t="s">
        <v>40</v>
      </c>
      <c r="E51" s="18" t="s">
        <v>31</v>
      </c>
      <c r="F51" s="20"/>
      <c r="G51" s="21"/>
      <c r="H51" s="22"/>
      <c r="I51" s="22"/>
      <c r="J51" s="23">
        <v>7233057.3978599999</v>
      </c>
      <c r="M51"/>
    </row>
    <row r="52" spans="1:13" ht="12.75" x14ac:dyDescent="0.2">
      <c r="A52" s="14" t="s">
        <v>31</v>
      </c>
      <c r="B52" s="17" t="s">
        <v>48</v>
      </c>
      <c r="C52" s="18" t="s">
        <v>51</v>
      </c>
      <c r="D52" s="19" t="s">
        <v>41</v>
      </c>
      <c r="E52" s="18" t="s">
        <v>31</v>
      </c>
      <c r="F52" s="20"/>
      <c r="G52" s="21"/>
      <c r="H52" s="22"/>
      <c r="I52" s="22"/>
      <c r="J52" s="23">
        <v>16918035.448199999</v>
      </c>
      <c r="M52"/>
    </row>
    <row r="53" spans="1:13" ht="12.75" x14ac:dyDescent="0.2">
      <c r="A53" s="14" t="s">
        <v>31</v>
      </c>
      <c r="B53" s="17" t="s">
        <v>48</v>
      </c>
      <c r="C53" s="18" t="s">
        <v>51</v>
      </c>
      <c r="D53" s="19" t="s">
        <v>42</v>
      </c>
      <c r="E53" s="18" t="s">
        <v>31</v>
      </c>
      <c r="F53" s="20"/>
      <c r="G53" s="21"/>
      <c r="H53" s="22"/>
      <c r="I53" s="22"/>
      <c r="J53" s="23">
        <v>1.72245</v>
      </c>
      <c r="M53"/>
    </row>
    <row r="54" spans="1:13" ht="12.75" x14ac:dyDescent="0.2">
      <c r="A54" s="14"/>
      <c r="B54" s="17" t="s">
        <v>44</v>
      </c>
      <c r="C54" s="18"/>
      <c r="D54" s="19"/>
      <c r="E54" s="18"/>
      <c r="F54" s="20"/>
      <c r="G54" s="21"/>
      <c r="H54" s="22"/>
      <c r="I54" s="22"/>
      <c r="J54" s="23">
        <f>SUM(J43:J53)</f>
        <v>178033389.43997997</v>
      </c>
      <c r="M54"/>
    </row>
    <row r="55" spans="1:13" ht="12.75" x14ac:dyDescent="0.2">
      <c r="M55"/>
    </row>
    <row r="56" spans="1:13" ht="12.75" x14ac:dyDescent="0.2">
      <c r="M56"/>
    </row>
    <row r="57" spans="1:13" ht="12.75" x14ac:dyDescent="0.2">
      <c r="M57"/>
    </row>
    <row r="58" spans="1:13" ht="12.75" x14ac:dyDescent="0.2">
      <c r="M58"/>
    </row>
    <row r="59" spans="1:13" ht="12.75" x14ac:dyDescent="0.2">
      <c r="M59"/>
    </row>
    <row r="60" spans="1:13" ht="12.75" x14ac:dyDescent="0.2">
      <c r="M60"/>
    </row>
    <row r="61" spans="1:13" ht="12.75" x14ac:dyDescent="0.2">
      <c r="M61"/>
    </row>
    <row r="62" spans="1:13" ht="12.75" x14ac:dyDescent="0.2">
      <c r="M62"/>
    </row>
    <row r="63" spans="1:13" ht="12.75" x14ac:dyDescent="0.2">
      <c r="M63"/>
    </row>
    <row r="64" spans="1:13" ht="12.75" x14ac:dyDescent="0.2">
      <c r="M64"/>
    </row>
    <row r="65" spans="13:13" ht="12.75" x14ac:dyDescent="0.2">
      <c r="M65"/>
    </row>
    <row r="66" spans="13:13" ht="12.75" x14ac:dyDescent="0.2">
      <c r="M66"/>
    </row>
    <row r="67" spans="13:13" ht="12.75" x14ac:dyDescent="0.2">
      <c r="M67"/>
    </row>
    <row r="68" spans="13:13" ht="12.75" x14ac:dyDescent="0.2">
      <c r="M68"/>
    </row>
    <row r="69" spans="13:13" ht="12.75" x14ac:dyDescent="0.2">
      <c r="M69"/>
    </row>
    <row r="70" spans="13:13" ht="12.75" x14ac:dyDescent="0.2">
      <c r="M70"/>
    </row>
    <row r="71" spans="13:13" ht="12.75" x14ac:dyDescent="0.2">
      <c r="M71"/>
    </row>
    <row r="72" spans="13:13" ht="12.75" x14ac:dyDescent="0.2">
      <c r="M72"/>
    </row>
    <row r="73" spans="13:13" ht="12.75" x14ac:dyDescent="0.2">
      <c r="M73"/>
    </row>
    <row r="74" spans="13:13" ht="12.75" x14ac:dyDescent="0.2">
      <c r="M74"/>
    </row>
    <row r="75" spans="13:13" ht="12.75" x14ac:dyDescent="0.2">
      <c r="M75"/>
    </row>
    <row r="76" spans="13:13" ht="12.75" x14ac:dyDescent="0.2">
      <c r="M76"/>
    </row>
    <row r="77" spans="13:13" ht="12.75" x14ac:dyDescent="0.2">
      <c r="M77"/>
    </row>
    <row r="78" spans="13:13" ht="12.75" x14ac:dyDescent="0.2">
      <c r="M78"/>
    </row>
    <row r="79" spans="13:13" ht="12.75" x14ac:dyDescent="0.2">
      <c r="M79"/>
    </row>
    <row r="80" spans="13:13" ht="12.75" x14ac:dyDescent="0.2">
      <c r="M80"/>
    </row>
    <row r="81" spans="13:13" ht="12.75" x14ac:dyDescent="0.2">
      <c r="M81"/>
    </row>
    <row r="82" spans="13:13" ht="12.75" x14ac:dyDescent="0.2">
      <c r="M82"/>
    </row>
    <row r="83" spans="13:13" ht="12.75" x14ac:dyDescent="0.2">
      <c r="M83"/>
    </row>
    <row r="84" spans="13:13" ht="12.75" x14ac:dyDescent="0.2">
      <c r="M84"/>
    </row>
    <row r="85" spans="13:13" ht="12.75" x14ac:dyDescent="0.2">
      <c r="M85"/>
    </row>
  </sheetData>
  <autoFilter ref="A8:J54"/>
  <phoneticPr fontId="4" type="noConversion"/>
  <dataValidations count="1">
    <dataValidation type="date" operator="greaterThan" allowBlank="1" showInputMessage="1" showErrorMessage="1" prompt="Введите дату в формате ЧЧ.ММ.ГГГГ" sqref="J12:J14 H9:I11">
      <formula1>DATE(50,1,1)</formula1>
    </dataValidation>
  </dataValidations>
  <printOptions horizontalCentered="1"/>
  <pageMargins left="0.16" right="0.15748031496062992" top="0.23622047244094491" bottom="0.31496062992125984" header="0.23622047244094491" footer="0.23622047244094491"/>
  <pageSetup paperSize="9" scale="12" firstPageNumber="12" orientation="landscape" useFirstPageNumber="1" horizontalDpi="4294967292" verticalDpi="144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DomVV</cp:lastModifiedBy>
  <dcterms:created xsi:type="dcterms:W3CDTF">2021-04-26T12:20:13Z</dcterms:created>
  <dcterms:modified xsi:type="dcterms:W3CDTF">2021-05-04T14:04:05Z</dcterms:modified>
</cp:coreProperties>
</file>