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32760" yWindow="32760" windowWidth="28800" windowHeight="12315" tabRatio="665" activeTab="0"/>
  </bookViews>
  <sheets>
    <sheet name="Patikra" sheetId="1" r:id="rId1"/>
    <sheet name="Protokolass" sheetId="2" state="hidden" r:id="rId2"/>
    <sheet name="Pareigybes" sheetId="3" state="hidden" r:id="rId3"/>
  </sheets>
  <definedNames>
    <definedName name="_xlfn.SINGLE" hidden="1">#NAME?</definedName>
    <definedName name="Diametras">#REF!</definedName>
    <definedName name="DIN">#REF!</definedName>
    <definedName name="E_Qmin">#REF!</definedName>
    <definedName name="E_Qn">#REF!</definedName>
    <definedName name="E_Qt">#REF!</definedName>
    <definedName name="Gamintojas">#REF!</definedName>
    <definedName name="Isvada">#REF!</definedName>
    <definedName name="Išvada">#REF!</definedName>
    <definedName name="MAN">#REF!</definedName>
    <definedName name="Mat._ribos">#REF!</definedName>
    <definedName name="Mat._ribos1">#REF!</definedName>
    <definedName name="NR">#REF!</definedName>
    <definedName name="Numeris">#REF!</definedName>
    <definedName name="Pareigybės">'Pareigybes'!$C$3:$C$24</definedName>
    <definedName name="Pareigybės_V">'Pareigybes'!$F$3:$F$25</definedName>
    <definedName name="Q">#REF!</definedName>
    <definedName name="Qmin">#REF!</definedName>
    <definedName name="Qmin_value">'Patikra'!$M$37:$N$46,'Patikra'!$L$49</definedName>
    <definedName name="Qn">#REF!</definedName>
    <definedName name="Qn_value">'Patikra'!$M$56:$N$65,'Patikra'!#REF!</definedName>
    <definedName name="QQ">#REF!</definedName>
    <definedName name="Qt">#REF!</definedName>
    <definedName name="Qt_value">'Patikra'!$M$17:$N$26,'Patikra'!$L$29</definedName>
    <definedName name="SA">#REF!</definedName>
    <definedName name="savininkas">#REF!</definedName>
    <definedName name="Sekancio_kal._data">#REF!</definedName>
    <definedName name="t._kl">#REF!</definedName>
    <definedName name="t_max">#REF!</definedName>
    <definedName name="t_max_1">#REF!</definedName>
    <definedName name="Tipas">#REF!</definedName>
    <definedName name="TK">#REF!</definedName>
    <definedName name="TY">#REF!</definedName>
    <definedName name="U_Qmin">#REF!</definedName>
    <definedName name="U_Qn">#REF!</definedName>
    <definedName name="U_Qt">#REF!</definedName>
    <definedName name="Vadovai">'Pareigybes'!$E$3:$E$25</definedName>
    <definedName name="Vardas_Pavardė">'Pareigybes'!$B$3:$B$24</definedName>
  </definedNames>
  <calcPr fullCalcOnLoad="1"/>
</workbook>
</file>

<file path=xl/sharedStrings.xml><?xml version="1.0" encoding="utf-8"?>
<sst xmlns="http://schemas.openxmlformats.org/spreadsheetml/2006/main" count="105" uniqueCount="62">
  <si>
    <t>Nr.</t>
  </si>
  <si>
    <t>AKCINĖ BENDROVĖ</t>
  </si>
  <si>
    <t>"ŠIAULIŲ METROLOGIJOS CENTRAS"</t>
  </si>
  <si>
    <t>KALIBRAVIMO IR BANDYMŲ LABORATORIJA</t>
  </si>
  <si>
    <t>Patikros data:</t>
  </si>
  <si>
    <r>
      <t>Naudojamas patikros metodas:</t>
    </r>
    <r>
      <rPr>
        <b/>
        <u val="single"/>
        <sz val="11"/>
        <rFont val="Times New Roman"/>
        <family val="1"/>
      </rPr>
      <t xml:space="preserve">   </t>
    </r>
    <r>
      <rPr>
        <u val="single"/>
        <sz val="11"/>
        <rFont val="Times New Roman"/>
        <family val="1"/>
      </rPr>
      <t xml:space="preserve">                  </t>
    </r>
  </si>
  <si>
    <t>Tipas</t>
  </si>
  <si>
    <t>Užsakovas</t>
  </si>
  <si>
    <t>Diametras</t>
  </si>
  <si>
    <t>Patikrą atliko:</t>
  </si>
  <si>
    <t>Išvada</t>
  </si>
  <si>
    <t>Laboratorijos vadovas</t>
  </si>
  <si>
    <t>Paklaida</t>
  </si>
  <si>
    <t>Technikos vadovas</t>
  </si>
  <si>
    <t>Inžinierius metrologas</t>
  </si>
  <si>
    <t>ŠMC K-BPM 8871101-57:2002</t>
  </si>
  <si>
    <t>Puslapis:</t>
  </si>
  <si>
    <t>1(1)</t>
  </si>
  <si>
    <t>Šalto vandens skaitiklių patikros (bandymų) protokolas Nr.</t>
  </si>
  <si>
    <t>atlikimo vieta:</t>
  </si>
  <si>
    <t xml:space="preserve">Etaloninės MP: </t>
  </si>
  <si>
    <t xml:space="preserve">Sietis: </t>
  </si>
  <si>
    <t>Eil.</t>
  </si>
  <si>
    <t>Skaitiklio      Nr.</t>
  </si>
  <si>
    <t>Firma gamintoja</t>
  </si>
  <si>
    <t>Tikslumo klasė</t>
  </si>
  <si>
    <r>
      <t>Q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</si>
  <si>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Max temp.</t>
  </si>
  <si>
    <t>Sertifikatas</t>
  </si>
  <si>
    <t>Lipdukas</t>
  </si>
  <si>
    <t>mm</t>
  </si>
  <si>
    <t>Eil.   Nr.</t>
  </si>
  <si>
    <t>Skaitiklio Nr.</t>
  </si>
  <si>
    <r>
      <t xml:space="preserve">Regimoji kontrolė </t>
    </r>
    <r>
      <rPr>
        <b/>
        <sz val="10"/>
        <color indexed="8"/>
        <rFont val="Times New Roman"/>
        <family val="1"/>
      </rPr>
      <t>p.8.1</t>
    </r>
  </si>
  <si>
    <r>
      <t xml:space="preserve">MP   išbandymas </t>
    </r>
    <r>
      <rPr>
        <b/>
        <sz val="10"/>
        <color indexed="8"/>
        <rFont val="Times New Roman"/>
        <family val="1"/>
      </rPr>
      <t>p.8.2</t>
    </r>
  </si>
  <si>
    <r>
      <t>Tarpinis debitas Q</t>
    </r>
    <r>
      <rPr>
        <b/>
        <sz val="8"/>
        <rFont val="Times New Roman"/>
        <family val="1"/>
      </rPr>
      <t>t</t>
    </r>
  </si>
  <si>
    <r>
      <t>Minimalus debitas Q</t>
    </r>
    <r>
      <rPr>
        <b/>
        <sz val="8"/>
        <rFont val="Times New Roman"/>
        <family val="1"/>
      </rPr>
      <t>min</t>
    </r>
  </si>
  <si>
    <r>
      <t>Nominalinis debitas Q</t>
    </r>
    <r>
      <rPr>
        <b/>
        <sz val="8"/>
        <rFont val="Times New Roman"/>
        <family val="1"/>
      </rPr>
      <t>n</t>
    </r>
  </si>
  <si>
    <r>
      <rPr>
        <sz val="10"/>
        <rFont val="Times New Roman"/>
        <family val="1"/>
      </rPr>
      <t>Kontroliniai rodmenys, 10</t>
    </r>
    <r>
      <rPr>
        <sz val="10"/>
        <rFont val="Calibri"/>
        <family val="2"/>
      </rPr>
      <t>¯</t>
    </r>
    <r>
      <rPr>
        <sz val="10"/>
        <rFont val="Times New Roman"/>
        <family val="1"/>
      </rPr>
      <t>²dm</t>
    </r>
    <r>
      <rPr>
        <sz val="10"/>
        <rFont val="Calibri"/>
        <family val="2"/>
      </rPr>
      <t>³</t>
    </r>
  </si>
  <si>
    <t>Skaitiklis</t>
  </si>
  <si>
    <t>Etalon.</t>
  </si>
  <si>
    <t>Pradinis</t>
  </si>
  <si>
    <t>Galinis</t>
  </si>
  <si>
    <t>atittinka</t>
  </si>
  <si>
    <r>
      <t>Vandens temperatūra</t>
    </r>
    <r>
      <rPr>
        <b/>
        <sz val="13.2"/>
        <color indexed="8"/>
        <rFont val="Times New Roman"/>
        <family val="1"/>
      </rPr>
      <t>:</t>
    </r>
  </si>
  <si>
    <t>( vardas, pavardė, parašas)</t>
  </si>
  <si>
    <t>Tinka</t>
  </si>
  <si>
    <t>Andrejus Gurejevas</t>
  </si>
  <si>
    <t>Vardas Pavardė</t>
  </si>
  <si>
    <t>Pareigybės</t>
  </si>
  <si>
    <t>Viktoras Barzinskis</t>
  </si>
  <si>
    <t>Leonas Šileikis</t>
  </si>
  <si>
    <t>Rimvydas Šimkus</t>
  </si>
  <si>
    <t>Vadovai</t>
  </si>
  <si>
    <t>Vyr. inžinierius metrologas</t>
  </si>
  <si>
    <t>Petras Jokūbaitis</t>
  </si>
  <si>
    <t>Pareigybės_V</t>
  </si>
  <si>
    <t xml:space="preserve">    -     </t>
  </si>
  <si>
    <t>Voldemaras Puščius</t>
  </si>
  <si>
    <t>Arvydas Aleksiejus</t>
  </si>
  <si>
    <t>Jelena Viktorova</t>
  </si>
  <si>
    <t>Надо чтобы желтые ячейки заполнялись случайными числами по прописаными в ячейках формулами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</si>
</sst>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yyyy\-mm\-dd;@"/>
    <numFmt numFmtId="184" formatCode="0\ \°\C"/>
    <numFmt numFmtId="185" formatCode="0.0\ \°\C"/>
    <numFmt numFmtId="186" formatCode="0.000"/>
    <numFmt numFmtId="187" formatCode="0.0%"/>
    <numFmt numFmtId="188" formatCode="0.0\ &quot;s&quot;"/>
    <numFmt numFmtId="189" formatCode="0.0000000"/>
    <numFmt numFmtId="190" formatCode="0.000000"/>
    <numFmt numFmtId="191" formatCode="0.00000"/>
    <numFmt numFmtId="192" formatCode="0.0000"/>
    <numFmt numFmtId="193" formatCode="0.00000000"/>
    <numFmt numFmtId="194" formatCode="0.00\%"/>
    <numFmt numFmtId="195" formatCode="[$-427]yyyy\ &quot;m.&quot;\ mmmm\ d\ &quot;d.&quot;"/>
    <numFmt numFmtId="196" formatCode="mm\ dd"/>
    <numFmt numFmtId="197" formatCode="mmmm&quot; mėn.&quot;\ dd&quot; d.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General\ \d\m\³"/>
    <numFmt numFmtId="203" formatCode="[$-F800]dddd\,\ mmmm\ dd\,\ yyyy"/>
    <numFmt numFmtId="204" formatCode="\±\ 0.00"/>
    <numFmt numFmtId="205" formatCode="0.0\%"/>
    <numFmt numFmtId="206" formatCode="0\%"/>
    <numFmt numFmtId="207" formatCode="0\ %"/>
    <numFmt numFmtId="208" formatCode="0&quot; %&quot;"/>
    <numFmt numFmtId="209" formatCode="&quot;± &quot;0&quot; %&quot;"/>
    <numFmt numFmtId="210" formatCode="0.0&quot; %&quot;"/>
    <numFmt numFmtId="211" formatCode="0.00&quot; %&quot;"/>
    <numFmt numFmtId="212" formatCode="&quot;leistina paklaida± &quot;0&quot; %&quot;"/>
    <numFmt numFmtId="213" formatCode="&quot;leistina paklaida ± &quot;0&quot; %&quot;"/>
    <numFmt numFmtId="214" formatCode="0.000\%"/>
    <numFmt numFmtId="215" formatCode="[$€-2]\ ###,000_);[Red]\([$€-2]\ ###,000\)"/>
  </numFmts>
  <fonts count="63">
    <font>
      <sz val="10"/>
      <name val="Arial Baltic"/>
      <family val="0"/>
    </font>
    <font>
      <sz val="11"/>
      <color indexed="8"/>
      <name val="Calibri"/>
      <family val="2"/>
    </font>
    <font>
      <sz val="8"/>
      <name val="Arial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13.2"/>
      <color indexed="8"/>
      <name val="Times New Roman"/>
      <family val="1"/>
    </font>
    <font>
      <b/>
      <sz val="10"/>
      <name val="Arial Baltic"/>
      <family val="0"/>
    </font>
    <font>
      <sz val="9"/>
      <name val="Arial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Baltic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Baltic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Baltic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Baltic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16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182" fontId="6" fillId="0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Alignment="1">
      <alignment/>
    </xf>
    <xf numFmtId="194" fontId="6" fillId="0" borderId="12" xfId="0" applyNumberFormat="1" applyFont="1" applyBorder="1" applyAlignment="1">
      <alignment horizontal="center"/>
    </xf>
    <xf numFmtId="194" fontId="6" fillId="0" borderId="13" xfId="0" applyNumberFormat="1" applyFont="1" applyBorder="1" applyAlignment="1">
      <alignment horizontal="center"/>
    </xf>
    <xf numFmtId="194" fontId="6" fillId="0" borderId="14" xfId="0" applyNumberFormat="1" applyFont="1" applyBorder="1" applyAlignment="1">
      <alignment horizontal="center"/>
    </xf>
    <xf numFmtId="211" fontId="6" fillId="0" borderId="10" xfId="0" applyNumberFormat="1" applyFont="1" applyBorder="1" applyAlignment="1">
      <alignment horizontal="center"/>
    </xf>
    <xf numFmtId="210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94" fontId="6" fillId="0" borderId="10" xfId="0" applyNumberFormat="1" applyFont="1" applyBorder="1" applyAlignment="1">
      <alignment horizontal="center"/>
    </xf>
    <xf numFmtId="208" fontId="6" fillId="0" borderId="12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208" fontId="6" fillId="0" borderId="14" xfId="0" applyNumberFormat="1" applyFont="1" applyBorder="1" applyAlignment="1">
      <alignment horizontal="center"/>
    </xf>
    <xf numFmtId="2" fontId="6" fillId="35" borderId="12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186" fontId="6" fillId="35" borderId="12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center"/>
    </xf>
    <xf numFmtId="208" fontId="6" fillId="0" borderId="10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36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6" borderId="15" xfId="0" applyFont="1" applyFill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3" fontId="10" fillId="36" borderId="15" xfId="0" applyNumberFormat="1" applyFont="1" applyFill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6" borderId="15" xfId="0" applyFont="1" applyFill="1" applyBorder="1" applyAlignment="1" applyProtection="1">
      <alignment horizontal="left"/>
      <protection locked="0"/>
    </xf>
    <xf numFmtId="0" fontId="7" fillId="36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36" borderId="15" xfId="0" applyFont="1" applyFill="1" applyBorder="1" applyAlignment="1" applyProtection="1">
      <alignment horizontal="left" shrinkToFit="1"/>
      <protection locked="0"/>
    </xf>
    <xf numFmtId="0" fontId="0" fillId="36" borderId="15" xfId="0" applyFill="1" applyBorder="1" applyAlignment="1" applyProtection="1">
      <alignment horizontal="left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84" fontId="7" fillId="37" borderId="12" xfId="0" applyNumberFormat="1" applyFont="1" applyFill="1" applyBorder="1" applyAlignment="1">
      <alignment horizontal="center" vertical="center"/>
    </xf>
    <xf numFmtId="184" fontId="6" fillId="37" borderId="13" xfId="0" applyNumberFormat="1" applyFont="1" applyFill="1" applyBorder="1" applyAlignment="1">
      <alignment horizontal="center" vertical="center"/>
    </xf>
    <xf numFmtId="184" fontId="6" fillId="37" borderId="14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7" fillId="36" borderId="10" xfId="0" applyNumberFormat="1" applyFont="1" applyFill="1" applyBorder="1" applyAlignment="1">
      <alignment horizontal="center" vertical="center" shrinkToFit="1"/>
    </xf>
    <xf numFmtId="0" fontId="7" fillId="36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7" fillId="36" borderId="15" xfId="0" applyFont="1" applyFill="1" applyBorder="1" applyAlignment="1">
      <alignment horizontal="center" vertical="center" shrinkToFit="1"/>
    </xf>
    <xf numFmtId="0" fontId="7" fillId="36" borderId="19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2" fontId="7" fillId="36" borderId="12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vertical="center" shrinkToFit="1"/>
    </xf>
    <xf numFmtId="0" fontId="0" fillId="37" borderId="10" xfId="0" applyNumberFormat="1" applyFill="1" applyBorder="1" applyAlignment="1">
      <alignment horizontal="center" vertical="center" shrinkToFit="1"/>
    </xf>
    <xf numFmtId="185" fontId="7" fillId="36" borderId="10" xfId="0" applyNumberFormat="1" applyFont="1" applyFill="1" applyBorder="1" applyAlignment="1">
      <alignment horizontal="center"/>
    </xf>
    <xf numFmtId="185" fontId="6" fillId="36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6" borderId="15" xfId="0" applyFont="1" applyFill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  <color indexed="12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rgb="FFFF9999"/>
        </patternFill>
      </fill>
    </dxf>
    <dxf>
      <font>
        <b/>
        <i val="0"/>
        <color indexed="12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b/>
        <i val="0"/>
        <color rgb="FFFF0000"/>
      </font>
      <fill>
        <patternFill>
          <bgColor rgb="FFFF99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">
    <tabColor rgb="FF92D050"/>
  </sheetPr>
  <dimension ref="B1:AB68"/>
  <sheetViews>
    <sheetView tabSelected="1" zoomScale="140" zoomScaleNormal="140" zoomScalePageLayoutView="120" workbookViewId="0" topLeftCell="A10">
      <selection activeCell="L68" sqref="L68:M68"/>
    </sheetView>
  </sheetViews>
  <sheetFormatPr defaultColWidth="4.75390625" defaultRowHeight="12.75"/>
  <cols>
    <col min="1" max="1" width="4.75390625" style="2" customWidth="1"/>
    <col min="2" max="2" width="6.75390625" style="2" bestFit="1" customWidth="1"/>
    <col min="3" max="10" width="4.75390625" style="2" customWidth="1"/>
    <col min="11" max="12" width="5.125" style="2" customWidth="1"/>
    <col min="13" max="24" width="4.75390625" style="2" customWidth="1"/>
    <col min="25" max="25" width="4.875" style="2" customWidth="1"/>
    <col min="26" max="27" width="4.75390625" style="2" customWidth="1"/>
    <col min="28" max="28" width="14.25390625" style="2" customWidth="1"/>
    <col min="29" max="29" width="19.25390625" style="2" customWidth="1"/>
    <col min="30" max="16384" width="4.75390625" style="2" customWidth="1"/>
  </cols>
  <sheetData>
    <row r="1" spans="19:25" ht="12.75">
      <c r="S1" s="76"/>
      <c r="T1" s="76"/>
      <c r="U1" s="76"/>
      <c r="V1" s="76"/>
      <c r="W1" s="76"/>
      <c r="X1" s="76"/>
      <c r="Y1" s="76"/>
    </row>
    <row r="2" spans="21:25" ht="12.75">
      <c r="U2" s="76"/>
      <c r="V2" s="76"/>
      <c r="W2" s="76"/>
      <c r="X2" s="76"/>
      <c r="Y2" s="76"/>
    </row>
    <row r="3" spans="20:25" ht="12.75">
      <c r="T3" s="77"/>
      <c r="U3" s="77"/>
      <c r="V3" s="77"/>
      <c r="W3" s="77"/>
      <c r="X3" s="77"/>
      <c r="Y3" s="77"/>
    </row>
    <row r="4" spans="2:25" ht="12.75">
      <c r="B4" s="24"/>
      <c r="C4" s="24"/>
      <c r="D4" s="24"/>
      <c r="E4" s="24"/>
      <c r="F4" s="24"/>
      <c r="G4" s="24"/>
      <c r="H4" s="24"/>
      <c r="I4" s="24"/>
      <c r="T4" s="24"/>
      <c r="U4" s="24"/>
      <c r="V4" s="24"/>
      <c r="W4" s="24"/>
      <c r="X4" s="24"/>
      <c r="Y4" s="24"/>
    </row>
    <row r="5" spans="2:25" ht="12.75">
      <c r="B5" s="24"/>
      <c r="C5" s="24"/>
      <c r="D5" s="24"/>
      <c r="E5" s="24"/>
      <c r="F5" s="24"/>
      <c r="G5" s="24"/>
      <c r="H5" s="24"/>
      <c r="I5" s="24"/>
      <c r="T5" s="24"/>
      <c r="U5" s="24"/>
      <c r="V5" s="24"/>
      <c r="W5" s="24"/>
      <c r="X5" s="24"/>
      <c r="Y5" s="24"/>
    </row>
    <row r="6" spans="2:25" ht="12.75">
      <c r="B6" s="24"/>
      <c r="C6" s="24"/>
      <c r="D6" s="24"/>
      <c r="E6" s="24"/>
      <c r="F6" s="24"/>
      <c r="G6" s="24"/>
      <c r="H6" s="24"/>
      <c r="I6" s="24"/>
      <c r="W6" s="5"/>
      <c r="X6" s="5"/>
      <c r="Y6" s="5"/>
    </row>
    <row r="7" spans="2:28" ht="15.75">
      <c r="B7" s="23"/>
      <c r="C7" s="23"/>
      <c r="D7" s="23"/>
      <c r="E7" s="23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1"/>
      <c r="W7" s="21"/>
      <c r="X7" s="21"/>
      <c r="Y7" s="21"/>
      <c r="Z7" s="23"/>
      <c r="AA7" s="23"/>
      <c r="AB7" s="23"/>
    </row>
    <row r="8" spans="2:28" ht="15.75">
      <c r="B8" s="27"/>
      <c r="C8" s="23"/>
      <c r="D8" s="23"/>
      <c r="E8" s="28"/>
      <c r="F8" s="23"/>
      <c r="G8" s="22"/>
      <c r="H8" s="29"/>
      <c r="I8" s="29"/>
      <c r="J8" s="29"/>
      <c r="K8" s="29"/>
      <c r="L8" s="29"/>
      <c r="M8" s="29"/>
      <c r="N8" s="29"/>
      <c r="O8" s="23"/>
      <c r="P8" s="23"/>
      <c r="Q8" s="23"/>
      <c r="R8" s="23"/>
      <c r="S8" s="30"/>
      <c r="T8" s="23"/>
      <c r="U8" s="23"/>
      <c r="V8" s="30"/>
      <c r="W8" s="30"/>
      <c r="X8" s="30"/>
      <c r="Y8" s="25"/>
      <c r="Z8" s="23"/>
      <c r="AA8" s="23"/>
      <c r="AB8" s="23"/>
    </row>
    <row r="9" spans="2:28" ht="12.75">
      <c r="B9" s="23"/>
      <c r="C9" s="23"/>
      <c r="D9" s="23"/>
      <c r="E9" s="3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2:28" ht="15">
      <c r="B10" s="3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2:28" ht="12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78" t="s">
        <v>61</v>
      </c>
      <c r="N11" s="78"/>
      <c r="O11" s="78"/>
      <c r="P11" s="78"/>
      <c r="Q11" s="78"/>
      <c r="R11" s="78"/>
      <c r="S11" s="78"/>
      <c r="T11" s="78"/>
      <c r="U11" s="78"/>
      <c r="V11" s="78"/>
      <c r="W11" s="23"/>
      <c r="X11" s="23"/>
      <c r="Y11" s="23"/>
      <c r="Z11" s="23"/>
      <c r="AA11" s="23"/>
      <c r="AB11" s="23"/>
    </row>
    <row r="12" spans="2:25" ht="12" customHeight="1">
      <c r="B12" s="75"/>
      <c r="C12" s="75"/>
      <c r="D12" s="75"/>
      <c r="E12" s="75"/>
      <c r="F12" s="75"/>
      <c r="G12" s="75"/>
      <c r="J12" s="34"/>
      <c r="K12" s="34"/>
      <c r="L12" s="34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34"/>
      <c r="X12" s="34"/>
      <c r="Y12" s="34"/>
    </row>
    <row r="13" spans="2:25" ht="12" customHeight="1">
      <c r="B13" s="20">
        <v>2</v>
      </c>
      <c r="C13" s="41">
        <v>1</v>
      </c>
      <c r="J13" s="33"/>
      <c r="K13" s="33"/>
      <c r="L13" s="33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33"/>
      <c r="X13" s="33"/>
      <c r="Y13" s="33"/>
    </row>
    <row r="15" spans="2:25" ht="12.75" customHeight="1">
      <c r="B15" s="69"/>
      <c r="C15" s="69"/>
      <c r="D15" s="69"/>
      <c r="E15" s="69"/>
      <c r="F15" s="69"/>
      <c r="G15" s="63"/>
      <c r="H15" s="68"/>
      <c r="I15" s="68"/>
      <c r="J15" s="68"/>
      <c r="K15" s="68"/>
      <c r="L15" s="64"/>
      <c r="M15" s="63"/>
      <c r="N15" s="68"/>
      <c r="O15" s="68"/>
      <c r="P15" s="64"/>
      <c r="Q15" s="47"/>
      <c r="R15" s="47"/>
      <c r="S15" s="47"/>
      <c r="T15" s="47"/>
      <c r="U15" s="47"/>
      <c r="V15" s="47"/>
      <c r="W15" s="47"/>
      <c r="X15" s="47"/>
      <c r="Y15" s="47"/>
    </row>
    <row r="16" spans="2:25" ht="12.75">
      <c r="B16" s="69"/>
      <c r="C16" s="69"/>
      <c r="D16" s="69"/>
      <c r="E16" s="69"/>
      <c r="F16" s="69"/>
      <c r="G16" s="63"/>
      <c r="H16" s="68"/>
      <c r="I16" s="64"/>
      <c r="J16" s="70"/>
      <c r="K16" s="70"/>
      <c r="L16" s="70"/>
      <c r="M16" s="63"/>
      <c r="N16" s="64"/>
      <c r="O16" s="63"/>
      <c r="P16" s="64"/>
      <c r="Q16" s="47"/>
      <c r="R16" s="47"/>
      <c r="S16" s="47"/>
      <c r="T16" s="47"/>
      <c r="U16" s="47"/>
      <c r="V16" s="47"/>
      <c r="W16" s="47"/>
      <c r="X16" s="47"/>
      <c r="Y16" s="47"/>
    </row>
    <row r="17" spans="2:25" ht="12.75">
      <c r="B17" s="3">
        <v>1</v>
      </c>
      <c r="C17" s="57">
        <v>1</v>
      </c>
      <c r="D17" s="58"/>
      <c r="E17" s="58"/>
      <c r="F17" s="59"/>
      <c r="G17" s="52">
        <v>140.16000366210938</v>
      </c>
      <c r="H17" s="53"/>
      <c r="I17" s="54"/>
      <c r="J17" s="52">
        <v>190.57</v>
      </c>
      <c r="K17" s="53"/>
      <c r="L17" s="54"/>
      <c r="M17" s="55"/>
      <c r="N17" s="56"/>
      <c r="O17" s="61">
        <f>$L$29</f>
        <v>51.153</v>
      </c>
      <c r="P17" s="62"/>
      <c r="Q17" s="45"/>
      <c r="R17" s="45"/>
      <c r="S17" s="45"/>
      <c r="T17" s="49"/>
      <c r="U17" s="50"/>
      <c r="V17" s="51"/>
      <c r="W17" s="45"/>
      <c r="X17" s="45"/>
      <c r="Y17" s="45"/>
    </row>
    <row r="18" spans="2:25" ht="12.75">
      <c r="B18" s="3">
        <v>2</v>
      </c>
      <c r="C18" s="57">
        <v>2</v>
      </c>
      <c r="D18" s="58"/>
      <c r="E18" s="58"/>
      <c r="F18" s="59"/>
      <c r="G18" s="52">
        <v>8.779999732971191</v>
      </c>
      <c r="H18" s="53"/>
      <c r="I18" s="54"/>
      <c r="J18" s="52">
        <v>60.56</v>
      </c>
      <c r="K18" s="53"/>
      <c r="L18" s="54"/>
      <c r="M18" s="55"/>
      <c r="N18" s="56"/>
      <c r="O18" s="61">
        <f aca="true" t="shared" si="0" ref="O18:O26">$L$29</f>
        <v>51.153</v>
      </c>
      <c r="P18" s="62"/>
      <c r="Q18" s="45"/>
      <c r="R18" s="45"/>
      <c r="S18" s="45"/>
      <c r="T18" s="49"/>
      <c r="U18" s="50"/>
      <c r="V18" s="51"/>
      <c r="W18" s="45"/>
      <c r="X18" s="45"/>
      <c r="Y18" s="45"/>
    </row>
    <row r="19" spans="2:25" ht="12.75">
      <c r="B19" s="3">
        <v>3</v>
      </c>
      <c r="C19" s="57">
        <v>3</v>
      </c>
      <c r="D19" s="58"/>
      <c r="E19" s="58"/>
      <c r="F19" s="59"/>
      <c r="G19" s="52">
        <v>8.630000114440918</v>
      </c>
      <c r="H19" s="53"/>
      <c r="I19" s="54"/>
      <c r="J19" s="52">
        <v>59.54</v>
      </c>
      <c r="K19" s="53"/>
      <c r="L19" s="54"/>
      <c r="M19" s="55"/>
      <c r="N19" s="56"/>
      <c r="O19" s="61">
        <f t="shared" si="0"/>
        <v>51.153</v>
      </c>
      <c r="P19" s="62"/>
      <c r="Q19" s="45"/>
      <c r="R19" s="45"/>
      <c r="S19" s="45"/>
      <c r="T19" s="49"/>
      <c r="U19" s="50"/>
      <c r="V19" s="51"/>
      <c r="W19" s="45"/>
      <c r="X19" s="45"/>
      <c r="Y19" s="45"/>
    </row>
    <row r="20" spans="2:25" ht="12.75">
      <c r="B20" s="3">
        <v>4</v>
      </c>
      <c r="C20" s="57">
        <v>4</v>
      </c>
      <c r="D20" s="58"/>
      <c r="E20" s="58"/>
      <c r="F20" s="59"/>
      <c r="G20" s="52">
        <v>147.7899932861328</v>
      </c>
      <c r="H20" s="53"/>
      <c r="I20" s="54"/>
      <c r="J20" s="52">
        <v>199.31</v>
      </c>
      <c r="K20" s="53"/>
      <c r="L20" s="54"/>
      <c r="M20" s="55"/>
      <c r="N20" s="56"/>
      <c r="O20" s="61">
        <f t="shared" si="0"/>
        <v>51.153</v>
      </c>
      <c r="P20" s="62"/>
      <c r="Q20" s="45"/>
      <c r="R20" s="45"/>
      <c r="S20" s="45"/>
      <c r="T20" s="49"/>
      <c r="U20" s="50"/>
      <c r="V20" s="51"/>
      <c r="W20" s="46"/>
      <c r="X20" s="46"/>
      <c r="Y20" s="46"/>
    </row>
    <row r="21" spans="2:25" ht="12.75">
      <c r="B21" s="3">
        <v>5</v>
      </c>
      <c r="C21" s="57">
        <v>5</v>
      </c>
      <c r="D21" s="58"/>
      <c r="E21" s="58"/>
      <c r="F21" s="59"/>
      <c r="G21" s="52">
        <v>164.50999450683594</v>
      </c>
      <c r="H21" s="53"/>
      <c r="I21" s="54"/>
      <c r="J21" s="52">
        <v>214.91</v>
      </c>
      <c r="K21" s="53"/>
      <c r="L21" s="54"/>
      <c r="M21" s="55"/>
      <c r="N21" s="56"/>
      <c r="O21" s="61">
        <f t="shared" si="0"/>
        <v>51.153</v>
      </c>
      <c r="P21" s="62"/>
      <c r="Q21" s="45"/>
      <c r="R21" s="45"/>
      <c r="S21" s="45"/>
      <c r="T21" s="49"/>
      <c r="U21" s="50"/>
      <c r="V21" s="51"/>
      <c r="W21" s="46"/>
      <c r="X21" s="46"/>
      <c r="Y21" s="46"/>
    </row>
    <row r="22" spans="2:25" ht="12.75">
      <c r="B22" s="3">
        <v>6</v>
      </c>
      <c r="C22" s="57">
        <v>6</v>
      </c>
      <c r="D22" s="58"/>
      <c r="E22" s="58"/>
      <c r="F22" s="59"/>
      <c r="G22" s="52">
        <v>93.73999786376953</v>
      </c>
      <c r="H22" s="53"/>
      <c r="I22" s="54"/>
      <c r="J22" s="52">
        <v>145.49</v>
      </c>
      <c r="K22" s="53"/>
      <c r="L22" s="54"/>
      <c r="M22" s="55"/>
      <c r="N22" s="56"/>
      <c r="O22" s="61">
        <f t="shared" si="0"/>
        <v>51.153</v>
      </c>
      <c r="P22" s="62"/>
      <c r="Q22" s="45"/>
      <c r="R22" s="45"/>
      <c r="S22" s="45"/>
      <c r="T22" s="49"/>
      <c r="U22" s="50"/>
      <c r="V22" s="51"/>
      <c r="W22" s="46"/>
      <c r="X22" s="46"/>
      <c r="Y22" s="46"/>
    </row>
    <row r="23" spans="2:25" ht="12.75">
      <c r="B23" s="3">
        <v>7</v>
      </c>
      <c r="C23" s="57">
        <v>7</v>
      </c>
      <c r="D23" s="58"/>
      <c r="E23" s="58"/>
      <c r="F23" s="59"/>
      <c r="G23" s="52">
        <v>165.66000366210938</v>
      </c>
      <c r="H23" s="53"/>
      <c r="I23" s="54"/>
      <c r="J23" s="52">
        <v>216.47</v>
      </c>
      <c r="K23" s="53"/>
      <c r="L23" s="54"/>
      <c r="M23" s="55"/>
      <c r="N23" s="56"/>
      <c r="O23" s="61">
        <f t="shared" si="0"/>
        <v>51.153</v>
      </c>
      <c r="P23" s="62"/>
      <c r="Q23" s="45"/>
      <c r="R23" s="45"/>
      <c r="S23" s="45"/>
      <c r="T23" s="49"/>
      <c r="U23" s="50"/>
      <c r="V23" s="51"/>
      <c r="W23" s="46"/>
      <c r="X23" s="46"/>
      <c r="Y23" s="46"/>
    </row>
    <row r="24" spans="2:25" ht="12.75">
      <c r="B24" s="3">
        <v>8</v>
      </c>
      <c r="C24" s="57">
        <v>8</v>
      </c>
      <c r="D24" s="58"/>
      <c r="E24" s="58"/>
      <c r="F24" s="59"/>
      <c r="G24" s="52">
        <v>92.5</v>
      </c>
      <c r="H24" s="53"/>
      <c r="I24" s="54"/>
      <c r="J24" s="52">
        <v>143.19</v>
      </c>
      <c r="K24" s="53"/>
      <c r="L24" s="54"/>
      <c r="M24" s="55"/>
      <c r="N24" s="56"/>
      <c r="O24" s="61">
        <f t="shared" si="0"/>
        <v>51.153</v>
      </c>
      <c r="P24" s="62"/>
      <c r="Q24" s="45"/>
      <c r="R24" s="45"/>
      <c r="S24" s="45"/>
      <c r="T24" s="49"/>
      <c r="U24" s="50"/>
      <c r="V24" s="51"/>
      <c r="W24" s="46"/>
      <c r="X24" s="46"/>
      <c r="Y24" s="46"/>
    </row>
    <row r="25" spans="2:25" ht="12.75">
      <c r="B25" s="3">
        <v>9</v>
      </c>
      <c r="C25" s="57">
        <v>9</v>
      </c>
      <c r="D25" s="58"/>
      <c r="E25" s="58"/>
      <c r="F25" s="59"/>
      <c r="G25" s="52">
        <v>49.849998474121094</v>
      </c>
      <c r="H25" s="53"/>
      <c r="I25" s="54"/>
      <c r="J25" s="52">
        <v>101.47</v>
      </c>
      <c r="K25" s="53"/>
      <c r="L25" s="54"/>
      <c r="M25" s="55"/>
      <c r="N25" s="56"/>
      <c r="O25" s="61">
        <f t="shared" si="0"/>
        <v>51.153</v>
      </c>
      <c r="P25" s="62"/>
      <c r="Q25" s="45"/>
      <c r="R25" s="45"/>
      <c r="S25" s="45"/>
      <c r="T25" s="49"/>
      <c r="U25" s="50"/>
      <c r="V25" s="51"/>
      <c r="W25" s="46"/>
      <c r="X25" s="46"/>
      <c r="Y25" s="46"/>
    </row>
    <row r="26" spans="2:25" ht="12.75">
      <c r="B26" s="3">
        <v>10</v>
      </c>
      <c r="C26" s="71">
        <v>10</v>
      </c>
      <c r="D26" s="71"/>
      <c r="E26" s="71"/>
      <c r="F26" s="71"/>
      <c r="G26" s="72">
        <v>108.86000061035156</v>
      </c>
      <c r="H26" s="73"/>
      <c r="I26" s="73"/>
      <c r="J26" s="72">
        <v>159.93</v>
      </c>
      <c r="K26" s="73"/>
      <c r="L26" s="73"/>
      <c r="M26" s="74"/>
      <c r="N26" s="74"/>
      <c r="O26" s="61">
        <f t="shared" si="0"/>
        <v>51.153</v>
      </c>
      <c r="P26" s="62"/>
      <c r="Q26" s="45"/>
      <c r="R26" s="45"/>
      <c r="S26" s="45"/>
      <c r="T26" s="81"/>
      <c r="U26" s="81"/>
      <c r="V26" s="81"/>
      <c r="W26" s="46"/>
      <c r="X26" s="46"/>
      <c r="Y26" s="46"/>
    </row>
    <row r="27" spans="2:2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2:25" ht="12.75"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5"/>
      <c r="M28" s="35"/>
      <c r="N28" s="33"/>
      <c r="O28" s="33"/>
      <c r="P28" s="33"/>
      <c r="Q28" s="33"/>
      <c r="R28" s="33"/>
      <c r="S28" s="33"/>
      <c r="T28" s="33"/>
      <c r="U28" s="39"/>
      <c r="V28" s="34"/>
      <c r="W28" s="34"/>
      <c r="X28" s="33"/>
      <c r="Y28" s="33"/>
    </row>
    <row r="29" spans="2:25" ht="12.75"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79">
        <v>51.153</v>
      </c>
      <c r="M29" s="80"/>
      <c r="N29" s="33"/>
      <c r="O29" s="33"/>
      <c r="P29" s="33"/>
      <c r="Q29" s="33"/>
      <c r="R29" s="34"/>
      <c r="S29" s="34"/>
      <c r="T29" s="34"/>
      <c r="U29" s="34"/>
      <c r="V29" s="34"/>
      <c r="W29" s="34"/>
      <c r="X29" s="33"/>
      <c r="Y29" s="33"/>
    </row>
    <row r="30" spans="2:25" ht="12.75">
      <c r="B30" s="33"/>
      <c r="C30" s="33"/>
      <c r="D30" s="33"/>
      <c r="E30" s="33"/>
      <c r="F30" s="33"/>
      <c r="G30" s="33"/>
      <c r="H30" s="34"/>
      <c r="I30" s="34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5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2:25" ht="12.75" customHeight="1">
      <c r="B32" s="38"/>
      <c r="C32" s="38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2:25" ht="12.75" customHeight="1">
      <c r="B33" s="38"/>
      <c r="C33" s="38"/>
      <c r="D33" s="37"/>
      <c r="E33" s="37"/>
      <c r="F33" s="37"/>
      <c r="G33" s="37"/>
      <c r="H33" s="34"/>
      <c r="I33" s="34"/>
      <c r="J33" s="34"/>
      <c r="K33" s="34"/>
      <c r="L33" s="35"/>
      <c r="M33" s="35"/>
      <c r="N33" s="34"/>
      <c r="O33" s="33"/>
      <c r="P33" s="33"/>
      <c r="Q33" s="33"/>
      <c r="R33" s="34"/>
      <c r="S33" s="34"/>
      <c r="T33" s="34"/>
      <c r="U33" s="34"/>
      <c r="V33" s="36"/>
      <c r="W33" s="36"/>
      <c r="X33" s="33"/>
      <c r="Y33" s="32"/>
    </row>
    <row r="35" spans="2:25" ht="12.75" customHeight="1">
      <c r="B35" s="69"/>
      <c r="C35" s="69"/>
      <c r="D35" s="69"/>
      <c r="E35" s="69"/>
      <c r="F35" s="69"/>
      <c r="G35" s="63"/>
      <c r="H35" s="68"/>
      <c r="I35" s="68"/>
      <c r="J35" s="68"/>
      <c r="K35" s="68"/>
      <c r="L35" s="64"/>
      <c r="M35" s="63"/>
      <c r="N35" s="68"/>
      <c r="O35" s="68"/>
      <c r="P35" s="64"/>
      <c r="Q35" s="47"/>
      <c r="R35" s="47"/>
      <c r="S35" s="47"/>
      <c r="T35" s="47"/>
      <c r="U35" s="47"/>
      <c r="V35" s="47"/>
      <c r="W35" s="47"/>
      <c r="X35" s="47"/>
      <c r="Y35" s="47"/>
    </row>
    <row r="36" spans="2:25" ht="12.75">
      <c r="B36" s="69"/>
      <c r="C36" s="69"/>
      <c r="D36" s="69"/>
      <c r="E36" s="69"/>
      <c r="F36" s="69"/>
      <c r="G36" s="63"/>
      <c r="H36" s="68"/>
      <c r="I36" s="64"/>
      <c r="J36" s="70"/>
      <c r="K36" s="70"/>
      <c r="L36" s="70"/>
      <c r="M36" s="63"/>
      <c r="N36" s="64"/>
      <c r="O36" s="63"/>
      <c r="P36" s="64"/>
      <c r="Q36" s="47"/>
      <c r="R36" s="47"/>
      <c r="S36" s="47"/>
      <c r="T36" s="47"/>
      <c r="U36" s="47"/>
      <c r="V36" s="47"/>
      <c r="W36" s="47"/>
      <c r="X36" s="47"/>
      <c r="Y36" s="47"/>
    </row>
    <row r="37" spans="2:25" ht="15">
      <c r="B37" s="3">
        <v>1</v>
      </c>
      <c r="C37" s="57">
        <v>1</v>
      </c>
      <c r="D37" s="58"/>
      <c r="E37" s="58"/>
      <c r="F37" s="59"/>
      <c r="G37" s="65"/>
      <c r="H37" s="66"/>
      <c r="I37" s="67"/>
      <c r="J37" s="52">
        <v>210.36</v>
      </c>
      <c r="K37" s="53"/>
      <c r="L37" s="54"/>
      <c r="M37" s="55"/>
      <c r="N37" s="56"/>
      <c r="O37" s="61">
        <f>$L$49</f>
        <v>20.554</v>
      </c>
      <c r="P37" s="62"/>
      <c r="Q37" s="48"/>
      <c r="R37" s="48"/>
      <c r="S37" s="48"/>
      <c r="T37" s="49"/>
      <c r="U37" s="50"/>
      <c r="V37" s="51"/>
      <c r="W37" s="48"/>
      <c r="X37" s="48"/>
      <c r="Y37" s="48"/>
    </row>
    <row r="38" spans="2:25" ht="15">
      <c r="B38" s="3">
        <v>2</v>
      </c>
      <c r="C38" s="57">
        <v>2</v>
      </c>
      <c r="D38" s="58"/>
      <c r="E38" s="58"/>
      <c r="F38" s="59"/>
      <c r="G38" s="65"/>
      <c r="H38" s="66"/>
      <c r="I38" s="67"/>
      <c r="J38" s="52">
        <v>81.65</v>
      </c>
      <c r="K38" s="53"/>
      <c r="L38" s="54"/>
      <c r="M38" s="55"/>
      <c r="N38" s="56"/>
      <c r="O38" s="61">
        <f aca="true" t="shared" si="1" ref="O38:O46">$L$49</f>
        <v>20.554</v>
      </c>
      <c r="P38" s="62"/>
      <c r="Q38" s="48"/>
      <c r="R38" s="48"/>
      <c r="S38" s="48"/>
      <c r="T38" s="49"/>
      <c r="U38" s="50"/>
      <c r="V38" s="51"/>
      <c r="W38" s="48"/>
      <c r="X38" s="48"/>
      <c r="Y38" s="48"/>
    </row>
    <row r="39" spans="2:25" ht="15">
      <c r="B39" s="3">
        <v>3</v>
      </c>
      <c r="C39" s="57">
        <v>3</v>
      </c>
      <c r="D39" s="58"/>
      <c r="E39" s="58"/>
      <c r="F39" s="59"/>
      <c r="G39" s="65"/>
      <c r="H39" s="66"/>
      <c r="I39" s="67"/>
      <c r="J39" s="52">
        <v>79.69</v>
      </c>
      <c r="K39" s="53"/>
      <c r="L39" s="54"/>
      <c r="M39" s="55"/>
      <c r="N39" s="56"/>
      <c r="O39" s="61">
        <f t="shared" si="1"/>
        <v>20.554</v>
      </c>
      <c r="P39" s="62"/>
      <c r="Q39" s="48"/>
      <c r="R39" s="48"/>
      <c r="S39" s="48"/>
      <c r="T39" s="49"/>
      <c r="U39" s="50"/>
      <c r="V39" s="51"/>
      <c r="W39" s="48"/>
      <c r="X39" s="48"/>
      <c r="Y39" s="48"/>
    </row>
    <row r="40" spans="2:25" ht="15">
      <c r="B40" s="3">
        <v>4</v>
      </c>
      <c r="C40" s="57">
        <v>4</v>
      </c>
      <c r="D40" s="58"/>
      <c r="E40" s="58"/>
      <c r="F40" s="59"/>
      <c r="G40" s="65"/>
      <c r="H40" s="66"/>
      <c r="I40" s="67"/>
      <c r="J40" s="52">
        <v>219.04</v>
      </c>
      <c r="K40" s="53"/>
      <c r="L40" s="54"/>
      <c r="M40" s="55"/>
      <c r="N40" s="56"/>
      <c r="O40" s="61">
        <f t="shared" si="1"/>
        <v>20.554</v>
      </c>
      <c r="P40" s="62"/>
      <c r="Q40" s="48"/>
      <c r="R40" s="48"/>
      <c r="S40" s="48"/>
      <c r="T40" s="49"/>
      <c r="U40" s="50"/>
      <c r="V40" s="51"/>
      <c r="W40" s="48"/>
      <c r="X40" s="48"/>
      <c r="Y40" s="48"/>
    </row>
    <row r="41" spans="2:25" ht="15">
      <c r="B41" s="3">
        <v>5</v>
      </c>
      <c r="C41" s="57">
        <v>5</v>
      </c>
      <c r="D41" s="58"/>
      <c r="E41" s="58"/>
      <c r="F41" s="59"/>
      <c r="G41" s="65"/>
      <c r="H41" s="66"/>
      <c r="I41" s="67"/>
      <c r="J41" s="52">
        <v>235.1</v>
      </c>
      <c r="K41" s="53"/>
      <c r="L41" s="54"/>
      <c r="M41" s="55"/>
      <c r="N41" s="56"/>
      <c r="O41" s="61">
        <f t="shared" si="1"/>
        <v>20.554</v>
      </c>
      <c r="P41" s="62"/>
      <c r="Q41" s="48"/>
      <c r="R41" s="48"/>
      <c r="S41" s="48"/>
      <c r="T41" s="49"/>
      <c r="U41" s="50"/>
      <c r="V41" s="51"/>
      <c r="W41" s="48"/>
      <c r="X41" s="48"/>
      <c r="Y41" s="48"/>
    </row>
    <row r="42" spans="2:25" ht="15">
      <c r="B42" s="3">
        <v>6</v>
      </c>
      <c r="C42" s="57">
        <v>6</v>
      </c>
      <c r="D42" s="58"/>
      <c r="E42" s="58"/>
      <c r="F42" s="59"/>
      <c r="G42" s="65"/>
      <c r="H42" s="66"/>
      <c r="I42" s="67"/>
      <c r="J42" s="52">
        <v>167.1</v>
      </c>
      <c r="K42" s="53"/>
      <c r="L42" s="54"/>
      <c r="M42" s="55"/>
      <c r="N42" s="56"/>
      <c r="O42" s="61">
        <f t="shared" si="1"/>
        <v>20.554</v>
      </c>
      <c r="P42" s="62"/>
      <c r="Q42" s="48"/>
      <c r="R42" s="48"/>
      <c r="S42" s="48"/>
      <c r="T42" s="49"/>
      <c r="U42" s="50"/>
      <c r="V42" s="51"/>
      <c r="W42" s="48"/>
      <c r="X42" s="48"/>
      <c r="Y42" s="48"/>
    </row>
    <row r="43" spans="2:25" ht="15">
      <c r="B43" s="3">
        <v>7</v>
      </c>
      <c r="C43" s="57">
        <v>7</v>
      </c>
      <c r="D43" s="58"/>
      <c r="E43" s="58"/>
      <c r="F43" s="59"/>
      <c r="G43" s="65"/>
      <c r="H43" s="66"/>
      <c r="I43" s="67"/>
      <c r="J43" s="52">
        <v>236.76</v>
      </c>
      <c r="K43" s="53"/>
      <c r="L43" s="54"/>
      <c r="M43" s="55"/>
      <c r="N43" s="56"/>
      <c r="O43" s="61">
        <f t="shared" si="1"/>
        <v>20.554</v>
      </c>
      <c r="P43" s="62"/>
      <c r="Q43" s="48"/>
      <c r="R43" s="48"/>
      <c r="S43" s="48"/>
      <c r="T43" s="49"/>
      <c r="U43" s="50"/>
      <c r="V43" s="51"/>
      <c r="W43" s="48"/>
      <c r="X43" s="48"/>
      <c r="Y43" s="48"/>
    </row>
    <row r="44" spans="2:25" ht="15">
      <c r="B44" s="3">
        <v>8</v>
      </c>
      <c r="C44" s="57">
        <v>8</v>
      </c>
      <c r="D44" s="58"/>
      <c r="E44" s="58"/>
      <c r="F44" s="59"/>
      <c r="G44" s="65"/>
      <c r="H44" s="66"/>
      <c r="I44" s="67"/>
      <c r="J44" s="52">
        <v>164.14</v>
      </c>
      <c r="K44" s="53"/>
      <c r="L44" s="54"/>
      <c r="M44" s="55"/>
      <c r="N44" s="56"/>
      <c r="O44" s="61">
        <f t="shared" si="1"/>
        <v>20.554</v>
      </c>
      <c r="P44" s="62"/>
      <c r="Q44" s="48"/>
      <c r="R44" s="48"/>
      <c r="S44" s="48"/>
      <c r="T44" s="49"/>
      <c r="U44" s="50"/>
      <c r="V44" s="51"/>
      <c r="W44" s="48"/>
      <c r="X44" s="48"/>
      <c r="Y44" s="48"/>
    </row>
    <row r="45" spans="2:25" ht="15">
      <c r="B45" s="3">
        <v>9</v>
      </c>
      <c r="C45" s="57">
        <v>9</v>
      </c>
      <c r="D45" s="58"/>
      <c r="E45" s="58"/>
      <c r="F45" s="59"/>
      <c r="G45" s="65"/>
      <c r="H45" s="66"/>
      <c r="I45" s="67"/>
      <c r="J45" s="52">
        <v>121.84</v>
      </c>
      <c r="K45" s="53"/>
      <c r="L45" s="54"/>
      <c r="M45" s="55"/>
      <c r="N45" s="56"/>
      <c r="O45" s="61">
        <f t="shared" si="1"/>
        <v>20.554</v>
      </c>
      <c r="P45" s="62"/>
      <c r="Q45" s="48"/>
      <c r="R45" s="48"/>
      <c r="S45" s="48"/>
      <c r="T45" s="49"/>
      <c r="U45" s="50"/>
      <c r="V45" s="51"/>
      <c r="W45" s="48"/>
      <c r="X45" s="48"/>
      <c r="Y45" s="48"/>
    </row>
    <row r="46" spans="2:25" ht="15">
      <c r="B46" s="3">
        <v>10</v>
      </c>
      <c r="C46" s="57">
        <v>10</v>
      </c>
      <c r="D46" s="58"/>
      <c r="E46" s="58"/>
      <c r="F46" s="59"/>
      <c r="G46" s="65"/>
      <c r="H46" s="66"/>
      <c r="I46" s="67"/>
      <c r="J46" s="52">
        <v>180.32</v>
      </c>
      <c r="K46" s="53"/>
      <c r="L46" s="54"/>
      <c r="M46" s="55"/>
      <c r="N46" s="56"/>
      <c r="O46" s="61">
        <f t="shared" si="1"/>
        <v>20.554</v>
      </c>
      <c r="P46" s="62"/>
      <c r="Q46" s="48"/>
      <c r="R46" s="48"/>
      <c r="S46" s="48"/>
      <c r="T46" s="49"/>
      <c r="U46" s="50"/>
      <c r="V46" s="51"/>
      <c r="W46" s="48"/>
      <c r="X46" s="48"/>
      <c r="Y46" s="48"/>
    </row>
    <row r="48" spans="4:25" ht="12.75">
      <c r="D48" s="34"/>
      <c r="E48" s="34"/>
      <c r="F48" s="34"/>
      <c r="G48" s="34"/>
      <c r="H48" s="34"/>
      <c r="I48" s="34"/>
      <c r="J48" s="34"/>
      <c r="K48" s="34"/>
      <c r="L48" s="35"/>
      <c r="M48" s="35"/>
      <c r="N48" s="33"/>
      <c r="O48" s="33"/>
      <c r="P48" s="33"/>
      <c r="Q48" s="33"/>
      <c r="R48" s="33"/>
      <c r="S48" s="33"/>
      <c r="T48" s="33"/>
      <c r="U48" s="39"/>
      <c r="V48" s="34"/>
      <c r="W48" s="34"/>
      <c r="X48" s="33"/>
      <c r="Y48" s="33"/>
    </row>
    <row r="49" spans="4:25" ht="12.75">
      <c r="D49" s="34"/>
      <c r="E49" s="34"/>
      <c r="F49" s="34"/>
      <c r="G49" s="34"/>
      <c r="H49" s="34"/>
      <c r="I49" s="34"/>
      <c r="J49" s="34"/>
      <c r="K49" s="34"/>
      <c r="L49" s="79">
        <v>20.554</v>
      </c>
      <c r="M49" s="80"/>
      <c r="N49" s="33"/>
      <c r="O49" s="33"/>
      <c r="P49" s="33"/>
      <c r="Q49" s="33"/>
      <c r="R49" s="34"/>
      <c r="S49" s="34"/>
      <c r="T49" s="34"/>
      <c r="U49" s="34"/>
      <c r="V49" s="34"/>
      <c r="W49" s="34"/>
      <c r="X49" s="33"/>
      <c r="Y49" s="33"/>
    </row>
    <row r="50" spans="9:11" ht="12.75">
      <c r="I50" s="34"/>
      <c r="K50" s="34"/>
    </row>
    <row r="51" spans="2:25" ht="12.75" customHeight="1">
      <c r="B51" s="38"/>
      <c r="C51" s="38"/>
      <c r="D51" s="33"/>
      <c r="E51" s="33"/>
      <c r="F51" s="33"/>
      <c r="G51" s="33"/>
      <c r="H51" s="33"/>
      <c r="I51" s="34"/>
      <c r="J51" s="33"/>
      <c r="K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4"/>
    </row>
    <row r="52" spans="2:24" ht="12.75" customHeight="1">
      <c r="B52" s="38"/>
      <c r="C52" s="38"/>
      <c r="D52" s="34"/>
      <c r="E52" s="34"/>
      <c r="F52" s="34"/>
      <c r="G52" s="34"/>
      <c r="H52" s="34"/>
      <c r="I52" s="34"/>
      <c r="J52" s="34"/>
      <c r="K52" s="34"/>
      <c r="L52" s="40"/>
      <c r="M52" s="40"/>
      <c r="N52" s="34"/>
      <c r="O52" s="33"/>
      <c r="P52" s="33"/>
      <c r="Q52" s="33"/>
      <c r="R52" s="34"/>
      <c r="S52" s="34"/>
      <c r="T52" s="34"/>
      <c r="U52" s="34"/>
      <c r="V52" s="36"/>
      <c r="W52" s="36"/>
      <c r="X52" s="33"/>
    </row>
    <row r="54" spans="2:25" ht="12.75">
      <c r="B54" s="69"/>
      <c r="C54" s="69"/>
      <c r="D54" s="69"/>
      <c r="E54" s="69"/>
      <c r="F54" s="69"/>
      <c r="G54" s="63"/>
      <c r="H54" s="68"/>
      <c r="I54" s="68"/>
      <c r="J54" s="68"/>
      <c r="K54" s="68"/>
      <c r="L54" s="64"/>
      <c r="M54" s="63"/>
      <c r="N54" s="68"/>
      <c r="O54" s="68"/>
      <c r="P54" s="64"/>
      <c r="Q54" s="47"/>
      <c r="R54" s="47"/>
      <c r="S54" s="47"/>
      <c r="T54" s="47"/>
      <c r="U54" s="47"/>
      <c r="V54" s="47"/>
      <c r="W54" s="47"/>
      <c r="X54" s="47"/>
      <c r="Y54" s="47"/>
    </row>
    <row r="55" spans="2:25" ht="12.75">
      <c r="B55" s="69"/>
      <c r="C55" s="69"/>
      <c r="D55" s="69"/>
      <c r="E55" s="69"/>
      <c r="F55" s="69"/>
      <c r="G55" s="63"/>
      <c r="H55" s="68"/>
      <c r="I55" s="64"/>
      <c r="J55" s="70"/>
      <c r="K55" s="70"/>
      <c r="L55" s="70"/>
      <c r="M55" s="63"/>
      <c r="N55" s="64"/>
      <c r="O55" s="63"/>
      <c r="P55" s="64"/>
      <c r="Q55" s="47"/>
      <c r="R55" s="47"/>
      <c r="S55" s="47"/>
      <c r="T55" s="47"/>
      <c r="U55" s="47"/>
      <c r="V55" s="47"/>
      <c r="W55" s="47"/>
      <c r="X55" s="47"/>
      <c r="Y55" s="47"/>
    </row>
    <row r="56" spans="2:25" ht="12.75">
      <c r="B56" s="3">
        <v>1</v>
      </c>
      <c r="C56" s="57">
        <v>1</v>
      </c>
      <c r="D56" s="58"/>
      <c r="E56" s="58"/>
      <c r="F56" s="59"/>
      <c r="G56" s="55"/>
      <c r="H56" s="60"/>
      <c r="I56" s="56"/>
      <c r="J56" s="52">
        <v>495.42</v>
      </c>
      <c r="K56" s="53"/>
      <c r="L56" s="54"/>
      <c r="M56" s="55"/>
      <c r="N56" s="56"/>
      <c r="O56" s="61">
        <f>$L$68</f>
        <v>286.5320129394531</v>
      </c>
      <c r="P56" s="62"/>
      <c r="Q56" s="48"/>
      <c r="R56" s="48"/>
      <c r="S56" s="48"/>
      <c r="T56" s="49"/>
      <c r="U56" s="50"/>
      <c r="V56" s="51"/>
      <c r="W56" s="42"/>
      <c r="X56" s="43"/>
      <c r="Y56" s="44"/>
    </row>
    <row r="57" spans="2:25" ht="12.75">
      <c r="B57" s="3">
        <v>2</v>
      </c>
      <c r="C57" s="57">
        <v>2</v>
      </c>
      <c r="D57" s="58"/>
      <c r="E57" s="58"/>
      <c r="F57" s="59"/>
      <c r="G57" s="55"/>
      <c r="H57" s="60"/>
      <c r="I57" s="56"/>
      <c r="J57" s="52">
        <v>366.69</v>
      </c>
      <c r="K57" s="53"/>
      <c r="L57" s="54"/>
      <c r="M57" s="55"/>
      <c r="N57" s="56"/>
      <c r="O57" s="61">
        <f aca="true" t="shared" si="2" ref="O57:O65">$L$68</f>
        <v>286.5320129394531</v>
      </c>
      <c r="P57" s="62"/>
      <c r="Q57" s="48"/>
      <c r="R57" s="48"/>
      <c r="S57" s="48"/>
      <c r="T57" s="49"/>
      <c r="U57" s="50"/>
      <c r="V57" s="51"/>
      <c r="W57" s="42"/>
      <c r="X57" s="43"/>
      <c r="Y57" s="44"/>
    </row>
    <row r="58" spans="2:25" ht="12.75">
      <c r="B58" s="3">
        <v>3</v>
      </c>
      <c r="C58" s="57">
        <v>3</v>
      </c>
      <c r="D58" s="58"/>
      <c r="E58" s="58"/>
      <c r="F58" s="59"/>
      <c r="G58" s="55"/>
      <c r="H58" s="60"/>
      <c r="I58" s="56"/>
      <c r="J58" s="52">
        <v>367.16</v>
      </c>
      <c r="K58" s="53"/>
      <c r="L58" s="54"/>
      <c r="M58" s="55"/>
      <c r="N58" s="56"/>
      <c r="O58" s="61">
        <f t="shared" si="2"/>
        <v>286.5320129394531</v>
      </c>
      <c r="P58" s="62"/>
      <c r="Q58" s="48"/>
      <c r="R58" s="48"/>
      <c r="S58" s="48"/>
      <c r="T58" s="49"/>
      <c r="U58" s="50"/>
      <c r="V58" s="51"/>
      <c r="W58" s="42"/>
      <c r="X58" s="43"/>
      <c r="Y58" s="44"/>
    </row>
    <row r="59" spans="2:25" ht="12.75">
      <c r="B59" s="3">
        <v>4</v>
      </c>
      <c r="C59" s="57">
        <v>4</v>
      </c>
      <c r="D59" s="58"/>
      <c r="E59" s="58"/>
      <c r="F59" s="59"/>
      <c r="G59" s="55"/>
      <c r="H59" s="60"/>
      <c r="I59" s="56"/>
      <c r="J59" s="52">
        <v>508.75</v>
      </c>
      <c r="K59" s="53"/>
      <c r="L59" s="54"/>
      <c r="M59" s="55"/>
      <c r="N59" s="56"/>
      <c r="O59" s="61">
        <f t="shared" si="2"/>
        <v>286.5320129394531</v>
      </c>
      <c r="P59" s="62"/>
      <c r="Q59" s="48"/>
      <c r="R59" s="48"/>
      <c r="S59" s="48"/>
      <c r="T59" s="49"/>
      <c r="U59" s="50"/>
      <c r="V59" s="51"/>
      <c r="W59" s="48"/>
      <c r="X59" s="48"/>
      <c r="Y59" s="48"/>
    </row>
    <row r="60" spans="2:25" ht="12.75">
      <c r="B60" s="3">
        <v>5</v>
      </c>
      <c r="C60" s="57">
        <v>5</v>
      </c>
      <c r="D60" s="58"/>
      <c r="E60" s="58"/>
      <c r="F60" s="59"/>
      <c r="G60" s="55"/>
      <c r="H60" s="60"/>
      <c r="I60" s="56"/>
      <c r="J60" s="52">
        <v>520.47</v>
      </c>
      <c r="K60" s="53"/>
      <c r="L60" s="54"/>
      <c r="M60" s="55"/>
      <c r="N60" s="56"/>
      <c r="O60" s="61">
        <f t="shared" si="2"/>
        <v>286.5320129394531</v>
      </c>
      <c r="P60" s="62"/>
      <c r="Q60" s="48"/>
      <c r="R60" s="48"/>
      <c r="S60" s="48"/>
      <c r="T60" s="49"/>
      <c r="U60" s="50"/>
      <c r="V60" s="51"/>
      <c r="W60" s="48"/>
      <c r="X60" s="48"/>
      <c r="Y60" s="48"/>
    </row>
    <row r="61" spans="2:25" ht="12.75">
      <c r="B61" s="3">
        <v>6</v>
      </c>
      <c r="C61" s="57">
        <v>6</v>
      </c>
      <c r="D61" s="58"/>
      <c r="E61" s="58"/>
      <c r="F61" s="59"/>
      <c r="G61" s="55"/>
      <c r="H61" s="60"/>
      <c r="I61" s="56"/>
      <c r="J61" s="52">
        <v>457.6</v>
      </c>
      <c r="K61" s="53"/>
      <c r="L61" s="54"/>
      <c r="M61" s="55"/>
      <c r="N61" s="56"/>
      <c r="O61" s="61">
        <f t="shared" si="2"/>
        <v>286.5320129394531</v>
      </c>
      <c r="P61" s="62"/>
      <c r="Q61" s="48"/>
      <c r="R61" s="48"/>
      <c r="S61" s="48"/>
      <c r="T61" s="49"/>
      <c r="U61" s="50"/>
      <c r="V61" s="51"/>
      <c r="W61" s="48"/>
      <c r="X61" s="48"/>
      <c r="Y61" s="48"/>
    </row>
    <row r="62" spans="2:25" ht="12.75">
      <c r="B62" s="3">
        <v>7</v>
      </c>
      <c r="C62" s="57">
        <v>7</v>
      </c>
      <c r="D62" s="58"/>
      <c r="E62" s="58"/>
      <c r="F62" s="59"/>
      <c r="G62" s="55"/>
      <c r="H62" s="60"/>
      <c r="I62" s="56"/>
      <c r="J62" s="52">
        <v>526.15</v>
      </c>
      <c r="K62" s="53"/>
      <c r="L62" s="54"/>
      <c r="M62" s="55"/>
      <c r="N62" s="56"/>
      <c r="O62" s="61">
        <f t="shared" si="2"/>
        <v>286.5320129394531</v>
      </c>
      <c r="P62" s="62"/>
      <c r="Q62" s="48"/>
      <c r="R62" s="48"/>
      <c r="S62" s="48"/>
      <c r="T62" s="49"/>
      <c r="U62" s="50"/>
      <c r="V62" s="51"/>
      <c r="W62" s="48"/>
      <c r="X62" s="48"/>
      <c r="Y62" s="48"/>
    </row>
    <row r="63" spans="2:25" ht="12.75">
      <c r="B63" s="3">
        <v>8</v>
      </c>
      <c r="C63" s="57">
        <v>8</v>
      </c>
      <c r="D63" s="58"/>
      <c r="E63" s="58"/>
      <c r="F63" s="59"/>
      <c r="G63" s="55"/>
      <c r="H63" s="60"/>
      <c r="I63" s="56"/>
      <c r="J63" s="52">
        <v>453.68</v>
      </c>
      <c r="K63" s="53"/>
      <c r="L63" s="54"/>
      <c r="M63" s="55"/>
      <c r="N63" s="56"/>
      <c r="O63" s="61">
        <f t="shared" si="2"/>
        <v>286.5320129394531</v>
      </c>
      <c r="P63" s="62"/>
      <c r="Q63" s="48"/>
      <c r="R63" s="48"/>
      <c r="S63" s="48"/>
      <c r="T63" s="49"/>
      <c r="U63" s="50"/>
      <c r="V63" s="51"/>
      <c r="W63" s="48"/>
      <c r="X63" s="48"/>
      <c r="Y63" s="48"/>
    </row>
    <row r="64" spans="2:25" ht="12.75">
      <c r="B64" s="3">
        <v>9</v>
      </c>
      <c r="C64" s="57">
        <v>9</v>
      </c>
      <c r="D64" s="58"/>
      <c r="E64" s="58"/>
      <c r="F64" s="59"/>
      <c r="G64" s="55"/>
      <c r="H64" s="60"/>
      <c r="I64" s="56"/>
      <c r="J64" s="52">
        <v>405.34</v>
      </c>
      <c r="K64" s="53"/>
      <c r="L64" s="54"/>
      <c r="M64" s="55"/>
      <c r="N64" s="56"/>
      <c r="O64" s="61">
        <f t="shared" si="2"/>
        <v>286.5320129394531</v>
      </c>
      <c r="P64" s="62"/>
      <c r="Q64" s="48"/>
      <c r="R64" s="48"/>
      <c r="S64" s="48"/>
      <c r="T64" s="49"/>
      <c r="U64" s="50"/>
      <c r="V64" s="51"/>
      <c r="W64" s="48"/>
      <c r="X64" s="48"/>
      <c r="Y64" s="48"/>
    </row>
    <row r="65" spans="2:25" ht="12.75">
      <c r="B65" s="3">
        <v>10</v>
      </c>
      <c r="C65" s="57">
        <v>10</v>
      </c>
      <c r="D65" s="58"/>
      <c r="E65" s="58"/>
      <c r="F65" s="59"/>
      <c r="G65" s="55"/>
      <c r="H65" s="60"/>
      <c r="I65" s="56"/>
      <c r="J65" s="52">
        <v>463.42</v>
      </c>
      <c r="K65" s="53"/>
      <c r="L65" s="54"/>
      <c r="M65" s="55"/>
      <c r="N65" s="56"/>
      <c r="O65" s="61">
        <f t="shared" si="2"/>
        <v>286.5320129394531</v>
      </c>
      <c r="P65" s="62"/>
      <c r="Q65" s="48"/>
      <c r="R65" s="48"/>
      <c r="S65" s="48"/>
      <c r="T65" s="49"/>
      <c r="U65" s="50"/>
      <c r="V65" s="51"/>
      <c r="W65" s="48"/>
      <c r="X65" s="48"/>
      <c r="Y65" s="48"/>
    </row>
    <row r="68" spans="12:13" ht="12.75">
      <c r="L68" s="79">
        <v>286.5320129394531</v>
      </c>
      <c r="M68" s="80"/>
    </row>
  </sheetData>
  <sheetProtection/>
  <mergeCells count="281">
    <mergeCell ref="M11:V13"/>
    <mergeCell ref="T38:V38"/>
    <mergeCell ref="T39:V39"/>
    <mergeCell ref="L29:M29"/>
    <mergeCell ref="L49:M49"/>
    <mergeCell ref="L68:M68"/>
    <mergeCell ref="T41:V41"/>
    <mergeCell ref="T26:V26"/>
    <mergeCell ref="T57:V57"/>
    <mergeCell ref="O57:P57"/>
    <mergeCell ref="W39:Y39"/>
    <mergeCell ref="B12:G12"/>
    <mergeCell ref="G17:I17"/>
    <mergeCell ref="G20:I20"/>
    <mergeCell ref="O20:P20"/>
    <mergeCell ref="S1:Y1"/>
    <mergeCell ref="U2:Y2"/>
    <mergeCell ref="T3:Y3"/>
    <mergeCell ref="M39:N39"/>
    <mergeCell ref="O26:P26"/>
    <mergeCell ref="Q25:S25"/>
    <mergeCell ref="O25:P25"/>
    <mergeCell ref="O36:P36"/>
    <mergeCell ref="T40:V40"/>
    <mergeCell ref="Q26:S26"/>
    <mergeCell ref="Q35:S36"/>
    <mergeCell ref="M35:P35"/>
    <mergeCell ref="T43:V43"/>
    <mergeCell ref="O56:P56"/>
    <mergeCell ref="O42:P42"/>
    <mergeCell ref="Q44:S44"/>
    <mergeCell ref="T45:V45"/>
    <mergeCell ref="T46:V46"/>
    <mergeCell ref="Q43:S43"/>
    <mergeCell ref="T44:V44"/>
    <mergeCell ref="O46:P46"/>
    <mergeCell ref="J23:L23"/>
    <mergeCell ref="M41:N41"/>
    <mergeCell ref="M37:N37"/>
    <mergeCell ref="O45:P45"/>
    <mergeCell ref="M45:N45"/>
    <mergeCell ref="O40:P40"/>
    <mergeCell ref="J38:L38"/>
    <mergeCell ref="O37:P37"/>
    <mergeCell ref="O43:P43"/>
    <mergeCell ref="O44:P44"/>
    <mergeCell ref="O41:P41"/>
    <mergeCell ref="O38:P38"/>
    <mergeCell ref="M16:N16"/>
    <mergeCell ref="O24:P24"/>
    <mergeCell ref="M22:N22"/>
    <mergeCell ref="M23:N23"/>
    <mergeCell ref="M24:N24"/>
    <mergeCell ref="O39:P39"/>
    <mergeCell ref="M25:N25"/>
    <mergeCell ref="M26:N26"/>
    <mergeCell ref="J24:L24"/>
    <mergeCell ref="O21:P21"/>
    <mergeCell ref="J21:L21"/>
    <mergeCell ref="Q17:S17"/>
    <mergeCell ref="O17:P17"/>
    <mergeCell ref="M17:N17"/>
    <mergeCell ref="J20:L20"/>
    <mergeCell ref="M18:N18"/>
    <mergeCell ref="M20:N20"/>
    <mergeCell ref="M21:N21"/>
    <mergeCell ref="C15:F16"/>
    <mergeCell ref="G16:I16"/>
    <mergeCell ref="G18:I18"/>
    <mergeCell ref="G15:L15"/>
    <mergeCell ref="J17:L17"/>
    <mergeCell ref="J22:L22"/>
    <mergeCell ref="J18:L18"/>
    <mergeCell ref="G21:I21"/>
    <mergeCell ref="C20:F20"/>
    <mergeCell ref="G22:I22"/>
    <mergeCell ref="C21:F21"/>
    <mergeCell ref="C17:F17"/>
    <mergeCell ref="G19:I19"/>
    <mergeCell ref="G23:I23"/>
    <mergeCell ref="C19:F19"/>
    <mergeCell ref="C18:F18"/>
    <mergeCell ref="O58:P58"/>
    <mergeCell ref="O59:P59"/>
    <mergeCell ref="O23:P23"/>
    <mergeCell ref="M57:N57"/>
    <mergeCell ref="J57:L57"/>
    <mergeCell ref="J26:L26"/>
    <mergeCell ref="M58:N58"/>
    <mergeCell ref="M40:N40"/>
    <mergeCell ref="J56:L56"/>
    <mergeCell ref="J46:L46"/>
    <mergeCell ref="J16:L16"/>
    <mergeCell ref="B15:B16"/>
    <mergeCell ref="Q15:S16"/>
    <mergeCell ref="W17:Y17"/>
    <mergeCell ref="O19:P19"/>
    <mergeCell ref="O16:P16"/>
    <mergeCell ref="M19:N19"/>
    <mergeCell ref="M15:P15"/>
    <mergeCell ref="J19:L19"/>
    <mergeCell ref="Q18:S18"/>
    <mergeCell ref="T15:V16"/>
    <mergeCell ref="Q37:S37"/>
    <mergeCell ref="M38:N38"/>
    <mergeCell ref="Q22:S22"/>
    <mergeCell ref="T18:V18"/>
    <mergeCell ref="T19:V19"/>
    <mergeCell ref="Q19:S19"/>
    <mergeCell ref="T17:V17"/>
    <mergeCell ref="T25:V25"/>
    <mergeCell ref="T35:V36"/>
    <mergeCell ref="W26:Y26"/>
    <mergeCell ref="Q24:S24"/>
    <mergeCell ref="T20:V20"/>
    <mergeCell ref="W18:Y18"/>
    <mergeCell ref="W19:Y19"/>
    <mergeCell ref="Q20:S20"/>
    <mergeCell ref="W20:Y20"/>
    <mergeCell ref="W23:Y23"/>
    <mergeCell ref="W21:Y21"/>
    <mergeCell ref="Q23:S23"/>
    <mergeCell ref="C24:F24"/>
    <mergeCell ref="G25:I25"/>
    <mergeCell ref="G24:I24"/>
    <mergeCell ref="C25:F25"/>
    <mergeCell ref="C22:F22"/>
    <mergeCell ref="B35:B36"/>
    <mergeCell ref="G36:I36"/>
    <mergeCell ref="G26:I26"/>
    <mergeCell ref="C23:F23"/>
    <mergeCell ref="J25:L25"/>
    <mergeCell ref="M36:N36"/>
    <mergeCell ref="C38:F38"/>
    <mergeCell ref="G38:I38"/>
    <mergeCell ref="C26:F26"/>
    <mergeCell ref="J37:L37"/>
    <mergeCell ref="C35:F36"/>
    <mergeCell ref="C37:F37"/>
    <mergeCell ref="G39:I39"/>
    <mergeCell ref="G37:I37"/>
    <mergeCell ref="G35:L35"/>
    <mergeCell ref="C39:F39"/>
    <mergeCell ref="J39:L39"/>
    <mergeCell ref="C40:F40"/>
    <mergeCell ref="J36:L36"/>
    <mergeCell ref="G40:I40"/>
    <mergeCell ref="J40:L40"/>
    <mergeCell ref="C42:F42"/>
    <mergeCell ref="B54:B55"/>
    <mergeCell ref="C54:F55"/>
    <mergeCell ref="G54:L54"/>
    <mergeCell ref="G55:I55"/>
    <mergeCell ref="J55:L55"/>
    <mergeCell ref="C56:F56"/>
    <mergeCell ref="T54:V55"/>
    <mergeCell ref="C45:F45"/>
    <mergeCell ref="G45:I45"/>
    <mergeCell ref="G44:I44"/>
    <mergeCell ref="M55:N55"/>
    <mergeCell ref="M56:N56"/>
    <mergeCell ref="M54:P54"/>
    <mergeCell ref="G43:I43"/>
    <mergeCell ref="C44:F44"/>
    <mergeCell ref="C43:F43"/>
    <mergeCell ref="J43:L43"/>
    <mergeCell ref="M46:N46"/>
    <mergeCell ref="C41:F41"/>
    <mergeCell ref="J41:L41"/>
    <mergeCell ref="G42:I42"/>
    <mergeCell ref="G41:I41"/>
    <mergeCell ref="C64:F64"/>
    <mergeCell ref="C63:F63"/>
    <mergeCell ref="C60:F60"/>
    <mergeCell ref="G46:I46"/>
    <mergeCell ref="G56:I56"/>
    <mergeCell ref="C57:F57"/>
    <mergeCell ref="G60:I60"/>
    <mergeCell ref="G57:I57"/>
    <mergeCell ref="C59:F59"/>
    <mergeCell ref="C46:F46"/>
    <mergeCell ref="M42:N42"/>
    <mergeCell ref="M43:N43"/>
    <mergeCell ref="J45:L45"/>
    <mergeCell ref="M44:N44"/>
    <mergeCell ref="J44:L44"/>
    <mergeCell ref="J42:L42"/>
    <mergeCell ref="G61:I61"/>
    <mergeCell ref="J58:L58"/>
    <mergeCell ref="C61:F61"/>
    <mergeCell ref="G58:I58"/>
    <mergeCell ref="G59:I59"/>
    <mergeCell ref="G65:I65"/>
    <mergeCell ref="C65:F65"/>
    <mergeCell ref="J59:L59"/>
    <mergeCell ref="G62:I62"/>
    <mergeCell ref="C58:F58"/>
    <mergeCell ref="J61:L61"/>
    <mergeCell ref="O60:P60"/>
    <mergeCell ref="M60:N60"/>
    <mergeCell ref="M61:N61"/>
    <mergeCell ref="M62:N62"/>
    <mergeCell ref="M63:N63"/>
    <mergeCell ref="O61:P61"/>
    <mergeCell ref="T61:V61"/>
    <mergeCell ref="O18:P18"/>
    <mergeCell ref="O55:P55"/>
    <mergeCell ref="T22:V22"/>
    <mergeCell ref="Q41:S41"/>
    <mergeCell ref="T24:V24"/>
    <mergeCell ref="Q58:S58"/>
    <mergeCell ref="T56:V56"/>
    <mergeCell ref="T23:V23"/>
    <mergeCell ref="T21:V21"/>
    <mergeCell ref="W37:Y37"/>
    <mergeCell ref="O62:P62"/>
    <mergeCell ref="O63:P63"/>
    <mergeCell ref="O64:P64"/>
    <mergeCell ref="O65:P65"/>
    <mergeCell ref="O22:P22"/>
    <mergeCell ref="T64:V64"/>
    <mergeCell ref="Q38:S38"/>
    <mergeCell ref="W24:Y24"/>
    <mergeCell ref="W25:Y25"/>
    <mergeCell ref="W64:Y64"/>
    <mergeCell ref="M65:N65"/>
    <mergeCell ref="C62:F62"/>
    <mergeCell ref="J65:L65"/>
    <mergeCell ref="G63:I63"/>
    <mergeCell ref="G64:I64"/>
    <mergeCell ref="J64:L64"/>
    <mergeCell ref="T65:V65"/>
    <mergeCell ref="J62:L62"/>
    <mergeCell ref="M64:N64"/>
    <mergeCell ref="J63:L63"/>
    <mergeCell ref="T63:V63"/>
    <mergeCell ref="W41:Y41"/>
    <mergeCell ref="Q57:S57"/>
    <mergeCell ref="Q46:S46"/>
    <mergeCell ref="Q54:S55"/>
    <mergeCell ref="M59:N59"/>
    <mergeCell ref="J60:L60"/>
    <mergeCell ref="T58:V58"/>
    <mergeCell ref="T59:V59"/>
    <mergeCell ref="W35:Y36"/>
    <mergeCell ref="Q40:S40"/>
    <mergeCell ref="W43:Y43"/>
    <mergeCell ref="W42:Y42"/>
    <mergeCell ref="Q42:S42"/>
    <mergeCell ref="Q39:S39"/>
    <mergeCell ref="T37:V37"/>
    <mergeCell ref="T42:V42"/>
    <mergeCell ref="W40:Y40"/>
    <mergeCell ref="W38:Y38"/>
    <mergeCell ref="Q45:S45"/>
    <mergeCell ref="Q60:S60"/>
    <mergeCell ref="W60:Y60"/>
    <mergeCell ref="W56:Y56"/>
    <mergeCell ref="Q56:S56"/>
    <mergeCell ref="W57:Y57"/>
    <mergeCell ref="T60:V60"/>
    <mergeCell ref="W65:Y65"/>
    <mergeCell ref="W59:Y59"/>
    <mergeCell ref="W61:Y61"/>
    <mergeCell ref="Q65:S65"/>
    <mergeCell ref="Q59:S59"/>
    <mergeCell ref="W62:Y62"/>
    <mergeCell ref="T62:V62"/>
    <mergeCell ref="Q61:S61"/>
    <mergeCell ref="Q62:S62"/>
    <mergeCell ref="Q64:S64"/>
    <mergeCell ref="W58:Y58"/>
    <mergeCell ref="Q21:S21"/>
    <mergeCell ref="W22:Y22"/>
    <mergeCell ref="W15:Y16"/>
    <mergeCell ref="W63:Y63"/>
    <mergeCell ref="Q63:S63"/>
    <mergeCell ref="W44:Y44"/>
    <mergeCell ref="W46:Y46"/>
    <mergeCell ref="W45:Y45"/>
    <mergeCell ref="W54:Y55"/>
  </mergeCells>
  <conditionalFormatting sqref="Q17:S26">
    <cfRule type="expression" priority="10" dxfId="8">
      <formula>ABS($Q17)&gt;$T17</formula>
    </cfRule>
  </conditionalFormatting>
  <conditionalFormatting sqref="Q37:S46">
    <cfRule type="expression" priority="9" dxfId="4">
      <formula>ABS($Q37)&gt;$T37</formula>
    </cfRule>
  </conditionalFormatting>
  <conditionalFormatting sqref="V28:W28">
    <cfRule type="expression" priority="34" dxfId="4">
      <formula>$V$28&gt;2</formula>
    </cfRule>
  </conditionalFormatting>
  <conditionalFormatting sqref="V48:W48">
    <cfRule type="expression" priority="33" dxfId="4">
      <formula>$V$48&gt;2</formula>
    </cfRule>
  </conditionalFormatting>
  <conditionalFormatting sqref="Q56:S65">
    <cfRule type="expression" priority="35" dxfId="4">
      <formula>ABS($Q56)&gt;$T56</formula>
    </cfRule>
  </conditionalFormatting>
  <printOptions/>
  <pageMargins left="0.2362204724409449" right="0.2362204724409449" top="0.22" bottom="0.25" header="0.16" footer="0.16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7">
    <tabColor rgb="FFFFFF00"/>
  </sheetPr>
  <dimension ref="A1:BD42"/>
  <sheetViews>
    <sheetView zoomScale="85" zoomScaleNormal="85" zoomScalePageLayoutView="0" workbookViewId="0" topLeftCell="A1">
      <selection activeCell="S30" sqref="S30:U30"/>
    </sheetView>
  </sheetViews>
  <sheetFormatPr defaultColWidth="9.00390625" defaultRowHeight="12.75"/>
  <cols>
    <col min="1" max="4" width="3.00390625" style="0" customWidth="1"/>
    <col min="5" max="5" width="3.75390625" style="0" customWidth="1"/>
    <col min="6" max="10" width="3.00390625" style="0" customWidth="1"/>
    <col min="11" max="11" width="3.375" style="0" customWidth="1"/>
    <col min="12" max="12" width="3.125" style="0" customWidth="1"/>
    <col min="13" max="35" width="3.00390625" style="0" customWidth="1"/>
    <col min="36" max="36" width="4.00390625" style="0" customWidth="1"/>
    <col min="37" max="49" width="3.00390625" style="0" customWidth="1"/>
    <col min="50" max="50" width="3.375" style="0" customWidth="1"/>
    <col min="51" max="51" width="6.25390625" style="0" customWidth="1"/>
    <col min="52" max="52" width="4.00390625" style="0" customWidth="1"/>
    <col min="53" max="54" width="4.25390625" style="0" customWidth="1"/>
    <col min="55" max="113" width="3.00390625" style="0" customWidth="1"/>
  </cols>
  <sheetData>
    <row r="1" spans="1:39" ht="15">
      <c r="A1" s="7"/>
      <c r="B1" s="7"/>
      <c r="C1" s="7"/>
      <c r="D1" s="88" t="s">
        <v>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"/>
      <c r="Q1" s="7"/>
      <c r="R1" s="7"/>
      <c r="S1" s="7"/>
      <c r="T1" s="7"/>
      <c r="U1" s="9"/>
      <c r="V1" s="7"/>
      <c r="W1" s="7"/>
      <c r="X1" s="7"/>
      <c r="Y1" s="7"/>
      <c r="Z1" s="7"/>
      <c r="AM1" s="1" t="s">
        <v>15</v>
      </c>
    </row>
    <row r="2" spans="1:48" ht="15">
      <c r="A2" s="7"/>
      <c r="B2" s="7"/>
      <c r="C2" s="7"/>
      <c r="D2" s="88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"/>
      <c r="Q2" s="7"/>
      <c r="R2" s="7"/>
      <c r="S2" s="7"/>
      <c r="T2" s="7"/>
      <c r="U2" s="7"/>
      <c r="V2" s="86"/>
      <c r="W2" s="86"/>
      <c r="X2" s="86"/>
      <c r="Y2" s="87"/>
      <c r="Z2" s="87"/>
      <c r="AR2" s="86" t="s">
        <v>16</v>
      </c>
      <c r="AS2" s="86"/>
      <c r="AT2" s="86"/>
      <c r="AU2" s="87" t="s">
        <v>17</v>
      </c>
      <c r="AV2" s="87"/>
    </row>
    <row r="3" spans="1:26" ht="12.75">
      <c r="A3" s="7"/>
      <c r="B3" s="7"/>
      <c r="C3" s="7"/>
      <c r="D3" s="88" t="s">
        <v>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"/>
      <c r="Q3" s="7"/>
      <c r="R3" s="7"/>
      <c r="S3" s="7"/>
      <c r="T3" s="7"/>
      <c r="U3" s="7"/>
      <c r="V3" s="7"/>
      <c r="W3" s="7"/>
      <c r="X3" s="7"/>
      <c r="Y3" s="7"/>
      <c r="Z3" s="7"/>
    </row>
    <row r="4" spans="1:49" ht="18.75">
      <c r="A4" s="96" t="s">
        <v>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08">
        <f>Patikra!H8</f>
        <v>0</v>
      </c>
      <c r="AH4" s="108"/>
      <c r="AI4" s="108"/>
      <c r="AJ4" s="108"/>
      <c r="AK4" s="108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6" spans="1:45" ht="15">
      <c r="A6" s="109" t="s">
        <v>4</v>
      </c>
      <c r="B6" s="110"/>
      <c r="C6" s="110"/>
      <c r="D6" s="110"/>
      <c r="E6" s="110"/>
      <c r="F6" s="111" t="e">
        <f>Patikra!#REF!</f>
        <v>#REF!</v>
      </c>
      <c r="G6" s="111"/>
      <c r="H6" s="111"/>
      <c r="I6" s="111"/>
      <c r="J6" s="111"/>
      <c r="K6" s="11"/>
      <c r="L6" s="11"/>
      <c r="M6" s="11"/>
      <c r="N6" s="11"/>
      <c r="O6" s="82" t="s">
        <v>19</v>
      </c>
      <c r="P6" s="82"/>
      <c r="Q6" s="82"/>
      <c r="R6" s="82"/>
      <c r="S6" s="83"/>
      <c r="T6" s="83"/>
      <c r="U6" s="83"/>
      <c r="V6" s="84" t="e">
        <f>Patikra!#REF!</f>
        <v>#REF!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5"/>
      <c r="AI6" s="85"/>
      <c r="AJ6" s="85"/>
      <c r="AK6" s="85"/>
      <c r="AL6" s="12"/>
      <c r="AM6" s="12"/>
      <c r="AN6" s="12"/>
      <c r="AO6" s="12"/>
      <c r="AP6" s="12"/>
      <c r="AQ6" s="12"/>
      <c r="AR6" s="12"/>
      <c r="AS6" s="12"/>
    </row>
    <row r="7" spans="1:45" ht="15">
      <c r="A7" s="118" t="s">
        <v>20</v>
      </c>
      <c r="B7" s="119"/>
      <c r="C7" s="119"/>
      <c r="D7" s="119"/>
      <c r="E7" s="119"/>
      <c r="F7" s="120" t="e">
        <f>Patikra!#REF!</f>
        <v>#REF!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</row>
    <row r="8" spans="1:45" ht="15">
      <c r="A8" s="13" t="s">
        <v>21</v>
      </c>
      <c r="B8" s="14"/>
      <c r="C8" s="14"/>
      <c r="D8" s="14"/>
      <c r="E8" s="15"/>
      <c r="F8" s="121" t="e">
        <f>Patikra!#REF!</f>
        <v>#REF!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</row>
    <row r="9" spans="1:49" ht="15">
      <c r="A9" s="109" t="s">
        <v>5</v>
      </c>
      <c r="B9" s="122"/>
      <c r="C9" s="122"/>
      <c r="D9" s="122"/>
      <c r="E9" s="122"/>
      <c r="F9" s="122"/>
      <c r="G9" s="122"/>
      <c r="H9" s="122"/>
      <c r="I9" s="122"/>
      <c r="J9" s="122"/>
      <c r="K9" s="123" t="e">
        <f>Patikra!#REF!</f>
        <v>#REF!</v>
      </c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</row>
    <row r="10" spans="1:49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56" ht="15">
      <c r="A11" s="112" t="s">
        <v>22</v>
      </c>
      <c r="B11" s="113"/>
      <c r="C11" s="114" t="s">
        <v>23</v>
      </c>
      <c r="D11" s="114"/>
      <c r="E11" s="114"/>
      <c r="F11" s="115"/>
      <c r="G11" s="114" t="s">
        <v>24</v>
      </c>
      <c r="H11" s="114"/>
      <c r="I11" s="114"/>
      <c r="J11" s="115"/>
      <c r="K11" s="116" t="s">
        <v>6</v>
      </c>
      <c r="L11" s="117"/>
      <c r="M11" s="117"/>
      <c r="N11" s="90" t="s">
        <v>25</v>
      </c>
      <c r="O11" s="91"/>
      <c r="P11" s="92"/>
      <c r="Q11" s="90" t="s">
        <v>26</v>
      </c>
      <c r="R11" s="91"/>
      <c r="S11" s="92"/>
      <c r="T11" s="98" t="s">
        <v>8</v>
      </c>
      <c r="U11" s="99"/>
      <c r="V11" s="100"/>
      <c r="W11" s="101" t="s">
        <v>27</v>
      </c>
      <c r="X11" s="91"/>
      <c r="Y11" s="92"/>
      <c r="Z11" s="102" t="s">
        <v>7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  <c r="AN11" s="116" t="s">
        <v>10</v>
      </c>
      <c r="AO11" s="117"/>
      <c r="AP11" s="117"/>
      <c r="AQ11" s="125" t="s">
        <v>28</v>
      </c>
      <c r="AR11" s="126"/>
      <c r="AS11" s="126"/>
      <c r="AT11" s="125" t="s">
        <v>29</v>
      </c>
      <c r="AU11" s="126"/>
      <c r="AV11" s="126"/>
      <c r="AW11" s="1"/>
      <c r="AX11" s="1"/>
      <c r="AY11" s="1"/>
      <c r="AZ11" s="1"/>
      <c r="BA11" s="1"/>
      <c r="BB11" s="1"/>
      <c r="BC11" s="1"/>
      <c r="BD11" s="1"/>
    </row>
    <row r="12" spans="1:56" ht="15">
      <c r="A12" s="133" t="s">
        <v>0</v>
      </c>
      <c r="B12" s="134"/>
      <c r="C12" s="114"/>
      <c r="D12" s="114"/>
      <c r="E12" s="114"/>
      <c r="F12" s="115"/>
      <c r="G12" s="114"/>
      <c r="H12" s="114"/>
      <c r="I12" s="114"/>
      <c r="J12" s="115"/>
      <c r="K12" s="117"/>
      <c r="L12" s="117"/>
      <c r="M12" s="117"/>
      <c r="N12" s="93"/>
      <c r="O12" s="94"/>
      <c r="P12" s="95"/>
      <c r="Q12" s="93"/>
      <c r="R12" s="94"/>
      <c r="S12" s="95"/>
      <c r="T12" s="93" t="s">
        <v>30</v>
      </c>
      <c r="U12" s="94"/>
      <c r="V12" s="95"/>
      <c r="W12" s="93"/>
      <c r="X12" s="94"/>
      <c r="Y12" s="95"/>
      <c r="Z12" s="105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  <c r="AN12" s="117"/>
      <c r="AO12" s="117"/>
      <c r="AP12" s="117"/>
      <c r="AQ12" s="126"/>
      <c r="AR12" s="126"/>
      <c r="AS12" s="126"/>
      <c r="AT12" s="126"/>
      <c r="AU12" s="126"/>
      <c r="AV12" s="126"/>
      <c r="AW12" s="1"/>
      <c r="AX12" s="1"/>
      <c r="AY12" s="1"/>
      <c r="AZ12" s="1"/>
      <c r="BA12" s="1"/>
      <c r="BB12" s="1"/>
      <c r="BC12" s="1"/>
      <c r="BD12" s="1"/>
    </row>
    <row r="13" spans="1:56" ht="15">
      <c r="A13" s="135">
        <v>1</v>
      </c>
      <c r="B13" s="116"/>
      <c r="C13" s="136" t="e">
        <f>Patikra!#REF!</f>
        <v>#REF!</v>
      </c>
      <c r="D13" s="137"/>
      <c r="E13" s="137"/>
      <c r="F13" s="137"/>
      <c r="G13" s="136" t="e">
        <f>Patikra!#REF!</f>
        <v>#REF!</v>
      </c>
      <c r="H13" s="137"/>
      <c r="I13" s="137"/>
      <c r="J13" s="137"/>
      <c r="K13" s="138"/>
      <c r="L13" s="139"/>
      <c r="M13" s="140"/>
      <c r="N13" s="138" t="e">
        <f>Patikra!#REF!</f>
        <v>#REF!</v>
      </c>
      <c r="O13" s="139"/>
      <c r="P13" s="140"/>
      <c r="Q13" s="138" t="e">
        <f>Patikra!#REF!</f>
        <v>#REF!</v>
      </c>
      <c r="R13" s="139"/>
      <c r="S13" s="140"/>
      <c r="T13" s="143" t="e">
        <f>Patikra!#REF!</f>
        <v>#REF!</v>
      </c>
      <c r="U13" s="144"/>
      <c r="V13" s="145"/>
      <c r="W13" s="127">
        <v>30</v>
      </c>
      <c r="X13" s="128"/>
      <c r="Y13" s="129"/>
      <c r="Z13" s="130" t="e">
        <f>Patikra!#REF!</f>
        <v>#REF!</v>
      </c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2"/>
      <c r="AN13" s="116" t="s">
        <v>46</v>
      </c>
      <c r="AO13" s="117"/>
      <c r="AP13" s="117"/>
      <c r="AQ13" s="141"/>
      <c r="AR13" s="142"/>
      <c r="AS13" s="142"/>
      <c r="AT13" s="141"/>
      <c r="AU13" s="142"/>
      <c r="AV13" s="142"/>
      <c r="AW13" s="1"/>
      <c r="AX13" s="1"/>
      <c r="AY13" s="1"/>
      <c r="AZ13" s="1"/>
      <c r="BA13" s="1"/>
      <c r="BB13" s="1"/>
      <c r="BC13" s="1"/>
      <c r="BD13" s="1"/>
    </row>
    <row r="14" spans="1:56" ht="15">
      <c r="A14" s="135">
        <v>2</v>
      </c>
      <c r="B14" s="116"/>
      <c r="C14" s="136" t="e">
        <f>Patikra!#REF!</f>
        <v>#REF!</v>
      </c>
      <c r="D14" s="137"/>
      <c r="E14" s="137"/>
      <c r="F14" s="137"/>
      <c r="G14" s="136" t="e">
        <f>Patikra!#REF!</f>
        <v>#REF!</v>
      </c>
      <c r="H14" s="137"/>
      <c r="I14" s="137"/>
      <c r="J14" s="137"/>
      <c r="K14" s="138"/>
      <c r="L14" s="139"/>
      <c r="M14" s="140"/>
      <c r="N14" s="138" t="e">
        <f>Patikra!#REF!</f>
        <v>#REF!</v>
      </c>
      <c r="O14" s="139"/>
      <c r="P14" s="140"/>
      <c r="Q14" s="138" t="e">
        <f>Patikra!#REF!</f>
        <v>#REF!</v>
      </c>
      <c r="R14" s="139"/>
      <c r="S14" s="140"/>
      <c r="T14" s="143" t="e">
        <f>Patikra!#REF!</f>
        <v>#REF!</v>
      </c>
      <c r="U14" s="144"/>
      <c r="V14" s="145"/>
      <c r="W14" s="127">
        <v>30</v>
      </c>
      <c r="X14" s="128"/>
      <c r="Y14" s="129"/>
      <c r="Z14" s="130" t="e">
        <f>Patikra!#REF!</f>
        <v>#REF!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  <c r="AN14" s="116" t="s">
        <v>46</v>
      </c>
      <c r="AO14" s="117"/>
      <c r="AP14" s="117"/>
      <c r="AQ14" s="141"/>
      <c r="AR14" s="142"/>
      <c r="AS14" s="142"/>
      <c r="AT14" s="141"/>
      <c r="AU14" s="142"/>
      <c r="AV14" s="142"/>
      <c r="AW14" s="1"/>
      <c r="AX14" s="1"/>
      <c r="AY14" s="1"/>
      <c r="AZ14" s="1"/>
      <c r="BA14" s="1"/>
      <c r="BB14" s="1"/>
      <c r="BC14" s="1"/>
      <c r="BD14" s="1"/>
    </row>
    <row r="15" spans="1:56" ht="15">
      <c r="A15" s="135">
        <v>3</v>
      </c>
      <c r="B15" s="116"/>
      <c r="C15" s="136" t="e">
        <f>Patikra!#REF!</f>
        <v>#REF!</v>
      </c>
      <c r="D15" s="137"/>
      <c r="E15" s="137"/>
      <c r="F15" s="137"/>
      <c r="G15" s="136" t="e">
        <f>Patikra!#REF!</f>
        <v>#REF!</v>
      </c>
      <c r="H15" s="137"/>
      <c r="I15" s="137"/>
      <c r="J15" s="137"/>
      <c r="K15" s="138"/>
      <c r="L15" s="139"/>
      <c r="M15" s="140"/>
      <c r="N15" s="138" t="e">
        <f>Patikra!#REF!</f>
        <v>#REF!</v>
      </c>
      <c r="O15" s="139"/>
      <c r="P15" s="140"/>
      <c r="Q15" s="138"/>
      <c r="R15" s="139"/>
      <c r="S15" s="140"/>
      <c r="T15" s="143"/>
      <c r="U15" s="144"/>
      <c r="V15" s="145"/>
      <c r="W15" s="127">
        <v>30</v>
      </c>
      <c r="X15" s="128"/>
      <c r="Y15" s="129"/>
      <c r="Z15" s="130" t="e">
        <f>Patikra!#REF!</f>
        <v>#REF!</v>
      </c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16" t="e">
        <f aca="true" t="shared" si="0" ref="AN15:AN20">IF(NOT(ISBLANK(C15)),IF(OR(ABS(V30)&gt;2,ABS(AH30)&gt;5,ABS(AT30)&gt;2),"Brokas","Tinka")," ")</f>
        <v>#VALUE!</v>
      </c>
      <c r="AO15" s="117"/>
      <c r="AP15" s="117"/>
      <c r="AQ15" s="141"/>
      <c r="AR15" s="142"/>
      <c r="AS15" s="142"/>
      <c r="AT15" s="141"/>
      <c r="AU15" s="142"/>
      <c r="AV15" s="142"/>
      <c r="AW15" s="1"/>
      <c r="AX15" s="1"/>
      <c r="AY15" s="1"/>
      <c r="AZ15" s="1"/>
      <c r="BA15" s="1"/>
      <c r="BB15" s="1"/>
      <c r="BC15" s="1"/>
      <c r="BD15" s="1"/>
    </row>
    <row r="16" spans="1:56" ht="15">
      <c r="A16" s="135">
        <v>4</v>
      </c>
      <c r="B16" s="116"/>
      <c r="C16" s="136" t="e">
        <f>Patikra!#REF!</f>
        <v>#REF!</v>
      </c>
      <c r="D16" s="137"/>
      <c r="E16" s="137"/>
      <c r="F16" s="137"/>
      <c r="G16" s="136" t="e">
        <f>Patikra!#REF!</f>
        <v>#REF!</v>
      </c>
      <c r="H16" s="137"/>
      <c r="I16" s="137"/>
      <c r="J16" s="137"/>
      <c r="K16" s="138"/>
      <c r="L16" s="139"/>
      <c r="M16" s="140"/>
      <c r="N16" s="138" t="e">
        <f>Patikra!#REF!</f>
        <v>#REF!</v>
      </c>
      <c r="O16" s="139"/>
      <c r="P16" s="140"/>
      <c r="Q16" s="138"/>
      <c r="R16" s="139"/>
      <c r="S16" s="140"/>
      <c r="T16" s="143"/>
      <c r="U16" s="144"/>
      <c r="V16" s="145"/>
      <c r="W16" s="127">
        <v>30</v>
      </c>
      <c r="X16" s="128"/>
      <c r="Y16" s="129"/>
      <c r="Z16" s="130" t="e">
        <f>Patikra!#REF!</f>
        <v>#REF!</v>
      </c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2"/>
      <c r="AN16" s="116" t="e">
        <f t="shared" si="0"/>
        <v>#VALUE!</v>
      </c>
      <c r="AO16" s="117"/>
      <c r="AP16" s="117"/>
      <c r="AQ16" s="141"/>
      <c r="AR16" s="142"/>
      <c r="AS16" s="142"/>
      <c r="AT16" s="141"/>
      <c r="AU16" s="142"/>
      <c r="AV16" s="142"/>
      <c r="AW16" s="1"/>
      <c r="AX16" s="1"/>
      <c r="AY16" s="1"/>
      <c r="AZ16" s="1"/>
      <c r="BA16" s="1"/>
      <c r="BB16" s="1"/>
      <c r="BC16" s="1"/>
      <c r="BD16" s="1"/>
    </row>
    <row r="17" spans="1:56" ht="15">
      <c r="A17" s="135">
        <v>5</v>
      </c>
      <c r="B17" s="116"/>
      <c r="C17" s="136" t="e">
        <f>Patikra!#REF!</f>
        <v>#REF!</v>
      </c>
      <c r="D17" s="137"/>
      <c r="E17" s="137"/>
      <c r="F17" s="137"/>
      <c r="G17" s="136" t="e">
        <f>Patikra!#REF!</f>
        <v>#REF!</v>
      </c>
      <c r="H17" s="137"/>
      <c r="I17" s="137"/>
      <c r="J17" s="137"/>
      <c r="K17" s="138"/>
      <c r="L17" s="139"/>
      <c r="M17" s="140"/>
      <c r="N17" s="138" t="e">
        <f>Patikra!#REF!</f>
        <v>#REF!</v>
      </c>
      <c r="O17" s="139"/>
      <c r="P17" s="140"/>
      <c r="Q17" s="138"/>
      <c r="R17" s="139"/>
      <c r="S17" s="140"/>
      <c r="T17" s="143"/>
      <c r="U17" s="144"/>
      <c r="V17" s="145"/>
      <c r="W17" s="127">
        <v>30</v>
      </c>
      <c r="X17" s="128"/>
      <c r="Y17" s="129"/>
      <c r="Z17" s="130" t="e">
        <f>Patikra!#REF!</f>
        <v>#REF!</v>
      </c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2"/>
      <c r="AN17" s="116" t="e">
        <f t="shared" si="0"/>
        <v>#VALUE!</v>
      </c>
      <c r="AO17" s="117"/>
      <c r="AP17" s="117"/>
      <c r="AQ17" s="141"/>
      <c r="AR17" s="142"/>
      <c r="AS17" s="142"/>
      <c r="AT17" s="141"/>
      <c r="AU17" s="142"/>
      <c r="AV17" s="142"/>
      <c r="AW17" s="1"/>
      <c r="AX17" s="1"/>
      <c r="AY17" s="1"/>
      <c r="AZ17" s="1"/>
      <c r="BA17" s="1"/>
      <c r="BB17" s="1"/>
      <c r="BC17" s="1"/>
      <c r="BD17" s="1"/>
    </row>
    <row r="18" spans="1:56" ht="15">
      <c r="A18" s="135">
        <v>6</v>
      </c>
      <c r="B18" s="116"/>
      <c r="C18" s="136" t="e">
        <f>Patikra!#REF!</f>
        <v>#REF!</v>
      </c>
      <c r="D18" s="137"/>
      <c r="E18" s="137"/>
      <c r="F18" s="137"/>
      <c r="G18" s="136" t="e">
        <f>Patikra!#REF!</f>
        <v>#REF!</v>
      </c>
      <c r="H18" s="137"/>
      <c r="I18" s="137"/>
      <c r="J18" s="137"/>
      <c r="K18" s="138"/>
      <c r="L18" s="139"/>
      <c r="M18" s="140"/>
      <c r="N18" s="138" t="e">
        <f>Patikra!#REF!</f>
        <v>#REF!</v>
      </c>
      <c r="O18" s="139"/>
      <c r="P18" s="140"/>
      <c r="Q18" s="138"/>
      <c r="R18" s="139"/>
      <c r="S18" s="140"/>
      <c r="T18" s="143"/>
      <c r="U18" s="144"/>
      <c r="V18" s="145"/>
      <c r="W18" s="127">
        <v>30</v>
      </c>
      <c r="X18" s="128"/>
      <c r="Y18" s="129"/>
      <c r="Z18" s="130" t="e">
        <f>Patikra!#REF!</f>
        <v>#REF!</v>
      </c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2"/>
      <c r="AN18" s="116" t="e">
        <f t="shared" si="0"/>
        <v>#VALUE!</v>
      </c>
      <c r="AO18" s="117"/>
      <c r="AP18" s="117"/>
      <c r="AQ18" s="141"/>
      <c r="AR18" s="142"/>
      <c r="AS18" s="142"/>
      <c r="AT18" s="141"/>
      <c r="AU18" s="142"/>
      <c r="AV18" s="142"/>
      <c r="AW18" s="1"/>
      <c r="AX18" s="1"/>
      <c r="AY18" s="1"/>
      <c r="AZ18" s="1"/>
      <c r="BA18" s="1"/>
      <c r="BB18" s="1"/>
      <c r="BC18" s="1"/>
      <c r="BD18" s="1"/>
    </row>
    <row r="19" spans="1:56" ht="15">
      <c r="A19" s="135">
        <v>7</v>
      </c>
      <c r="B19" s="116"/>
      <c r="C19" s="136" t="e">
        <f>Patikra!#REF!</f>
        <v>#REF!</v>
      </c>
      <c r="D19" s="137"/>
      <c r="E19" s="137"/>
      <c r="F19" s="137"/>
      <c r="G19" s="136" t="e">
        <f>Patikra!#REF!</f>
        <v>#REF!</v>
      </c>
      <c r="H19" s="137"/>
      <c r="I19" s="137"/>
      <c r="J19" s="137"/>
      <c r="K19" s="138"/>
      <c r="L19" s="139"/>
      <c r="M19" s="140"/>
      <c r="N19" s="138" t="e">
        <f>Patikra!#REF!</f>
        <v>#REF!</v>
      </c>
      <c r="O19" s="139"/>
      <c r="P19" s="140"/>
      <c r="Q19" s="138"/>
      <c r="R19" s="139"/>
      <c r="S19" s="140"/>
      <c r="T19" s="143"/>
      <c r="U19" s="144"/>
      <c r="V19" s="145"/>
      <c r="W19" s="127">
        <v>30</v>
      </c>
      <c r="X19" s="128"/>
      <c r="Y19" s="129"/>
      <c r="Z19" s="130" t="e">
        <f>Patikra!#REF!</f>
        <v>#REF!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116" t="e">
        <f t="shared" si="0"/>
        <v>#VALUE!</v>
      </c>
      <c r="AO19" s="117"/>
      <c r="AP19" s="117"/>
      <c r="AQ19" s="141"/>
      <c r="AR19" s="142"/>
      <c r="AS19" s="142"/>
      <c r="AT19" s="141"/>
      <c r="AU19" s="142"/>
      <c r="AV19" s="142"/>
      <c r="AW19" s="1"/>
      <c r="AX19" s="1"/>
      <c r="AY19" s="1"/>
      <c r="AZ19" s="1"/>
      <c r="BA19" s="1"/>
      <c r="BB19" s="1"/>
      <c r="BC19" s="1"/>
      <c r="BD19" s="1"/>
    </row>
    <row r="20" spans="1:56" ht="15">
      <c r="A20" s="135">
        <v>8</v>
      </c>
      <c r="B20" s="116"/>
      <c r="C20" s="136" t="e">
        <f>Patikra!#REF!</f>
        <v>#REF!</v>
      </c>
      <c r="D20" s="137"/>
      <c r="E20" s="137"/>
      <c r="F20" s="137"/>
      <c r="G20" s="136" t="e">
        <f>Patikra!#REF!</f>
        <v>#REF!</v>
      </c>
      <c r="H20" s="137"/>
      <c r="I20" s="137"/>
      <c r="J20" s="137"/>
      <c r="K20" s="138"/>
      <c r="L20" s="139"/>
      <c r="M20" s="140"/>
      <c r="N20" s="138" t="e">
        <f>Patikra!#REF!</f>
        <v>#REF!</v>
      </c>
      <c r="O20" s="139"/>
      <c r="P20" s="140"/>
      <c r="Q20" s="138"/>
      <c r="R20" s="139"/>
      <c r="S20" s="140"/>
      <c r="T20" s="143"/>
      <c r="U20" s="144"/>
      <c r="V20" s="145"/>
      <c r="W20" s="127">
        <v>30</v>
      </c>
      <c r="X20" s="128"/>
      <c r="Y20" s="129"/>
      <c r="Z20" s="130" t="e">
        <f>Patikra!#REF!</f>
        <v>#REF!</v>
      </c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116" t="e">
        <f t="shared" si="0"/>
        <v>#VALUE!</v>
      </c>
      <c r="AO20" s="117"/>
      <c r="AP20" s="117"/>
      <c r="AQ20" s="141"/>
      <c r="AR20" s="142"/>
      <c r="AS20" s="142"/>
      <c r="AT20" s="141"/>
      <c r="AU20" s="142"/>
      <c r="AV20" s="142"/>
      <c r="AW20" s="1"/>
      <c r="AX20" s="1"/>
      <c r="AY20" s="1"/>
      <c r="AZ20" s="1"/>
      <c r="BA20" s="1"/>
      <c r="BB20" s="1"/>
      <c r="BC20" s="1"/>
      <c r="BD20" s="1"/>
    </row>
    <row r="21" spans="1:56" ht="15">
      <c r="A21" s="135">
        <v>9</v>
      </c>
      <c r="B21" s="116"/>
      <c r="C21" s="136" t="e">
        <f>Patikra!#REF!</f>
        <v>#REF!</v>
      </c>
      <c r="D21" s="137"/>
      <c r="E21" s="137"/>
      <c r="F21" s="137"/>
      <c r="G21" s="136" t="e">
        <f>Patikra!#REF!</f>
        <v>#REF!</v>
      </c>
      <c r="H21" s="137"/>
      <c r="I21" s="137"/>
      <c r="J21" s="137"/>
      <c r="K21" s="138"/>
      <c r="L21" s="139"/>
      <c r="M21" s="140"/>
      <c r="N21" s="138" t="e">
        <f>Patikra!#REF!</f>
        <v>#REF!</v>
      </c>
      <c r="O21" s="139"/>
      <c r="P21" s="140"/>
      <c r="Q21" s="138"/>
      <c r="R21" s="139"/>
      <c r="S21" s="140"/>
      <c r="T21" s="143"/>
      <c r="U21" s="144"/>
      <c r="V21" s="145"/>
      <c r="W21" s="127">
        <v>30</v>
      </c>
      <c r="X21" s="128"/>
      <c r="Y21" s="129"/>
      <c r="Z21" s="130" t="e">
        <f>Patikra!#REF!</f>
        <v>#REF!</v>
      </c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2"/>
      <c r="AN21" s="116" t="e">
        <f>IF(NOT(ISBLANK(C21)),IF(OR(ABS(V36)&gt;2,ABS(AH36)&gt;5,ABS(AT36)&gt;2),"Brokas","Tinka")," ")</f>
        <v>#VALUE!</v>
      </c>
      <c r="AO21" s="117"/>
      <c r="AP21" s="117"/>
      <c r="AQ21" s="141"/>
      <c r="AR21" s="142"/>
      <c r="AS21" s="142"/>
      <c r="AT21" s="141"/>
      <c r="AU21" s="142"/>
      <c r="AV21" s="142"/>
      <c r="AW21" s="1"/>
      <c r="AX21" s="1"/>
      <c r="AY21" s="1"/>
      <c r="AZ21" s="1"/>
      <c r="BA21" s="1"/>
      <c r="BB21" s="1"/>
      <c r="BC21" s="1"/>
      <c r="BD21" s="1"/>
    </row>
    <row r="22" spans="1:56" ht="15">
      <c r="A22" s="135">
        <v>10</v>
      </c>
      <c r="B22" s="116"/>
      <c r="C22" s="136" t="e">
        <f>Patikra!#REF!</f>
        <v>#REF!</v>
      </c>
      <c r="D22" s="137"/>
      <c r="E22" s="137"/>
      <c r="F22" s="137"/>
      <c r="G22" s="136" t="e">
        <f>Patikra!#REF!</f>
        <v>#REF!</v>
      </c>
      <c r="H22" s="137"/>
      <c r="I22" s="137"/>
      <c r="J22" s="137"/>
      <c r="K22" s="138"/>
      <c r="L22" s="139"/>
      <c r="M22" s="140"/>
      <c r="N22" s="138" t="e">
        <f>Patikra!#REF!</f>
        <v>#REF!</v>
      </c>
      <c r="O22" s="139"/>
      <c r="P22" s="140"/>
      <c r="Q22" s="138"/>
      <c r="R22" s="139"/>
      <c r="S22" s="140"/>
      <c r="T22" s="143"/>
      <c r="U22" s="144"/>
      <c r="V22" s="145"/>
      <c r="W22" s="127">
        <v>30</v>
      </c>
      <c r="X22" s="128"/>
      <c r="Y22" s="129"/>
      <c r="Z22" s="130" t="e">
        <f>Patikra!#REF!</f>
        <v>#REF!</v>
      </c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2"/>
      <c r="AN22" s="116" t="e">
        <f>IF(NOT(ISBLANK(C22)),IF(OR(ABS(V37)&gt;2,ABS(AH37)&gt;5,ABS(AT37)&gt;2),"Brokas","Tinka")," ")</f>
        <v>#VALUE!</v>
      </c>
      <c r="AO22" s="117"/>
      <c r="AP22" s="117"/>
      <c r="AQ22" s="141"/>
      <c r="AR22" s="142"/>
      <c r="AS22" s="142"/>
      <c r="AT22" s="141"/>
      <c r="AU22" s="142"/>
      <c r="AV22" s="142"/>
      <c r="AW22" s="1"/>
      <c r="AX22" s="1"/>
      <c r="AY22" s="1"/>
      <c r="AZ22" s="1"/>
      <c r="BA22" s="1"/>
      <c r="BB22" s="1"/>
      <c r="BC22" s="1"/>
      <c r="BD22" s="1"/>
    </row>
    <row r="23" spans="1:4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8" ht="15" customHeight="1">
      <c r="A24" s="160" t="s">
        <v>31</v>
      </c>
      <c r="B24" s="161"/>
      <c r="C24" s="166" t="s">
        <v>32</v>
      </c>
      <c r="D24" s="103"/>
      <c r="E24" s="103"/>
      <c r="F24" s="104"/>
      <c r="G24" s="169" t="s">
        <v>33</v>
      </c>
      <c r="H24" s="170"/>
      <c r="I24" s="161"/>
      <c r="J24" s="169" t="s">
        <v>34</v>
      </c>
      <c r="K24" s="173"/>
      <c r="L24" s="174"/>
      <c r="M24" s="148" t="s">
        <v>35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8" t="s">
        <v>36</v>
      </c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8" t="s">
        <v>37</v>
      </c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</row>
    <row r="25" spans="1:48" ht="15">
      <c r="A25" s="162"/>
      <c r="B25" s="163"/>
      <c r="C25" s="167"/>
      <c r="D25" s="89"/>
      <c r="E25" s="89"/>
      <c r="F25" s="168"/>
      <c r="G25" s="162"/>
      <c r="H25" s="171"/>
      <c r="I25" s="163"/>
      <c r="J25" s="175"/>
      <c r="K25" s="176"/>
      <c r="L25" s="177"/>
      <c r="M25" s="146" t="s">
        <v>38</v>
      </c>
      <c r="N25" s="147"/>
      <c r="O25" s="147"/>
      <c r="P25" s="147"/>
      <c r="Q25" s="147"/>
      <c r="R25" s="147"/>
      <c r="S25" s="147"/>
      <c r="T25" s="147"/>
      <c r="U25" s="147"/>
      <c r="V25" s="116" t="s">
        <v>12</v>
      </c>
      <c r="W25" s="150"/>
      <c r="X25" s="150"/>
      <c r="Y25" s="146" t="s">
        <v>38</v>
      </c>
      <c r="Z25" s="147"/>
      <c r="AA25" s="147"/>
      <c r="AB25" s="147"/>
      <c r="AC25" s="147"/>
      <c r="AD25" s="147"/>
      <c r="AE25" s="147"/>
      <c r="AF25" s="147"/>
      <c r="AG25" s="147"/>
      <c r="AH25" s="116" t="s">
        <v>12</v>
      </c>
      <c r="AI25" s="150"/>
      <c r="AJ25" s="150"/>
      <c r="AK25" s="146" t="s">
        <v>38</v>
      </c>
      <c r="AL25" s="147"/>
      <c r="AM25" s="147"/>
      <c r="AN25" s="147"/>
      <c r="AO25" s="147"/>
      <c r="AP25" s="147"/>
      <c r="AQ25" s="147"/>
      <c r="AR25" s="147"/>
      <c r="AS25" s="147"/>
      <c r="AT25" s="116" t="s">
        <v>12</v>
      </c>
      <c r="AU25" s="150"/>
      <c r="AV25" s="150"/>
    </row>
    <row r="26" spans="1:48" ht="15">
      <c r="A26" s="162"/>
      <c r="B26" s="163"/>
      <c r="C26" s="167"/>
      <c r="D26" s="89"/>
      <c r="E26" s="89"/>
      <c r="F26" s="168"/>
      <c r="G26" s="162"/>
      <c r="H26" s="171"/>
      <c r="I26" s="163"/>
      <c r="J26" s="175"/>
      <c r="K26" s="176"/>
      <c r="L26" s="177"/>
      <c r="M26" s="152" t="s">
        <v>39</v>
      </c>
      <c r="N26" s="153"/>
      <c r="O26" s="153"/>
      <c r="P26" s="153"/>
      <c r="Q26" s="153"/>
      <c r="R26" s="153"/>
      <c r="S26" s="154" t="s">
        <v>40</v>
      </c>
      <c r="T26" s="155"/>
      <c r="U26" s="156"/>
      <c r="V26" s="150"/>
      <c r="W26" s="150"/>
      <c r="X26" s="150"/>
      <c r="Y26" s="152" t="s">
        <v>39</v>
      </c>
      <c r="Z26" s="153"/>
      <c r="AA26" s="153"/>
      <c r="AB26" s="153"/>
      <c r="AC26" s="153"/>
      <c r="AD26" s="153"/>
      <c r="AE26" s="154" t="s">
        <v>40</v>
      </c>
      <c r="AF26" s="155"/>
      <c r="AG26" s="156"/>
      <c r="AH26" s="150"/>
      <c r="AI26" s="150"/>
      <c r="AJ26" s="150"/>
      <c r="AK26" s="152" t="s">
        <v>39</v>
      </c>
      <c r="AL26" s="153"/>
      <c r="AM26" s="153"/>
      <c r="AN26" s="153"/>
      <c r="AO26" s="153"/>
      <c r="AP26" s="153"/>
      <c r="AQ26" s="154" t="s">
        <v>40</v>
      </c>
      <c r="AR26" s="155"/>
      <c r="AS26" s="156"/>
      <c r="AT26" s="150"/>
      <c r="AU26" s="150"/>
      <c r="AV26" s="150"/>
    </row>
    <row r="27" spans="1:49" ht="15">
      <c r="A27" s="164"/>
      <c r="B27" s="165"/>
      <c r="C27" s="105"/>
      <c r="D27" s="106"/>
      <c r="E27" s="106"/>
      <c r="F27" s="107"/>
      <c r="G27" s="164"/>
      <c r="H27" s="172"/>
      <c r="I27" s="165"/>
      <c r="J27" s="178"/>
      <c r="K27" s="179"/>
      <c r="L27" s="180"/>
      <c r="M27" s="151" t="s">
        <v>41</v>
      </c>
      <c r="N27" s="131"/>
      <c r="O27" s="132"/>
      <c r="P27" s="151" t="s">
        <v>42</v>
      </c>
      <c r="Q27" s="131"/>
      <c r="R27" s="132"/>
      <c r="S27" s="157"/>
      <c r="T27" s="158"/>
      <c r="U27" s="159"/>
      <c r="V27" s="150"/>
      <c r="W27" s="150"/>
      <c r="X27" s="150"/>
      <c r="Y27" s="151" t="s">
        <v>41</v>
      </c>
      <c r="Z27" s="131"/>
      <c r="AA27" s="132"/>
      <c r="AB27" s="151" t="s">
        <v>42</v>
      </c>
      <c r="AC27" s="131"/>
      <c r="AD27" s="132"/>
      <c r="AE27" s="157"/>
      <c r="AF27" s="158"/>
      <c r="AG27" s="159"/>
      <c r="AH27" s="150"/>
      <c r="AI27" s="150"/>
      <c r="AJ27" s="150"/>
      <c r="AK27" s="151" t="s">
        <v>41</v>
      </c>
      <c r="AL27" s="131"/>
      <c r="AM27" s="132"/>
      <c r="AN27" s="151" t="s">
        <v>42</v>
      </c>
      <c r="AO27" s="131"/>
      <c r="AP27" s="132"/>
      <c r="AQ27" s="157"/>
      <c r="AR27" s="158"/>
      <c r="AS27" s="159"/>
      <c r="AT27" s="150"/>
      <c r="AU27" s="150"/>
      <c r="AV27" s="150"/>
      <c r="AW27" s="1"/>
    </row>
    <row r="28" spans="1:49" ht="15">
      <c r="A28" s="194">
        <v>1</v>
      </c>
      <c r="B28" s="195"/>
      <c r="C28" s="196" t="e">
        <f aca="true" t="shared" si="1" ref="C28:C37">IF(ISBLANK(C13),"",C13)</f>
        <v>#REF!</v>
      </c>
      <c r="D28" s="196"/>
      <c r="E28" s="196"/>
      <c r="F28" s="197"/>
      <c r="G28" s="186" t="s">
        <v>43</v>
      </c>
      <c r="H28" s="187"/>
      <c r="I28" s="187"/>
      <c r="J28" s="186" t="s">
        <v>43</v>
      </c>
      <c r="K28" s="187"/>
      <c r="L28" s="187"/>
      <c r="M28" s="193">
        <f>IF(Patikra!G17="","",Patikra!G17)</f>
        <v>140.16000366210938</v>
      </c>
      <c r="N28" s="182"/>
      <c r="O28" s="183"/>
      <c r="P28" s="186">
        <f>IF(Patikra!J17="","",Patikra!J17)</f>
        <v>190.57</v>
      </c>
      <c r="Q28" s="187"/>
      <c r="R28" s="187"/>
      <c r="S28" s="188">
        <f>Patikra!O17</f>
        <v>51.153</v>
      </c>
      <c r="T28" s="187"/>
      <c r="U28" s="187"/>
      <c r="V28" s="191">
        <f>Patikra!Q17</f>
        <v>0</v>
      </c>
      <c r="W28" s="192"/>
      <c r="X28" s="192"/>
      <c r="Y28" s="186">
        <f>IF(Patikra!G37="","",Patikra!G37)</f>
      </c>
      <c r="Z28" s="187"/>
      <c r="AA28" s="187"/>
      <c r="AB28" s="186">
        <f>IF(Patikra!J37="","",Patikra!J37)</f>
        <v>210.36</v>
      </c>
      <c r="AC28" s="187"/>
      <c r="AD28" s="187"/>
      <c r="AE28" s="188">
        <f>Patikra!O37</f>
        <v>20.554</v>
      </c>
      <c r="AF28" s="187"/>
      <c r="AG28" s="187"/>
      <c r="AH28" s="189">
        <f>Patikra!Q37</f>
        <v>0</v>
      </c>
      <c r="AI28" s="189"/>
      <c r="AJ28" s="190"/>
      <c r="AK28" s="186">
        <f>IF(Patikra!G56="","",Patikra!G56)</f>
      </c>
      <c r="AL28" s="187"/>
      <c r="AM28" s="187"/>
      <c r="AN28" s="186">
        <f>IF(Patikra!J56="","",Patikra!J56)</f>
        <v>495.42</v>
      </c>
      <c r="AO28" s="187"/>
      <c r="AP28" s="187"/>
      <c r="AQ28" s="181">
        <f>Patikra!O55</f>
        <v>0</v>
      </c>
      <c r="AR28" s="182"/>
      <c r="AS28" s="183"/>
      <c r="AT28" s="184">
        <f>Patikra!Q56</f>
        <v>0</v>
      </c>
      <c r="AU28" s="184"/>
      <c r="AV28" s="185"/>
      <c r="AW28" s="1"/>
    </row>
    <row r="29" spans="1:49" ht="15">
      <c r="A29" s="194">
        <v>2</v>
      </c>
      <c r="B29" s="195"/>
      <c r="C29" s="196" t="e">
        <f t="shared" si="1"/>
        <v>#REF!</v>
      </c>
      <c r="D29" s="196"/>
      <c r="E29" s="196"/>
      <c r="F29" s="197"/>
      <c r="G29" s="186" t="s">
        <v>43</v>
      </c>
      <c r="H29" s="187"/>
      <c r="I29" s="187"/>
      <c r="J29" s="186" t="s">
        <v>43</v>
      </c>
      <c r="K29" s="187"/>
      <c r="L29" s="187"/>
      <c r="M29" s="193">
        <f>IF(Patikra!G18="","",Patikra!G18)</f>
        <v>8.779999732971191</v>
      </c>
      <c r="N29" s="182"/>
      <c r="O29" s="183"/>
      <c r="P29" s="186">
        <f>IF(Patikra!J18="","",Patikra!J18)</f>
        <v>60.56</v>
      </c>
      <c r="Q29" s="187"/>
      <c r="R29" s="187"/>
      <c r="S29" s="188">
        <f>Patikra!O18</f>
        <v>51.153</v>
      </c>
      <c r="T29" s="187"/>
      <c r="U29" s="187"/>
      <c r="V29" s="191">
        <f>Patikra!Q18</f>
        <v>0</v>
      </c>
      <c r="W29" s="192"/>
      <c r="X29" s="192"/>
      <c r="Y29" s="186">
        <f>IF(Patikra!G38="","",Patikra!G38)</f>
      </c>
      <c r="Z29" s="187"/>
      <c r="AA29" s="187"/>
      <c r="AB29" s="186">
        <f>IF(Patikra!J38="","",Patikra!J38)</f>
        <v>81.65</v>
      </c>
      <c r="AC29" s="187"/>
      <c r="AD29" s="187"/>
      <c r="AE29" s="188">
        <f>Patikra!O38</f>
        <v>20.554</v>
      </c>
      <c r="AF29" s="187"/>
      <c r="AG29" s="187"/>
      <c r="AH29" s="189">
        <f>Patikra!Q38</f>
        <v>0</v>
      </c>
      <c r="AI29" s="189"/>
      <c r="AJ29" s="190"/>
      <c r="AK29" s="186">
        <f>IF(Patikra!G57="","",Patikra!G57)</f>
      </c>
      <c r="AL29" s="187"/>
      <c r="AM29" s="187"/>
      <c r="AN29" s="186">
        <f>IF(Patikra!J57="","",Patikra!J57)</f>
        <v>366.69</v>
      </c>
      <c r="AO29" s="187"/>
      <c r="AP29" s="187"/>
      <c r="AQ29" s="181">
        <f>Patikra!O56</f>
        <v>286.5320129394531</v>
      </c>
      <c r="AR29" s="182"/>
      <c r="AS29" s="183"/>
      <c r="AT29" s="184">
        <f>Patikra!Q57</f>
        <v>0</v>
      </c>
      <c r="AU29" s="184"/>
      <c r="AV29" s="185"/>
      <c r="AW29" s="1"/>
    </row>
    <row r="30" spans="1:49" ht="15">
      <c r="A30" s="194">
        <v>3</v>
      </c>
      <c r="B30" s="195"/>
      <c r="C30" s="196" t="e">
        <f t="shared" si="1"/>
        <v>#REF!</v>
      </c>
      <c r="D30" s="196"/>
      <c r="E30" s="196"/>
      <c r="F30" s="197"/>
      <c r="G30" s="186" t="s">
        <v>43</v>
      </c>
      <c r="H30" s="187"/>
      <c r="I30" s="187"/>
      <c r="J30" s="186" t="s">
        <v>43</v>
      </c>
      <c r="K30" s="187"/>
      <c r="L30" s="187"/>
      <c r="M30" s="193">
        <f>IF(Patikra!G19="","",Patikra!G19)</f>
        <v>8.630000114440918</v>
      </c>
      <c r="N30" s="182"/>
      <c r="O30" s="183"/>
      <c r="P30" s="186">
        <f>IF(Patikra!J19="","",Patikra!J19)</f>
        <v>59.54</v>
      </c>
      <c r="Q30" s="187"/>
      <c r="R30" s="187"/>
      <c r="S30" s="188">
        <f>Patikra!O19</f>
        <v>51.153</v>
      </c>
      <c r="T30" s="187"/>
      <c r="U30" s="187"/>
      <c r="V30" s="191">
        <f>IF(ISNUMBER(P30),((P30-M30)-S30)/S30%," ")</f>
        <v>-0.47504567560244265</v>
      </c>
      <c r="W30" s="192"/>
      <c r="X30" s="192"/>
      <c r="Y30" s="186">
        <f>IF(Patikra!G39="","",Patikra!G39)</f>
      </c>
      <c r="Z30" s="187"/>
      <c r="AA30" s="187"/>
      <c r="AB30" s="186">
        <f>IF(Patikra!J39="","",Patikra!J39)</f>
        <v>79.69</v>
      </c>
      <c r="AC30" s="187"/>
      <c r="AD30" s="187"/>
      <c r="AE30" s="186">
        <f>IF(Protokolass!AB30="","",Patikra!$L$49)</f>
        <v>20.554</v>
      </c>
      <c r="AF30" s="187"/>
      <c r="AG30" s="187"/>
      <c r="AH30" s="189">
        <f aca="true" t="shared" si="2" ref="AH30:AH37">IF(ISNUMBER(AE30),IF(ISNUMBER(Y30),((AB30-Y30)-AE30)/AE30%,((AB30-P30)-AE30)/AE30%)," ")</f>
        <v>-1.965554150043787</v>
      </c>
      <c r="AI30" s="189"/>
      <c r="AJ30" s="190"/>
      <c r="AK30" s="186">
        <f>IF(Patikra!G58="","",Patikra!G58)</f>
      </c>
      <c r="AL30" s="187"/>
      <c r="AM30" s="187"/>
      <c r="AN30" s="186">
        <f>IF(Patikra!J58="","",Patikra!J58)</f>
        <v>367.16</v>
      </c>
      <c r="AO30" s="187"/>
      <c r="AP30" s="187"/>
      <c r="AQ30" s="193" t="e">
        <f>IF(AN30="","",Patikra!#REF!)</f>
        <v>#REF!</v>
      </c>
      <c r="AR30" s="182"/>
      <c r="AS30" s="183"/>
      <c r="AT30" s="184" t="str">
        <f aca="true" t="shared" si="3" ref="AT30:AT37">IF(ISNUMBER(AQ30),IF(ISNUMBER(AK30),((AN30-AK30)-AQ30)/AQ30%,((AN30-AB30)-AQ30)/AQ30%)," ")</f>
        <v> </v>
      </c>
      <c r="AU30" s="184"/>
      <c r="AV30" s="185"/>
      <c r="AW30" s="1"/>
    </row>
    <row r="31" spans="1:49" ht="15">
      <c r="A31" s="194">
        <v>4</v>
      </c>
      <c r="B31" s="195"/>
      <c r="C31" s="196" t="e">
        <f t="shared" si="1"/>
        <v>#REF!</v>
      </c>
      <c r="D31" s="196"/>
      <c r="E31" s="196"/>
      <c r="F31" s="197"/>
      <c r="G31" s="186" t="s">
        <v>43</v>
      </c>
      <c r="H31" s="187"/>
      <c r="I31" s="187"/>
      <c r="J31" s="186" t="s">
        <v>43</v>
      </c>
      <c r="K31" s="187"/>
      <c r="L31" s="187"/>
      <c r="M31" s="193">
        <f>IF(Patikra!G20="","",Patikra!G20)</f>
        <v>147.7899932861328</v>
      </c>
      <c r="N31" s="182"/>
      <c r="O31" s="183"/>
      <c r="P31" s="186">
        <f>IF(Patikra!J20="","",Patikra!J20)</f>
        <v>199.31</v>
      </c>
      <c r="Q31" s="187"/>
      <c r="R31" s="187"/>
      <c r="S31" s="188">
        <f>Patikra!O20</f>
        <v>51.153</v>
      </c>
      <c r="T31" s="187"/>
      <c r="U31" s="187"/>
      <c r="V31" s="191">
        <f>IF(ISNUMBER(P31),((P31-M31)-S31)/S31%," ")</f>
        <v>0.7174686017773954</v>
      </c>
      <c r="W31" s="192"/>
      <c r="X31" s="192"/>
      <c r="Y31" s="186">
        <f>IF(Patikra!G40="","",Patikra!G40)</f>
      </c>
      <c r="Z31" s="187"/>
      <c r="AA31" s="187"/>
      <c r="AB31" s="186">
        <f>IF(Patikra!J40="","",Patikra!J40)</f>
        <v>219.04</v>
      </c>
      <c r="AC31" s="187"/>
      <c r="AD31" s="187"/>
      <c r="AE31" s="186">
        <f>IF(Protokolass!AB31="","",Patikra!$L$49)</f>
        <v>20.554</v>
      </c>
      <c r="AF31" s="187"/>
      <c r="AG31" s="187"/>
      <c r="AH31" s="189">
        <f t="shared" si="2"/>
        <v>-4.008952028802223</v>
      </c>
      <c r="AI31" s="189"/>
      <c r="AJ31" s="190"/>
      <c r="AK31" s="186">
        <f>IF(Patikra!G59="","",Patikra!G59)</f>
      </c>
      <c r="AL31" s="187"/>
      <c r="AM31" s="187"/>
      <c r="AN31" s="186">
        <f>IF(Patikra!J59="","",Patikra!J59)</f>
        <v>508.75</v>
      </c>
      <c r="AO31" s="187"/>
      <c r="AP31" s="187"/>
      <c r="AQ31" s="193" t="e">
        <f>IF(AN31="","",Patikra!#REF!)</f>
        <v>#REF!</v>
      </c>
      <c r="AR31" s="182"/>
      <c r="AS31" s="183"/>
      <c r="AT31" s="184" t="str">
        <f t="shared" si="3"/>
        <v> </v>
      </c>
      <c r="AU31" s="184"/>
      <c r="AV31" s="185"/>
      <c r="AW31" s="1"/>
    </row>
    <row r="32" spans="1:49" ht="15">
      <c r="A32" s="194">
        <v>5</v>
      </c>
      <c r="B32" s="195"/>
      <c r="C32" s="196" t="e">
        <f t="shared" si="1"/>
        <v>#REF!</v>
      </c>
      <c r="D32" s="196"/>
      <c r="E32" s="196"/>
      <c r="F32" s="197"/>
      <c r="G32" s="186" t="s">
        <v>43</v>
      </c>
      <c r="H32" s="187"/>
      <c r="I32" s="187"/>
      <c r="J32" s="186" t="s">
        <v>43</v>
      </c>
      <c r="K32" s="187"/>
      <c r="L32" s="187"/>
      <c r="M32" s="193">
        <f>IF(Patikra!G21="","",Patikra!G21)</f>
        <v>164.50999450683594</v>
      </c>
      <c r="N32" s="182"/>
      <c r="O32" s="183"/>
      <c r="P32" s="186">
        <f>IF(Patikra!J21="","",Patikra!J21)</f>
        <v>214.91</v>
      </c>
      <c r="Q32" s="187"/>
      <c r="R32" s="187"/>
      <c r="S32" s="188">
        <f>Patikra!O21</f>
        <v>51.153</v>
      </c>
      <c r="T32" s="187"/>
      <c r="U32" s="187"/>
      <c r="V32" s="191">
        <f aca="true" t="shared" si="4" ref="V32:V37">IF(ISNUMBER(P32),((P32-M32)-S32)/S32%," ")</f>
        <v>-1.472043686266572</v>
      </c>
      <c r="W32" s="192"/>
      <c r="X32" s="192"/>
      <c r="Y32" s="186">
        <f>IF(Patikra!G41="","",Patikra!G41)</f>
      </c>
      <c r="Z32" s="187"/>
      <c r="AA32" s="187"/>
      <c r="AB32" s="186">
        <f>IF(Patikra!J41="","",Patikra!J41)</f>
        <v>235.1</v>
      </c>
      <c r="AC32" s="187"/>
      <c r="AD32" s="187"/>
      <c r="AE32" s="186">
        <f>IF(Protokolass!AB32="","",Patikra!$L$49)</f>
        <v>20.554</v>
      </c>
      <c r="AF32" s="187"/>
      <c r="AG32" s="187"/>
      <c r="AH32" s="189">
        <f t="shared" si="2"/>
        <v>-1.7709448282572775</v>
      </c>
      <c r="AI32" s="189"/>
      <c r="AJ32" s="190"/>
      <c r="AK32" s="186">
        <f>IF(Patikra!G60="","",Patikra!G60)</f>
      </c>
      <c r="AL32" s="187"/>
      <c r="AM32" s="187"/>
      <c r="AN32" s="186">
        <f>IF(Patikra!J60="","",Patikra!J60)</f>
        <v>520.47</v>
      </c>
      <c r="AO32" s="187"/>
      <c r="AP32" s="187"/>
      <c r="AQ32" s="193" t="e">
        <f>IF(AN32="","",Patikra!#REF!)</f>
        <v>#REF!</v>
      </c>
      <c r="AR32" s="182"/>
      <c r="AS32" s="183"/>
      <c r="AT32" s="184" t="str">
        <f t="shared" si="3"/>
        <v> </v>
      </c>
      <c r="AU32" s="184"/>
      <c r="AV32" s="185"/>
      <c r="AW32" s="1"/>
    </row>
    <row r="33" spans="1:49" ht="15">
      <c r="A33" s="194">
        <v>6</v>
      </c>
      <c r="B33" s="195"/>
      <c r="C33" s="196" t="e">
        <f t="shared" si="1"/>
        <v>#REF!</v>
      </c>
      <c r="D33" s="196"/>
      <c r="E33" s="196"/>
      <c r="F33" s="197"/>
      <c r="G33" s="186" t="s">
        <v>43</v>
      </c>
      <c r="H33" s="187"/>
      <c r="I33" s="187"/>
      <c r="J33" s="186" t="s">
        <v>43</v>
      </c>
      <c r="K33" s="187"/>
      <c r="L33" s="187"/>
      <c r="M33" s="193">
        <f>IF(Patikra!G22="","",Patikra!G22)</f>
        <v>93.73999786376953</v>
      </c>
      <c r="N33" s="182"/>
      <c r="O33" s="183"/>
      <c r="P33" s="186">
        <f>IF(Patikra!J22="","",Patikra!J22)</f>
        <v>145.49</v>
      </c>
      <c r="Q33" s="187"/>
      <c r="R33" s="187"/>
      <c r="S33" s="188">
        <f>Patikra!O22</f>
        <v>51.153</v>
      </c>
      <c r="T33" s="187"/>
      <c r="U33" s="187"/>
      <c r="V33" s="191">
        <f t="shared" si="4"/>
        <v>1.1670911505297423</v>
      </c>
      <c r="W33" s="192"/>
      <c r="X33" s="192"/>
      <c r="Y33" s="186">
        <f>IF(Patikra!G42="","",Patikra!G42)</f>
      </c>
      <c r="Z33" s="187"/>
      <c r="AA33" s="187"/>
      <c r="AB33" s="186">
        <f>IF(Patikra!J42="","",Patikra!J42)</f>
        <v>167.1</v>
      </c>
      <c r="AC33" s="187"/>
      <c r="AD33" s="187"/>
      <c r="AE33" s="186">
        <f>IF(Protokolass!AB33="","",Patikra!$L$49)</f>
        <v>20.554</v>
      </c>
      <c r="AF33" s="187"/>
      <c r="AG33" s="187"/>
      <c r="AH33" s="189">
        <f t="shared" si="2"/>
        <v>5.137686095163894</v>
      </c>
      <c r="AI33" s="189"/>
      <c r="AJ33" s="190"/>
      <c r="AK33" s="186">
        <f>IF(Patikra!G61="","",Patikra!G61)</f>
      </c>
      <c r="AL33" s="187"/>
      <c r="AM33" s="187"/>
      <c r="AN33" s="186">
        <f>IF(Patikra!J61="","",Patikra!J61)</f>
        <v>457.6</v>
      </c>
      <c r="AO33" s="187"/>
      <c r="AP33" s="187"/>
      <c r="AQ33" s="193" t="e">
        <f>IF(AN33="","",Patikra!#REF!)</f>
        <v>#REF!</v>
      </c>
      <c r="AR33" s="182"/>
      <c r="AS33" s="183"/>
      <c r="AT33" s="184" t="str">
        <f t="shared" si="3"/>
        <v> </v>
      </c>
      <c r="AU33" s="184"/>
      <c r="AV33" s="185"/>
      <c r="AW33" s="1"/>
    </row>
    <row r="34" spans="1:49" ht="15">
      <c r="A34" s="194">
        <v>7</v>
      </c>
      <c r="B34" s="195"/>
      <c r="C34" s="196" t="e">
        <f t="shared" si="1"/>
        <v>#REF!</v>
      </c>
      <c r="D34" s="196"/>
      <c r="E34" s="196"/>
      <c r="F34" s="197"/>
      <c r="G34" s="186" t="s">
        <v>43</v>
      </c>
      <c r="H34" s="187"/>
      <c r="I34" s="187"/>
      <c r="J34" s="186" t="s">
        <v>43</v>
      </c>
      <c r="K34" s="187"/>
      <c r="L34" s="187"/>
      <c r="M34" s="193">
        <f>IF(Patikra!G23="","",Patikra!G23)</f>
        <v>165.66000366210938</v>
      </c>
      <c r="N34" s="182"/>
      <c r="O34" s="183"/>
      <c r="P34" s="186">
        <f>IF(Patikra!J23="","",Patikra!J23)</f>
        <v>216.47</v>
      </c>
      <c r="Q34" s="187"/>
      <c r="R34" s="187"/>
      <c r="S34" s="188">
        <f>Patikra!O23</f>
        <v>51.153</v>
      </c>
      <c r="T34" s="187"/>
      <c r="U34" s="187"/>
      <c r="V34" s="191">
        <f t="shared" si="4"/>
        <v>-0.6705445665149157</v>
      </c>
      <c r="W34" s="192"/>
      <c r="X34" s="192"/>
      <c r="Y34" s="186">
        <f>IF(Patikra!G43="","",Patikra!G43)</f>
      </c>
      <c r="Z34" s="187"/>
      <c r="AA34" s="187"/>
      <c r="AB34" s="186">
        <f>IF(Patikra!J43="","",Patikra!J43)</f>
        <v>236.76</v>
      </c>
      <c r="AC34" s="187"/>
      <c r="AD34" s="187"/>
      <c r="AE34" s="186">
        <f>IF(Protokolass!AB34="","",Patikra!$L$49)</f>
        <v>20.554</v>
      </c>
      <c r="AF34" s="187"/>
      <c r="AG34" s="187"/>
      <c r="AH34" s="189">
        <f t="shared" si="2"/>
        <v>-1.2844215237910213</v>
      </c>
      <c r="AI34" s="189"/>
      <c r="AJ34" s="190"/>
      <c r="AK34" s="186">
        <f>IF(Patikra!G62="","",Patikra!G62)</f>
      </c>
      <c r="AL34" s="187"/>
      <c r="AM34" s="187"/>
      <c r="AN34" s="186">
        <f>IF(Patikra!J62="","",Patikra!J62)</f>
        <v>526.15</v>
      </c>
      <c r="AO34" s="187"/>
      <c r="AP34" s="187"/>
      <c r="AQ34" s="193" t="e">
        <f>IF(AN34="","",Patikra!#REF!)</f>
        <v>#REF!</v>
      </c>
      <c r="AR34" s="182"/>
      <c r="AS34" s="183"/>
      <c r="AT34" s="184" t="str">
        <f t="shared" si="3"/>
        <v> </v>
      </c>
      <c r="AU34" s="184"/>
      <c r="AV34" s="185"/>
      <c r="AW34" s="1"/>
    </row>
    <row r="35" spans="1:49" ht="15">
      <c r="A35" s="194">
        <v>8</v>
      </c>
      <c r="B35" s="195"/>
      <c r="C35" s="196" t="e">
        <f t="shared" si="1"/>
        <v>#REF!</v>
      </c>
      <c r="D35" s="196"/>
      <c r="E35" s="196"/>
      <c r="F35" s="197"/>
      <c r="G35" s="186" t="s">
        <v>43</v>
      </c>
      <c r="H35" s="187"/>
      <c r="I35" s="187"/>
      <c r="J35" s="186" t="s">
        <v>43</v>
      </c>
      <c r="K35" s="187"/>
      <c r="L35" s="187"/>
      <c r="M35" s="193">
        <f>IF(Patikra!G24="","",Patikra!G24)</f>
        <v>92.5</v>
      </c>
      <c r="N35" s="182"/>
      <c r="O35" s="183"/>
      <c r="P35" s="186">
        <f>IF(Patikra!J24="","",Patikra!J24)</f>
        <v>143.19</v>
      </c>
      <c r="Q35" s="187"/>
      <c r="R35" s="187"/>
      <c r="S35" s="188">
        <f>Patikra!O24</f>
        <v>51.153</v>
      </c>
      <c r="T35" s="187"/>
      <c r="U35" s="187"/>
      <c r="V35" s="191">
        <f t="shared" si="4"/>
        <v>-0.905127753992925</v>
      </c>
      <c r="W35" s="192"/>
      <c r="X35" s="192"/>
      <c r="Y35" s="186">
        <f>IF(Patikra!G44="","",Patikra!G44)</f>
      </c>
      <c r="Z35" s="187"/>
      <c r="AA35" s="187"/>
      <c r="AB35" s="186">
        <f>IF(Patikra!J44="","",Patikra!J44)</f>
        <v>164.14</v>
      </c>
      <c r="AC35" s="187"/>
      <c r="AD35" s="187"/>
      <c r="AE35" s="186">
        <f>IF(Protokolass!AB35="","",Patikra!$L$49)</f>
        <v>20.554</v>
      </c>
      <c r="AF35" s="187"/>
      <c r="AG35" s="187"/>
      <c r="AH35" s="189">
        <f t="shared" si="2"/>
        <v>1.9266322856864366</v>
      </c>
      <c r="AI35" s="189"/>
      <c r="AJ35" s="190"/>
      <c r="AK35" s="186">
        <f>IF(Patikra!G63="","",Patikra!G63)</f>
      </c>
      <c r="AL35" s="187"/>
      <c r="AM35" s="187"/>
      <c r="AN35" s="186">
        <f>IF(Patikra!J63="","",Patikra!J63)</f>
        <v>453.68</v>
      </c>
      <c r="AO35" s="187"/>
      <c r="AP35" s="187"/>
      <c r="AQ35" s="193" t="e">
        <f>IF(AN35="","",Patikra!#REF!)</f>
        <v>#REF!</v>
      </c>
      <c r="AR35" s="182"/>
      <c r="AS35" s="183"/>
      <c r="AT35" s="184" t="str">
        <f t="shared" si="3"/>
        <v> </v>
      </c>
      <c r="AU35" s="184"/>
      <c r="AV35" s="185"/>
      <c r="AW35" s="1"/>
    </row>
    <row r="36" spans="1:49" ht="15">
      <c r="A36" s="194">
        <v>9</v>
      </c>
      <c r="B36" s="195"/>
      <c r="C36" s="196" t="e">
        <f t="shared" si="1"/>
        <v>#REF!</v>
      </c>
      <c r="D36" s="196"/>
      <c r="E36" s="196"/>
      <c r="F36" s="197"/>
      <c r="G36" s="186" t="s">
        <v>43</v>
      </c>
      <c r="H36" s="187"/>
      <c r="I36" s="187"/>
      <c r="J36" s="186" t="s">
        <v>43</v>
      </c>
      <c r="K36" s="187"/>
      <c r="L36" s="187"/>
      <c r="M36" s="193">
        <f>IF(Patikra!G25="","",Patikra!G25)</f>
        <v>49.849998474121094</v>
      </c>
      <c r="N36" s="182"/>
      <c r="O36" s="183"/>
      <c r="P36" s="186">
        <f>IF(Patikra!J25="","",Patikra!J25)</f>
        <v>101.47</v>
      </c>
      <c r="Q36" s="187"/>
      <c r="R36" s="187"/>
      <c r="S36" s="188">
        <f>Patikra!O25</f>
        <v>51.153</v>
      </c>
      <c r="T36" s="187"/>
      <c r="U36" s="187"/>
      <c r="V36" s="191">
        <f t="shared" si="4"/>
        <v>0.9129504151836771</v>
      </c>
      <c r="W36" s="192"/>
      <c r="X36" s="192"/>
      <c r="Y36" s="186">
        <f>IF(Patikra!G45="","",Patikra!G45)</f>
      </c>
      <c r="Z36" s="187"/>
      <c r="AA36" s="187"/>
      <c r="AB36" s="186">
        <f>IF(Patikra!J45="","",Patikra!J45)</f>
        <v>121.84</v>
      </c>
      <c r="AC36" s="187"/>
      <c r="AD36" s="187"/>
      <c r="AE36" s="186">
        <f>IF(Protokolass!AB36="","",Patikra!$L$49)</f>
        <v>20.554</v>
      </c>
      <c r="AF36" s="187"/>
      <c r="AG36" s="187"/>
      <c r="AH36" s="189">
        <f t="shared" si="2"/>
        <v>-0.8952028802179332</v>
      </c>
      <c r="AI36" s="189"/>
      <c r="AJ36" s="190"/>
      <c r="AK36" s="186">
        <f>IF(Patikra!G64="","",Patikra!G64)</f>
      </c>
      <c r="AL36" s="187"/>
      <c r="AM36" s="187"/>
      <c r="AN36" s="186">
        <f>IF(Patikra!J64="","",Patikra!J64)</f>
        <v>405.34</v>
      </c>
      <c r="AO36" s="187"/>
      <c r="AP36" s="187"/>
      <c r="AQ36" s="193" t="e">
        <f>IF(AN36="","",Patikra!#REF!)</f>
        <v>#REF!</v>
      </c>
      <c r="AR36" s="182"/>
      <c r="AS36" s="183"/>
      <c r="AT36" s="184" t="str">
        <f t="shared" si="3"/>
        <v> </v>
      </c>
      <c r="AU36" s="184"/>
      <c r="AV36" s="185"/>
      <c r="AW36" s="1"/>
    </row>
    <row r="37" spans="1:49" ht="15">
      <c r="A37" s="194">
        <v>10</v>
      </c>
      <c r="B37" s="195"/>
      <c r="C37" s="196" t="e">
        <f t="shared" si="1"/>
        <v>#REF!</v>
      </c>
      <c r="D37" s="196"/>
      <c r="E37" s="196"/>
      <c r="F37" s="197"/>
      <c r="G37" s="186" t="s">
        <v>43</v>
      </c>
      <c r="H37" s="187"/>
      <c r="I37" s="187"/>
      <c r="J37" s="186" t="s">
        <v>43</v>
      </c>
      <c r="K37" s="187"/>
      <c r="L37" s="187"/>
      <c r="M37" s="193">
        <f>IF(Patikra!G26="","",Patikra!G26)</f>
        <v>108.86000061035156</v>
      </c>
      <c r="N37" s="182"/>
      <c r="O37" s="183"/>
      <c r="P37" s="186">
        <f>IF(Patikra!J26="","",Patikra!J26)</f>
        <v>159.93</v>
      </c>
      <c r="Q37" s="187"/>
      <c r="R37" s="187"/>
      <c r="S37" s="188">
        <f>Patikra!O26</f>
        <v>51.153</v>
      </c>
      <c r="T37" s="187"/>
      <c r="U37" s="187"/>
      <c r="V37" s="191">
        <f t="shared" si="4"/>
        <v>-0.16225951625819476</v>
      </c>
      <c r="W37" s="192"/>
      <c r="X37" s="192"/>
      <c r="Y37" s="186">
        <f>IF(Patikra!G46="","",Patikra!G46)</f>
      </c>
      <c r="Z37" s="187"/>
      <c r="AA37" s="187"/>
      <c r="AB37" s="186">
        <f>IF(Patikra!J46="","",Patikra!J46)</f>
        <v>180.32</v>
      </c>
      <c r="AC37" s="187"/>
      <c r="AD37" s="187"/>
      <c r="AE37" s="186">
        <f>IF(Protokolass!AB37="","",Patikra!$L$49)</f>
        <v>20.554</v>
      </c>
      <c r="AF37" s="187"/>
      <c r="AG37" s="187"/>
      <c r="AH37" s="189">
        <f t="shared" si="2"/>
        <v>-0.7978982193247648</v>
      </c>
      <c r="AI37" s="189"/>
      <c r="AJ37" s="190"/>
      <c r="AK37" s="186">
        <f>IF(Patikra!G65="","",Patikra!G65)</f>
      </c>
      <c r="AL37" s="187"/>
      <c r="AM37" s="187"/>
      <c r="AN37" s="186">
        <f>IF(Patikra!J65="","",Patikra!J65)</f>
        <v>463.42</v>
      </c>
      <c r="AO37" s="187"/>
      <c r="AP37" s="187"/>
      <c r="AQ37" s="193" t="e">
        <f>IF(AN37="","",Patikra!#REF!)</f>
        <v>#REF!</v>
      </c>
      <c r="AR37" s="182"/>
      <c r="AS37" s="183"/>
      <c r="AT37" s="184" t="str">
        <f t="shared" si="3"/>
        <v> </v>
      </c>
      <c r="AU37" s="184"/>
      <c r="AV37" s="185"/>
      <c r="AW37" s="1"/>
    </row>
    <row r="38" spans="1:49" ht="17.25">
      <c r="A38" s="202" t="s">
        <v>44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198" t="e">
        <f>Patikra!#REF!</f>
        <v>#REF!</v>
      </c>
      <c r="N38" s="199"/>
      <c r="O38" s="199"/>
      <c r="P38" s="198">
        <f>Patikra!L28</f>
        <v>0</v>
      </c>
      <c r="Q38" s="199"/>
      <c r="R38" s="199"/>
      <c r="S38" s="16"/>
      <c r="T38" s="16"/>
      <c r="U38" s="16"/>
      <c r="V38" s="16"/>
      <c r="W38" s="16"/>
      <c r="X38" s="16"/>
      <c r="Y38" s="198">
        <f>Patikra!L33</f>
        <v>0</v>
      </c>
      <c r="Z38" s="199"/>
      <c r="AA38" s="199"/>
      <c r="AB38" s="198">
        <f>Patikra!L48</f>
        <v>0</v>
      </c>
      <c r="AC38" s="199"/>
      <c r="AD38" s="199"/>
      <c r="AE38" s="16"/>
      <c r="AF38" s="16"/>
      <c r="AG38" s="16"/>
      <c r="AH38" s="16"/>
      <c r="AI38" s="16"/>
      <c r="AJ38" s="16"/>
      <c r="AK38" s="198">
        <f>Patikra!L52</f>
        <v>0</v>
      </c>
      <c r="AL38" s="199"/>
      <c r="AM38" s="199"/>
      <c r="AN38" s="198" t="e">
        <f>Patikra!#REF!</f>
        <v>#REF!</v>
      </c>
      <c r="AO38" s="199"/>
      <c r="AP38" s="199"/>
      <c r="AQ38" s="17"/>
      <c r="AR38" s="17"/>
      <c r="AS38" s="17"/>
      <c r="AT38" s="17"/>
      <c r="AU38" s="17"/>
      <c r="AV38" s="17"/>
      <c r="AW38" s="1"/>
    </row>
    <row r="39" spans="1:49" ht="15">
      <c r="A39" s="204" t="s">
        <v>9</v>
      </c>
      <c r="B39" s="205"/>
      <c r="C39" s="205"/>
      <c r="D39" s="205"/>
      <c r="E39" s="205"/>
      <c r="F39" s="206" t="s">
        <v>51</v>
      </c>
      <c r="G39" s="207"/>
      <c r="H39" s="207"/>
      <c r="I39" s="207"/>
      <c r="J39" s="207"/>
      <c r="K39" s="207"/>
      <c r="L39" s="20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">
      <c r="A40" s="1"/>
      <c r="B40" s="1"/>
      <c r="C40" s="1"/>
      <c r="D40" s="1"/>
      <c r="E40" s="1"/>
      <c r="F40" s="200" t="s">
        <v>45</v>
      </c>
      <c r="G40" s="201"/>
      <c r="H40" s="201"/>
      <c r="I40" s="201"/>
      <c r="J40" s="201"/>
      <c r="K40" s="201"/>
      <c r="L40" s="20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</sheetData>
  <sheetProtection/>
  <mergeCells count="347">
    <mergeCell ref="AN38:AP38"/>
    <mergeCell ref="AK37:AM37"/>
    <mergeCell ref="AT21:AV21"/>
    <mergeCell ref="F40:L40"/>
    <mergeCell ref="A38:L38"/>
    <mergeCell ref="M38:O38"/>
    <mergeCell ref="P38:R38"/>
    <mergeCell ref="A39:E39"/>
    <mergeCell ref="F39:L39"/>
    <mergeCell ref="AQ37:AS37"/>
    <mergeCell ref="AH36:AJ36"/>
    <mergeCell ref="Y36:AA36"/>
    <mergeCell ref="AT37:AV37"/>
    <mergeCell ref="AQ36:AS36"/>
    <mergeCell ref="AT36:AV36"/>
    <mergeCell ref="AK36:AM36"/>
    <mergeCell ref="AN36:AP36"/>
    <mergeCell ref="AN37:AP37"/>
    <mergeCell ref="AB36:AD36"/>
    <mergeCell ref="AE36:AG36"/>
    <mergeCell ref="Y38:AA38"/>
    <mergeCell ref="AB38:AD38"/>
    <mergeCell ref="AK38:AM38"/>
    <mergeCell ref="AB37:AD37"/>
    <mergeCell ref="AE37:AG37"/>
    <mergeCell ref="AH37:AJ37"/>
    <mergeCell ref="Y37:AA37"/>
    <mergeCell ref="M37:O37"/>
    <mergeCell ref="P37:R37"/>
    <mergeCell ref="M36:O36"/>
    <mergeCell ref="P36:R36"/>
    <mergeCell ref="S37:U37"/>
    <mergeCell ref="V37:X37"/>
    <mergeCell ref="S36:U36"/>
    <mergeCell ref="V36:X36"/>
    <mergeCell ref="Y35:AA35"/>
    <mergeCell ref="AB35:AD35"/>
    <mergeCell ref="A37:B37"/>
    <mergeCell ref="C37:F37"/>
    <mergeCell ref="G37:I37"/>
    <mergeCell ref="J37:L37"/>
    <mergeCell ref="A36:B36"/>
    <mergeCell ref="C36:F36"/>
    <mergeCell ref="A35:B35"/>
    <mergeCell ref="C35:F35"/>
    <mergeCell ref="G35:I35"/>
    <mergeCell ref="J35:L35"/>
    <mergeCell ref="A34:B34"/>
    <mergeCell ref="C34:F34"/>
    <mergeCell ref="M35:O35"/>
    <mergeCell ref="P35:R35"/>
    <mergeCell ref="M33:O33"/>
    <mergeCell ref="P33:R33"/>
    <mergeCell ref="S34:U34"/>
    <mergeCell ref="V34:X34"/>
    <mergeCell ref="S33:U33"/>
    <mergeCell ref="G36:I36"/>
    <mergeCell ref="J36:L36"/>
    <mergeCell ref="V35:X35"/>
    <mergeCell ref="M34:O34"/>
    <mergeCell ref="P34:R34"/>
    <mergeCell ref="AN34:AP34"/>
    <mergeCell ref="AT35:AV35"/>
    <mergeCell ref="Y34:AA34"/>
    <mergeCell ref="AB34:AD34"/>
    <mergeCell ref="AH34:AJ34"/>
    <mergeCell ref="G34:I34"/>
    <mergeCell ref="J34:L34"/>
    <mergeCell ref="AQ35:AS35"/>
    <mergeCell ref="AE35:AG35"/>
    <mergeCell ref="AH35:AJ35"/>
    <mergeCell ref="AK35:AM35"/>
    <mergeCell ref="AN35:AP35"/>
    <mergeCell ref="A33:B33"/>
    <mergeCell ref="C33:F33"/>
    <mergeCell ref="G33:I33"/>
    <mergeCell ref="J33:L33"/>
    <mergeCell ref="Y33:AA33"/>
    <mergeCell ref="AB33:AD33"/>
    <mergeCell ref="V33:X33"/>
    <mergeCell ref="S35:U35"/>
    <mergeCell ref="AT33:AV33"/>
    <mergeCell ref="AK33:AM33"/>
    <mergeCell ref="AH33:AJ33"/>
    <mergeCell ref="AQ33:AS33"/>
    <mergeCell ref="AN33:AP33"/>
    <mergeCell ref="AE34:AG34"/>
    <mergeCell ref="AE33:AG33"/>
    <mergeCell ref="AQ34:AS34"/>
    <mergeCell ref="AT34:AV34"/>
    <mergeCell ref="AK34:AM34"/>
    <mergeCell ref="AK32:AM32"/>
    <mergeCell ref="AN32:AP32"/>
    <mergeCell ref="Y32:AA32"/>
    <mergeCell ref="AB32:AD32"/>
    <mergeCell ref="AE32:AG32"/>
    <mergeCell ref="AH32:AJ32"/>
    <mergeCell ref="M32:O32"/>
    <mergeCell ref="P32:R32"/>
    <mergeCell ref="S31:U31"/>
    <mergeCell ref="V31:X31"/>
    <mergeCell ref="M31:O31"/>
    <mergeCell ref="P31:R31"/>
    <mergeCell ref="AQ31:AS31"/>
    <mergeCell ref="AT31:AV31"/>
    <mergeCell ref="S32:U32"/>
    <mergeCell ref="V32:X32"/>
    <mergeCell ref="AQ32:AS32"/>
    <mergeCell ref="AT32:AV32"/>
    <mergeCell ref="Y31:AA31"/>
    <mergeCell ref="AB31:AD31"/>
    <mergeCell ref="AE31:AG31"/>
    <mergeCell ref="AH31:AJ31"/>
    <mergeCell ref="AK31:AM31"/>
    <mergeCell ref="AN31:AP31"/>
    <mergeCell ref="A32:B32"/>
    <mergeCell ref="C32:F32"/>
    <mergeCell ref="G32:I32"/>
    <mergeCell ref="J32:L32"/>
    <mergeCell ref="A31:B31"/>
    <mergeCell ref="C31:F31"/>
    <mergeCell ref="G31:I31"/>
    <mergeCell ref="J31:L31"/>
    <mergeCell ref="AQ30:AS30"/>
    <mergeCell ref="AT30:AV30"/>
    <mergeCell ref="AK29:AM29"/>
    <mergeCell ref="AN29:AP29"/>
    <mergeCell ref="AQ29:AS29"/>
    <mergeCell ref="AT29:AV29"/>
    <mergeCell ref="AK30:AM30"/>
    <mergeCell ref="AN30:AP30"/>
    <mergeCell ref="AE30:AG30"/>
    <mergeCell ref="AH30:AJ30"/>
    <mergeCell ref="A30:B30"/>
    <mergeCell ref="C30:F30"/>
    <mergeCell ref="G30:I30"/>
    <mergeCell ref="J30:L30"/>
    <mergeCell ref="M30:O30"/>
    <mergeCell ref="P30:R30"/>
    <mergeCell ref="Y30:AA30"/>
    <mergeCell ref="AB30:AD30"/>
    <mergeCell ref="AE29:AG29"/>
    <mergeCell ref="AH29:AJ29"/>
    <mergeCell ref="S29:U29"/>
    <mergeCell ref="V29:X29"/>
    <mergeCell ref="Y29:AA29"/>
    <mergeCell ref="AB29:AD29"/>
    <mergeCell ref="A28:B28"/>
    <mergeCell ref="C28:F28"/>
    <mergeCell ref="G28:I28"/>
    <mergeCell ref="J28:L28"/>
    <mergeCell ref="A29:B29"/>
    <mergeCell ref="C29:F29"/>
    <mergeCell ref="G29:I29"/>
    <mergeCell ref="J29:L29"/>
    <mergeCell ref="S28:U28"/>
    <mergeCell ref="V28:X28"/>
    <mergeCell ref="M28:O28"/>
    <mergeCell ref="P28:R28"/>
    <mergeCell ref="S30:U30"/>
    <mergeCell ref="V30:X30"/>
    <mergeCell ref="M29:O29"/>
    <mergeCell ref="P29:R29"/>
    <mergeCell ref="Y24:AJ24"/>
    <mergeCell ref="AQ28:AS28"/>
    <mergeCell ref="AT28:AV28"/>
    <mergeCell ref="Y28:AA28"/>
    <mergeCell ref="AB28:AD28"/>
    <mergeCell ref="AK28:AM28"/>
    <mergeCell ref="AN28:AP28"/>
    <mergeCell ref="AE28:AG28"/>
    <mergeCell ref="AH28:AJ28"/>
    <mergeCell ref="AT25:AV27"/>
    <mergeCell ref="A24:B27"/>
    <mergeCell ref="C24:F27"/>
    <mergeCell ref="G24:I27"/>
    <mergeCell ref="J24:L27"/>
    <mergeCell ref="AT22:AV22"/>
    <mergeCell ref="M24:X24"/>
    <mergeCell ref="M27:O27"/>
    <mergeCell ref="AQ26:AS27"/>
    <mergeCell ref="P27:R27"/>
    <mergeCell ref="Y27:AA27"/>
    <mergeCell ref="M26:R26"/>
    <mergeCell ref="S26:U27"/>
    <mergeCell ref="AK27:AM27"/>
    <mergeCell ref="AN27:AP27"/>
    <mergeCell ref="AH25:AJ27"/>
    <mergeCell ref="Y26:AD26"/>
    <mergeCell ref="AE26:AG27"/>
    <mergeCell ref="AK26:AP26"/>
    <mergeCell ref="M25:U25"/>
    <mergeCell ref="AQ22:AS22"/>
    <mergeCell ref="Q22:S22"/>
    <mergeCell ref="T22:V22"/>
    <mergeCell ref="W22:Y22"/>
    <mergeCell ref="Z22:AM22"/>
    <mergeCell ref="AK25:AS25"/>
    <mergeCell ref="AK24:AV24"/>
    <mergeCell ref="V25:X27"/>
    <mergeCell ref="Y25:AG25"/>
    <mergeCell ref="AB27:AD27"/>
    <mergeCell ref="AN22:AP22"/>
    <mergeCell ref="AN21:AP21"/>
    <mergeCell ref="N22:P22"/>
    <mergeCell ref="N21:P21"/>
    <mergeCell ref="Q21:S21"/>
    <mergeCell ref="T21:V21"/>
    <mergeCell ref="W21:Y21"/>
    <mergeCell ref="Z21:AM21"/>
    <mergeCell ref="A22:B22"/>
    <mergeCell ref="C22:F22"/>
    <mergeCell ref="G22:J22"/>
    <mergeCell ref="K22:M22"/>
    <mergeCell ref="A20:B20"/>
    <mergeCell ref="C20:F20"/>
    <mergeCell ref="G20:J20"/>
    <mergeCell ref="K20:M20"/>
    <mergeCell ref="A21:B21"/>
    <mergeCell ref="C21:F21"/>
    <mergeCell ref="G21:J21"/>
    <mergeCell ref="K21:M21"/>
    <mergeCell ref="AT18:AV18"/>
    <mergeCell ref="AN19:AP19"/>
    <mergeCell ref="AQ19:AS19"/>
    <mergeCell ref="AQ20:AS20"/>
    <mergeCell ref="AT19:AV19"/>
    <mergeCell ref="AN20:AP20"/>
    <mergeCell ref="AN18:AP18"/>
    <mergeCell ref="AQ18:AS18"/>
    <mergeCell ref="AQ21:AS21"/>
    <mergeCell ref="AT20:AV20"/>
    <mergeCell ref="W19:Y19"/>
    <mergeCell ref="T19:V19"/>
    <mergeCell ref="Z19:AM19"/>
    <mergeCell ref="T20:V20"/>
    <mergeCell ref="W20:Y20"/>
    <mergeCell ref="Z20:AM20"/>
    <mergeCell ref="Q18:S18"/>
    <mergeCell ref="T18:V18"/>
    <mergeCell ref="Q20:S20"/>
    <mergeCell ref="N18:P18"/>
    <mergeCell ref="A19:B19"/>
    <mergeCell ref="C19:F19"/>
    <mergeCell ref="G19:J19"/>
    <mergeCell ref="K19:M19"/>
    <mergeCell ref="A18:B18"/>
    <mergeCell ref="C18:F18"/>
    <mergeCell ref="G18:J18"/>
    <mergeCell ref="K18:M18"/>
    <mergeCell ref="N20:P20"/>
    <mergeCell ref="AN16:AP16"/>
    <mergeCell ref="N19:P19"/>
    <mergeCell ref="Q19:S19"/>
    <mergeCell ref="W18:Y18"/>
    <mergeCell ref="Z18:AM18"/>
    <mergeCell ref="K16:M16"/>
    <mergeCell ref="N16:P16"/>
    <mergeCell ref="AQ17:AS17"/>
    <mergeCell ref="AT17:AV17"/>
    <mergeCell ref="Z17:AM17"/>
    <mergeCell ref="Q17:S17"/>
    <mergeCell ref="T17:V17"/>
    <mergeCell ref="W17:Y17"/>
    <mergeCell ref="A17:B17"/>
    <mergeCell ref="C17:F17"/>
    <mergeCell ref="G17:J17"/>
    <mergeCell ref="K17:M17"/>
    <mergeCell ref="N17:P17"/>
    <mergeCell ref="AN17:AP17"/>
    <mergeCell ref="AT14:AV14"/>
    <mergeCell ref="W14:Y14"/>
    <mergeCell ref="Z14:AM14"/>
    <mergeCell ref="W15:Y15"/>
    <mergeCell ref="Z15:AM15"/>
    <mergeCell ref="AT15:AV15"/>
    <mergeCell ref="AQ16:AS16"/>
    <mergeCell ref="W16:Y16"/>
    <mergeCell ref="Z16:AM16"/>
    <mergeCell ref="AT16:AV16"/>
    <mergeCell ref="Q16:S16"/>
    <mergeCell ref="T16:V16"/>
    <mergeCell ref="A16:B16"/>
    <mergeCell ref="C16:F16"/>
    <mergeCell ref="G16:J16"/>
    <mergeCell ref="AQ14:AS14"/>
    <mergeCell ref="AN15:AP15"/>
    <mergeCell ref="A15:B15"/>
    <mergeCell ref="C15:F15"/>
    <mergeCell ref="G15:J15"/>
    <mergeCell ref="K15:M15"/>
    <mergeCell ref="AQ15:AS15"/>
    <mergeCell ref="T13:V13"/>
    <mergeCell ref="N15:P15"/>
    <mergeCell ref="Q15:S15"/>
    <mergeCell ref="T15:V15"/>
    <mergeCell ref="Q14:S14"/>
    <mergeCell ref="T14:V14"/>
    <mergeCell ref="N13:P13"/>
    <mergeCell ref="AN13:AP13"/>
    <mergeCell ref="AQ13:AS13"/>
    <mergeCell ref="AT13:AV13"/>
    <mergeCell ref="A14:B14"/>
    <mergeCell ref="C14:F14"/>
    <mergeCell ref="G14:J14"/>
    <mergeCell ref="K14:M14"/>
    <mergeCell ref="N14:P14"/>
    <mergeCell ref="AN14:AP14"/>
    <mergeCell ref="Q13:S13"/>
    <mergeCell ref="AQ11:AS12"/>
    <mergeCell ref="W13:Y13"/>
    <mergeCell ref="Z13:AM13"/>
    <mergeCell ref="AT11:AV12"/>
    <mergeCell ref="A12:B12"/>
    <mergeCell ref="T12:V12"/>
    <mergeCell ref="A13:B13"/>
    <mergeCell ref="C13:F13"/>
    <mergeCell ref="G13:J13"/>
    <mergeCell ref="K13:M13"/>
    <mergeCell ref="A11:B11"/>
    <mergeCell ref="C11:F12"/>
    <mergeCell ref="G11:J12"/>
    <mergeCell ref="K11:M12"/>
    <mergeCell ref="A7:E7"/>
    <mergeCell ref="F7:AS7"/>
    <mergeCell ref="F8:AS8"/>
    <mergeCell ref="A9:J9"/>
    <mergeCell ref="K9:Y9"/>
    <mergeCell ref="AN11:AP12"/>
    <mergeCell ref="N11:P12"/>
    <mergeCell ref="D3:O3"/>
    <mergeCell ref="A4:AF4"/>
    <mergeCell ref="Q11:S12"/>
    <mergeCell ref="T11:V11"/>
    <mergeCell ref="W11:Y12"/>
    <mergeCell ref="Z11:AM12"/>
    <mergeCell ref="AG4:AK4"/>
    <mergeCell ref="A6:E6"/>
    <mergeCell ref="F6:J6"/>
    <mergeCell ref="O6:U6"/>
    <mergeCell ref="V6:AK6"/>
    <mergeCell ref="AR2:AT2"/>
    <mergeCell ref="AU2:AV2"/>
    <mergeCell ref="D1:O1"/>
    <mergeCell ref="D2:O2"/>
    <mergeCell ref="V2:X2"/>
    <mergeCell ref="Y2:Z2"/>
  </mergeCells>
  <conditionalFormatting sqref="AH28:AI37">
    <cfRule type="cellIs" priority="14" dxfId="9" operator="greaterThan" stopIfTrue="1">
      <formula>5</formula>
    </cfRule>
    <cfRule type="cellIs" priority="15" dxfId="10" operator="lessThan" stopIfTrue="1">
      <formula>-5</formula>
    </cfRule>
  </conditionalFormatting>
  <conditionalFormatting sqref="AT28:AU37">
    <cfRule type="cellIs" priority="12" dxfId="9" operator="greaterThan" stopIfTrue="1">
      <formula>2</formula>
    </cfRule>
    <cfRule type="cellIs" priority="13" dxfId="10" operator="lessThan" stopIfTrue="1">
      <formula>-1.755</formula>
    </cfRule>
  </conditionalFormatting>
  <printOptions/>
  <pageMargins left="0.1968503937007874" right="0.1968503937007874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8">
    <tabColor rgb="FFFF0000"/>
  </sheetPr>
  <dimension ref="B2:F25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3" width="25.25390625" style="0" customWidth="1"/>
    <col min="5" max="6" width="25.25390625" style="0" customWidth="1"/>
  </cols>
  <sheetData>
    <row r="2" spans="2:6" ht="12.75">
      <c r="B2" s="18" t="s">
        <v>48</v>
      </c>
      <c r="C2" s="18" t="s">
        <v>49</v>
      </c>
      <c r="E2" s="18" t="s">
        <v>53</v>
      </c>
      <c r="F2" s="18" t="s">
        <v>56</v>
      </c>
    </row>
    <row r="3" spans="2:6" ht="12.75">
      <c r="B3" s="19" t="s">
        <v>57</v>
      </c>
      <c r="C3" s="19" t="s">
        <v>57</v>
      </c>
      <c r="E3" s="19" t="s">
        <v>57</v>
      </c>
      <c r="F3" s="19" t="s">
        <v>57</v>
      </c>
    </row>
    <row r="4" spans="2:6" ht="12.75">
      <c r="B4" s="6" t="s">
        <v>58</v>
      </c>
      <c r="C4" s="6" t="s">
        <v>14</v>
      </c>
      <c r="E4" s="6" t="s">
        <v>60</v>
      </c>
      <c r="F4" s="6" t="s">
        <v>13</v>
      </c>
    </row>
    <row r="5" spans="2:6" ht="12.75">
      <c r="B5" s="6" t="s">
        <v>59</v>
      </c>
      <c r="C5" s="6" t="s">
        <v>14</v>
      </c>
      <c r="E5" s="6" t="s">
        <v>51</v>
      </c>
      <c r="F5" s="6" t="s">
        <v>11</v>
      </c>
    </row>
    <row r="6" spans="2:6" ht="12.75">
      <c r="B6" s="6" t="s">
        <v>51</v>
      </c>
      <c r="C6" s="6" t="s">
        <v>14</v>
      </c>
      <c r="E6" s="6" t="s">
        <v>47</v>
      </c>
      <c r="F6" s="6"/>
    </row>
    <row r="7" spans="2:6" ht="12.75">
      <c r="B7" s="6" t="s">
        <v>47</v>
      </c>
      <c r="C7" s="6" t="s">
        <v>13</v>
      </c>
      <c r="E7" s="6"/>
      <c r="F7" s="6"/>
    </row>
    <row r="8" spans="2:6" ht="12.75">
      <c r="B8" s="6" t="s">
        <v>55</v>
      </c>
      <c r="C8" s="6" t="s">
        <v>54</v>
      </c>
      <c r="E8" s="6"/>
      <c r="F8" s="6"/>
    </row>
    <row r="9" spans="2:6" ht="12.75">
      <c r="B9" s="6" t="s">
        <v>52</v>
      </c>
      <c r="C9" s="6" t="s">
        <v>14</v>
      </c>
      <c r="E9" s="6"/>
      <c r="F9" s="6"/>
    </row>
    <row r="10" spans="2:6" ht="12.75">
      <c r="B10" s="6" t="s">
        <v>50</v>
      </c>
      <c r="C10" s="6" t="s">
        <v>11</v>
      </c>
      <c r="E10" s="6"/>
      <c r="F10" s="6"/>
    </row>
    <row r="11" spans="2:6" ht="12.75">
      <c r="B11" s="6"/>
      <c r="C11" s="6"/>
      <c r="E11" s="6"/>
      <c r="F11" s="6"/>
    </row>
    <row r="12" spans="2:6" ht="12.75">
      <c r="B12" s="6"/>
      <c r="C12" s="6"/>
      <c r="E12" s="6"/>
      <c r="F12" s="6"/>
    </row>
    <row r="13" spans="2:6" ht="12.75">
      <c r="B13" s="6"/>
      <c r="C13" s="6"/>
      <c r="E13" s="6"/>
      <c r="F13" s="6"/>
    </row>
    <row r="14" spans="2:6" ht="12.75">
      <c r="B14" s="6"/>
      <c r="C14" s="6"/>
      <c r="E14" s="6"/>
      <c r="F14" s="6"/>
    </row>
    <row r="15" spans="2:6" ht="12.75">
      <c r="B15" s="6"/>
      <c r="C15" s="6"/>
      <c r="E15" s="6"/>
      <c r="F15" s="6"/>
    </row>
    <row r="16" spans="2:6" ht="12.75">
      <c r="B16" s="6"/>
      <c r="C16" s="6"/>
      <c r="E16" s="6"/>
      <c r="F16" s="6"/>
    </row>
    <row r="17" spans="2:6" ht="12.75">
      <c r="B17" s="6"/>
      <c r="C17" s="6"/>
      <c r="E17" s="6"/>
      <c r="F17" s="6"/>
    </row>
    <row r="18" spans="2:6" ht="12.75">
      <c r="B18" s="6"/>
      <c r="C18" s="6"/>
      <c r="E18" s="6"/>
      <c r="F18" s="6"/>
    </row>
    <row r="19" spans="2:6" ht="12.75">
      <c r="B19" s="6"/>
      <c r="C19" s="6"/>
      <c r="E19" s="6"/>
      <c r="F19" s="6"/>
    </row>
    <row r="20" spans="2:6" ht="12.75">
      <c r="B20" s="6"/>
      <c r="C20" s="6"/>
      <c r="E20" s="6"/>
      <c r="F20" s="6"/>
    </row>
    <row r="21" spans="2:6" ht="12.75">
      <c r="B21" s="6"/>
      <c r="C21" s="6"/>
      <c r="E21" s="6"/>
      <c r="F21" s="6"/>
    </row>
    <row r="22" spans="2:6" ht="12.75">
      <c r="B22" s="6"/>
      <c r="C22" s="6"/>
      <c r="E22" s="6"/>
      <c r="F22" s="6"/>
    </row>
    <row r="23" spans="2:6" ht="12.75">
      <c r="B23" s="6"/>
      <c r="C23" s="6"/>
      <c r="E23" s="6"/>
      <c r="F23" s="6"/>
    </row>
    <row r="24" spans="2:6" ht="12.75">
      <c r="B24" s="6"/>
      <c r="C24" s="6"/>
      <c r="E24" s="6"/>
      <c r="F24" s="6"/>
    </row>
    <row r="25" spans="5:6" ht="12.75">
      <c r="E25" s="6"/>
      <c r="F2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"BANA"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Vandens skaitiklių patikros programa</dc:title>
  <dc:subject>Skaitiklių patikra</dc:subject>
  <dc:creator>S. Lukosiunas</dc:creator>
  <cp:keywords/>
  <dc:description>Pask. pak:pagrindinė patikros forma Klaipėdai</dc:description>
  <cp:lastModifiedBy>Elena</cp:lastModifiedBy>
  <cp:lastPrinted>2021-01-06T11:46:18Z</cp:lastPrinted>
  <dcterms:created xsi:type="dcterms:W3CDTF">2000-05-09T17:18:46Z</dcterms:created>
  <dcterms:modified xsi:type="dcterms:W3CDTF">2021-05-16T11:51:54Z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321712D8">
    <vt:lpwstr/>
  </property>
  <property fmtid="{D5CDD505-2E9C-101B-9397-08002B2CF9AE}" pid="28" name="IVID2D5810D9">
    <vt:lpwstr/>
  </property>
  <property fmtid="{D5CDD505-2E9C-101B-9397-08002B2CF9AE}" pid="29" name="IVID283A18FC">
    <vt:lpwstr/>
  </property>
</Properties>
</file>