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Зарплат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K3" i="1" l="1"/>
</calcChain>
</file>

<file path=xl/sharedStrings.xml><?xml version="1.0" encoding="utf-8"?>
<sst xmlns="http://schemas.openxmlformats.org/spreadsheetml/2006/main" count="80" uniqueCount="42">
  <si>
    <t>Фамилия Имя Отчество</t>
  </si>
  <si>
    <t>Черняева Василиса Ивановна</t>
  </si>
  <si>
    <t>Тарасова Елизавета Руслановна</t>
  </si>
  <si>
    <t>Бочаров Эмиль Арсентьевич</t>
  </si>
  <si>
    <t>Тихонов Максим Евгеньевич</t>
  </si>
  <si>
    <t>Сорокина Алина Евгеньевна</t>
  </si>
  <si>
    <t>Кузьмин Денис Владимирович</t>
  </si>
  <si>
    <t>Савицкий Семён Артёмович</t>
  </si>
  <si>
    <t>Голиков Андрей Артурович</t>
  </si>
  <si>
    <t>Краснова Алина Мирославовна</t>
  </si>
  <si>
    <t>Кудрявцев Кирилл Давидович</t>
  </si>
  <si>
    <t>Новиков Максим Владимирович</t>
  </si>
  <si>
    <t>Андреева Ульяна Мироновна</t>
  </si>
  <si>
    <t>Зубов Кирилл Кириллович</t>
  </si>
  <si>
    <t>Иванова Ярослава Максимовна</t>
  </si>
  <si>
    <t>Кузьмин Михаил Егорович</t>
  </si>
  <si>
    <t>Абрамов Илья Артёмович</t>
  </si>
  <si>
    <t>Семенова Варвара Данииловна</t>
  </si>
  <si>
    <t>Горелова Николь Викторовна</t>
  </si>
  <si>
    <t>Михеев Михаил Романович</t>
  </si>
  <si>
    <t>Пол</t>
  </si>
  <si>
    <t>ж</t>
  </si>
  <si>
    <t>м</t>
  </si>
  <si>
    <t>Должность</t>
  </si>
  <si>
    <t>Начальник</t>
  </si>
  <si>
    <t>Дизайнер</t>
  </si>
  <si>
    <t>Ст.программист</t>
  </si>
  <si>
    <t>Программист</t>
  </si>
  <si>
    <t>QA Manager</t>
  </si>
  <si>
    <t>Ст.дизайнер</t>
  </si>
  <si>
    <t>Секретарь</t>
  </si>
  <si>
    <t>№ ТН</t>
  </si>
  <si>
    <t>Дата приёма на работу</t>
  </si>
  <si>
    <t>Зарплата</t>
  </si>
  <si>
    <t>Стажёр дизайнер</t>
  </si>
  <si>
    <t>Стажёр программист</t>
  </si>
  <si>
    <t>Отдел Программистов\дизайнеров</t>
  </si>
  <si>
    <t>Пр. по болезни(дн)</t>
  </si>
  <si>
    <t>Отработано раб.дней</t>
  </si>
  <si>
    <t>Выберите функцию</t>
  </si>
  <si>
    <t>Макс.пропусков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</si>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</sst>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₴-422]_-;\-* #,##0.00\ [$₴-422]_-;_-* &quot;-&quot;??\ [$₴-422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#,##0.00\ [$₴-422]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J2:J3" totalsRowShown="0" headerRowDxfId="2" dataDxfId="1">
  <autoFilter ref="J2:J3"/>
  <tableColumns count="1">
    <tableColumn id="1" name="Выберите функцию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K7" sqref="K7"/>
    </sheetView>
  </sheetViews>
  <sheetFormatPr defaultRowHeight="15" x14ac:dyDescent="0.25"/>
  <cols>
    <col min="1" max="1" width="10.42578125" customWidth="1"/>
    <col min="2" max="2" width="31.7109375" customWidth="1"/>
    <col min="3" max="3" width="6.28515625" customWidth="1"/>
    <col min="4" max="4" width="19.85546875" customWidth="1"/>
    <col min="5" max="5" width="12" customWidth="1"/>
    <col min="6" max="6" width="22" customWidth="1"/>
    <col min="7" max="7" width="12.28515625" customWidth="1"/>
    <col min="8" max="8" width="13" customWidth="1"/>
    <col min="10" max="10" width="21" customWidth="1"/>
    <col min="11" max="11" width="27.7109375" customWidth="1"/>
    <col min="12" max="12" width="10.140625" bestFit="1" customWidth="1"/>
  </cols>
  <sheetData>
    <row r="2" spans="1:11" ht="35.25" customHeight="1" x14ac:dyDescent="0.25">
      <c r="A2" s="10" t="s">
        <v>31</v>
      </c>
      <c r="B2" s="10" t="s">
        <v>0</v>
      </c>
      <c r="C2" s="10" t="s">
        <v>20</v>
      </c>
      <c r="D2" s="10" t="s">
        <v>23</v>
      </c>
      <c r="E2" s="10" t="s">
        <v>33</v>
      </c>
      <c r="F2" s="11" t="s">
        <v>32</v>
      </c>
      <c r="G2" s="12" t="s">
        <v>37</v>
      </c>
      <c r="H2" s="12" t="s">
        <v>38</v>
      </c>
      <c r="J2" s="8" t="s">
        <v>39</v>
      </c>
      <c r="K2" s="9" t="s">
        <v>41</v>
      </c>
    </row>
    <row r="3" spans="1:11" ht="25.5" customHeight="1" x14ac:dyDescent="0.25">
      <c r="A3" s="13">
        <v>13190</v>
      </c>
      <c r="B3" s="18" t="s">
        <v>1</v>
      </c>
      <c r="C3" s="13" t="s">
        <v>21</v>
      </c>
      <c r="D3" s="18" t="s">
        <v>27</v>
      </c>
      <c r="E3" s="14">
        <f>VLOOKUP(D3,Зарплата!$B$3:$C$11,2,0)</f>
        <v>45000</v>
      </c>
      <c r="F3" s="15">
        <v>43920</v>
      </c>
      <c r="G3" s="16">
        <v>2</v>
      </c>
      <c r="H3" s="16">
        <f ca="1">NETWORKDAYS(F3,TODAY())-G3</f>
        <v>308</v>
      </c>
      <c r="J3" s="8" t="s">
        <v>40</v>
      </c>
      <c r="K3" s="20">
        <f>IF(Таблица1[Выберите функцию]="Макс.зарплата",MAXA(E3:E21))+IF(Таблица1[Выберите функцию]="Мин.зарплата",MINA(E3:E21))+IF(Таблица1[Выберите функцию]="Макс.пропусков",MAXA(G3:G21))+IF(Таблица1[Выберите функцию]="Мин.пропусков",MINA(G3:G21))+IF(Таблица1[Выберите функцию]="Самый опытный работник",MAXA(H3:H21))+IF(Таблица1[Выберите функцию]="Новенький",MINA(H3:H21))</f>
        <v>10</v>
      </c>
    </row>
    <row r="4" spans="1:11" x14ac:dyDescent="0.25">
      <c r="A4" s="13">
        <v>21675</v>
      </c>
      <c r="B4" s="2" t="s">
        <v>2</v>
      </c>
      <c r="C4" s="13" t="s">
        <v>21</v>
      </c>
      <c r="D4" s="2" t="s">
        <v>26</v>
      </c>
      <c r="E4" s="14">
        <f>VLOOKUP(D4,Зарплата!$B$3:$C$11,2,0)</f>
        <v>50000</v>
      </c>
      <c r="F4" s="15">
        <v>43903</v>
      </c>
      <c r="G4" s="13">
        <v>8</v>
      </c>
      <c r="H4" s="16">
        <f t="shared" ref="H4:H21" ca="1" si="0">NETWORKDAYS(F4,TODAY())-G4</f>
        <v>313</v>
      </c>
      <c r="K4" t="e">
        <f>VLOOKUP(K3,B3:H21,1,TRUE)</f>
        <v>#N/A</v>
      </c>
    </row>
    <row r="5" spans="1:11" x14ac:dyDescent="0.25">
      <c r="A5" s="13">
        <v>10199</v>
      </c>
      <c r="B5" s="2" t="s">
        <v>3</v>
      </c>
      <c r="C5" s="13" t="s">
        <v>22</v>
      </c>
      <c r="D5" s="2" t="s">
        <v>25</v>
      </c>
      <c r="E5" s="14">
        <f>VLOOKUP(D5,Зарплата!$B$3:$C$11,2,0)</f>
        <v>29000</v>
      </c>
      <c r="F5" s="15">
        <v>43843</v>
      </c>
      <c r="G5" s="13">
        <v>7</v>
      </c>
      <c r="H5" s="16">
        <f t="shared" ca="1" si="0"/>
        <v>358</v>
      </c>
    </row>
    <row r="6" spans="1:11" x14ac:dyDescent="0.25">
      <c r="A6" s="13">
        <v>28025</v>
      </c>
      <c r="B6" s="2" t="s">
        <v>4</v>
      </c>
      <c r="C6" s="13" t="s">
        <v>22</v>
      </c>
      <c r="D6" s="2" t="s">
        <v>24</v>
      </c>
      <c r="E6" s="14">
        <f>VLOOKUP(D6,Зарплата!$B$3:$C$11,2,0)</f>
        <v>45000</v>
      </c>
      <c r="F6" s="15">
        <v>43919</v>
      </c>
      <c r="G6" s="13">
        <v>0</v>
      </c>
      <c r="H6" s="16">
        <f t="shared" ca="1" si="0"/>
        <v>310</v>
      </c>
    </row>
    <row r="7" spans="1:11" x14ac:dyDescent="0.25">
      <c r="A7" s="13">
        <v>13327</v>
      </c>
      <c r="B7" s="2" t="s">
        <v>5</v>
      </c>
      <c r="C7" s="13" t="s">
        <v>21</v>
      </c>
      <c r="D7" s="2" t="s">
        <v>25</v>
      </c>
      <c r="E7" s="14">
        <f>VLOOKUP(D7,Зарплата!$B$3:$C$11,2,0)</f>
        <v>29000</v>
      </c>
      <c r="F7" s="17">
        <v>44110</v>
      </c>
      <c r="G7" s="13">
        <v>2</v>
      </c>
      <c r="H7" s="16">
        <f t="shared" ca="1" si="0"/>
        <v>172</v>
      </c>
    </row>
    <row r="8" spans="1:11" x14ac:dyDescent="0.25">
      <c r="A8" s="13">
        <v>25803</v>
      </c>
      <c r="B8" s="2" t="s">
        <v>6</v>
      </c>
      <c r="C8" s="13" t="s">
        <v>22</v>
      </c>
      <c r="D8" s="2" t="s">
        <v>27</v>
      </c>
      <c r="E8" s="14">
        <f>VLOOKUP(D8,Зарплата!$B$3:$C$11,2,0)</f>
        <v>45000</v>
      </c>
      <c r="F8" s="15">
        <v>43987</v>
      </c>
      <c r="G8" s="13">
        <v>3</v>
      </c>
      <c r="H8" s="16">
        <f t="shared" ca="1" si="0"/>
        <v>258</v>
      </c>
    </row>
    <row r="9" spans="1:11" x14ac:dyDescent="0.25">
      <c r="A9" s="13">
        <v>22129</v>
      </c>
      <c r="B9" s="2" t="s">
        <v>7</v>
      </c>
      <c r="C9" s="13" t="s">
        <v>22</v>
      </c>
      <c r="D9" s="2" t="s">
        <v>27</v>
      </c>
      <c r="E9" s="14">
        <f>VLOOKUP(D9,Зарплата!$B$3:$C$11,2,0)</f>
        <v>45000</v>
      </c>
      <c r="F9" s="15">
        <v>44303</v>
      </c>
      <c r="G9" s="13">
        <v>2</v>
      </c>
      <c r="H9" s="16">
        <f t="shared" ca="1" si="0"/>
        <v>33</v>
      </c>
    </row>
    <row r="10" spans="1:11" x14ac:dyDescent="0.25">
      <c r="A10" s="13">
        <v>10115</v>
      </c>
      <c r="B10" s="2" t="s">
        <v>8</v>
      </c>
      <c r="C10" s="13" t="s">
        <v>22</v>
      </c>
      <c r="D10" s="2" t="s">
        <v>28</v>
      </c>
      <c r="E10" s="14">
        <f>VLOOKUP(D10,Зарплата!$B$3:$C$11,2,0)</f>
        <v>32500</v>
      </c>
      <c r="F10" s="15">
        <v>44305</v>
      </c>
      <c r="G10" s="13">
        <v>0</v>
      </c>
      <c r="H10" s="16">
        <f t="shared" ca="1" si="0"/>
        <v>35</v>
      </c>
    </row>
    <row r="11" spans="1:11" x14ac:dyDescent="0.25">
      <c r="A11" s="13">
        <v>22658</v>
      </c>
      <c r="B11" s="2" t="s">
        <v>9</v>
      </c>
      <c r="C11" s="13" t="s">
        <v>21</v>
      </c>
      <c r="D11" s="2" t="s">
        <v>28</v>
      </c>
      <c r="E11" s="14">
        <f>VLOOKUP(D11,Зарплата!$B$3:$C$11,2,0)</f>
        <v>32500</v>
      </c>
      <c r="F11" s="15">
        <v>43851</v>
      </c>
      <c r="G11" s="13">
        <v>4</v>
      </c>
      <c r="H11" s="16">
        <f t="shared" ca="1" si="0"/>
        <v>355</v>
      </c>
    </row>
    <row r="12" spans="1:11" x14ac:dyDescent="0.25">
      <c r="A12" s="13">
        <v>13197</v>
      </c>
      <c r="B12" s="2" t="s">
        <v>10</v>
      </c>
      <c r="C12" s="13" t="s">
        <v>22</v>
      </c>
      <c r="D12" s="2" t="s">
        <v>28</v>
      </c>
      <c r="E12" s="14">
        <f>VLOOKUP(D12,Зарплата!$B$3:$C$11,2,0)</f>
        <v>32500</v>
      </c>
      <c r="F12" s="15">
        <v>43842</v>
      </c>
      <c r="G12" s="13">
        <v>5</v>
      </c>
      <c r="H12" s="16">
        <f t="shared" ca="1" si="0"/>
        <v>360</v>
      </c>
    </row>
    <row r="13" spans="1:11" x14ac:dyDescent="0.25">
      <c r="A13" s="13">
        <v>22833</v>
      </c>
      <c r="B13" s="2" t="s">
        <v>11</v>
      </c>
      <c r="C13" s="13" t="s">
        <v>22</v>
      </c>
      <c r="D13" s="2" t="s">
        <v>29</v>
      </c>
      <c r="E13" s="14">
        <f>VLOOKUP(D13,Зарплата!$B$3:$C$11,2,0)</f>
        <v>30000</v>
      </c>
      <c r="F13" s="15">
        <v>43866</v>
      </c>
      <c r="G13" s="16">
        <v>10</v>
      </c>
      <c r="H13" s="16">
        <f t="shared" ca="1" si="0"/>
        <v>338</v>
      </c>
    </row>
    <row r="14" spans="1:11" x14ac:dyDescent="0.25">
      <c r="A14" s="13">
        <v>28555</v>
      </c>
      <c r="B14" s="2" t="s">
        <v>12</v>
      </c>
      <c r="C14" s="13" t="s">
        <v>21</v>
      </c>
      <c r="D14" s="2" t="s">
        <v>30</v>
      </c>
      <c r="E14" s="14">
        <f>VLOOKUP(D14,Зарплата!$B$3:$C$11,2,0)</f>
        <v>28500</v>
      </c>
      <c r="F14" s="15">
        <v>44153</v>
      </c>
      <c r="G14" s="16">
        <v>3</v>
      </c>
      <c r="H14" s="16">
        <f t="shared" ca="1" si="0"/>
        <v>140</v>
      </c>
    </row>
    <row r="15" spans="1:11" x14ac:dyDescent="0.25">
      <c r="A15" s="13">
        <v>14594</v>
      </c>
      <c r="B15" s="2" t="s">
        <v>13</v>
      </c>
      <c r="C15" s="13" t="s">
        <v>22</v>
      </c>
      <c r="D15" s="2" t="s">
        <v>27</v>
      </c>
      <c r="E15" s="14">
        <f>VLOOKUP(D15,Зарплата!$B$3:$C$11,2,0)</f>
        <v>45000</v>
      </c>
      <c r="F15" s="15">
        <v>43946</v>
      </c>
      <c r="G15" s="16">
        <v>0</v>
      </c>
      <c r="H15" s="16">
        <f t="shared" ca="1" si="0"/>
        <v>290</v>
      </c>
    </row>
    <row r="16" spans="1:11" x14ac:dyDescent="0.25">
      <c r="A16" s="13">
        <v>16564</v>
      </c>
      <c r="B16" s="2" t="s">
        <v>14</v>
      </c>
      <c r="C16" s="13" t="s">
        <v>22</v>
      </c>
      <c r="D16" s="2" t="s">
        <v>25</v>
      </c>
      <c r="E16" s="14">
        <f>VLOOKUP(D16,Зарплата!$B$3:$C$11,2,0)</f>
        <v>29000</v>
      </c>
      <c r="F16" s="15">
        <v>44319</v>
      </c>
      <c r="G16" s="16">
        <v>2</v>
      </c>
      <c r="H16" s="16">
        <f t="shared" ca="1" si="0"/>
        <v>23</v>
      </c>
    </row>
    <row r="17" spans="1:12" x14ac:dyDescent="0.25">
      <c r="A17" s="13">
        <v>26267</v>
      </c>
      <c r="B17" s="2" t="s">
        <v>15</v>
      </c>
      <c r="C17" s="13" t="s">
        <v>22</v>
      </c>
      <c r="D17" s="2" t="s">
        <v>27</v>
      </c>
      <c r="E17" s="14">
        <f>VLOOKUP(D17,Зарплата!$B$3:$C$11,2,0)</f>
        <v>45000</v>
      </c>
      <c r="F17" s="15">
        <v>44233</v>
      </c>
      <c r="G17" s="16">
        <v>3</v>
      </c>
      <c r="H17" s="16">
        <f t="shared" ca="1" si="0"/>
        <v>82</v>
      </c>
    </row>
    <row r="18" spans="1:12" x14ac:dyDescent="0.25">
      <c r="A18" s="13">
        <v>12052</v>
      </c>
      <c r="B18" s="2" t="s">
        <v>16</v>
      </c>
      <c r="C18" s="13" t="s">
        <v>22</v>
      </c>
      <c r="D18" s="2" t="s">
        <v>34</v>
      </c>
      <c r="E18" s="14">
        <f>VLOOKUP(D18,Зарплата!$B$3:$C$11,2,0)</f>
        <v>18000</v>
      </c>
      <c r="F18" s="15">
        <v>43852</v>
      </c>
      <c r="G18" s="16">
        <v>0</v>
      </c>
      <c r="H18" s="16">
        <f t="shared" ca="1" si="0"/>
        <v>358</v>
      </c>
    </row>
    <row r="19" spans="1:12" x14ac:dyDescent="0.25">
      <c r="A19" s="13">
        <v>29761</v>
      </c>
      <c r="B19" s="2" t="s">
        <v>17</v>
      </c>
      <c r="C19" s="13" t="s">
        <v>21</v>
      </c>
      <c r="D19" s="2" t="s">
        <v>35</v>
      </c>
      <c r="E19" s="14">
        <f>VLOOKUP(D19,Зарплата!$B$3:$C$11,2,0)</f>
        <v>18000</v>
      </c>
      <c r="F19" s="15">
        <v>44108</v>
      </c>
      <c r="G19" s="16">
        <v>1</v>
      </c>
      <c r="H19" s="16">
        <f t="shared" ca="1" si="0"/>
        <v>174</v>
      </c>
    </row>
    <row r="20" spans="1:12" x14ac:dyDescent="0.25">
      <c r="A20" s="13">
        <v>13211</v>
      </c>
      <c r="B20" s="2" t="s">
        <v>18</v>
      </c>
      <c r="C20" s="13" t="s">
        <v>21</v>
      </c>
      <c r="D20" s="2" t="s">
        <v>30</v>
      </c>
      <c r="E20" s="14">
        <f>VLOOKUP(D20,Зарплата!$B$3:$C$11,2,0)</f>
        <v>28500</v>
      </c>
      <c r="F20" s="15">
        <v>44077</v>
      </c>
      <c r="G20" s="16">
        <v>4</v>
      </c>
      <c r="H20" s="16">
        <f t="shared" ca="1" si="0"/>
        <v>193</v>
      </c>
      <c r="L20" s="7"/>
    </row>
    <row r="21" spans="1:12" x14ac:dyDescent="0.25">
      <c r="A21" s="13">
        <v>22403</v>
      </c>
      <c r="B21" s="2" t="s">
        <v>19</v>
      </c>
      <c r="C21" s="13" t="s">
        <v>22</v>
      </c>
      <c r="D21" s="2" t="s">
        <v>27</v>
      </c>
      <c r="E21" s="14">
        <f>VLOOKUP(D21,Зарплата!$B$3:$C$11,2,0)</f>
        <v>45000</v>
      </c>
      <c r="F21" s="15">
        <v>43871</v>
      </c>
      <c r="G21" s="16">
        <v>8</v>
      </c>
      <c r="H21" s="16">
        <f t="shared" ca="1" si="0"/>
        <v>337</v>
      </c>
    </row>
  </sheetData>
  <dataValidations count="1">
    <dataValidation type="list" allowBlank="1" showInputMessage="1" showErrorMessage="1" sqref="J3">
      <formula1>"Макс.зарплата,Мин.зарплата,Макс.пропусков,Мин.пропусков,Самый опытный работник,Новенький"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workbookViewId="0">
      <selection activeCell="C3" sqref="C3"/>
    </sheetView>
  </sheetViews>
  <sheetFormatPr defaultRowHeight="15" x14ac:dyDescent="0.25"/>
  <cols>
    <col min="2" max="2" width="20" customWidth="1"/>
    <col min="3" max="3" width="12.85546875" customWidth="1"/>
  </cols>
  <sheetData>
    <row r="1" spans="2:3" x14ac:dyDescent="0.25">
      <c r="B1" s="19" t="s">
        <v>36</v>
      </c>
      <c r="C1" s="19"/>
    </row>
    <row r="2" spans="2:3" x14ac:dyDescent="0.25">
      <c r="B2" s="5" t="s">
        <v>23</v>
      </c>
      <c r="C2" s="4" t="s">
        <v>33</v>
      </c>
    </row>
    <row r="3" spans="2:3" x14ac:dyDescent="0.25">
      <c r="B3" s="2" t="s">
        <v>24</v>
      </c>
      <c r="C3" s="3">
        <v>45000</v>
      </c>
    </row>
    <row r="4" spans="2:3" x14ac:dyDescent="0.25">
      <c r="B4" s="2" t="s">
        <v>26</v>
      </c>
      <c r="C4" s="3">
        <v>50000</v>
      </c>
    </row>
    <row r="5" spans="2:3" x14ac:dyDescent="0.25">
      <c r="B5" s="2" t="s">
        <v>25</v>
      </c>
      <c r="C5" s="3">
        <v>29000</v>
      </c>
    </row>
    <row r="6" spans="2:3" x14ac:dyDescent="0.25">
      <c r="B6" s="2" t="s">
        <v>29</v>
      </c>
      <c r="C6" s="3">
        <v>30000</v>
      </c>
    </row>
    <row r="7" spans="2:3" x14ac:dyDescent="0.25">
      <c r="B7" s="2" t="s">
        <v>30</v>
      </c>
      <c r="C7" s="3">
        <v>28500</v>
      </c>
    </row>
    <row r="8" spans="2:3" x14ac:dyDescent="0.25">
      <c r="B8" s="2" t="s">
        <v>28</v>
      </c>
      <c r="C8" s="3">
        <v>32500</v>
      </c>
    </row>
    <row r="9" spans="2:3" x14ac:dyDescent="0.25">
      <c r="B9" s="2" t="s">
        <v>34</v>
      </c>
      <c r="C9" s="3">
        <v>18000</v>
      </c>
    </row>
    <row r="10" spans="2:3" x14ac:dyDescent="0.25">
      <c r="B10" s="2" t="s">
        <v>35</v>
      </c>
      <c r="C10" s="3">
        <v>18000</v>
      </c>
    </row>
    <row r="11" spans="2:3" x14ac:dyDescent="0.25">
      <c r="B11" s="6" t="s">
        <v>27</v>
      </c>
      <c r="C11" s="3">
        <v>45000</v>
      </c>
    </row>
    <row r="12" spans="2:3" x14ac:dyDescent="0.25">
      <c r="C12" s="1"/>
    </row>
    <row r="13" spans="2:3" x14ac:dyDescent="0.25">
      <c r="C13" s="1"/>
    </row>
    <row r="14" spans="2:3" x14ac:dyDescent="0.25">
      <c r="C14" s="1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Зарплата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2021-06-05T12:03:06Z</dcterms:modified>
</cp:coreProperties>
</file>