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120" yWindow="165" windowWidth="15120" windowHeight="7950" tabRatio="870"/>
  </bookViews>
  <sheets>
    <sheet name="кот (С) " sheetId="60" r:id="rId1"/>
    <sheet name="Кал 1-5 10301747  (А)" sheetId="13" state="hidden" r:id="rId2"/>
    <sheet name=" Кал 1-5 10301747 (С)" sheetId="14" state="hidden" r:id="rId3"/>
  </sheets>
  <definedNames>
    <definedName name="_xlnm.Print_Area" localSheetId="2">' Кал 1-5 10301747 (С)'!$A$1:$L$68</definedName>
    <definedName name="_xlnm.Print_Area" localSheetId="1">'Кал 1-5 10301747  (А)'!$A$1:$D$49</definedName>
    <definedName name="_xlnm.Print_Area" localSheetId="0">'кот (С) '!$A$1:$L$84</definedName>
  </definedNames>
  <calcPr calcId="124519"/>
</workbook>
</file>

<file path=xl/calcChain.xml><?xml version="1.0" encoding="utf-8"?>
<calcChain xmlns="http://schemas.openxmlformats.org/spreadsheetml/2006/main">
  <c r="J26" i="60"/>
  <c r="J28"/>
  <c r="J27"/>
  <c r="J23"/>
  <c r="J24"/>
  <c r="J22"/>
  <c r="J16"/>
  <c r="J17"/>
  <c r="J18"/>
  <c r="J19"/>
  <c r="J20"/>
  <c r="J15"/>
  <c r="J9"/>
  <c r="J10"/>
  <c r="J11"/>
  <c r="J12"/>
  <c r="J13"/>
  <c r="J8"/>
  <c r="K55"/>
  <c r="K68"/>
  <c r="K54"/>
  <c r="H68"/>
  <c r="K50"/>
  <c r="N15"/>
  <c r="N17" s="1"/>
  <c r="J21" l="1"/>
  <c r="J7"/>
  <c r="M11"/>
  <c r="N11" s="1"/>
  <c r="K52" i="14" l="1"/>
  <c r="K41"/>
  <c r="M10"/>
  <c r="N10" s="1"/>
  <c r="G8"/>
  <c r="H46" s="1"/>
  <c r="H52" s="1"/>
  <c r="J7"/>
  <c r="J8" l="1"/>
</calcChain>
</file>

<file path=xl/sharedStrings.xml><?xml version="1.0" encoding="utf-8"?>
<sst xmlns="http://schemas.openxmlformats.org/spreadsheetml/2006/main" count="321" uniqueCount="163">
  <si>
    <t>Антрациттепло-филиал ГП "Луганскгаз"</t>
  </si>
  <si>
    <t xml:space="preserve"> </t>
  </si>
  <si>
    <t>(Наименование объекта)</t>
  </si>
  <si>
    <t>Раздел I  ПЕРЕЧЕНЬ ВЫПОЛНЕННЫХ РАБОТ</t>
  </si>
  <si>
    <t>№ п/п</t>
  </si>
  <si>
    <t>Наименование работ</t>
  </si>
  <si>
    <t>Единица измерения</t>
  </si>
  <si>
    <t>Количество</t>
  </si>
  <si>
    <t>2</t>
  </si>
  <si>
    <t>6</t>
  </si>
  <si>
    <t>Раздел II ИСПОЛЬЗОВАНЫ И ПОДЛЕЖАТ СПИСАНИЮ МАТЕРИАЛЫ:</t>
  </si>
  <si>
    <t>- списаны с подотчета материально - ответственного лица материалы</t>
  </si>
  <si>
    <t>Наименование материалов (наименование спецтехники)</t>
  </si>
  <si>
    <t>Номенклатурный номер</t>
  </si>
  <si>
    <t>Партия</t>
  </si>
  <si>
    <t>Обоснование</t>
  </si>
  <si>
    <t>Выполнено работ</t>
  </si>
  <si>
    <t>Расход материалов</t>
  </si>
  <si>
    <t>Стоимость материалов, руб</t>
  </si>
  <si>
    <t>Ед. изм.</t>
  </si>
  <si>
    <t>Кол-во</t>
  </si>
  <si>
    <t>Норма расх. материалов на ед. выполненных работ</t>
  </si>
  <si>
    <t>Кол-во
= гр 7*гр 9</t>
  </si>
  <si>
    <t>Цена</t>
  </si>
  <si>
    <t>Сумма</t>
  </si>
  <si>
    <t>- использованы материалы АТЦ</t>
  </si>
  <si>
    <t>Номенкла- турный номер</t>
  </si>
  <si>
    <t>Кол-во
=гр 7*гр 9</t>
  </si>
  <si>
    <t>Итого по разделу</t>
  </si>
  <si>
    <t>Раздел III ТРУДОВЫЕ ЗАТРАТЫ - ПЛАНОВАЯ СТОИМОСТЬ  ДЛЯ "ОТЧЕТА ПРОИЗВОДСТВА ЗА СМЕНУ":</t>
  </si>
  <si>
    <t>№</t>
  </si>
  <si>
    <t>Профессия</t>
  </si>
  <si>
    <t>Разряд</t>
  </si>
  <si>
    <t>Тарифная ставка, оклад</t>
  </si>
  <si>
    <t>Количество отработанного времени, час</t>
  </si>
  <si>
    <t>Слесарь-ремонтник</t>
  </si>
  <si>
    <t>Рыбалка А.П.</t>
  </si>
  <si>
    <t>Специалист отдела ФЭБ ГП "Луганскгаз"</t>
  </si>
  <si>
    <t>Малашко Э.А.</t>
  </si>
  <si>
    <t>Главный бухгалтер</t>
  </si>
  <si>
    <t>Товпеко Л.К.</t>
  </si>
  <si>
    <t>Механик транспортного участка</t>
  </si>
  <si>
    <t>Сафронов С.В.</t>
  </si>
  <si>
    <t>Инженер 2 категории  ПТО</t>
  </si>
  <si>
    <t>Заставной Р.Г.</t>
  </si>
  <si>
    <t>Экономист 2 категории ПЭО</t>
  </si>
  <si>
    <t>Онищенко Ю.В.</t>
  </si>
  <si>
    <t>Инженер по охране труда</t>
  </si>
  <si>
    <t>Винокурова К.В.</t>
  </si>
  <si>
    <t>Инженер по охране труда 2 категории</t>
  </si>
  <si>
    <t>Мещерякова Н.С.</t>
  </si>
  <si>
    <t>Инженер 2 категории отдела РТЭ</t>
  </si>
  <si>
    <t>Вовченко Ю.В.</t>
  </si>
  <si>
    <t>Бухгалтер 2 категории</t>
  </si>
  <si>
    <t>"Утверждаю"</t>
  </si>
  <si>
    <t xml:space="preserve">АКТ </t>
  </si>
  <si>
    <t>выполненных работ по текущему ремонту основных средств собственными силами</t>
  </si>
  <si>
    <t>Мы, нижеподписавшиеся комиссия в составе:
Председателя комиссии:</t>
  </si>
  <si>
    <t>комиссия:</t>
  </si>
  <si>
    <t xml:space="preserve">Инвентарный номер   </t>
  </si>
  <si>
    <t>Собственность</t>
  </si>
  <si>
    <t>Заставного Р.Г.</t>
  </si>
  <si>
    <t>Сафронова С.В.</t>
  </si>
  <si>
    <t>Винокуровой К.В</t>
  </si>
  <si>
    <t>составили настоящий акт в том, что выполнены работы по текущему ремонту</t>
  </si>
  <si>
    <t>Комиссия:</t>
  </si>
  <si>
    <t>"_______"   ______________________2020 г.</t>
  </si>
  <si>
    <t xml:space="preserve">Оприходовать в металлолом: </t>
  </si>
  <si>
    <t>Электрогазосварщик занятый резкой и ручной сваркой</t>
  </si>
  <si>
    <t>Максимчук М.А.</t>
  </si>
  <si>
    <r>
      <rPr>
        <b/>
        <sz val="16"/>
        <color indexed="8"/>
        <rFont val="Times New Roman"/>
        <family val="1"/>
        <charset val="204"/>
      </rPr>
      <t xml:space="preserve">Председатель комиссии:       </t>
    </r>
    <r>
      <rPr>
        <sz val="16"/>
        <color indexed="8"/>
        <rFont val="Times New Roman"/>
        <family val="1"/>
        <charset val="204"/>
      </rPr>
      <t xml:space="preserve">   Главный инженер</t>
    </r>
  </si>
  <si>
    <t>А.П. Рыбалка</t>
  </si>
  <si>
    <t>И.о.начальника управления</t>
  </si>
  <si>
    <r>
      <rPr>
        <sz val="14"/>
        <color indexed="8"/>
        <rFont val="Times New Roman"/>
        <family val="1"/>
        <charset val="204"/>
      </rPr>
      <t>за</t>
    </r>
    <r>
      <rPr>
        <b/>
        <sz val="14"/>
        <color indexed="8"/>
        <rFont val="Times New Roman"/>
        <family val="1"/>
        <charset val="204"/>
      </rPr>
      <t xml:space="preserve"> </t>
    </r>
    <r>
      <rPr>
        <b/>
        <i/>
        <u/>
        <sz val="14"/>
        <color indexed="8"/>
        <rFont val="Times New Roman"/>
        <family val="1"/>
        <charset val="204"/>
      </rPr>
      <t>Ноябрь_2020г</t>
    </r>
  </si>
  <si>
    <t>Ноябрь 2020г.</t>
  </si>
  <si>
    <t>Электромонтер</t>
  </si>
  <si>
    <t>Машинист экскаватора</t>
  </si>
  <si>
    <t>Машинист автокрана</t>
  </si>
  <si>
    <t>ДТ (экскаватор ЭО2621 10454)</t>
  </si>
  <si>
    <t>л</t>
  </si>
  <si>
    <t>АИ92 (автокран КС2571)</t>
  </si>
  <si>
    <t>ДТ (АДД303 02065ТВВ)</t>
  </si>
  <si>
    <t>5,78</t>
  </si>
  <si>
    <t>ДТ (экскаватор ЭО2621 10453)</t>
  </si>
  <si>
    <t>Бензин АИ-92 (Инв. бенз. свар. генератор TSS GGW)</t>
  </si>
  <si>
    <t>Каргин</t>
  </si>
  <si>
    <t>Кальсков</t>
  </si>
  <si>
    <t>Романенко</t>
  </si>
  <si>
    <t>Козачковский</t>
  </si>
  <si>
    <t>Куровской И.А.</t>
  </si>
  <si>
    <t>Куровская И.А.</t>
  </si>
  <si>
    <r>
      <rPr>
        <sz val="13.5"/>
        <color indexed="8"/>
        <rFont val="Times New Roman"/>
        <family val="1"/>
        <charset val="204"/>
      </rPr>
      <t xml:space="preserve">Производитель работ </t>
    </r>
    <r>
      <rPr>
        <b/>
        <i/>
        <u/>
        <sz val="13.5"/>
        <color indexed="8"/>
        <rFont val="Times New Roman"/>
        <family val="1"/>
        <charset val="204"/>
      </rPr>
      <t>участок К и ТС №9</t>
    </r>
  </si>
  <si>
    <t>Попова В.А.</t>
  </si>
  <si>
    <t>Нач. участка К и ТС № 9</t>
  </si>
  <si>
    <t>Попов В.А.</t>
  </si>
  <si>
    <t>Начальник участка К и ТС № 9</t>
  </si>
  <si>
    <t>моточас</t>
  </si>
  <si>
    <t>10301747</t>
  </si>
  <si>
    <t>1плита</t>
  </si>
  <si>
    <t>Разработка грунта в отвал  эксковаторами “обратная лопата” на 100м3 грунта с ковшом- вместимость ковша 0,25м3 3-гр.гр.</t>
  </si>
  <si>
    <t>100м3</t>
  </si>
  <si>
    <t>Засыпка траншеи бульдозером мощностью до 79 кВт(108л.с.).Расстояние перемещения грунта до 5м(100м3)3-гр.гр.</t>
  </si>
  <si>
    <t>Укладка железобетонных плит перекрытия на стены каналов и камер автокраном</t>
  </si>
  <si>
    <r>
      <t>1 м</t>
    </r>
    <r>
      <rPr>
        <sz val="14"/>
        <color indexed="8"/>
        <rFont val="Calibri"/>
        <family val="2"/>
        <charset val="204"/>
      </rPr>
      <t>² плиты</t>
    </r>
  </si>
  <si>
    <t>Работа автокрана</t>
  </si>
  <si>
    <t>Работа экскаватора</t>
  </si>
  <si>
    <t>ДТ (экскаватор ЭО2621 1045   )</t>
  </si>
  <si>
    <t>м/ч</t>
  </si>
  <si>
    <t>Разборка ж/б плит каналов площадь плиты до 2м²  автокраном</t>
  </si>
  <si>
    <t>теплофикации по адресу ул. Калинина 1-5</t>
  </si>
  <si>
    <t xml:space="preserve">Выполнено работ 16-25.11.2020г.  </t>
  </si>
  <si>
    <t>Денисюк В.Н.</t>
  </si>
  <si>
    <t>Май 2021г.</t>
  </si>
  <si>
    <t>ДТ (экскаватор ЭО2626 0355АА)</t>
  </si>
  <si>
    <t>м</t>
  </si>
  <si>
    <t>шт</t>
  </si>
  <si>
    <t>м3</t>
  </si>
  <si>
    <t>Кислород</t>
  </si>
  <si>
    <t>Резка труб d108 мм</t>
  </si>
  <si>
    <t>Подгонка труб d108 мм</t>
  </si>
  <si>
    <t>рез</t>
  </si>
  <si>
    <t>окно</t>
  </si>
  <si>
    <t>Газ пропан</t>
  </si>
  <si>
    <t>кг/л</t>
  </si>
  <si>
    <t>кг</t>
  </si>
  <si>
    <t>Электроды</t>
  </si>
  <si>
    <t>ст</t>
  </si>
  <si>
    <t>Заварка окна в трубе d108 мм</t>
  </si>
  <si>
    <t>Обжиг болта М16</t>
  </si>
  <si>
    <t>Набивка сальниковая</t>
  </si>
  <si>
    <t>ВНР№4ЛГ19</t>
  </si>
  <si>
    <t>0,02</t>
  </si>
  <si>
    <t>0,042</t>
  </si>
  <si>
    <t>ВНР№11ЛГ9</t>
  </si>
  <si>
    <t>0,131</t>
  </si>
  <si>
    <t>0,063</t>
  </si>
  <si>
    <t>ВНР№3ЛГ15</t>
  </si>
  <si>
    <t>ВНР№8ЛГ9</t>
  </si>
  <si>
    <t>0,6</t>
  </si>
  <si>
    <t>ВНР№10ЛГ6</t>
  </si>
  <si>
    <t>Резка труб d57 мм</t>
  </si>
  <si>
    <t>Замена сальниковой набивки вентиля d50 мм</t>
  </si>
  <si>
    <t>ВНР№8ЛГ6</t>
  </si>
  <si>
    <t>0,18</t>
  </si>
  <si>
    <t>ВНР№4ЛГ16</t>
  </si>
  <si>
    <t>0,024</t>
  </si>
  <si>
    <t>0,011</t>
  </si>
  <si>
    <t>Вырезка окна в трубе d159 мм</t>
  </si>
  <si>
    <t>0,058</t>
  </si>
  <si>
    <t>ВНР№7ЛГ15</t>
  </si>
  <si>
    <t>Подгонка труб d57 мм</t>
  </si>
  <si>
    <t>Сварка труб d57 мм</t>
  </si>
  <si>
    <t>Сварка труб 108 мм</t>
  </si>
  <si>
    <t>ВНР№11ЛГ6</t>
  </si>
  <si>
    <t>0,066</t>
  </si>
  <si>
    <t>0,031</t>
  </si>
  <si>
    <t>0,064</t>
  </si>
  <si>
    <t>2,665/5,105</t>
  </si>
  <si>
    <t>Труба d108 мм</t>
  </si>
  <si>
    <t>Замена сальниковой набивки задвидки d80 мм</t>
  </si>
  <si>
    <t>РУ7-19-9</t>
  </si>
  <si>
    <t>0,076</t>
  </si>
  <si>
    <t>РУ7-207-7</t>
  </si>
</sst>
</file>

<file path=xl/styles.xml><?xml version="1.0" encoding="utf-8"?>
<styleSheet xmlns="http://schemas.openxmlformats.org/spreadsheetml/2006/main">
  <numFmts count="6">
    <numFmt numFmtId="164" formatCode="#,##0&quot;р.&quot;;[Red]\-#,##0&quot;р.&quot;"/>
    <numFmt numFmtId="165" formatCode="_-* #,##0.00_р_._-;\-* #,##0.00_р_._-;_-* &quot;-&quot;??_р_._-;_-@_-"/>
    <numFmt numFmtId="166" formatCode="0.0"/>
    <numFmt numFmtId="167" formatCode="0.000"/>
    <numFmt numFmtId="168" formatCode="0.00000"/>
    <numFmt numFmtId="169" formatCode="0.0000"/>
  </numFmts>
  <fonts count="38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i/>
      <u/>
      <sz val="13"/>
      <color indexed="8"/>
      <name val="Times New Roman"/>
      <family val="1"/>
      <charset val="204"/>
    </font>
    <font>
      <b/>
      <sz val="13.5"/>
      <color indexed="8"/>
      <name val="Times New Roman"/>
      <family val="1"/>
      <charset val="204"/>
    </font>
    <font>
      <sz val="13.5"/>
      <color indexed="8"/>
      <name val="Times New Roman"/>
      <family val="1"/>
      <charset val="204"/>
    </font>
    <font>
      <sz val="13.5"/>
      <name val="Times New Roman"/>
      <family val="1"/>
      <charset val="204"/>
    </font>
    <font>
      <b/>
      <sz val="13.5"/>
      <name val="Times New Roman"/>
      <family val="1"/>
      <charset val="204"/>
    </font>
    <font>
      <b/>
      <sz val="13.5"/>
      <color indexed="1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3.5"/>
      <color rgb="FF000000"/>
      <name val="Times New Roman"/>
      <family val="1"/>
      <charset val="204"/>
    </font>
    <font>
      <sz val="13.5"/>
      <color rgb="FF000000"/>
      <name val="Times New Roman1"/>
      <charset val="204"/>
    </font>
    <font>
      <sz val="13.5"/>
      <color theme="1"/>
      <name val="Times New Roman"/>
      <family val="1"/>
      <charset val="204"/>
    </font>
    <font>
      <b/>
      <i/>
      <u/>
      <sz val="13.5"/>
      <color indexed="8"/>
      <name val="Times New Roman"/>
      <family val="1"/>
      <charset val="204"/>
    </font>
    <font>
      <b/>
      <i/>
      <sz val="13.5"/>
      <color indexed="8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3"/>
      <color rgb="FF000000"/>
      <name val="Times New Roman1"/>
      <charset val="204"/>
    </font>
    <font>
      <sz val="11"/>
      <color rgb="FFFF0000"/>
      <name val="Calibri"/>
      <family val="2"/>
      <charset val="204"/>
      <scheme val="minor"/>
    </font>
    <font>
      <b/>
      <u/>
      <sz val="14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3.5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3" fillId="0" borderId="0"/>
    <xf numFmtId="165" fontId="9" fillId="0" borderId="0" applyFont="0" applyFill="0" applyBorder="0" applyAlignment="0" applyProtection="0"/>
  </cellStyleXfs>
  <cellXfs count="237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/>
    <xf numFmtId="0" fontId="8" fillId="0" borderId="0" xfId="0" applyFont="1" applyAlignment="1">
      <alignment horizontal="left"/>
    </xf>
    <xf numFmtId="0" fontId="4" fillId="0" borderId="0" xfId="0" applyFont="1" applyFill="1"/>
    <xf numFmtId="2" fontId="5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4" fillId="0" borderId="4" xfId="0" applyFont="1" applyBorder="1"/>
    <xf numFmtId="0" fontId="11" fillId="0" borderId="0" xfId="0" applyFont="1"/>
    <xf numFmtId="0" fontId="12" fillId="0" borderId="0" xfId="0" applyFont="1"/>
    <xf numFmtId="0" fontId="19" fillId="0" borderId="0" xfId="0" applyFont="1"/>
    <xf numFmtId="0" fontId="18" fillId="0" borderId="0" xfId="0" applyFont="1"/>
    <xf numFmtId="0" fontId="19" fillId="0" borderId="0" xfId="0" applyFont="1" applyBorder="1"/>
    <xf numFmtId="0" fontId="10" fillId="0" borderId="0" xfId="0" applyFont="1" applyAlignment="1">
      <alignment horizontal="left"/>
    </xf>
    <xf numFmtId="0" fontId="5" fillId="0" borderId="0" xfId="0" applyFont="1" applyFill="1"/>
    <xf numFmtId="49" fontId="1" fillId="0" borderId="0" xfId="0" applyNumberFormat="1" applyFont="1"/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23" fillId="0" borderId="0" xfId="0" applyFont="1"/>
    <xf numFmtId="0" fontId="13" fillId="0" borderId="0" xfId="0" applyFont="1"/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horizontal="right"/>
    </xf>
    <xf numFmtId="0" fontId="15" fillId="0" borderId="0" xfId="0" applyFont="1"/>
    <xf numFmtId="0" fontId="24" fillId="0" borderId="0" xfId="0" applyFont="1" applyAlignment="1">
      <alignment horizontal="right"/>
    </xf>
    <xf numFmtId="0" fontId="24" fillId="0" borderId="0" xfId="0" applyFont="1" applyAlignment="1"/>
    <xf numFmtId="0" fontId="14" fillId="0" borderId="0" xfId="0" applyFont="1" applyAlignment="1">
      <alignment horizontal="right" wrapText="1"/>
    </xf>
    <xf numFmtId="0" fontId="23" fillId="0" borderId="0" xfId="0" applyFont="1" applyAlignment="1"/>
    <xf numFmtId="0" fontId="1" fillId="0" borderId="0" xfId="0" applyFont="1" applyBorder="1"/>
    <xf numFmtId="0" fontId="1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 wrapText="1"/>
    </xf>
    <xf numFmtId="167" fontId="20" fillId="3" borderId="3" xfId="0" applyNumberFormat="1" applyFont="1" applyFill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168" fontId="13" fillId="0" borderId="3" xfId="0" applyNumberFormat="1" applyFont="1" applyFill="1" applyBorder="1" applyAlignment="1">
      <alignment horizontal="center" vertical="center"/>
    </xf>
    <xf numFmtId="2" fontId="13" fillId="0" borderId="3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167" fontId="17" fillId="0" borderId="3" xfId="0" applyNumberFormat="1" applyFont="1" applyFill="1" applyBorder="1" applyAlignment="1">
      <alignment horizontal="center" vertical="center"/>
    </xf>
    <xf numFmtId="2" fontId="17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/>
    </xf>
    <xf numFmtId="1" fontId="16" fillId="2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wrapText="1"/>
    </xf>
    <xf numFmtId="2" fontId="15" fillId="2" borderId="3" xfId="0" applyNumberFormat="1" applyFont="1" applyFill="1" applyBorder="1" applyAlignment="1">
      <alignment horizontal="center" vertical="center"/>
    </xf>
    <xf numFmtId="167" fontId="16" fillId="2" borderId="3" xfId="0" applyNumberFormat="1" applyFont="1" applyFill="1" applyBorder="1" applyAlignment="1">
      <alignment horizontal="center" vertical="center"/>
    </xf>
    <xf numFmtId="0" fontId="22" fillId="0" borderId="3" xfId="0" applyFont="1" applyBorder="1"/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167" fontId="20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/>
    <xf numFmtId="0" fontId="14" fillId="0" borderId="3" xfId="0" applyFont="1" applyBorder="1" applyAlignment="1">
      <alignment vertical="center"/>
    </xf>
    <xf numFmtId="49" fontId="14" fillId="0" borderId="3" xfId="0" applyNumberFormat="1" applyFont="1" applyBorder="1"/>
    <xf numFmtId="0" fontId="11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19" fillId="0" borderId="7" xfId="0" applyFont="1" applyBorder="1"/>
    <xf numFmtId="0" fontId="19" fillId="0" borderId="2" xfId="0" applyFont="1" applyBorder="1"/>
    <xf numFmtId="0" fontId="19" fillId="0" borderId="7" xfId="0" applyFont="1" applyBorder="1" applyAlignment="1"/>
    <xf numFmtId="0" fontId="28" fillId="0" borderId="0" xfId="0" applyFont="1"/>
    <xf numFmtId="0" fontId="28" fillId="0" borderId="0" xfId="0" applyFont="1" applyBorder="1"/>
    <xf numFmtId="0" fontId="11" fillId="0" borderId="3" xfId="0" applyFont="1" applyBorder="1" applyAlignment="1">
      <alignment horizontal="center"/>
    </xf>
    <xf numFmtId="49" fontId="15" fillId="0" borderId="3" xfId="0" applyNumberFormat="1" applyFont="1" applyFill="1" applyBorder="1" applyAlignment="1">
      <alignment horizontal="center"/>
    </xf>
    <xf numFmtId="167" fontId="15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2" fontId="14" fillId="2" borderId="0" xfId="0" applyNumberFormat="1" applyFont="1" applyFill="1" applyBorder="1" applyAlignment="1">
      <alignment horizontal="center" vertical="center"/>
    </xf>
    <xf numFmtId="164" fontId="29" fillId="0" borderId="3" xfId="0" applyNumberFormat="1" applyFont="1" applyBorder="1" applyAlignment="1">
      <alignment horizontal="center"/>
    </xf>
    <xf numFmtId="2" fontId="14" fillId="2" borderId="3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wrapText="1"/>
    </xf>
    <xf numFmtId="0" fontId="1" fillId="0" borderId="1" xfId="1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6" fillId="0" borderId="1" xfId="1" applyFont="1" applyFill="1" applyBorder="1" applyAlignment="1">
      <alignment horizontal="left" wrapText="1"/>
    </xf>
    <xf numFmtId="0" fontId="26" fillId="0" borderId="1" xfId="1" applyFont="1" applyBorder="1" applyAlignment="1">
      <alignment horizontal="center" wrapText="1"/>
    </xf>
    <xf numFmtId="0" fontId="26" fillId="0" borderId="1" xfId="1" applyFont="1" applyFill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169" fontId="14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2" fontId="15" fillId="0" borderId="3" xfId="0" applyNumberFormat="1" applyFont="1" applyFill="1" applyBorder="1" applyAlignment="1">
      <alignment horizontal="center" vertical="center"/>
    </xf>
    <xf numFmtId="167" fontId="30" fillId="0" borderId="0" xfId="0" applyNumberFormat="1" applyFont="1"/>
    <xf numFmtId="0" fontId="30" fillId="0" borderId="0" xfId="0" applyFont="1"/>
    <xf numFmtId="0" fontId="1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2" fillId="0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1" fillId="0" borderId="0" xfId="0" applyNumberFormat="1" applyFont="1" applyFill="1" applyAlignment="1">
      <alignment horizontal="center"/>
    </xf>
    <xf numFmtId="2" fontId="20" fillId="3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5" borderId="1" xfId="1" applyFont="1" applyFill="1" applyBorder="1" applyAlignment="1">
      <alignment wrapText="1"/>
    </xf>
    <xf numFmtId="0" fontId="2" fillId="5" borderId="1" xfId="1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/>
    </xf>
    <xf numFmtId="0" fontId="15" fillId="6" borderId="3" xfId="0" applyFont="1" applyFill="1" applyBorder="1" applyAlignment="1">
      <alignment vertical="center"/>
    </xf>
    <xf numFmtId="0" fontId="3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0" fillId="0" borderId="3" xfId="0" applyBorder="1"/>
    <xf numFmtId="0" fontId="34" fillId="0" borderId="3" xfId="0" applyFont="1" applyBorder="1" applyAlignment="1">
      <alignment horizontal="left" vertical="center" wrapText="1"/>
    </xf>
    <xf numFmtId="168" fontId="14" fillId="0" borderId="3" xfId="0" applyNumberFormat="1" applyFont="1" applyFill="1" applyBorder="1" applyAlignment="1">
      <alignment horizontal="center" vertical="center"/>
    </xf>
    <xf numFmtId="167" fontId="14" fillId="0" borderId="3" xfId="0" applyNumberFormat="1" applyFont="1" applyFill="1" applyBorder="1" applyAlignment="1">
      <alignment horizontal="center" vertical="center"/>
    </xf>
    <xf numFmtId="49" fontId="15" fillId="5" borderId="3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35" fillId="0" borderId="0" xfId="0" applyFont="1"/>
    <xf numFmtId="0" fontId="36" fillId="0" borderId="0" xfId="0" applyFont="1"/>
    <xf numFmtId="168" fontId="14" fillId="5" borderId="3" xfId="0" applyNumberFormat="1" applyFont="1" applyFill="1" applyBorder="1" applyAlignment="1">
      <alignment horizontal="center" vertical="center"/>
    </xf>
    <xf numFmtId="2" fontId="14" fillId="5" borderId="3" xfId="0" applyNumberFormat="1" applyFont="1" applyFill="1" applyBorder="1" applyAlignment="1">
      <alignment horizontal="center" vertical="center"/>
    </xf>
    <xf numFmtId="167" fontId="20" fillId="6" borderId="3" xfId="0" applyNumberFormat="1" applyFont="1" applyFill="1" applyBorder="1" applyAlignment="1">
      <alignment horizontal="center" vertical="center"/>
    </xf>
    <xf numFmtId="167" fontId="15" fillId="0" borderId="3" xfId="0" applyNumberFormat="1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49" fontId="20" fillId="5" borderId="3" xfId="0" applyNumberFormat="1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34" fillId="0" borderId="3" xfId="0" applyFont="1" applyBorder="1"/>
    <xf numFmtId="166" fontId="14" fillId="5" borderId="3" xfId="0" applyNumberFormat="1" applyFont="1" applyFill="1" applyBorder="1" applyAlignment="1">
      <alignment horizontal="center" vertical="center"/>
    </xf>
    <xf numFmtId="0" fontId="37" fillId="3" borderId="3" xfId="0" applyFont="1" applyFill="1" applyBorder="1" applyAlignment="1">
      <alignment horizontal="center" vertical="center"/>
    </xf>
    <xf numFmtId="49" fontId="37" fillId="0" borderId="3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68" fontId="20" fillId="3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/>
    </xf>
    <xf numFmtId="0" fontId="25" fillId="0" borderId="8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 wrapText="1"/>
    </xf>
    <xf numFmtId="0" fontId="25" fillId="0" borderId="6" xfId="0" applyFont="1" applyFill="1" applyBorder="1" applyAlignment="1">
      <alignment horizontal="center" wrapText="1"/>
    </xf>
    <xf numFmtId="0" fontId="11" fillId="0" borderId="0" xfId="0" applyFont="1" applyAlignment="1">
      <alignment horizontal="left"/>
    </xf>
    <xf numFmtId="0" fontId="15" fillId="0" borderId="1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vertical="center" wrapText="1"/>
    </xf>
    <xf numFmtId="1" fontId="20" fillId="3" borderId="3" xfId="0" applyNumberFormat="1" applyFont="1" applyFill="1" applyBorder="1" applyAlignment="1">
      <alignment horizontal="center" vertical="center"/>
    </xf>
    <xf numFmtId="1" fontId="15" fillId="0" borderId="3" xfId="0" applyNumberFormat="1" applyFont="1" applyFill="1" applyBorder="1" applyAlignment="1">
      <alignment horizontal="center" vertical="center"/>
    </xf>
    <xf numFmtId="0" fontId="34" fillId="0" borderId="0" xfId="0" applyFont="1"/>
    <xf numFmtId="166" fontId="20" fillId="6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right"/>
    </xf>
    <xf numFmtId="0" fontId="4" fillId="0" borderId="9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4" fillId="2" borderId="0" xfId="0" applyFont="1" applyFill="1" applyBorder="1" applyAlignment="1">
      <alignment horizontal="left" vertical="distributed"/>
    </xf>
    <xf numFmtId="0" fontId="32" fillId="0" borderId="0" xfId="0" applyFont="1" applyBorder="1" applyAlignment="1">
      <alignment horizontal="center"/>
    </xf>
    <xf numFmtId="0" fontId="25" fillId="0" borderId="3" xfId="0" applyFont="1" applyFill="1" applyBorder="1" applyAlignment="1">
      <alignment horizontal="center" wrapText="1"/>
    </xf>
    <xf numFmtId="0" fontId="25" fillId="0" borderId="5" xfId="0" applyFont="1" applyFill="1" applyBorder="1" applyAlignment="1">
      <alignment horizontal="center"/>
    </xf>
    <xf numFmtId="0" fontId="25" fillId="0" borderId="8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2" fontId="25" fillId="3" borderId="5" xfId="0" applyNumberFormat="1" applyFont="1" applyFill="1" applyBorder="1" applyAlignment="1">
      <alignment horizontal="center"/>
    </xf>
    <xf numFmtId="2" fontId="25" fillId="3" borderId="6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right" vertical="center"/>
    </xf>
    <xf numFmtId="2" fontId="11" fillId="2" borderId="3" xfId="0" applyNumberFormat="1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wrapText="1"/>
    </xf>
    <xf numFmtId="0" fontId="25" fillId="0" borderId="6" xfId="0" applyFont="1" applyFill="1" applyBorder="1" applyAlignment="1">
      <alignment horizont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/>
    </xf>
    <xf numFmtId="2" fontId="25" fillId="3" borderId="3" xfId="0" applyNumberFormat="1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right"/>
    </xf>
    <xf numFmtId="167" fontId="14" fillId="2" borderId="3" xfId="0" applyNumberFormat="1" applyFont="1" applyFill="1" applyBorder="1" applyAlignment="1">
      <alignment horizontal="center" vertical="center"/>
    </xf>
    <xf numFmtId="2" fontId="14" fillId="2" borderId="3" xfId="0" applyNumberFormat="1" applyFont="1" applyFill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4" fillId="0" borderId="3" xfId="0" applyFont="1" applyBorder="1" applyAlignment="1">
      <alignment horizontal="left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distributed"/>
    </xf>
    <xf numFmtId="0" fontId="11" fillId="0" borderId="0" xfId="0" applyFont="1" applyAlignment="1">
      <alignment horizontal="left"/>
    </xf>
    <xf numFmtId="2" fontId="11" fillId="0" borderId="5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167" fontId="11" fillId="0" borderId="3" xfId="0" applyNumberFormat="1" applyFont="1" applyFill="1" applyBorder="1" applyAlignment="1">
      <alignment horizontal="center" vertical="center"/>
    </xf>
    <xf numFmtId="167" fontId="11" fillId="2" borderId="3" xfId="0" applyNumberFormat="1" applyFont="1" applyFill="1" applyBorder="1" applyAlignment="1">
      <alignment horizontal="center" vertical="center"/>
    </xf>
    <xf numFmtId="0" fontId="29" fillId="0" borderId="3" xfId="2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horizontal="center" vertical="center" wrapText="1"/>
    </xf>
    <xf numFmtId="0" fontId="34" fillId="8" borderId="3" xfId="0" applyFont="1" applyFill="1" applyBorder="1" applyAlignment="1">
      <alignment horizontal="center" vertical="center"/>
    </xf>
    <xf numFmtId="0" fontId="20" fillId="9" borderId="3" xfId="0" applyFont="1" applyFill="1" applyBorder="1" applyAlignment="1">
      <alignment horizontal="center" vertical="center"/>
    </xf>
    <xf numFmtId="49" fontId="15" fillId="8" borderId="3" xfId="0" applyNumberFormat="1" applyFont="1" applyFill="1" applyBorder="1" applyAlignment="1">
      <alignment horizontal="center" vertical="center"/>
    </xf>
    <xf numFmtId="167" fontId="15" fillId="10" borderId="3" xfId="0" applyNumberFormat="1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vertical="center"/>
    </xf>
    <xf numFmtId="0" fontId="25" fillId="8" borderId="3" xfId="0" applyFont="1" applyFill="1" applyBorder="1" applyAlignment="1">
      <alignment horizontal="center" wrapText="1"/>
    </xf>
    <xf numFmtId="164" fontId="29" fillId="8" borderId="3" xfId="0" applyNumberFormat="1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/>
    </xf>
    <xf numFmtId="2" fontId="11" fillId="8" borderId="3" xfId="0" applyNumberFormat="1" applyFont="1" applyFill="1" applyBorder="1" applyAlignment="1">
      <alignment horizontal="center" vertical="center" wrapText="1"/>
    </xf>
    <xf numFmtId="2" fontId="25" fillId="9" borderId="3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Y83"/>
  <sheetViews>
    <sheetView tabSelected="1" view="pageBreakPreview" zoomScale="70" zoomScaleSheetLayoutView="70" workbookViewId="0">
      <selection activeCell="E66" sqref="E66:G66"/>
    </sheetView>
  </sheetViews>
  <sheetFormatPr defaultRowHeight="15"/>
  <cols>
    <col min="2" max="2" width="42.42578125" customWidth="1"/>
    <col min="3" max="3" width="20.28515625" customWidth="1"/>
    <col min="5" max="5" width="18.85546875" customWidth="1"/>
    <col min="9" max="9" width="15.28515625" customWidth="1"/>
    <col min="10" max="10" width="13" customWidth="1"/>
    <col min="11" max="11" width="14.7109375" customWidth="1"/>
    <col min="12" max="12" width="15.28515625" customWidth="1"/>
    <col min="15" max="15" width="42" customWidth="1"/>
    <col min="16" max="16" width="20.28515625" customWidth="1"/>
    <col min="18" max="18" width="18.85546875" customWidth="1"/>
    <col min="22" max="22" width="15.28515625" customWidth="1"/>
    <col min="23" max="23" width="13" customWidth="1"/>
    <col min="24" max="24" width="14.7109375" customWidth="1"/>
    <col min="25" max="25" width="15.28515625" customWidth="1"/>
  </cols>
  <sheetData>
    <row r="1" spans="1:14" ht="16.5">
      <c r="A1" s="209" t="s">
        <v>10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</row>
    <row r="2" spans="1:14" ht="18.75">
      <c r="A2" s="19"/>
      <c r="B2" s="26" t="s">
        <v>11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4" ht="18.75">
      <c r="A3" s="142" t="s">
        <v>111</v>
      </c>
      <c r="B3" s="12"/>
      <c r="C3" s="25" t="s">
        <v>112</v>
      </c>
      <c r="D3" s="19"/>
      <c r="E3" s="19"/>
      <c r="F3" s="19"/>
      <c r="G3" s="19"/>
      <c r="H3" s="19"/>
      <c r="I3" s="20"/>
      <c r="J3" s="19"/>
      <c r="K3" s="19"/>
      <c r="L3" s="19"/>
    </row>
    <row r="4" spans="1:14" ht="32.25" customHeight="1">
      <c r="A4" s="174" t="s">
        <v>4</v>
      </c>
      <c r="B4" s="174" t="s">
        <v>12</v>
      </c>
      <c r="C4" s="174" t="s">
        <v>13</v>
      </c>
      <c r="D4" s="207" t="s">
        <v>14</v>
      </c>
      <c r="E4" s="174" t="s">
        <v>15</v>
      </c>
      <c r="F4" s="174" t="s">
        <v>16</v>
      </c>
      <c r="G4" s="174"/>
      <c r="H4" s="207" t="s">
        <v>17</v>
      </c>
      <c r="I4" s="207"/>
      <c r="J4" s="207"/>
      <c r="K4" s="207" t="s">
        <v>18</v>
      </c>
      <c r="L4" s="207"/>
    </row>
    <row r="5" spans="1:14" ht="81" customHeight="1">
      <c r="A5" s="174"/>
      <c r="B5" s="174"/>
      <c r="C5" s="174"/>
      <c r="D5" s="207"/>
      <c r="E5" s="174"/>
      <c r="F5" s="160" t="s">
        <v>19</v>
      </c>
      <c r="G5" s="160" t="s">
        <v>20</v>
      </c>
      <c r="H5" s="161" t="s">
        <v>19</v>
      </c>
      <c r="I5" s="160" t="s">
        <v>21</v>
      </c>
      <c r="J5" s="160" t="s">
        <v>22</v>
      </c>
      <c r="K5" s="43" t="s">
        <v>23</v>
      </c>
      <c r="L5" s="43" t="s">
        <v>24</v>
      </c>
    </row>
    <row r="6" spans="1:14" ht="17.25">
      <c r="A6" s="27">
        <v>1</v>
      </c>
      <c r="B6" s="27">
        <v>2</v>
      </c>
      <c r="C6" s="134">
        <v>3</v>
      </c>
      <c r="D6" s="133">
        <v>4</v>
      </c>
      <c r="E6" s="134">
        <v>5</v>
      </c>
      <c r="F6" s="134">
        <v>6</v>
      </c>
      <c r="G6" s="134">
        <v>7</v>
      </c>
      <c r="H6" s="27">
        <v>8</v>
      </c>
      <c r="I6" s="28">
        <v>9</v>
      </c>
      <c r="J6" s="27">
        <v>10</v>
      </c>
      <c r="K6" s="27">
        <v>11</v>
      </c>
      <c r="L6" s="27">
        <v>12</v>
      </c>
    </row>
    <row r="7" spans="1:14" ht="19.5" customHeight="1">
      <c r="A7" s="44">
        <v>1</v>
      </c>
      <c r="B7" s="68" t="s">
        <v>117</v>
      </c>
      <c r="C7" s="62"/>
      <c r="D7" s="58"/>
      <c r="E7" s="134"/>
      <c r="F7" s="134"/>
      <c r="G7" s="134"/>
      <c r="H7" s="62" t="s">
        <v>116</v>
      </c>
      <c r="I7" s="146"/>
      <c r="J7" s="173">
        <f>J8+J9+J10+J11+J12+J13</f>
        <v>8.0670000000000002</v>
      </c>
      <c r="K7" s="143"/>
      <c r="L7" s="49"/>
    </row>
    <row r="8" spans="1:14" ht="19.5" customHeight="1">
      <c r="A8" s="44"/>
      <c r="B8" s="229" t="s">
        <v>140</v>
      </c>
      <c r="C8" s="44"/>
      <c r="D8" s="58"/>
      <c r="E8" s="224" t="s">
        <v>144</v>
      </c>
      <c r="F8" s="225" t="s">
        <v>120</v>
      </c>
      <c r="G8" s="152">
        <v>2</v>
      </c>
      <c r="H8" s="226" t="s">
        <v>116</v>
      </c>
      <c r="I8" s="227" t="s">
        <v>145</v>
      </c>
      <c r="J8" s="228">
        <f>I8*G8</f>
        <v>4.8000000000000001E-2</v>
      </c>
      <c r="K8" s="137"/>
      <c r="L8" s="49"/>
    </row>
    <row r="9" spans="1:14" ht="18.75">
      <c r="A9" s="50"/>
      <c r="B9" s="169" t="s">
        <v>150</v>
      </c>
      <c r="C9" s="44"/>
      <c r="D9" s="58"/>
      <c r="E9" s="134" t="s">
        <v>153</v>
      </c>
      <c r="F9" s="152" t="s">
        <v>115</v>
      </c>
      <c r="G9" s="152">
        <v>2</v>
      </c>
      <c r="H9" s="62" t="s">
        <v>116</v>
      </c>
      <c r="I9" s="58" t="s">
        <v>154</v>
      </c>
      <c r="J9" s="88">
        <f t="shared" ref="J9:J13" si="0">I9*G9</f>
        <v>0.13200000000000001</v>
      </c>
      <c r="K9" s="137"/>
      <c r="L9" s="49"/>
    </row>
    <row r="10" spans="1:14" ht="18.75">
      <c r="A10" s="97"/>
      <c r="B10" s="96" t="s">
        <v>118</v>
      </c>
      <c r="C10" s="62"/>
      <c r="D10" s="58"/>
      <c r="E10" s="134" t="s">
        <v>130</v>
      </c>
      <c r="F10" s="152" t="s">
        <v>120</v>
      </c>
      <c r="G10" s="152">
        <v>5</v>
      </c>
      <c r="H10" s="44" t="s">
        <v>116</v>
      </c>
      <c r="I10" s="58" t="s">
        <v>132</v>
      </c>
      <c r="J10" s="88">
        <f t="shared" si="0"/>
        <v>0.21000000000000002</v>
      </c>
      <c r="K10" s="137"/>
      <c r="L10" s="49"/>
    </row>
    <row r="11" spans="1:14" ht="19.5" customHeight="1">
      <c r="A11" s="97"/>
      <c r="B11" s="169" t="s">
        <v>119</v>
      </c>
      <c r="C11" s="44"/>
      <c r="D11" s="58"/>
      <c r="E11" s="134" t="s">
        <v>133</v>
      </c>
      <c r="F11" s="152" t="s">
        <v>115</v>
      </c>
      <c r="G11" s="152">
        <v>3</v>
      </c>
      <c r="H11" s="62" t="s">
        <v>116</v>
      </c>
      <c r="I11" s="58" t="s">
        <v>134</v>
      </c>
      <c r="J11" s="88">
        <f t="shared" si="0"/>
        <v>0.39300000000000002</v>
      </c>
      <c r="K11" s="49"/>
      <c r="L11" s="49"/>
      <c r="M11" s="111">
        <f>J15+J16+J17+J18+J19+J20</f>
        <v>2.665</v>
      </c>
      <c r="N11" s="112">
        <f>M11/0.522</f>
        <v>5.1053639846743293</v>
      </c>
    </row>
    <row r="12" spans="1:14" ht="20.25" customHeight="1">
      <c r="A12" s="97"/>
      <c r="B12" s="169" t="s">
        <v>147</v>
      </c>
      <c r="C12" s="44"/>
      <c r="D12" s="58"/>
      <c r="E12" s="134" t="s">
        <v>149</v>
      </c>
      <c r="F12" s="152" t="s">
        <v>121</v>
      </c>
      <c r="G12" s="152">
        <v>2</v>
      </c>
      <c r="H12" s="44" t="s">
        <v>116</v>
      </c>
      <c r="I12" s="58" t="s">
        <v>148</v>
      </c>
      <c r="J12" s="88">
        <f t="shared" si="0"/>
        <v>0.11600000000000001</v>
      </c>
      <c r="K12" s="137"/>
      <c r="L12" s="49"/>
      <c r="M12" s="111"/>
      <c r="N12" s="112"/>
    </row>
    <row r="13" spans="1:14" ht="19.5" customHeight="1">
      <c r="A13" s="97"/>
      <c r="B13" s="68" t="s">
        <v>128</v>
      </c>
      <c r="C13" s="168"/>
      <c r="D13" s="58"/>
      <c r="E13" s="134" t="s">
        <v>136</v>
      </c>
      <c r="F13" s="44" t="s">
        <v>115</v>
      </c>
      <c r="G13" s="56">
        <v>112</v>
      </c>
      <c r="H13" s="62" t="s">
        <v>116</v>
      </c>
      <c r="I13" s="58" t="s">
        <v>156</v>
      </c>
      <c r="J13" s="88">
        <f t="shared" si="0"/>
        <v>7.1680000000000001</v>
      </c>
      <c r="K13" s="137"/>
      <c r="L13" s="49"/>
      <c r="M13" s="111"/>
      <c r="N13" s="112"/>
    </row>
    <row r="14" spans="1:14" ht="19.5" customHeight="1">
      <c r="A14" s="97">
        <v>2</v>
      </c>
      <c r="B14" s="96" t="s">
        <v>122</v>
      </c>
      <c r="C14" s="44"/>
      <c r="D14" s="58"/>
      <c r="E14" s="134"/>
      <c r="F14" s="152"/>
      <c r="G14" s="152"/>
      <c r="H14" s="44" t="s">
        <v>123</v>
      </c>
      <c r="I14" s="28"/>
      <c r="J14" s="48" t="s">
        <v>157</v>
      </c>
      <c r="K14" s="137"/>
      <c r="L14" s="49"/>
      <c r="M14" s="111"/>
      <c r="N14" s="112"/>
    </row>
    <row r="15" spans="1:14" ht="18.75">
      <c r="A15" s="97"/>
      <c r="B15" s="96" t="s">
        <v>140</v>
      </c>
      <c r="C15" s="44"/>
      <c r="D15" s="58"/>
      <c r="E15" s="134" t="s">
        <v>144</v>
      </c>
      <c r="F15" s="152" t="s">
        <v>120</v>
      </c>
      <c r="G15" s="152">
        <v>2</v>
      </c>
      <c r="H15" s="44" t="s">
        <v>124</v>
      </c>
      <c r="I15" s="58" t="s">
        <v>146</v>
      </c>
      <c r="J15" s="48">
        <f>I15*G15</f>
        <v>2.1999999999999999E-2</v>
      </c>
      <c r="K15" s="63"/>
      <c r="L15" s="64"/>
      <c r="N15">
        <f>1.879</f>
        <v>1.879</v>
      </c>
    </row>
    <row r="16" spans="1:14" ht="18.75">
      <c r="A16" s="62"/>
      <c r="B16" s="169" t="s">
        <v>150</v>
      </c>
      <c r="C16" s="62"/>
      <c r="D16" s="58"/>
      <c r="E16" s="134" t="s">
        <v>153</v>
      </c>
      <c r="F16" s="152" t="s">
        <v>115</v>
      </c>
      <c r="G16" s="152">
        <v>2</v>
      </c>
      <c r="H16" s="44" t="s">
        <v>124</v>
      </c>
      <c r="I16" s="58" t="s">
        <v>155</v>
      </c>
      <c r="J16" s="48">
        <f t="shared" ref="J16:J20" si="1">I16*G16</f>
        <v>6.2E-2</v>
      </c>
      <c r="K16" s="109"/>
      <c r="L16" s="110"/>
      <c r="N16">
        <v>1.4019999999999999</v>
      </c>
    </row>
    <row r="17" spans="1:23" ht="18.75">
      <c r="A17" s="62"/>
      <c r="B17" s="96" t="s">
        <v>118</v>
      </c>
      <c r="C17" s="44"/>
      <c r="D17" s="58"/>
      <c r="E17" s="134" t="s">
        <v>130</v>
      </c>
      <c r="F17" s="152" t="s">
        <v>120</v>
      </c>
      <c r="G17" s="152">
        <v>5</v>
      </c>
      <c r="H17" s="44" t="s">
        <v>124</v>
      </c>
      <c r="I17" s="58" t="s">
        <v>131</v>
      </c>
      <c r="J17" s="48">
        <f t="shared" si="1"/>
        <v>0.1</v>
      </c>
      <c r="K17" s="154"/>
      <c r="L17" s="144"/>
      <c r="N17">
        <f>N15-N16</f>
        <v>0.47700000000000009</v>
      </c>
    </row>
    <row r="18" spans="1:23" ht="18.75">
      <c r="A18" s="62"/>
      <c r="B18" s="169" t="s">
        <v>119</v>
      </c>
      <c r="C18" s="44"/>
      <c r="D18" s="58"/>
      <c r="E18" s="134" t="s">
        <v>133</v>
      </c>
      <c r="F18" s="152" t="s">
        <v>115</v>
      </c>
      <c r="G18" s="152">
        <v>3</v>
      </c>
      <c r="H18" s="44" t="s">
        <v>124</v>
      </c>
      <c r="I18" s="58" t="s">
        <v>135</v>
      </c>
      <c r="J18" s="48">
        <f t="shared" si="1"/>
        <v>0.189</v>
      </c>
      <c r="K18" s="137"/>
      <c r="L18" s="49"/>
    </row>
    <row r="19" spans="1:23" ht="18.75">
      <c r="A19" s="62"/>
      <c r="B19" s="169" t="s">
        <v>147</v>
      </c>
      <c r="C19" s="132"/>
      <c r="D19" s="58"/>
      <c r="E19" s="134" t="s">
        <v>149</v>
      </c>
      <c r="F19" s="152" t="s">
        <v>121</v>
      </c>
      <c r="G19" s="152">
        <v>2</v>
      </c>
      <c r="H19" s="44" t="s">
        <v>124</v>
      </c>
      <c r="I19" s="146">
        <v>2.5999999999999999E-2</v>
      </c>
      <c r="J19" s="48">
        <f t="shared" si="1"/>
        <v>5.1999999999999998E-2</v>
      </c>
      <c r="K19" s="137"/>
      <c r="L19" s="49"/>
    </row>
    <row r="20" spans="1:23" ht="17.25">
      <c r="A20" s="62"/>
      <c r="B20" s="68" t="s">
        <v>128</v>
      </c>
      <c r="C20" s="168"/>
      <c r="D20" s="58"/>
      <c r="E20" s="134" t="s">
        <v>136</v>
      </c>
      <c r="F20" s="44" t="s">
        <v>115</v>
      </c>
      <c r="G20" s="56">
        <v>112</v>
      </c>
      <c r="H20" s="44" t="s">
        <v>124</v>
      </c>
      <c r="I20" s="58" t="s">
        <v>131</v>
      </c>
      <c r="J20" s="48">
        <f t="shared" si="1"/>
        <v>2.2400000000000002</v>
      </c>
      <c r="K20" s="137"/>
      <c r="L20" s="49"/>
    </row>
    <row r="21" spans="1:23" ht="18.75">
      <c r="A21" s="62">
        <v>3</v>
      </c>
      <c r="B21" s="68" t="s">
        <v>125</v>
      </c>
      <c r="C21" s="158"/>
      <c r="D21" s="135"/>
      <c r="E21" s="134"/>
      <c r="F21" s="152"/>
      <c r="G21" s="152"/>
      <c r="H21" s="44" t="s">
        <v>124</v>
      </c>
      <c r="I21" s="58"/>
      <c r="J21" s="48">
        <f>J22+J23+J24</f>
        <v>3.3599999999999994</v>
      </c>
      <c r="K21" s="159"/>
      <c r="L21" s="49"/>
    </row>
    <row r="22" spans="1:23" ht="18.75">
      <c r="A22" s="62"/>
      <c r="B22" s="68" t="s">
        <v>151</v>
      </c>
      <c r="C22" s="158"/>
      <c r="D22" s="135"/>
      <c r="E22" s="134" t="s">
        <v>142</v>
      </c>
      <c r="F22" s="152" t="s">
        <v>126</v>
      </c>
      <c r="G22" s="152">
        <v>2</v>
      </c>
      <c r="H22" s="44" t="s">
        <v>124</v>
      </c>
      <c r="I22" s="58" t="s">
        <v>143</v>
      </c>
      <c r="J22" s="48">
        <f>I22*G22</f>
        <v>0.36</v>
      </c>
      <c r="K22" s="137"/>
      <c r="L22" s="49"/>
    </row>
    <row r="23" spans="1:23" ht="17.25">
      <c r="A23" s="62"/>
      <c r="B23" s="68" t="s">
        <v>152</v>
      </c>
      <c r="C23" s="132"/>
      <c r="D23" s="58"/>
      <c r="E23" s="134" t="s">
        <v>137</v>
      </c>
      <c r="F23" s="44" t="s">
        <v>126</v>
      </c>
      <c r="G23" s="56">
        <v>3</v>
      </c>
      <c r="H23" s="44" t="s">
        <v>124</v>
      </c>
      <c r="I23" s="58" t="s">
        <v>138</v>
      </c>
      <c r="J23" s="48">
        <f t="shared" ref="J23:J24" si="2">I23*G23</f>
        <v>1.7999999999999998</v>
      </c>
      <c r="K23" s="137"/>
      <c r="L23" s="49"/>
    </row>
    <row r="24" spans="1:23" ht="18.75">
      <c r="A24" s="62"/>
      <c r="B24" s="96" t="s">
        <v>127</v>
      </c>
      <c r="C24" s="155"/>
      <c r="D24" s="156"/>
      <c r="E24" s="153" t="s">
        <v>139</v>
      </c>
      <c r="F24" s="44" t="s">
        <v>121</v>
      </c>
      <c r="G24" s="157">
        <v>2</v>
      </c>
      <c r="H24" s="44" t="s">
        <v>124</v>
      </c>
      <c r="I24" s="58" t="s">
        <v>138</v>
      </c>
      <c r="J24" s="48">
        <f t="shared" si="2"/>
        <v>1.2</v>
      </c>
      <c r="K24" s="144"/>
      <c r="L24" s="144"/>
    </row>
    <row r="25" spans="1:23" ht="18.75">
      <c r="A25" s="97">
        <v>4</v>
      </c>
      <c r="B25" s="68" t="s">
        <v>158</v>
      </c>
      <c r="C25" s="87"/>
      <c r="D25" s="60"/>
      <c r="E25" s="153"/>
      <c r="F25" s="62" t="s">
        <v>114</v>
      </c>
      <c r="G25" s="66">
        <v>8</v>
      </c>
      <c r="H25" s="147" t="s">
        <v>114</v>
      </c>
      <c r="I25" s="171">
        <v>1</v>
      </c>
      <c r="J25" s="170">
        <v>8</v>
      </c>
      <c r="K25" s="137"/>
      <c r="L25" s="49"/>
    </row>
    <row r="26" spans="1:23" ht="18.75">
      <c r="A26" s="147">
        <v>5</v>
      </c>
      <c r="B26" s="68" t="s">
        <v>129</v>
      </c>
      <c r="C26" s="148"/>
      <c r="D26" s="149"/>
      <c r="E26" s="136"/>
      <c r="F26" s="150"/>
      <c r="G26" s="151"/>
      <c r="H26" s="27" t="s">
        <v>124</v>
      </c>
      <c r="I26" s="139"/>
      <c r="J26" s="145">
        <f>J27+J28</f>
        <v>0.27899999999999997</v>
      </c>
      <c r="K26" s="49"/>
      <c r="L26" s="49"/>
    </row>
    <row r="27" spans="1:23" ht="34.5">
      <c r="A27" s="97"/>
      <c r="B27" s="68" t="s">
        <v>159</v>
      </c>
      <c r="C27" s="44"/>
      <c r="D27" s="58"/>
      <c r="E27" s="152" t="s">
        <v>160</v>
      </c>
      <c r="F27" s="62" t="s">
        <v>115</v>
      </c>
      <c r="G27" s="140">
        <v>3</v>
      </c>
      <c r="H27" s="27" t="s">
        <v>124</v>
      </c>
      <c r="I27" s="58" t="s">
        <v>161</v>
      </c>
      <c r="J27" s="88">
        <f>I27*G27</f>
        <v>0.22799999999999998</v>
      </c>
      <c r="K27" s="137"/>
      <c r="L27" s="49"/>
    </row>
    <row r="28" spans="1:23" ht="34.5">
      <c r="A28" s="147"/>
      <c r="B28" s="68" t="s">
        <v>141</v>
      </c>
      <c r="C28" s="135"/>
      <c r="D28" s="135"/>
      <c r="E28" s="152" t="s">
        <v>162</v>
      </c>
      <c r="F28" s="62" t="s">
        <v>115</v>
      </c>
      <c r="G28" s="152">
        <v>1</v>
      </c>
      <c r="H28" s="27" t="s">
        <v>124</v>
      </c>
      <c r="I28" s="28">
        <v>5.0999999999999997E-2</v>
      </c>
      <c r="J28" s="88">
        <f>I28*G28</f>
        <v>5.0999999999999997E-2</v>
      </c>
      <c r="K28" s="137"/>
      <c r="L28" s="49"/>
    </row>
    <row r="29" spans="1:23" ht="18.75">
      <c r="A29" s="97"/>
      <c r="B29" s="113"/>
      <c r="C29" s="135"/>
      <c r="D29" s="135"/>
      <c r="E29" s="153"/>
      <c r="F29" s="152"/>
      <c r="G29" s="152"/>
      <c r="H29" s="27"/>
      <c r="I29" s="28"/>
      <c r="J29" s="88"/>
      <c r="K29" s="49"/>
      <c r="L29" s="49"/>
    </row>
    <row r="30" spans="1:23" ht="18.75" customHeight="1">
      <c r="A30" s="147"/>
      <c r="B30" s="113"/>
      <c r="C30" s="172"/>
      <c r="D30" s="172"/>
      <c r="E30" s="172"/>
      <c r="F30" s="172"/>
      <c r="G30" s="172"/>
      <c r="H30" s="27"/>
      <c r="I30" s="28"/>
      <c r="J30" s="88"/>
      <c r="K30" s="138"/>
      <c r="L30" s="49"/>
    </row>
    <row r="31" spans="1:23" ht="18.75">
      <c r="A31" s="97"/>
      <c r="B31" s="113"/>
      <c r="C31" s="172"/>
      <c r="D31" s="172"/>
      <c r="E31" s="172"/>
      <c r="F31" s="172"/>
      <c r="G31" s="172"/>
      <c r="H31" s="27"/>
      <c r="I31" s="28"/>
      <c r="J31" s="88"/>
      <c r="K31" s="49"/>
      <c r="L31" s="49"/>
    </row>
    <row r="32" spans="1:23" ht="18.75">
      <c r="A32" s="147"/>
      <c r="B32" s="68"/>
      <c r="C32" s="62"/>
      <c r="D32" s="58"/>
      <c r="E32" s="135"/>
      <c r="F32" s="172"/>
      <c r="G32" s="152"/>
      <c r="H32" s="27"/>
      <c r="I32" s="58"/>
      <c r="J32" s="69"/>
      <c r="K32" s="49"/>
      <c r="L32" s="49"/>
      <c r="N32" t="s">
        <v>85</v>
      </c>
      <c r="O32" s="113" t="s">
        <v>113</v>
      </c>
      <c r="U32" s="27" t="s">
        <v>79</v>
      </c>
      <c r="V32" s="28">
        <v>4.33</v>
      </c>
      <c r="W32" s="28">
        <v>4.74</v>
      </c>
    </row>
    <row r="33" spans="1:23" ht="18.75">
      <c r="A33" s="62"/>
      <c r="B33" s="68"/>
      <c r="C33" s="62"/>
      <c r="D33" s="58"/>
      <c r="F33" s="152"/>
      <c r="G33" s="152"/>
      <c r="H33" s="62"/>
      <c r="I33" s="58"/>
      <c r="J33" s="69"/>
      <c r="K33" s="49"/>
      <c r="L33" s="49"/>
      <c r="N33" t="s">
        <v>86</v>
      </c>
      <c r="O33" s="113" t="s">
        <v>83</v>
      </c>
      <c r="U33" s="27" t="s">
        <v>79</v>
      </c>
      <c r="V33" s="28">
        <v>6.32</v>
      </c>
      <c r="W33" s="28"/>
    </row>
    <row r="34" spans="1:23" ht="18.75">
      <c r="A34" s="62"/>
      <c r="B34" s="96"/>
      <c r="C34" s="44"/>
      <c r="D34" s="58"/>
      <c r="F34" s="152"/>
      <c r="G34" s="152"/>
      <c r="H34" s="44"/>
      <c r="I34" s="58"/>
      <c r="J34" s="69"/>
      <c r="K34" s="49"/>
      <c r="L34" s="49"/>
      <c r="O34" s="96" t="s">
        <v>81</v>
      </c>
      <c r="P34" s="44"/>
      <c r="Q34" s="58"/>
      <c r="U34" s="44" t="s">
        <v>79</v>
      </c>
      <c r="V34" s="58" t="s">
        <v>82</v>
      </c>
    </row>
    <row r="35" spans="1:23" ht="18.75">
      <c r="A35" s="62"/>
      <c r="B35" s="96"/>
      <c r="C35" s="44"/>
      <c r="D35" s="58"/>
      <c r="F35" s="152"/>
      <c r="G35" s="152"/>
      <c r="H35" s="44"/>
      <c r="I35" s="58"/>
      <c r="J35" s="69"/>
      <c r="K35" s="49"/>
      <c r="L35" s="49"/>
      <c r="O35" s="68" t="s">
        <v>80</v>
      </c>
      <c r="P35" s="62"/>
      <c r="Q35" s="58"/>
      <c r="U35" s="62" t="s">
        <v>79</v>
      </c>
      <c r="V35" s="58" t="s">
        <v>9</v>
      </c>
    </row>
    <row r="36" spans="1:23" ht="17.25">
      <c r="A36" s="62"/>
      <c r="B36" s="68"/>
      <c r="C36" s="61"/>
      <c r="D36" s="60"/>
      <c r="E36" s="29"/>
      <c r="F36" s="62"/>
      <c r="G36" s="66"/>
      <c r="H36" s="62"/>
      <c r="I36" s="58"/>
      <c r="J36" s="88"/>
      <c r="K36" s="49"/>
      <c r="L36" s="49"/>
    </row>
    <row r="37" spans="1:23" ht="17.25">
      <c r="A37" s="62"/>
      <c r="B37" s="68"/>
      <c r="C37" s="61"/>
      <c r="D37" s="60"/>
      <c r="E37" s="29"/>
      <c r="F37" s="62"/>
      <c r="G37" s="66"/>
      <c r="H37" s="62"/>
      <c r="I37" s="58"/>
      <c r="J37" s="88"/>
      <c r="K37" s="49"/>
      <c r="L37" s="49"/>
    </row>
    <row r="38" spans="1:23" ht="17.25">
      <c r="A38" s="62"/>
      <c r="B38" s="68"/>
      <c r="C38" s="61"/>
      <c r="D38" s="60"/>
      <c r="E38" s="29"/>
      <c r="F38" s="62"/>
      <c r="G38" s="66"/>
      <c r="H38" s="62"/>
      <c r="I38" s="58"/>
      <c r="J38" s="88"/>
      <c r="K38" s="49"/>
      <c r="L38" s="49"/>
    </row>
    <row r="39" spans="1:23" ht="17.25">
      <c r="A39" s="62"/>
      <c r="B39" s="68" t="s">
        <v>1</v>
      </c>
      <c r="C39" s="61"/>
      <c r="D39" s="60"/>
      <c r="E39" s="29"/>
      <c r="F39" s="62"/>
      <c r="G39" s="66"/>
      <c r="H39" s="62"/>
      <c r="I39" s="53"/>
      <c r="J39" s="70"/>
      <c r="K39" s="49"/>
      <c r="L39" s="49"/>
    </row>
    <row r="40" spans="1:23" ht="34.5" customHeight="1">
      <c r="A40" s="71"/>
      <c r="B40" s="77" t="s">
        <v>25</v>
      </c>
      <c r="C40" s="77"/>
      <c r="D40" s="206"/>
      <c r="E40" s="206"/>
      <c r="F40" s="206"/>
      <c r="G40" s="206"/>
      <c r="H40" s="206"/>
      <c r="I40" s="206"/>
      <c r="J40" s="206"/>
      <c r="K40" s="206"/>
      <c r="L40" s="206"/>
    </row>
    <row r="41" spans="1:23" ht="34.5" customHeight="1">
      <c r="A41" s="174" t="s">
        <v>4</v>
      </c>
      <c r="B41" s="174" t="s">
        <v>12</v>
      </c>
      <c r="C41" s="174" t="s">
        <v>26</v>
      </c>
      <c r="D41" s="207" t="s">
        <v>14</v>
      </c>
      <c r="E41" s="174" t="s">
        <v>15</v>
      </c>
      <c r="F41" s="174" t="s">
        <v>16</v>
      </c>
      <c r="G41" s="174"/>
      <c r="H41" s="207" t="s">
        <v>17</v>
      </c>
      <c r="I41" s="207"/>
      <c r="J41" s="207"/>
      <c r="K41" s="208" t="s">
        <v>18</v>
      </c>
      <c r="L41" s="208"/>
    </row>
    <row r="42" spans="1:23" ht="82.5">
      <c r="A42" s="174"/>
      <c r="B42" s="174"/>
      <c r="C42" s="174"/>
      <c r="D42" s="207"/>
      <c r="E42" s="174"/>
      <c r="F42" s="78" t="s">
        <v>19</v>
      </c>
      <c r="G42" s="78" t="s">
        <v>20</v>
      </c>
      <c r="H42" s="43" t="s">
        <v>19</v>
      </c>
      <c r="I42" s="160" t="s">
        <v>21</v>
      </c>
      <c r="J42" s="78" t="s">
        <v>27</v>
      </c>
      <c r="K42" s="43" t="s">
        <v>23</v>
      </c>
      <c r="L42" s="43" t="s">
        <v>24</v>
      </c>
    </row>
    <row r="43" spans="1:23" ht="17.25">
      <c r="A43" s="27">
        <v>1</v>
      </c>
      <c r="B43" s="27">
        <v>2</v>
      </c>
      <c r="C43" s="28">
        <v>3</v>
      </c>
      <c r="D43" s="27">
        <v>4</v>
      </c>
      <c r="E43" s="28">
        <v>5</v>
      </c>
      <c r="F43" s="28">
        <v>6</v>
      </c>
      <c r="G43" s="28">
        <v>7</v>
      </c>
      <c r="H43" s="27">
        <v>8</v>
      </c>
      <c r="I43" s="28">
        <v>9</v>
      </c>
      <c r="J43" s="28">
        <v>10</v>
      </c>
      <c r="K43" s="27">
        <v>11</v>
      </c>
      <c r="L43" s="27">
        <v>12</v>
      </c>
    </row>
    <row r="44" spans="1:23" ht="17.25">
      <c r="A44" s="27">
        <v>1</v>
      </c>
      <c r="B44" s="72"/>
      <c r="C44" s="73"/>
      <c r="D44" s="72"/>
      <c r="E44" s="73"/>
      <c r="F44" s="73"/>
      <c r="G44" s="73"/>
      <c r="H44" s="72"/>
      <c r="I44" s="73"/>
      <c r="J44" s="74"/>
      <c r="K44" s="27"/>
      <c r="L44" s="27"/>
    </row>
    <row r="45" spans="1:23" ht="17.25">
      <c r="A45" s="27">
        <v>2</v>
      </c>
      <c r="B45" s="27"/>
      <c r="C45" s="28"/>
      <c r="D45" s="27"/>
      <c r="E45" s="28"/>
      <c r="F45" s="73"/>
      <c r="G45" s="28"/>
      <c r="H45" s="27"/>
      <c r="I45" s="28"/>
      <c r="J45" s="28"/>
      <c r="K45" s="27"/>
      <c r="L45" s="27"/>
    </row>
    <row r="46" spans="1:23" ht="17.25">
      <c r="A46" s="57">
        <v>3</v>
      </c>
      <c r="B46" s="27"/>
      <c r="C46" s="28"/>
      <c r="D46" s="27"/>
      <c r="E46" s="28"/>
      <c r="F46" s="28"/>
      <c r="G46" s="28"/>
      <c r="H46" s="27"/>
      <c r="I46" s="28"/>
      <c r="J46" s="28"/>
      <c r="K46" s="27"/>
      <c r="L46" s="27"/>
    </row>
    <row r="47" spans="1:23" ht="17.25">
      <c r="A47" s="57">
        <v>4</v>
      </c>
      <c r="B47" s="27"/>
      <c r="C47" s="28"/>
      <c r="D47" s="27"/>
      <c r="E47" s="28"/>
      <c r="F47" s="28"/>
      <c r="G47" s="28"/>
      <c r="H47" s="27"/>
      <c r="I47" s="28"/>
      <c r="J47" s="28"/>
      <c r="K47" s="27"/>
      <c r="L47" s="27"/>
    </row>
    <row r="48" spans="1:23" ht="17.25">
      <c r="A48" s="57">
        <v>5</v>
      </c>
      <c r="B48" s="27"/>
      <c r="C48" s="28"/>
      <c r="D48" s="27"/>
      <c r="E48" s="28"/>
      <c r="F48" s="28"/>
      <c r="G48" s="28"/>
      <c r="H48" s="27"/>
      <c r="I48" s="28"/>
      <c r="J48" s="28"/>
      <c r="K48" s="27"/>
      <c r="L48" s="27"/>
    </row>
    <row r="49" spans="1:25" ht="17.25">
      <c r="A49" s="57">
        <v>6</v>
      </c>
      <c r="B49" s="27"/>
      <c r="C49" s="28"/>
      <c r="D49" s="27"/>
      <c r="E49" s="28"/>
      <c r="F49" s="28"/>
      <c r="G49" s="28"/>
      <c r="H49" s="27"/>
      <c r="I49" s="28"/>
      <c r="J49" s="28"/>
      <c r="K49" s="27"/>
      <c r="L49" s="27"/>
    </row>
    <row r="50" spans="1:25" ht="17.25">
      <c r="A50" s="75"/>
      <c r="B50" s="200" t="s">
        <v>28</v>
      </c>
      <c r="C50" s="200"/>
      <c r="D50" s="200"/>
      <c r="E50" s="200"/>
      <c r="F50" s="200"/>
      <c r="G50" s="200"/>
      <c r="H50" s="201"/>
      <c r="I50" s="201"/>
      <c r="J50" s="201"/>
      <c r="K50" s="202">
        <f>L49+L48+L47+L46+L45+L44</f>
        <v>0</v>
      </c>
      <c r="L50" s="202"/>
    </row>
    <row r="51" spans="1:25" ht="29.25" customHeight="1">
      <c r="A51" s="203" t="s">
        <v>29</v>
      </c>
      <c r="B51" s="204"/>
      <c r="C51" s="204"/>
      <c r="D51" s="204"/>
      <c r="E51" s="204"/>
      <c r="F51" s="204"/>
      <c r="G51" s="204"/>
      <c r="H51" s="204"/>
      <c r="I51" s="204"/>
      <c r="J51" s="204"/>
      <c r="K51" s="204"/>
      <c r="L51" s="205"/>
    </row>
    <row r="52" spans="1:25" ht="34.5" customHeight="1">
      <c r="A52" s="28" t="s">
        <v>30</v>
      </c>
      <c r="B52" s="199" t="s">
        <v>31</v>
      </c>
      <c r="C52" s="199"/>
      <c r="D52" s="28" t="s">
        <v>32</v>
      </c>
      <c r="E52" s="199" t="s">
        <v>33</v>
      </c>
      <c r="F52" s="199"/>
      <c r="G52" s="199"/>
      <c r="H52" s="199" t="s">
        <v>34</v>
      </c>
      <c r="I52" s="199"/>
      <c r="J52" s="199"/>
      <c r="K52" s="199" t="s">
        <v>24</v>
      </c>
      <c r="L52" s="199"/>
    </row>
    <row r="53" spans="1:25" ht="17.25">
      <c r="A53" s="28">
        <v>1</v>
      </c>
      <c r="B53" s="197">
        <v>2</v>
      </c>
      <c r="C53" s="198"/>
      <c r="D53" s="28">
        <v>3</v>
      </c>
      <c r="E53" s="199">
        <v>4</v>
      </c>
      <c r="F53" s="199"/>
      <c r="G53" s="199"/>
      <c r="H53" s="199">
        <v>5</v>
      </c>
      <c r="I53" s="199"/>
      <c r="J53" s="199"/>
      <c r="K53" s="199">
        <v>6</v>
      </c>
      <c r="L53" s="199"/>
    </row>
    <row r="54" spans="1:25" ht="16.5" customHeight="1">
      <c r="A54" s="28">
        <v>1</v>
      </c>
      <c r="B54" s="230" t="s">
        <v>35</v>
      </c>
      <c r="C54" s="230"/>
      <c r="D54" s="231">
        <v>5</v>
      </c>
      <c r="E54" s="232">
        <v>97.013099999999994</v>
      </c>
      <c r="F54" s="233"/>
      <c r="G54" s="234"/>
      <c r="H54" s="235">
        <v>22.83</v>
      </c>
      <c r="I54" s="235"/>
      <c r="J54" s="235"/>
      <c r="K54" s="236">
        <f>H54*E54</f>
        <v>2214.8090729999999</v>
      </c>
      <c r="L54" s="236"/>
      <c r="M54" t="s">
        <v>87</v>
      </c>
      <c r="N54" t="s">
        <v>88</v>
      </c>
      <c r="O54" s="184" t="s">
        <v>68</v>
      </c>
      <c r="P54" s="184"/>
      <c r="Q54" s="94">
        <v>5</v>
      </c>
      <c r="R54" s="185">
        <v>97.013099999999994</v>
      </c>
      <c r="S54" s="186"/>
      <c r="T54" s="187"/>
      <c r="U54" s="194"/>
      <c r="V54" s="194"/>
      <c r="W54" s="194"/>
      <c r="X54" s="196"/>
      <c r="Y54" s="196"/>
    </row>
    <row r="55" spans="1:25" ht="17.25">
      <c r="A55" s="28">
        <v>2</v>
      </c>
      <c r="B55" s="184" t="s">
        <v>35</v>
      </c>
      <c r="C55" s="184"/>
      <c r="D55" s="94">
        <v>6</v>
      </c>
      <c r="E55" s="185">
        <v>109.13979999999999</v>
      </c>
      <c r="F55" s="186"/>
      <c r="G55" s="187"/>
      <c r="H55" s="210">
        <v>22.83</v>
      </c>
      <c r="I55" s="211"/>
      <c r="J55" s="212"/>
      <c r="K55" s="196">
        <f t="shared" ref="K55:K56" si="3">H55*E55</f>
        <v>2491.6616339999996</v>
      </c>
      <c r="L55" s="196"/>
      <c r="O55" s="184" t="s">
        <v>68</v>
      </c>
      <c r="P55" s="184"/>
      <c r="Q55" s="94">
        <v>6</v>
      </c>
      <c r="R55" s="185">
        <v>109.13979999999999</v>
      </c>
      <c r="S55" s="186"/>
      <c r="T55" s="187"/>
    </row>
    <row r="56" spans="1:25" ht="17.25" customHeight="1">
      <c r="A56" s="28">
        <v>3</v>
      </c>
      <c r="B56" s="184"/>
      <c r="C56" s="184"/>
      <c r="D56" s="94"/>
      <c r="E56" s="185"/>
      <c r="F56" s="186"/>
      <c r="G56" s="187"/>
      <c r="H56" s="194"/>
      <c r="I56" s="194"/>
      <c r="J56" s="194"/>
      <c r="K56" s="196"/>
      <c r="L56" s="196"/>
      <c r="O56" s="184" t="s">
        <v>35</v>
      </c>
      <c r="P56" s="184"/>
      <c r="Q56" s="94">
        <v>5</v>
      </c>
      <c r="R56" s="185">
        <v>97.013099999999994</v>
      </c>
      <c r="S56" s="186"/>
      <c r="T56" s="187"/>
    </row>
    <row r="57" spans="1:25" ht="17.25">
      <c r="A57" s="28">
        <v>4</v>
      </c>
      <c r="B57" s="184"/>
      <c r="C57" s="184"/>
      <c r="D57" s="94"/>
      <c r="E57" s="185"/>
      <c r="F57" s="186"/>
      <c r="G57" s="187"/>
      <c r="H57" s="210"/>
      <c r="I57" s="211"/>
      <c r="J57" s="212"/>
      <c r="K57" s="196"/>
      <c r="L57" s="196"/>
      <c r="O57" s="184" t="s">
        <v>75</v>
      </c>
      <c r="P57" s="184"/>
      <c r="Q57" s="94">
        <v>6</v>
      </c>
      <c r="R57" s="185">
        <v>109.13979999999999</v>
      </c>
      <c r="S57" s="186"/>
      <c r="T57" s="187"/>
    </row>
    <row r="58" spans="1:25" ht="17.25">
      <c r="A58" s="28">
        <v>5</v>
      </c>
      <c r="B58" s="192"/>
      <c r="C58" s="193"/>
      <c r="D58" s="94"/>
      <c r="E58" s="185"/>
      <c r="F58" s="186"/>
      <c r="G58" s="187"/>
      <c r="H58" s="194"/>
      <c r="I58" s="194"/>
      <c r="J58" s="194"/>
      <c r="K58" s="196"/>
      <c r="L58" s="196"/>
      <c r="O58" s="184" t="s">
        <v>76</v>
      </c>
      <c r="P58" s="184"/>
      <c r="Q58" s="94">
        <v>6</v>
      </c>
      <c r="R58" s="195">
        <v>109.13979999999999</v>
      </c>
      <c r="S58" s="195"/>
      <c r="T58" s="195"/>
    </row>
    <row r="59" spans="1:25" ht="17.25">
      <c r="A59" s="28">
        <v>6</v>
      </c>
      <c r="B59" s="192"/>
      <c r="C59" s="193"/>
      <c r="D59" s="94"/>
      <c r="E59" s="185"/>
      <c r="F59" s="186"/>
      <c r="G59" s="187"/>
      <c r="H59" s="194"/>
      <c r="I59" s="194"/>
      <c r="J59" s="194"/>
      <c r="K59" s="196"/>
      <c r="L59" s="196"/>
      <c r="O59" s="184" t="s">
        <v>76</v>
      </c>
      <c r="P59" s="184"/>
      <c r="Q59" s="94">
        <v>5</v>
      </c>
      <c r="R59" s="185">
        <v>97.013099999999994</v>
      </c>
      <c r="S59" s="186"/>
      <c r="T59" s="187"/>
    </row>
    <row r="60" spans="1:25" ht="17.25">
      <c r="A60" s="28">
        <v>7</v>
      </c>
      <c r="B60" s="184"/>
      <c r="C60" s="184"/>
      <c r="D60" s="94"/>
      <c r="E60" s="185"/>
      <c r="F60" s="186"/>
      <c r="G60" s="187"/>
      <c r="H60" s="194"/>
      <c r="I60" s="194"/>
      <c r="J60" s="194"/>
      <c r="K60" s="196"/>
      <c r="L60" s="196"/>
      <c r="O60" s="192" t="s">
        <v>77</v>
      </c>
      <c r="P60" s="193"/>
      <c r="Q60" s="94">
        <v>5</v>
      </c>
      <c r="R60" s="185">
        <v>97.013099999999994</v>
      </c>
      <c r="S60" s="186"/>
      <c r="T60" s="187"/>
    </row>
    <row r="61" spans="1:25" ht="17.25">
      <c r="A61" s="28">
        <v>8</v>
      </c>
      <c r="B61" s="184"/>
      <c r="C61" s="184"/>
      <c r="D61" s="94"/>
      <c r="E61" s="185"/>
      <c r="F61" s="186"/>
      <c r="G61" s="187"/>
      <c r="H61" s="194"/>
      <c r="I61" s="194"/>
      <c r="J61" s="194"/>
      <c r="K61" s="196"/>
      <c r="L61" s="196"/>
      <c r="O61" s="165"/>
      <c r="P61" s="166"/>
      <c r="Q61" s="94"/>
      <c r="R61" s="162"/>
      <c r="S61" s="163"/>
      <c r="T61" s="164"/>
    </row>
    <row r="62" spans="1:25" ht="17.25">
      <c r="A62" s="28">
        <v>9</v>
      </c>
      <c r="B62" s="184"/>
      <c r="C62" s="184"/>
      <c r="D62" s="94"/>
      <c r="E62" s="195"/>
      <c r="F62" s="195"/>
      <c r="G62" s="195"/>
      <c r="H62" s="194"/>
      <c r="I62" s="194"/>
      <c r="J62" s="194"/>
      <c r="K62" s="196"/>
      <c r="L62" s="196"/>
      <c r="O62" s="165"/>
      <c r="P62" s="166"/>
      <c r="Q62" s="94"/>
      <c r="R62" s="162"/>
      <c r="S62" s="163"/>
      <c r="T62" s="164"/>
    </row>
    <row r="63" spans="1:25" ht="17.25">
      <c r="A63" s="28">
        <v>10</v>
      </c>
      <c r="B63" s="184"/>
      <c r="C63" s="184"/>
      <c r="D63" s="94"/>
      <c r="E63" s="185"/>
      <c r="F63" s="186"/>
      <c r="G63" s="187"/>
      <c r="H63" s="194"/>
      <c r="I63" s="194"/>
      <c r="J63" s="194"/>
      <c r="K63" s="196"/>
      <c r="L63" s="196"/>
      <c r="O63" s="165"/>
      <c r="P63" s="166"/>
      <c r="Q63" s="94"/>
      <c r="R63" s="162"/>
      <c r="S63" s="163"/>
      <c r="T63" s="164"/>
    </row>
    <row r="64" spans="1:25" ht="17.25">
      <c r="A64" s="28">
        <v>11</v>
      </c>
      <c r="B64" s="184"/>
      <c r="C64" s="184"/>
      <c r="D64" s="94"/>
      <c r="E64" s="195"/>
      <c r="F64" s="195"/>
      <c r="G64" s="195"/>
      <c r="H64" s="194"/>
      <c r="I64" s="194"/>
      <c r="J64" s="194"/>
      <c r="K64" s="188"/>
      <c r="L64" s="189"/>
      <c r="O64" s="165"/>
      <c r="P64" s="166"/>
      <c r="Q64" s="94"/>
      <c r="R64" s="162"/>
      <c r="S64" s="163"/>
      <c r="T64" s="164"/>
    </row>
    <row r="65" spans="1:20" ht="17.25">
      <c r="A65" s="28">
        <v>12</v>
      </c>
      <c r="B65" s="192"/>
      <c r="C65" s="193"/>
      <c r="D65" s="94"/>
      <c r="E65" s="185"/>
      <c r="F65" s="186"/>
      <c r="G65" s="187"/>
      <c r="H65" s="185"/>
      <c r="I65" s="186"/>
      <c r="J65" s="187"/>
      <c r="K65" s="188"/>
      <c r="L65" s="189"/>
      <c r="O65" s="165"/>
      <c r="P65" s="166"/>
      <c r="Q65" s="94"/>
      <c r="R65" s="162"/>
      <c r="S65" s="163"/>
      <c r="T65" s="164"/>
    </row>
    <row r="66" spans="1:20" ht="17.25">
      <c r="A66" s="28">
        <v>13</v>
      </c>
      <c r="B66" s="184"/>
      <c r="C66" s="184"/>
      <c r="D66" s="94"/>
      <c r="E66" s="185"/>
      <c r="F66" s="186"/>
      <c r="G66" s="187"/>
      <c r="H66" s="185"/>
      <c r="I66" s="186"/>
      <c r="J66" s="187"/>
      <c r="K66" s="188"/>
      <c r="L66" s="189"/>
      <c r="O66" s="165"/>
      <c r="P66" s="166"/>
      <c r="Q66" s="94"/>
      <c r="R66" s="162"/>
      <c r="S66" s="163"/>
      <c r="T66" s="164"/>
    </row>
    <row r="67" spans="1:20" ht="17.25">
      <c r="A67" s="28">
        <v>14</v>
      </c>
      <c r="B67" s="184"/>
      <c r="C67" s="184"/>
      <c r="D67" s="94"/>
      <c r="E67" s="185"/>
      <c r="F67" s="186"/>
      <c r="G67" s="187"/>
      <c r="H67" s="185"/>
      <c r="I67" s="186"/>
      <c r="J67" s="187"/>
      <c r="K67" s="188"/>
      <c r="L67" s="189"/>
      <c r="O67" s="165"/>
      <c r="P67" s="166"/>
      <c r="Q67" s="94"/>
      <c r="R67" s="162"/>
      <c r="S67" s="163"/>
      <c r="T67" s="164"/>
    </row>
    <row r="68" spans="1:20" ht="17.25">
      <c r="A68" s="76"/>
      <c r="B68" s="190" t="s">
        <v>28</v>
      </c>
      <c r="C68" s="190"/>
      <c r="D68" s="190"/>
      <c r="E68" s="190"/>
      <c r="F68" s="190"/>
      <c r="G68" s="190"/>
      <c r="H68" s="191">
        <f>SUM(H54:J60)</f>
        <v>45.66</v>
      </c>
      <c r="I68" s="191"/>
      <c r="J68" s="191"/>
      <c r="K68" s="191">
        <f>SUM(K54:L67)</f>
        <v>4706.4707069999995</v>
      </c>
      <c r="L68" s="191"/>
      <c r="O68" s="184" t="s">
        <v>35</v>
      </c>
      <c r="P68" s="184"/>
      <c r="Q68" s="94">
        <v>4</v>
      </c>
      <c r="R68" s="185">
        <v>87.918099999999995</v>
      </c>
      <c r="S68" s="186"/>
      <c r="T68" s="187"/>
    </row>
    <row r="69" spans="1:20" ht="17.25">
      <c r="A69" s="91"/>
      <c r="B69" s="92"/>
      <c r="C69" s="92"/>
      <c r="D69" s="92"/>
      <c r="E69" s="92"/>
      <c r="F69" s="92"/>
      <c r="G69" s="92"/>
      <c r="H69" s="93"/>
      <c r="I69" s="93"/>
      <c r="J69" s="93"/>
      <c r="K69" s="93"/>
      <c r="L69" s="93"/>
      <c r="O69" s="184" t="s">
        <v>35</v>
      </c>
      <c r="P69" s="184"/>
      <c r="Q69" s="94">
        <v>3</v>
      </c>
      <c r="R69" s="185">
        <v>78.8232</v>
      </c>
      <c r="S69" s="186"/>
      <c r="T69" s="187"/>
    </row>
    <row r="70" spans="1:20" ht="17.25">
      <c r="A70" s="91"/>
      <c r="B70" s="92"/>
      <c r="C70" s="92"/>
      <c r="D70" s="92"/>
      <c r="E70" s="92"/>
      <c r="F70" s="92"/>
      <c r="G70" s="92"/>
      <c r="H70" s="93"/>
      <c r="I70" s="93"/>
      <c r="J70" s="93"/>
      <c r="K70" s="93"/>
      <c r="L70" s="93"/>
    </row>
    <row r="71" spans="1:20" ht="44.25" customHeight="1">
      <c r="A71" s="19"/>
      <c r="B71" s="79"/>
      <c r="C71" s="22"/>
      <c r="D71" s="21"/>
      <c r="E71" s="82"/>
      <c r="F71" s="82"/>
      <c r="G71" s="82"/>
      <c r="H71" s="21"/>
      <c r="I71" s="21"/>
      <c r="J71" s="84"/>
      <c r="K71" s="21"/>
      <c r="L71" s="19"/>
    </row>
    <row r="72" spans="1:20" ht="27" customHeight="1">
      <c r="A72" s="19"/>
      <c r="B72" s="80"/>
      <c r="C72" s="22"/>
      <c r="D72" s="21"/>
      <c r="E72" s="21"/>
      <c r="F72" s="21"/>
      <c r="G72" s="21"/>
      <c r="H72" s="21"/>
      <c r="I72" s="21"/>
      <c r="J72" s="84"/>
      <c r="K72" s="21"/>
      <c r="L72" s="19"/>
    </row>
    <row r="73" spans="1:20" ht="30" customHeight="1">
      <c r="A73" s="19"/>
      <c r="B73" s="21"/>
      <c r="C73" s="22"/>
      <c r="D73" s="21"/>
      <c r="E73" s="82"/>
      <c r="F73" s="82"/>
      <c r="G73" s="82"/>
      <c r="H73" s="21"/>
      <c r="I73" s="21"/>
      <c r="J73" s="84"/>
      <c r="K73" s="21"/>
      <c r="L73" s="167"/>
    </row>
    <row r="74" spans="1:20" ht="30" customHeight="1">
      <c r="A74" s="19"/>
      <c r="B74" s="21"/>
      <c r="C74" s="22"/>
      <c r="D74" s="21"/>
      <c r="E74" s="81"/>
      <c r="F74" s="81"/>
      <c r="G74" s="81"/>
      <c r="H74" s="23"/>
      <c r="I74" s="23"/>
      <c r="J74" s="85"/>
      <c r="K74" s="23"/>
      <c r="L74" s="167"/>
    </row>
    <row r="75" spans="1:20" ht="30" customHeight="1">
      <c r="A75" s="19"/>
      <c r="B75" s="21"/>
      <c r="C75" s="22"/>
      <c r="D75" s="21"/>
      <c r="E75" s="81"/>
      <c r="F75" s="81"/>
      <c r="G75" s="81"/>
      <c r="H75" s="23"/>
      <c r="I75" s="23"/>
      <c r="J75" s="85"/>
      <c r="K75" s="23"/>
      <c r="L75" s="167"/>
    </row>
    <row r="76" spans="1:20" ht="30" customHeight="1">
      <c r="A76" s="19"/>
      <c r="B76" s="21"/>
      <c r="C76" s="22"/>
      <c r="D76" s="21"/>
      <c r="E76" s="81"/>
      <c r="F76" s="83"/>
      <c r="G76" s="83"/>
      <c r="H76" s="23"/>
      <c r="I76" s="23"/>
      <c r="J76" s="85"/>
      <c r="K76" s="23"/>
      <c r="L76" s="24"/>
    </row>
    <row r="77" spans="1:20" ht="30" customHeight="1">
      <c r="A77" s="22"/>
      <c r="B77" s="21"/>
      <c r="C77" s="22"/>
      <c r="D77" s="21"/>
      <c r="E77" s="81"/>
      <c r="F77" s="81"/>
      <c r="G77" s="81"/>
      <c r="H77" s="23"/>
      <c r="I77" s="23"/>
      <c r="J77" s="85"/>
      <c r="K77" s="23"/>
      <c r="L77" s="19"/>
    </row>
    <row r="78" spans="1:20" ht="30" customHeight="1">
      <c r="A78" s="22"/>
      <c r="B78" s="21"/>
      <c r="C78" s="22"/>
      <c r="D78" s="21"/>
      <c r="E78" s="81"/>
      <c r="F78" s="81"/>
      <c r="G78" s="81"/>
      <c r="H78" s="21"/>
      <c r="I78" s="21"/>
      <c r="J78" s="84"/>
      <c r="K78" s="21"/>
      <c r="L78" s="19"/>
    </row>
    <row r="79" spans="1:20" ht="30" customHeight="1">
      <c r="A79" s="22"/>
      <c r="B79" s="21"/>
      <c r="C79" s="22"/>
      <c r="D79" s="21"/>
      <c r="E79" s="81"/>
      <c r="F79" s="81"/>
      <c r="G79" s="81"/>
      <c r="H79" s="21"/>
      <c r="I79" s="21"/>
      <c r="J79" s="84"/>
      <c r="K79" s="21"/>
      <c r="L79" s="19"/>
    </row>
    <row r="80" spans="1:20" ht="30" customHeight="1">
      <c r="A80" s="22"/>
      <c r="B80" s="21"/>
      <c r="C80" s="22"/>
      <c r="D80" s="21"/>
      <c r="E80" s="81"/>
      <c r="F80" s="81"/>
      <c r="G80" s="81"/>
      <c r="H80" s="21"/>
      <c r="I80" s="21"/>
      <c r="J80" s="84"/>
      <c r="K80" s="21"/>
      <c r="L80" s="19"/>
    </row>
    <row r="81" spans="1:12" ht="30" customHeight="1">
      <c r="A81" s="22"/>
      <c r="B81" s="21"/>
      <c r="C81" s="22"/>
      <c r="D81" s="21"/>
      <c r="E81" s="81"/>
      <c r="F81" s="81"/>
      <c r="G81" s="81"/>
      <c r="H81" s="21"/>
      <c r="I81" s="21"/>
      <c r="J81" s="84"/>
      <c r="K81" s="21"/>
      <c r="L81" s="19"/>
    </row>
    <row r="82" spans="1:12" ht="30" customHeight="1">
      <c r="A82" s="22"/>
      <c r="B82" s="21"/>
      <c r="C82" s="22"/>
      <c r="D82" s="21"/>
      <c r="E82" s="81"/>
      <c r="F82" s="81"/>
      <c r="G82" s="81"/>
      <c r="H82" s="21"/>
      <c r="I82" s="21"/>
      <c r="J82" s="84"/>
      <c r="K82" s="21"/>
      <c r="L82" s="19"/>
    </row>
    <row r="83" spans="1:12" ht="30" customHeight="1">
      <c r="A83" s="22"/>
      <c r="B83" s="21"/>
      <c r="C83" s="22"/>
      <c r="D83" s="21"/>
      <c r="E83" s="82"/>
      <c r="F83" s="82"/>
      <c r="G83" s="82"/>
      <c r="H83" s="21"/>
      <c r="I83" s="21"/>
      <c r="J83" s="141"/>
      <c r="K83" s="21"/>
      <c r="L83" s="22"/>
    </row>
  </sheetData>
  <mergeCells count="109">
    <mergeCell ref="A1:L1"/>
    <mergeCell ref="A4:A5"/>
    <mergeCell ref="B4:B5"/>
    <mergeCell ref="C4:C5"/>
    <mergeCell ref="D4:D5"/>
    <mergeCell ref="E4:E5"/>
    <mergeCell ref="F4:G4"/>
    <mergeCell ref="H4:J4"/>
    <mergeCell ref="K4:L4"/>
    <mergeCell ref="D40:L40"/>
    <mergeCell ref="A41:A42"/>
    <mergeCell ref="B41:B42"/>
    <mergeCell ref="C41:C42"/>
    <mergeCell ref="D41:D42"/>
    <mergeCell ref="E41:E42"/>
    <mergeCell ref="F41:G41"/>
    <mergeCell ref="H41:J41"/>
    <mergeCell ref="K41:L41"/>
    <mergeCell ref="B53:C53"/>
    <mergeCell ref="E53:G53"/>
    <mergeCell ref="H53:J53"/>
    <mergeCell ref="K53:L53"/>
    <mergeCell ref="B54:C54"/>
    <mergeCell ref="E54:G54"/>
    <mergeCell ref="H54:J54"/>
    <mergeCell ref="K54:L54"/>
    <mergeCell ref="B50:G50"/>
    <mergeCell ref="H50:J50"/>
    <mergeCell ref="K50:L50"/>
    <mergeCell ref="A51:L51"/>
    <mergeCell ref="B52:C52"/>
    <mergeCell ref="E52:G52"/>
    <mergeCell ref="H52:J52"/>
    <mergeCell ref="K52:L52"/>
    <mergeCell ref="O54:P54"/>
    <mergeCell ref="R54:T54"/>
    <mergeCell ref="U54:W54"/>
    <mergeCell ref="X54:Y54"/>
    <mergeCell ref="B55:C55"/>
    <mergeCell ref="E55:G55"/>
    <mergeCell ref="H55:J55"/>
    <mergeCell ref="K55:L55"/>
    <mergeCell ref="O55:P55"/>
    <mergeCell ref="R55:T55"/>
    <mergeCell ref="B57:C57"/>
    <mergeCell ref="E57:G57"/>
    <mergeCell ref="H57:J57"/>
    <mergeCell ref="K57:L57"/>
    <mergeCell ref="O57:P57"/>
    <mergeCell ref="R57:T57"/>
    <mergeCell ref="B56:C56"/>
    <mergeCell ref="E56:G56"/>
    <mergeCell ref="H56:J56"/>
    <mergeCell ref="K56:L56"/>
    <mergeCell ref="O56:P56"/>
    <mergeCell ref="R56:T56"/>
    <mergeCell ref="O60:P60"/>
    <mergeCell ref="R60:T60"/>
    <mergeCell ref="B59:C59"/>
    <mergeCell ref="E59:G59"/>
    <mergeCell ref="H59:J59"/>
    <mergeCell ref="K59:L59"/>
    <mergeCell ref="O59:P59"/>
    <mergeCell ref="R59:T59"/>
    <mergeCell ref="B58:C58"/>
    <mergeCell ref="E58:G58"/>
    <mergeCell ref="H58:J58"/>
    <mergeCell ref="K58:L58"/>
    <mergeCell ref="O58:P58"/>
    <mergeCell ref="R58:T58"/>
    <mergeCell ref="B61:C61"/>
    <mergeCell ref="E61:G61"/>
    <mergeCell ref="H61:J61"/>
    <mergeCell ref="K61:L61"/>
    <mergeCell ref="B62:C62"/>
    <mergeCell ref="E62:G62"/>
    <mergeCell ref="H62:J62"/>
    <mergeCell ref="K62:L62"/>
    <mergeCell ref="B60:C60"/>
    <mergeCell ref="E60:G60"/>
    <mergeCell ref="H60:J60"/>
    <mergeCell ref="K60:L60"/>
    <mergeCell ref="B65:C65"/>
    <mergeCell ref="E65:G65"/>
    <mergeCell ref="H65:J65"/>
    <mergeCell ref="K65:L65"/>
    <mergeCell ref="B66:C66"/>
    <mergeCell ref="E66:G66"/>
    <mergeCell ref="H66:J66"/>
    <mergeCell ref="K66:L66"/>
    <mergeCell ref="B63:C63"/>
    <mergeCell ref="E63:G63"/>
    <mergeCell ref="H63:J63"/>
    <mergeCell ref="K63:L63"/>
    <mergeCell ref="B64:C64"/>
    <mergeCell ref="E64:G64"/>
    <mergeCell ref="H64:J64"/>
    <mergeCell ref="K64:L64"/>
    <mergeCell ref="O68:P68"/>
    <mergeCell ref="R68:T68"/>
    <mergeCell ref="O69:P69"/>
    <mergeCell ref="R69:T69"/>
    <mergeCell ref="B67:C67"/>
    <mergeCell ref="E67:G67"/>
    <mergeCell ref="H67:J67"/>
    <mergeCell ref="K67:L67"/>
    <mergeCell ref="B68:G68"/>
    <mergeCell ref="H68:J68"/>
    <mergeCell ref="K68:L68"/>
  </mergeCells>
  <printOptions horizontalCentered="1"/>
  <pageMargins left="0.51181102362204722" right="0.31496062992125984" top="0.35433070866141736" bottom="0.35433070866141736" header="0.31496062992125984" footer="0.31496062992125984"/>
  <pageSetup paperSize="9" scale="4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G49"/>
  <sheetViews>
    <sheetView view="pageBreakPreview" topLeftCell="A28" zoomScale="80" zoomScaleSheetLayoutView="80" workbookViewId="0">
      <selection activeCell="F40" sqref="F40"/>
    </sheetView>
  </sheetViews>
  <sheetFormatPr defaultColWidth="12.140625" defaultRowHeight="18.75"/>
  <cols>
    <col min="1" max="1" width="6.42578125" style="2" customWidth="1"/>
    <col min="2" max="2" width="57.85546875" style="5" customWidth="1"/>
    <col min="3" max="3" width="14.5703125" style="5" customWidth="1"/>
    <col min="4" max="4" width="40.85546875" style="5" customWidth="1"/>
    <col min="5" max="256" width="12.140625" style="5"/>
    <col min="257" max="257" width="6.42578125" style="5" customWidth="1"/>
    <col min="258" max="258" width="57.85546875" style="5" customWidth="1"/>
    <col min="259" max="259" width="14" style="5" customWidth="1"/>
    <col min="260" max="260" width="37.28515625" style="5" customWidth="1"/>
    <col min="261" max="512" width="12.140625" style="5"/>
    <col min="513" max="513" width="6.42578125" style="5" customWidth="1"/>
    <col min="514" max="514" width="57.85546875" style="5" customWidth="1"/>
    <col min="515" max="515" width="14" style="5" customWidth="1"/>
    <col min="516" max="516" width="37.28515625" style="5" customWidth="1"/>
    <col min="517" max="768" width="12.140625" style="5"/>
    <col min="769" max="769" width="6.42578125" style="5" customWidth="1"/>
    <col min="770" max="770" width="57.85546875" style="5" customWidth="1"/>
    <col min="771" max="771" width="14" style="5" customWidth="1"/>
    <col min="772" max="772" width="37.28515625" style="5" customWidth="1"/>
    <col min="773" max="1024" width="12.140625" style="5"/>
    <col min="1025" max="1025" width="6.42578125" style="5" customWidth="1"/>
    <col min="1026" max="1026" width="57.85546875" style="5" customWidth="1"/>
    <col min="1027" max="1027" width="14" style="5" customWidth="1"/>
    <col min="1028" max="1028" width="37.28515625" style="5" customWidth="1"/>
    <col min="1029" max="1280" width="12.140625" style="5"/>
    <col min="1281" max="1281" width="6.42578125" style="5" customWidth="1"/>
    <col min="1282" max="1282" width="57.85546875" style="5" customWidth="1"/>
    <col min="1283" max="1283" width="14" style="5" customWidth="1"/>
    <col min="1284" max="1284" width="37.28515625" style="5" customWidth="1"/>
    <col min="1285" max="1536" width="12.140625" style="5"/>
    <col min="1537" max="1537" width="6.42578125" style="5" customWidth="1"/>
    <col min="1538" max="1538" width="57.85546875" style="5" customWidth="1"/>
    <col min="1539" max="1539" width="14" style="5" customWidth="1"/>
    <col min="1540" max="1540" width="37.28515625" style="5" customWidth="1"/>
    <col min="1541" max="1792" width="12.140625" style="5"/>
    <col min="1793" max="1793" width="6.42578125" style="5" customWidth="1"/>
    <col min="1794" max="1794" width="57.85546875" style="5" customWidth="1"/>
    <col min="1795" max="1795" width="14" style="5" customWidth="1"/>
    <col min="1796" max="1796" width="37.28515625" style="5" customWidth="1"/>
    <col min="1797" max="2048" width="12.140625" style="5"/>
    <col min="2049" max="2049" width="6.42578125" style="5" customWidth="1"/>
    <col min="2050" max="2050" width="57.85546875" style="5" customWidth="1"/>
    <col min="2051" max="2051" width="14" style="5" customWidth="1"/>
    <col min="2052" max="2052" width="37.28515625" style="5" customWidth="1"/>
    <col min="2053" max="2304" width="12.140625" style="5"/>
    <col min="2305" max="2305" width="6.42578125" style="5" customWidth="1"/>
    <col min="2306" max="2306" width="57.85546875" style="5" customWidth="1"/>
    <col min="2307" max="2307" width="14" style="5" customWidth="1"/>
    <col min="2308" max="2308" width="37.28515625" style="5" customWidth="1"/>
    <col min="2309" max="2560" width="12.140625" style="5"/>
    <col min="2561" max="2561" width="6.42578125" style="5" customWidth="1"/>
    <col min="2562" max="2562" width="57.85546875" style="5" customWidth="1"/>
    <col min="2563" max="2563" width="14" style="5" customWidth="1"/>
    <col min="2564" max="2564" width="37.28515625" style="5" customWidth="1"/>
    <col min="2565" max="2816" width="12.140625" style="5"/>
    <col min="2817" max="2817" width="6.42578125" style="5" customWidth="1"/>
    <col min="2818" max="2818" width="57.85546875" style="5" customWidth="1"/>
    <col min="2819" max="2819" width="14" style="5" customWidth="1"/>
    <col min="2820" max="2820" width="37.28515625" style="5" customWidth="1"/>
    <col min="2821" max="3072" width="12.140625" style="5"/>
    <col min="3073" max="3073" width="6.42578125" style="5" customWidth="1"/>
    <col min="3074" max="3074" width="57.85546875" style="5" customWidth="1"/>
    <col min="3075" max="3075" width="14" style="5" customWidth="1"/>
    <col min="3076" max="3076" width="37.28515625" style="5" customWidth="1"/>
    <col min="3077" max="3328" width="12.140625" style="5"/>
    <col min="3329" max="3329" width="6.42578125" style="5" customWidth="1"/>
    <col min="3330" max="3330" width="57.85546875" style="5" customWidth="1"/>
    <col min="3331" max="3331" width="14" style="5" customWidth="1"/>
    <col min="3332" max="3332" width="37.28515625" style="5" customWidth="1"/>
    <col min="3333" max="3584" width="12.140625" style="5"/>
    <col min="3585" max="3585" width="6.42578125" style="5" customWidth="1"/>
    <col min="3586" max="3586" width="57.85546875" style="5" customWidth="1"/>
    <col min="3587" max="3587" width="14" style="5" customWidth="1"/>
    <col min="3588" max="3588" width="37.28515625" style="5" customWidth="1"/>
    <col min="3589" max="3840" width="12.140625" style="5"/>
    <col min="3841" max="3841" width="6.42578125" style="5" customWidth="1"/>
    <col min="3842" max="3842" width="57.85546875" style="5" customWidth="1"/>
    <col min="3843" max="3843" width="14" style="5" customWidth="1"/>
    <col min="3844" max="3844" width="37.28515625" style="5" customWidth="1"/>
    <col min="3845" max="4096" width="12.140625" style="5"/>
    <col min="4097" max="4097" width="6.42578125" style="5" customWidth="1"/>
    <col min="4098" max="4098" width="57.85546875" style="5" customWidth="1"/>
    <col min="4099" max="4099" width="14" style="5" customWidth="1"/>
    <col min="4100" max="4100" width="37.28515625" style="5" customWidth="1"/>
    <col min="4101" max="4352" width="12.140625" style="5"/>
    <col min="4353" max="4353" width="6.42578125" style="5" customWidth="1"/>
    <col min="4354" max="4354" width="57.85546875" style="5" customWidth="1"/>
    <col min="4355" max="4355" width="14" style="5" customWidth="1"/>
    <col min="4356" max="4356" width="37.28515625" style="5" customWidth="1"/>
    <col min="4357" max="4608" width="12.140625" style="5"/>
    <col min="4609" max="4609" width="6.42578125" style="5" customWidth="1"/>
    <col min="4610" max="4610" width="57.85546875" style="5" customWidth="1"/>
    <col min="4611" max="4611" width="14" style="5" customWidth="1"/>
    <col min="4612" max="4612" width="37.28515625" style="5" customWidth="1"/>
    <col min="4613" max="4864" width="12.140625" style="5"/>
    <col min="4865" max="4865" width="6.42578125" style="5" customWidth="1"/>
    <col min="4866" max="4866" width="57.85546875" style="5" customWidth="1"/>
    <col min="4867" max="4867" width="14" style="5" customWidth="1"/>
    <col min="4868" max="4868" width="37.28515625" style="5" customWidth="1"/>
    <col min="4869" max="5120" width="12.140625" style="5"/>
    <col min="5121" max="5121" width="6.42578125" style="5" customWidth="1"/>
    <col min="5122" max="5122" width="57.85546875" style="5" customWidth="1"/>
    <col min="5123" max="5123" width="14" style="5" customWidth="1"/>
    <col min="5124" max="5124" width="37.28515625" style="5" customWidth="1"/>
    <col min="5125" max="5376" width="12.140625" style="5"/>
    <col min="5377" max="5377" width="6.42578125" style="5" customWidth="1"/>
    <col min="5378" max="5378" width="57.85546875" style="5" customWidth="1"/>
    <col min="5379" max="5379" width="14" style="5" customWidth="1"/>
    <col min="5380" max="5380" width="37.28515625" style="5" customWidth="1"/>
    <col min="5381" max="5632" width="12.140625" style="5"/>
    <col min="5633" max="5633" width="6.42578125" style="5" customWidth="1"/>
    <col min="5634" max="5634" width="57.85546875" style="5" customWidth="1"/>
    <col min="5635" max="5635" width="14" style="5" customWidth="1"/>
    <col min="5636" max="5636" width="37.28515625" style="5" customWidth="1"/>
    <col min="5637" max="5888" width="12.140625" style="5"/>
    <col min="5889" max="5889" width="6.42578125" style="5" customWidth="1"/>
    <col min="5890" max="5890" width="57.85546875" style="5" customWidth="1"/>
    <col min="5891" max="5891" width="14" style="5" customWidth="1"/>
    <col min="5892" max="5892" width="37.28515625" style="5" customWidth="1"/>
    <col min="5893" max="6144" width="12.140625" style="5"/>
    <col min="6145" max="6145" width="6.42578125" style="5" customWidth="1"/>
    <col min="6146" max="6146" width="57.85546875" style="5" customWidth="1"/>
    <col min="6147" max="6147" width="14" style="5" customWidth="1"/>
    <col min="6148" max="6148" width="37.28515625" style="5" customWidth="1"/>
    <col min="6149" max="6400" width="12.140625" style="5"/>
    <col min="6401" max="6401" width="6.42578125" style="5" customWidth="1"/>
    <col min="6402" max="6402" width="57.85546875" style="5" customWidth="1"/>
    <col min="6403" max="6403" width="14" style="5" customWidth="1"/>
    <col min="6404" max="6404" width="37.28515625" style="5" customWidth="1"/>
    <col min="6405" max="6656" width="12.140625" style="5"/>
    <col min="6657" max="6657" width="6.42578125" style="5" customWidth="1"/>
    <col min="6658" max="6658" width="57.85546875" style="5" customWidth="1"/>
    <col min="6659" max="6659" width="14" style="5" customWidth="1"/>
    <col min="6660" max="6660" width="37.28515625" style="5" customWidth="1"/>
    <col min="6661" max="6912" width="12.140625" style="5"/>
    <col min="6913" max="6913" width="6.42578125" style="5" customWidth="1"/>
    <col min="6914" max="6914" width="57.85546875" style="5" customWidth="1"/>
    <col min="6915" max="6915" width="14" style="5" customWidth="1"/>
    <col min="6916" max="6916" width="37.28515625" style="5" customWidth="1"/>
    <col min="6917" max="7168" width="12.140625" style="5"/>
    <col min="7169" max="7169" width="6.42578125" style="5" customWidth="1"/>
    <col min="7170" max="7170" width="57.85546875" style="5" customWidth="1"/>
    <col min="7171" max="7171" width="14" style="5" customWidth="1"/>
    <col min="7172" max="7172" width="37.28515625" style="5" customWidth="1"/>
    <col min="7173" max="7424" width="12.140625" style="5"/>
    <col min="7425" max="7425" width="6.42578125" style="5" customWidth="1"/>
    <col min="7426" max="7426" width="57.85546875" style="5" customWidth="1"/>
    <col min="7427" max="7427" width="14" style="5" customWidth="1"/>
    <col min="7428" max="7428" width="37.28515625" style="5" customWidth="1"/>
    <col min="7429" max="7680" width="12.140625" style="5"/>
    <col min="7681" max="7681" width="6.42578125" style="5" customWidth="1"/>
    <col min="7682" max="7682" width="57.85546875" style="5" customWidth="1"/>
    <col min="7683" max="7683" width="14" style="5" customWidth="1"/>
    <col min="7684" max="7684" width="37.28515625" style="5" customWidth="1"/>
    <col min="7685" max="7936" width="12.140625" style="5"/>
    <col min="7937" max="7937" width="6.42578125" style="5" customWidth="1"/>
    <col min="7938" max="7938" width="57.85546875" style="5" customWidth="1"/>
    <col min="7939" max="7939" width="14" style="5" customWidth="1"/>
    <col min="7940" max="7940" width="37.28515625" style="5" customWidth="1"/>
    <col min="7941" max="8192" width="12.140625" style="5"/>
    <col min="8193" max="8193" width="6.42578125" style="5" customWidth="1"/>
    <col min="8194" max="8194" width="57.85546875" style="5" customWidth="1"/>
    <col min="8195" max="8195" width="14" style="5" customWidth="1"/>
    <col min="8196" max="8196" width="37.28515625" style="5" customWidth="1"/>
    <col min="8197" max="8448" width="12.140625" style="5"/>
    <col min="8449" max="8449" width="6.42578125" style="5" customWidth="1"/>
    <col min="8450" max="8450" width="57.85546875" style="5" customWidth="1"/>
    <col min="8451" max="8451" width="14" style="5" customWidth="1"/>
    <col min="8452" max="8452" width="37.28515625" style="5" customWidth="1"/>
    <col min="8453" max="8704" width="12.140625" style="5"/>
    <col min="8705" max="8705" width="6.42578125" style="5" customWidth="1"/>
    <col min="8706" max="8706" width="57.85546875" style="5" customWidth="1"/>
    <col min="8707" max="8707" width="14" style="5" customWidth="1"/>
    <col min="8708" max="8708" width="37.28515625" style="5" customWidth="1"/>
    <col min="8709" max="8960" width="12.140625" style="5"/>
    <col min="8961" max="8961" width="6.42578125" style="5" customWidth="1"/>
    <col min="8962" max="8962" width="57.85546875" style="5" customWidth="1"/>
    <col min="8963" max="8963" width="14" style="5" customWidth="1"/>
    <col min="8964" max="8964" width="37.28515625" style="5" customWidth="1"/>
    <col min="8965" max="9216" width="12.140625" style="5"/>
    <col min="9217" max="9217" width="6.42578125" style="5" customWidth="1"/>
    <col min="9218" max="9218" width="57.85546875" style="5" customWidth="1"/>
    <col min="9219" max="9219" width="14" style="5" customWidth="1"/>
    <col min="9220" max="9220" width="37.28515625" style="5" customWidth="1"/>
    <col min="9221" max="9472" width="12.140625" style="5"/>
    <col min="9473" max="9473" width="6.42578125" style="5" customWidth="1"/>
    <col min="9474" max="9474" width="57.85546875" style="5" customWidth="1"/>
    <col min="9475" max="9475" width="14" style="5" customWidth="1"/>
    <col min="9476" max="9476" width="37.28515625" style="5" customWidth="1"/>
    <col min="9477" max="9728" width="12.140625" style="5"/>
    <col min="9729" max="9729" width="6.42578125" style="5" customWidth="1"/>
    <col min="9730" max="9730" width="57.85546875" style="5" customWidth="1"/>
    <col min="9731" max="9731" width="14" style="5" customWidth="1"/>
    <col min="9732" max="9732" width="37.28515625" style="5" customWidth="1"/>
    <col min="9733" max="9984" width="12.140625" style="5"/>
    <col min="9985" max="9985" width="6.42578125" style="5" customWidth="1"/>
    <col min="9986" max="9986" width="57.85546875" style="5" customWidth="1"/>
    <col min="9987" max="9987" width="14" style="5" customWidth="1"/>
    <col min="9988" max="9988" width="37.28515625" style="5" customWidth="1"/>
    <col min="9989" max="10240" width="12.140625" style="5"/>
    <col min="10241" max="10241" width="6.42578125" style="5" customWidth="1"/>
    <col min="10242" max="10242" width="57.85546875" style="5" customWidth="1"/>
    <col min="10243" max="10243" width="14" style="5" customWidth="1"/>
    <col min="10244" max="10244" width="37.28515625" style="5" customWidth="1"/>
    <col min="10245" max="10496" width="12.140625" style="5"/>
    <col min="10497" max="10497" width="6.42578125" style="5" customWidth="1"/>
    <col min="10498" max="10498" width="57.85546875" style="5" customWidth="1"/>
    <col min="10499" max="10499" width="14" style="5" customWidth="1"/>
    <col min="10500" max="10500" width="37.28515625" style="5" customWidth="1"/>
    <col min="10501" max="10752" width="12.140625" style="5"/>
    <col min="10753" max="10753" width="6.42578125" style="5" customWidth="1"/>
    <col min="10754" max="10754" width="57.85546875" style="5" customWidth="1"/>
    <col min="10755" max="10755" width="14" style="5" customWidth="1"/>
    <col min="10756" max="10756" width="37.28515625" style="5" customWidth="1"/>
    <col min="10757" max="11008" width="12.140625" style="5"/>
    <col min="11009" max="11009" width="6.42578125" style="5" customWidth="1"/>
    <col min="11010" max="11010" width="57.85546875" style="5" customWidth="1"/>
    <col min="11011" max="11011" width="14" style="5" customWidth="1"/>
    <col min="11012" max="11012" width="37.28515625" style="5" customWidth="1"/>
    <col min="11013" max="11264" width="12.140625" style="5"/>
    <col min="11265" max="11265" width="6.42578125" style="5" customWidth="1"/>
    <col min="11266" max="11266" width="57.85546875" style="5" customWidth="1"/>
    <col min="11267" max="11267" width="14" style="5" customWidth="1"/>
    <col min="11268" max="11268" width="37.28515625" style="5" customWidth="1"/>
    <col min="11269" max="11520" width="12.140625" style="5"/>
    <col min="11521" max="11521" width="6.42578125" style="5" customWidth="1"/>
    <col min="11522" max="11522" width="57.85546875" style="5" customWidth="1"/>
    <col min="11523" max="11523" width="14" style="5" customWidth="1"/>
    <col min="11524" max="11524" width="37.28515625" style="5" customWidth="1"/>
    <col min="11525" max="11776" width="12.140625" style="5"/>
    <col min="11777" max="11777" width="6.42578125" style="5" customWidth="1"/>
    <col min="11778" max="11778" width="57.85546875" style="5" customWidth="1"/>
    <col min="11779" max="11779" width="14" style="5" customWidth="1"/>
    <col min="11780" max="11780" width="37.28515625" style="5" customWidth="1"/>
    <col min="11781" max="12032" width="12.140625" style="5"/>
    <col min="12033" max="12033" width="6.42578125" style="5" customWidth="1"/>
    <col min="12034" max="12034" width="57.85546875" style="5" customWidth="1"/>
    <col min="12035" max="12035" width="14" style="5" customWidth="1"/>
    <col min="12036" max="12036" width="37.28515625" style="5" customWidth="1"/>
    <col min="12037" max="12288" width="12.140625" style="5"/>
    <col min="12289" max="12289" width="6.42578125" style="5" customWidth="1"/>
    <col min="12290" max="12290" width="57.85546875" style="5" customWidth="1"/>
    <col min="12291" max="12291" width="14" style="5" customWidth="1"/>
    <col min="12292" max="12292" width="37.28515625" style="5" customWidth="1"/>
    <col min="12293" max="12544" width="12.140625" style="5"/>
    <col min="12545" max="12545" width="6.42578125" style="5" customWidth="1"/>
    <col min="12546" max="12546" width="57.85546875" style="5" customWidth="1"/>
    <col min="12547" max="12547" width="14" style="5" customWidth="1"/>
    <col min="12548" max="12548" width="37.28515625" style="5" customWidth="1"/>
    <col min="12549" max="12800" width="12.140625" style="5"/>
    <col min="12801" max="12801" width="6.42578125" style="5" customWidth="1"/>
    <col min="12802" max="12802" width="57.85546875" style="5" customWidth="1"/>
    <col min="12803" max="12803" width="14" style="5" customWidth="1"/>
    <col min="12804" max="12804" width="37.28515625" style="5" customWidth="1"/>
    <col min="12805" max="13056" width="12.140625" style="5"/>
    <col min="13057" max="13057" width="6.42578125" style="5" customWidth="1"/>
    <col min="13058" max="13058" width="57.85546875" style="5" customWidth="1"/>
    <col min="13059" max="13059" width="14" style="5" customWidth="1"/>
    <col min="13060" max="13060" width="37.28515625" style="5" customWidth="1"/>
    <col min="13061" max="13312" width="12.140625" style="5"/>
    <col min="13313" max="13313" width="6.42578125" style="5" customWidth="1"/>
    <col min="13314" max="13314" width="57.85546875" style="5" customWidth="1"/>
    <col min="13315" max="13315" width="14" style="5" customWidth="1"/>
    <col min="13316" max="13316" width="37.28515625" style="5" customWidth="1"/>
    <col min="13317" max="13568" width="12.140625" style="5"/>
    <col min="13569" max="13569" width="6.42578125" style="5" customWidth="1"/>
    <col min="13570" max="13570" width="57.85546875" style="5" customWidth="1"/>
    <col min="13571" max="13571" width="14" style="5" customWidth="1"/>
    <col min="13572" max="13572" width="37.28515625" style="5" customWidth="1"/>
    <col min="13573" max="13824" width="12.140625" style="5"/>
    <col min="13825" max="13825" width="6.42578125" style="5" customWidth="1"/>
    <col min="13826" max="13826" width="57.85546875" style="5" customWidth="1"/>
    <col min="13827" max="13827" width="14" style="5" customWidth="1"/>
    <col min="13828" max="13828" width="37.28515625" style="5" customWidth="1"/>
    <col min="13829" max="14080" width="12.140625" style="5"/>
    <col min="14081" max="14081" width="6.42578125" style="5" customWidth="1"/>
    <col min="14082" max="14082" width="57.85546875" style="5" customWidth="1"/>
    <col min="14083" max="14083" width="14" style="5" customWidth="1"/>
    <col min="14084" max="14084" width="37.28515625" style="5" customWidth="1"/>
    <col min="14085" max="14336" width="12.140625" style="5"/>
    <col min="14337" max="14337" width="6.42578125" style="5" customWidth="1"/>
    <col min="14338" max="14338" width="57.85546875" style="5" customWidth="1"/>
    <col min="14339" max="14339" width="14" style="5" customWidth="1"/>
    <col min="14340" max="14340" width="37.28515625" style="5" customWidth="1"/>
    <col min="14341" max="14592" width="12.140625" style="5"/>
    <col min="14593" max="14593" width="6.42578125" style="5" customWidth="1"/>
    <col min="14594" max="14594" width="57.85546875" style="5" customWidth="1"/>
    <col min="14595" max="14595" width="14" style="5" customWidth="1"/>
    <col min="14596" max="14596" width="37.28515625" style="5" customWidth="1"/>
    <col min="14597" max="14848" width="12.140625" style="5"/>
    <col min="14849" max="14849" width="6.42578125" style="5" customWidth="1"/>
    <col min="14850" max="14850" width="57.85546875" style="5" customWidth="1"/>
    <col min="14851" max="14851" width="14" style="5" customWidth="1"/>
    <col min="14852" max="14852" width="37.28515625" style="5" customWidth="1"/>
    <col min="14853" max="15104" width="12.140625" style="5"/>
    <col min="15105" max="15105" width="6.42578125" style="5" customWidth="1"/>
    <col min="15106" max="15106" width="57.85546875" style="5" customWidth="1"/>
    <col min="15107" max="15107" width="14" style="5" customWidth="1"/>
    <col min="15108" max="15108" width="37.28515625" style="5" customWidth="1"/>
    <col min="15109" max="15360" width="12.140625" style="5"/>
    <col min="15361" max="15361" width="6.42578125" style="5" customWidth="1"/>
    <col min="15362" max="15362" width="57.85546875" style="5" customWidth="1"/>
    <col min="15363" max="15363" width="14" style="5" customWidth="1"/>
    <col min="15364" max="15364" width="37.28515625" style="5" customWidth="1"/>
    <col min="15365" max="15616" width="12.140625" style="5"/>
    <col min="15617" max="15617" width="6.42578125" style="5" customWidth="1"/>
    <col min="15618" max="15618" width="57.85546875" style="5" customWidth="1"/>
    <col min="15619" max="15619" width="14" style="5" customWidth="1"/>
    <col min="15620" max="15620" width="37.28515625" style="5" customWidth="1"/>
    <col min="15621" max="15872" width="12.140625" style="5"/>
    <col min="15873" max="15873" width="6.42578125" style="5" customWidth="1"/>
    <col min="15874" max="15874" width="57.85546875" style="5" customWidth="1"/>
    <col min="15875" max="15875" width="14" style="5" customWidth="1"/>
    <col min="15876" max="15876" width="37.28515625" style="5" customWidth="1"/>
    <col min="15877" max="16128" width="12.140625" style="5"/>
    <col min="16129" max="16129" width="6.42578125" style="5" customWidth="1"/>
    <col min="16130" max="16130" width="57.85546875" style="5" customWidth="1"/>
    <col min="16131" max="16131" width="14" style="5" customWidth="1"/>
    <col min="16132" max="16132" width="37.28515625" style="5" customWidth="1"/>
    <col min="16133" max="16384" width="12.140625" style="5"/>
  </cols>
  <sheetData>
    <row r="1" spans="1:6">
      <c r="C1" s="175" t="s">
        <v>54</v>
      </c>
      <c r="D1" s="175"/>
    </row>
    <row r="2" spans="1:6">
      <c r="C2" s="8" t="s">
        <v>72</v>
      </c>
      <c r="D2" s="8"/>
    </row>
    <row r="3" spans="1:6">
      <c r="C3" s="8" t="s">
        <v>0</v>
      </c>
      <c r="D3" s="8"/>
    </row>
    <row r="4" spans="1:6">
      <c r="C4" s="176" t="s">
        <v>71</v>
      </c>
      <c r="D4" s="176"/>
    </row>
    <row r="5" spans="1:6" ht="23.25" customHeight="1">
      <c r="B5" s="9"/>
      <c r="C5" s="177" t="s">
        <v>66</v>
      </c>
      <c r="D5" s="177"/>
    </row>
    <row r="7" spans="1:6">
      <c r="B7" s="178" t="s">
        <v>55</v>
      </c>
      <c r="C7" s="178"/>
      <c r="D7" s="178"/>
    </row>
    <row r="8" spans="1:6" s="8" customFormat="1">
      <c r="A8" s="114"/>
      <c r="B8" s="179" t="s">
        <v>56</v>
      </c>
      <c r="C8" s="179"/>
      <c r="D8" s="179"/>
    </row>
    <row r="9" spans="1:6" s="8" customFormat="1" ht="10.5" customHeight="1">
      <c r="A9" s="114"/>
      <c r="B9" s="180"/>
      <c r="C9" s="180"/>
      <c r="D9" s="180"/>
    </row>
    <row r="10" spans="1:6" s="8" customFormat="1" ht="19.5">
      <c r="A10" s="114"/>
      <c r="B10" s="180" t="s">
        <v>73</v>
      </c>
      <c r="C10" s="180"/>
      <c r="D10" s="180"/>
    </row>
    <row r="11" spans="1:6" s="8" customFormat="1" ht="11.25" customHeight="1">
      <c r="A11" s="114"/>
      <c r="B11" s="17"/>
      <c r="C11" s="10"/>
      <c r="F11" s="18"/>
    </row>
    <row r="12" spans="1:6" s="8" customFormat="1">
      <c r="A12" s="114"/>
      <c r="B12" s="30" t="s">
        <v>91</v>
      </c>
      <c r="C12" s="31"/>
      <c r="D12" s="32"/>
    </row>
    <row r="13" spans="1:6" s="8" customFormat="1" ht="10.5" customHeight="1">
      <c r="A13" s="114"/>
      <c r="B13" s="181"/>
      <c r="C13" s="181"/>
      <c r="D13" s="32"/>
    </row>
    <row r="14" spans="1:6" s="8" customFormat="1" ht="38.25" customHeight="1">
      <c r="A14" s="114"/>
      <c r="B14" s="38" t="s">
        <v>57</v>
      </c>
      <c r="C14" s="31" t="s">
        <v>36</v>
      </c>
      <c r="D14" s="32"/>
      <c r="E14" s="10"/>
    </row>
    <row r="15" spans="1:6" s="8" customFormat="1" ht="20.100000000000001" customHeight="1">
      <c r="A15" s="114"/>
      <c r="B15" s="38" t="s">
        <v>58</v>
      </c>
      <c r="C15" s="31" t="s">
        <v>38</v>
      </c>
      <c r="D15" s="32"/>
      <c r="E15" s="10"/>
    </row>
    <row r="16" spans="1:6" s="8" customFormat="1" ht="20.100000000000001" customHeight="1">
      <c r="A16" s="114"/>
      <c r="B16" s="33"/>
      <c r="C16" s="31" t="s">
        <v>40</v>
      </c>
      <c r="D16" s="32"/>
      <c r="E16" s="10"/>
    </row>
    <row r="17" spans="1:7" s="8" customFormat="1" ht="20.100000000000001" customHeight="1">
      <c r="A17" s="114"/>
      <c r="B17" s="33"/>
      <c r="C17" s="31" t="s">
        <v>61</v>
      </c>
      <c r="D17" s="32"/>
      <c r="E17" s="10"/>
    </row>
    <row r="18" spans="1:7" s="8" customFormat="1" ht="20.100000000000001" customHeight="1">
      <c r="A18" s="114"/>
      <c r="B18" s="33"/>
      <c r="C18" s="31" t="s">
        <v>46</v>
      </c>
      <c r="D18" s="32"/>
      <c r="E18" s="10"/>
    </row>
    <row r="19" spans="1:7" s="8" customFormat="1" ht="20.100000000000001" customHeight="1">
      <c r="A19" s="114"/>
      <c r="B19" s="34" t="s">
        <v>1</v>
      </c>
      <c r="C19" s="31" t="s">
        <v>62</v>
      </c>
      <c r="D19" s="32"/>
      <c r="E19" s="11"/>
    </row>
    <row r="20" spans="1:7" s="8" customFormat="1" ht="20.100000000000001" customHeight="1">
      <c r="A20" s="114"/>
      <c r="B20" s="32"/>
      <c r="C20" s="31" t="s">
        <v>69</v>
      </c>
      <c r="D20" s="32"/>
      <c r="E20" s="11"/>
    </row>
    <row r="21" spans="1:7" s="8" customFormat="1" ht="20.100000000000001" customHeight="1">
      <c r="A21" s="114"/>
      <c r="B21" s="32"/>
      <c r="C21" s="31" t="s">
        <v>89</v>
      </c>
      <c r="D21" s="32"/>
      <c r="E21" s="11"/>
    </row>
    <row r="22" spans="1:7" ht="20.100000000000001" customHeight="1">
      <c r="B22" s="35"/>
      <c r="C22" s="31" t="s">
        <v>63</v>
      </c>
      <c r="D22" s="35"/>
      <c r="E22" s="11"/>
      <c r="F22" s="12"/>
      <c r="G22" s="12"/>
    </row>
    <row r="23" spans="1:7" ht="20.100000000000001" customHeight="1">
      <c r="B23" s="35"/>
      <c r="C23" s="31" t="s">
        <v>50</v>
      </c>
      <c r="D23" s="35"/>
      <c r="E23" s="11"/>
      <c r="F23" s="12"/>
      <c r="G23" s="12"/>
    </row>
    <row r="24" spans="1:7" ht="20.100000000000001" customHeight="1">
      <c r="B24" s="35"/>
      <c r="C24" s="31" t="s">
        <v>52</v>
      </c>
      <c r="D24" s="35"/>
      <c r="E24" s="11"/>
      <c r="F24" s="12"/>
      <c r="G24" s="12"/>
    </row>
    <row r="25" spans="1:7" ht="20.100000000000001" customHeight="1">
      <c r="B25" s="37"/>
      <c r="C25" s="39" t="s">
        <v>92</v>
      </c>
      <c r="D25" s="37"/>
      <c r="E25" s="11"/>
      <c r="F25" s="12"/>
      <c r="G25" s="12"/>
    </row>
    <row r="26" spans="1:7" ht="3" customHeight="1">
      <c r="B26" s="36"/>
      <c r="C26" s="36"/>
      <c r="D26" s="36"/>
      <c r="E26" s="11"/>
      <c r="F26" s="12"/>
      <c r="G26" s="12"/>
    </row>
    <row r="27" spans="1:7" s="8" customFormat="1" ht="21" customHeight="1">
      <c r="A27" s="114"/>
      <c r="B27" s="182" t="s">
        <v>64</v>
      </c>
      <c r="C27" s="182"/>
      <c r="D27" s="182"/>
    </row>
    <row r="28" spans="1:7" s="8" customFormat="1" ht="18.75" customHeight="1">
      <c r="A28" s="114"/>
      <c r="B28" s="183" t="s">
        <v>109</v>
      </c>
      <c r="C28" s="183"/>
      <c r="D28" s="183"/>
    </row>
    <row r="29" spans="1:7" s="14" customFormat="1" ht="13.5" customHeight="1">
      <c r="A29" s="13"/>
      <c r="B29" s="216" t="s">
        <v>2</v>
      </c>
      <c r="C29" s="216"/>
      <c r="D29" s="216"/>
    </row>
    <row r="30" spans="1:7" s="14" customFormat="1">
      <c r="A30" s="114"/>
      <c r="B30" s="40" t="s">
        <v>59</v>
      </c>
      <c r="C30" s="122" t="s">
        <v>97</v>
      </c>
      <c r="D30" s="15"/>
    </row>
    <row r="31" spans="1:7" s="8" customFormat="1" ht="19.5" customHeight="1">
      <c r="A31" s="114"/>
      <c r="B31" s="41" t="s">
        <v>60</v>
      </c>
      <c r="D31" s="16"/>
    </row>
    <row r="32" spans="1:7" s="8" customFormat="1">
      <c r="A32" s="114"/>
      <c r="B32" s="12" t="s">
        <v>3</v>
      </c>
    </row>
    <row r="33" spans="1:4">
      <c r="A33" s="213" t="s">
        <v>4</v>
      </c>
      <c r="B33" s="214" t="s">
        <v>5</v>
      </c>
      <c r="C33" s="215" t="s">
        <v>110</v>
      </c>
      <c r="D33" s="215"/>
    </row>
    <row r="34" spans="1:4" ht="34.5" customHeight="1">
      <c r="A34" s="213"/>
      <c r="B34" s="214"/>
      <c r="C34" s="100" t="s">
        <v>6</v>
      </c>
      <c r="D34" s="101" t="s">
        <v>7</v>
      </c>
    </row>
    <row r="35" spans="1:4">
      <c r="A35" s="101">
        <v>1</v>
      </c>
      <c r="B35" s="102">
        <v>2</v>
      </c>
      <c r="C35" s="102">
        <v>3</v>
      </c>
      <c r="D35" s="102">
        <v>4</v>
      </c>
    </row>
    <row r="36" spans="1:4" ht="56.25">
      <c r="A36" s="101">
        <v>1</v>
      </c>
      <c r="B36" s="124" t="s">
        <v>99</v>
      </c>
      <c r="C36" s="131" t="s">
        <v>100</v>
      </c>
      <c r="D36" s="131">
        <v>0.16</v>
      </c>
    </row>
    <row r="37" spans="1:4" ht="56.25">
      <c r="A37" s="101">
        <v>2</v>
      </c>
      <c r="B37" s="124" t="s">
        <v>101</v>
      </c>
      <c r="C37" s="131" t="s">
        <v>100</v>
      </c>
      <c r="D37" s="131">
        <v>0.16</v>
      </c>
    </row>
    <row r="38" spans="1:4" s="6" customFormat="1" ht="37.5">
      <c r="A38" s="101">
        <v>3</v>
      </c>
      <c r="B38" s="98" t="s">
        <v>108</v>
      </c>
      <c r="C38" s="119" t="s">
        <v>98</v>
      </c>
      <c r="D38" s="120">
        <v>3</v>
      </c>
    </row>
    <row r="39" spans="1:4" ht="41.25" customHeight="1">
      <c r="A39" s="101">
        <v>4</v>
      </c>
      <c r="B39" s="118" t="s">
        <v>102</v>
      </c>
      <c r="C39" s="121" t="s">
        <v>103</v>
      </c>
      <c r="D39" s="131">
        <v>6</v>
      </c>
    </row>
    <row r="40" spans="1:4">
      <c r="A40" s="101">
        <v>5</v>
      </c>
      <c r="B40" s="125" t="s">
        <v>104</v>
      </c>
      <c r="C40" s="126" t="s">
        <v>96</v>
      </c>
      <c r="D40" s="126"/>
    </row>
    <row r="41" spans="1:4">
      <c r="A41" s="101">
        <v>6</v>
      </c>
      <c r="B41" s="127" t="s">
        <v>105</v>
      </c>
      <c r="C41" s="126" t="s">
        <v>96</v>
      </c>
      <c r="D41" s="128"/>
    </row>
    <row r="42" spans="1:4">
      <c r="A42" s="103"/>
      <c r="B42" s="99"/>
      <c r="C42" s="3"/>
      <c r="D42" s="4"/>
    </row>
    <row r="43" spans="1:4">
      <c r="A43" s="103"/>
      <c r="B43" s="99"/>
      <c r="C43" s="3"/>
      <c r="D43" s="4"/>
    </row>
    <row r="44" spans="1:4">
      <c r="A44" s="103"/>
      <c r="B44" s="104"/>
      <c r="C44" s="103"/>
      <c r="D44" s="103"/>
    </row>
    <row r="45" spans="1:4">
      <c r="A45" s="103"/>
      <c r="B45" s="104"/>
      <c r="C45" s="105"/>
      <c r="D45" s="106"/>
    </row>
    <row r="46" spans="1:4">
      <c r="A46" s="103"/>
      <c r="B46" s="104"/>
      <c r="C46" s="105"/>
      <c r="D46" s="106"/>
    </row>
    <row r="47" spans="1:4">
      <c r="A47" s="103"/>
      <c r="B47" s="104"/>
      <c r="C47" s="105"/>
      <c r="D47" s="106"/>
    </row>
    <row r="48" spans="1:4">
      <c r="A48" s="103"/>
      <c r="B48" s="107"/>
      <c r="C48" s="105"/>
      <c r="D48" s="106"/>
    </row>
    <row r="49" spans="1:4" ht="27" customHeight="1">
      <c r="A49" s="1"/>
      <c r="B49" s="107" t="s">
        <v>93</v>
      </c>
      <c r="C49" s="7"/>
      <c r="D49" s="107" t="s">
        <v>94</v>
      </c>
    </row>
  </sheetData>
  <mergeCells count="14">
    <mergeCell ref="A33:A34"/>
    <mergeCell ref="B33:B34"/>
    <mergeCell ref="C33:D33"/>
    <mergeCell ref="C1:D1"/>
    <mergeCell ref="C4:D4"/>
    <mergeCell ref="C5:D5"/>
    <mergeCell ref="B7:D7"/>
    <mergeCell ref="B8:D8"/>
    <mergeCell ref="B9:D9"/>
    <mergeCell ref="B10:D10"/>
    <mergeCell ref="B13:C13"/>
    <mergeCell ref="B27:D27"/>
    <mergeCell ref="B28:D28"/>
    <mergeCell ref="B29:D29"/>
  </mergeCells>
  <printOptions horizontalCentered="1"/>
  <pageMargins left="0.51181102362204722" right="0.31496062992125984" top="0.35433070866141736" bottom="0.35433070866141736" header="0.31496062992125984" footer="0.31496062992125984"/>
  <pageSetup paperSize="9" scale="7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Y67"/>
  <sheetViews>
    <sheetView view="pageBreakPreview" topLeftCell="A43" zoomScale="70" zoomScaleSheetLayoutView="70" workbookViewId="0">
      <selection activeCell="B45" sqref="B45:L46"/>
    </sheetView>
  </sheetViews>
  <sheetFormatPr defaultRowHeight="15"/>
  <cols>
    <col min="2" max="2" width="42" customWidth="1"/>
    <col min="3" max="3" width="20.28515625" customWidth="1"/>
    <col min="5" max="5" width="18.85546875" customWidth="1"/>
    <col min="9" max="9" width="15.28515625" customWidth="1"/>
    <col min="10" max="10" width="13" customWidth="1"/>
    <col min="11" max="11" width="14.7109375" customWidth="1"/>
    <col min="12" max="12" width="15.28515625" customWidth="1"/>
    <col min="15" max="15" width="42" customWidth="1"/>
    <col min="16" max="16" width="20.28515625" customWidth="1"/>
    <col min="18" max="18" width="18.85546875" customWidth="1"/>
    <col min="22" max="22" width="15.28515625" customWidth="1"/>
    <col min="23" max="23" width="13" customWidth="1"/>
    <col min="24" max="24" width="14.7109375" customWidth="1"/>
    <col min="25" max="25" width="15.28515625" customWidth="1"/>
  </cols>
  <sheetData>
    <row r="1" spans="1:14" ht="16.5">
      <c r="A1" s="209" t="s">
        <v>10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</row>
    <row r="2" spans="1:14" ht="18.75">
      <c r="A2" s="19"/>
      <c r="B2" s="26" t="s">
        <v>11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4" ht="18.75">
      <c r="A3" s="8" t="s">
        <v>94</v>
      </c>
      <c r="B3" s="12"/>
      <c r="C3" s="25" t="s">
        <v>74</v>
      </c>
      <c r="D3" s="19"/>
      <c r="E3" s="19"/>
      <c r="F3" s="19"/>
      <c r="G3" s="19"/>
      <c r="H3" s="19"/>
      <c r="I3" s="20"/>
      <c r="J3" s="19"/>
      <c r="K3" s="19"/>
      <c r="L3" s="19"/>
    </row>
    <row r="4" spans="1:14" ht="32.25" customHeight="1">
      <c r="A4" s="174" t="s">
        <v>4</v>
      </c>
      <c r="B4" s="174" t="s">
        <v>12</v>
      </c>
      <c r="C4" s="174" t="s">
        <v>13</v>
      </c>
      <c r="D4" s="207" t="s">
        <v>14</v>
      </c>
      <c r="E4" s="174" t="s">
        <v>15</v>
      </c>
      <c r="F4" s="174" t="s">
        <v>16</v>
      </c>
      <c r="G4" s="174"/>
      <c r="H4" s="207" t="s">
        <v>17</v>
      </c>
      <c r="I4" s="207"/>
      <c r="J4" s="207"/>
      <c r="K4" s="207" t="s">
        <v>18</v>
      </c>
      <c r="L4" s="207"/>
    </row>
    <row r="5" spans="1:14" ht="81" customHeight="1">
      <c r="A5" s="174"/>
      <c r="B5" s="174"/>
      <c r="C5" s="174"/>
      <c r="D5" s="207"/>
      <c r="E5" s="174"/>
      <c r="F5" s="116" t="s">
        <v>19</v>
      </c>
      <c r="G5" s="116" t="s">
        <v>20</v>
      </c>
      <c r="H5" s="117" t="s">
        <v>19</v>
      </c>
      <c r="I5" s="116" t="s">
        <v>21</v>
      </c>
      <c r="J5" s="116" t="s">
        <v>22</v>
      </c>
      <c r="K5" s="43" t="s">
        <v>23</v>
      </c>
      <c r="L5" s="43" t="s">
        <v>24</v>
      </c>
    </row>
    <row r="6" spans="1:14" ht="17.25">
      <c r="A6" s="27">
        <v>1</v>
      </c>
      <c r="B6" s="27">
        <v>2</v>
      </c>
      <c r="C6" s="28">
        <v>3</v>
      </c>
      <c r="D6" s="27">
        <v>4</v>
      </c>
      <c r="E6" s="28">
        <v>5</v>
      </c>
      <c r="F6" s="28">
        <v>6</v>
      </c>
      <c r="G6" s="28">
        <v>7</v>
      </c>
      <c r="H6" s="27">
        <v>8</v>
      </c>
      <c r="I6" s="28">
        <v>9</v>
      </c>
      <c r="J6" s="27">
        <v>10</v>
      </c>
      <c r="K6" s="27">
        <v>11</v>
      </c>
      <c r="L6" s="27">
        <v>12</v>
      </c>
    </row>
    <row r="7" spans="1:14" ht="19.5" customHeight="1">
      <c r="A7" s="44">
        <v>1</v>
      </c>
      <c r="B7" s="113" t="s">
        <v>106</v>
      </c>
      <c r="F7" s="130" t="s">
        <v>107</v>
      </c>
      <c r="G7" s="130"/>
      <c r="H7" s="27" t="s">
        <v>79</v>
      </c>
      <c r="I7" s="28">
        <v>6.32</v>
      </c>
      <c r="J7" s="123">
        <f>I7*G7</f>
        <v>0</v>
      </c>
      <c r="K7" s="108"/>
      <c r="L7" s="49"/>
    </row>
    <row r="8" spans="1:14" ht="18.75">
      <c r="A8" s="50">
        <v>2</v>
      </c>
      <c r="B8" s="68" t="s">
        <v>80</v>
      </c>
      <c r="C8" s="62"/>
      <c r="D8" s="58"/>
      <c r="F8" s="130" t="s">
        <v>107</v>
      </c>
      <c r="G8" s="130" t="e">
        <f>#REF!</f>
        <v>#REF!</v>
      </c>
      <c r="H8" s="62" t="s">
        <v>79</v>
      </c>
      <c r="I8" s="58" t="s">
        <v>9</v>
      </c>
      <c r="J8" s="123" t="e">
        <f>I8*G8</f>
        <v>#REF!</v>
      </c>
      <c r="K8" s="49"/>
      <c r="L8" s="49"/>
    </row>
    <row r="9" spans="1:14" ht="17.25">
      <c r="A9" s="97"/>
      <c r="B9" s="96"/>
      <c r="C9" s="59"/>
      <c r="D9" s="97"/>
      <c r="E9" s="90"/>
      <c r="F9" s="44"/>
      <c r="G9" s="56"/>
      <c r="H9" s="44"/>
      <c r="I9" s="58"/>
      <c r="J9" s="123"/>
      <c r="K9" s="54"/>
      <c r="L9" s="55"/>
    </row>
    <row r="10" spans="1:14" ht="19.5" customHeight="1">
      <c r="A10" s="97"/>
      <c r="B10" s="96"/>
      <c r="C10" s="59"/>
      <c r="D10" s="97"/>
      <c r="E10" s="90"/>
      <c r="F10" s="44"/>
      <c r="G10" s="56"/>
      <c r="H10" s="44"/>
      <c r="I10" s="58"/>
      <c r="J10" s="123"/>
      <c r="K10" s="49"/>
      <c r="L10" s="49"/>
      <c r="M10" s="111">
        <f>J10</f>
        <v>0</v>
      </c>
      <c r="N10" s="112">
        <f>M10/0.522</f>
        <v>0</v>
      </c>
    </row>
    <row r="11" spans="1:14" ht="17.25">
      <c r="A11" s="97"/>
      <c r="B11" s="96"/>
      <c r="C11" s="45"/>
      <c r="D11" s="46"/>
      <c r="E11" s="90"/>
      <c r="F11" s="44"/>
      <c r="G11" s="47"/>
      <c r="H11" s="44"/>
      <c r="I11" s="44"/>
      <c r="J11" s="123"/>
      <c r="K11" s="63"/>
      <c r="L11" s="64"/>
    </row>
    <row r="12" spans="1:14" ht="17.25">
      <c r="A12" s="62"/>
      <c r="B12" s="51"/>
      <c r="C12" s="59"/>
      <c r="D12" s="97"/>
      <c r="E12" s="90"/>
      <c r="F12" s="44"/>
      <c r="G12" s="56"/>
      <c r="H12" s="44"/>
      <c r="I12" s="58"/>
      <c r="J12" s="123"/>
      <c r="K12" s="109"/>
      <c r="L12" s="110"/>
    </row>
    <row r="13" spans="1:14" ht="17.25">
      <c r="A13" s="62"/>
      <c r="B13" s="51"/>
      <c r="C13" s="45"/>
      <c r="D13" s="46"/>
      <c r="E13" s="90"/>
      <c r="F13" s="44"/>
      <c r="G13" s="47"/>
      <c r="H13" s="44"/>
      <c r="I13" s="44"/>
      <c r="J13" s="123"/>
      <c r="K13" s="49"/>
      <c r="L13" s="49"/>
    </row>
    <row r="14" spans="1:14" ht="17.25">
      <c r="A14" s="62"/>
      <c r="B14" s="129"/>
      <c r="C14" s="44"/>
      <c r="D14" s="58"/>
      <c r="H14" s="44"/>
      <c r="I14" s="58"/>
      <c r="J14" s="48"/>
      <c r="K14" s="49"/>
      <c r="L14" s="49"/>
    </row>
    <row r="15" spans="1:14" ht="17.25" customHeight="1">
      <c r="A15" s="97"/>
      <c r="B15" s="96"/>
      <c r="C15" s="59"/>
      <c r="D15" s="97"/>
      <c r="E15" s="90"/>
      <c r="F15" s="44"/>
      <c r="G15" s="56"/>
      <c r="H15" s="44"/>
      <c r="I15" s="58"/>
      <c r="J15" s="48"/>
      <c r="K15" s="54"/>
      <c r="L15" s="55"/>
    </row>
    <row r="16" spans="1:14" ht="17.25">
      <c r="A16" s="97"/>
      <c r="B16" s="96"/>
      <c r="C16" s="45"/>
      <c r="D16" s="46"/>
      <c r="E16" s="90"/>
      <c r="F16" s="44"/>
      <c r="G16" s="47"/>
      <c r="H16" s="44"/>
      <c r="I16" s="44"/>
      <c r="J16" s="48"/>
      <c r="K16" s="49"/>
      <c r="L16" s="49"/>
    </row>
    <row r="17" spans="1:23" ht="17.25">
      <c r="A17" s="62"/>
      <c r="B17" s="68"/>
      <c r="C17" s="87"/>
      <c r="D17" s="60"/>
      <c r="E17" s="65"/>
      <c r="F17" s="62"/>
      <c r="G17" s="66"/>
      <c r="H17" s="62"/>
      <c r="I17" s="58"/>
      <c r="J17" s="66"/>
      <c r="K17" s="49"/>
      <c r="L17" s="49"/>
    </row>
    <row r="18" spans="1:23" ht="17.25">
      <c r="A18" s="62"/>
      <c r="B18" s="68"/>
      <c r="C18" s="87"/>
      <c r="D18" s="60"/>
      <c r="E18" s="65"/>
      <c r="F18" s="62"/>
      <c r="G18" s="89"/>
      <c r="H18" s="62"/>
      <c r="I18" s="58"/>
      <c r="J18" s="89"/>
      <c r="K18" s="49"/>
      <c r="L18" s="49"/>
    </row>
    <row r="19" spans="1:23" ht="17.25">
      <c r="A19" s="62"/>
      <c r="B19" s="68"/>
      <c r="C19" s="87"/>
      <c r="D19" s="97"/>
      <c r="E19" s="52"/>
      <c r="F19" s="97"/>
      <c r="G19" s="56"/>
      <c r="H19" s="57"/>
      <c r="I19" s="58"/>
      <c r="J19" s="95"/>
      <c r="K19" s="49"/>
      <c r="L19" s="49"/>
    </row>
    <row r="20" spans="1:23" ht="18.75" customHeight="1">
      <c r="A20" s="62"/>
      <c r="B20" s="68"/>
      <c r="C20" s="87"/>
      <c r="D20" s="60"/>
      <c r="E20" s="52"/>
      <c r="F20" s="62"/>
      <c r="G20" s="66"/>
      <c r="H20" s="62"/>
      <c r="I20" s="58"/>
      <c r="J20" s="69"/>
      <c r="K20" s="49"/>
      <c r="L20" s="49"/>
    </row>
    <row r="21" spans="1:23" ht="17.25">
      <c r="A21" s="62"/>
      <c r="B21" s="68"/>
      <c r="C21" s="61"/>
      <c r="D21" s="60"/>
      <c r="E21" s="52"/>
      <c r="F21" s="62"/>
      <c r="G21" s="66"/>
      <c r="H21" s="62"/>
      <c r="I21" s="58"/>
      <c r="J21" s="69"/>
      <c r="K21" s="49"/>
      <c r="L21" s="49"/>
    </row>
    <row r="22" spans="1:23" ht="17.25">
      <c r="A22" s="62"/>
      <c r="B22" s="68"/>
      <c r="C22" s="61"/>
      <c r="D22" s="60"/>
      <c r="E22" s="29"/>
      <c r="F22" s="62"/>
      <c r="G22" s="67"/>
      <c r="H22" s="60"/>
      <c r="I22" s="53"/>
      <c r="J22" s="70"/>
      <c r="K22" s="49"/>
      <c r="L22" s="49"/>
      <c r="N22" t="s">
        <v>85</v>
      </c>
      <c r="O22" s="113" t="s">
        <v>78</v>
      </c>
      <c r="U22" s="27" t="s">
        <v>79</v>
      </c>
      <c r="V22" s="28">
        <v>6.32</v>
      </c>
    </row>
    <row r="23" spans="1:23" ht="17.25">
      <c r="A23" s="62"/>
      <c r="B23" s="68"/>
      <c r="C23" s="61"/>
      <c r="D23" s="60"/>
      <c r="E23" s="29"/>
      <c r="F23" s="62"/>
      <c r="G23" s="66"/>
      <c r="H23" s="62"/>
      <c r="I23" s="58"/>
      <c r="J23" s="69"/>
      <c r="K23" s="49"/>
      <c r="L23" s="49"/>
      <c r="N23" t="s">
        <v>86</v>
      </c>
      <c r="O23" s="113" t="s">
        <v>83</v>
      </c>
      <c r="U23" s="27" t="s">
        <v>79</v>
      </c>
      <c r="V23" s="28">
        <v>6.32</v>
      </c>
      <c r="W23" s="28"/>
    </row>
    <row r="24" spans="1:23" ht="17.25">
      <c r="A24" s="62"/>
      <c r="B24" s="68"/>
      <c r="C24" s="61"/>
      <c r="D24" s="60"/>
      <c r="E24" s="29"/>
      <c r="F24" s="62"/>
      <c r="G24" s="66"/>
      <c r="H24" s="62"/>
      <c r="I24" s="58"/>
      <c r="J24" s="69"/>
      <c r="K24" s="49"/>
      <c r="L24" s="49"/>
      <c r="O24" s="96" t="s">
        <v>81</v>
      </c>
      <c r="P24" s="44"/>
      <c r="Q24" s="58"/>
      <c r="U24" s="44" t="s">
        <v>79</v>
      </c>
      <c r="V24" s="58" t="s">
        <v>82</v>
      </c>
    </row>
    <row r="25" spans="1:23" ht="17.25">
      <c r="A25" s="62"/>
      <c r="B25" s="68"/>
      <c r="C25" s="61"/>
      <c r="D25" s="60"/>
      <c r="E25" s="29"/>
      <c r="F25" s="62"/>
      <c r="G25" s="66"/>
      <c r="H25" s="62"/>
      <c r="I25" s="53"/>
      <c r="J25" s="69"/>
      <c r="K25" s="49"/>
      <c r="L25" s="49"/>
      <c r="O25" s="68" t="s">
        <v>80</v>
      </c>
      <c r="P25" s="62"/>
      <c r="Q25" s="58"/>
      <c r="U25" s="62" t="s">
        <v>79</v>
      </c>
      <c r="V25" s="58" t="s">
        <v>9</v>
      </c>
    </row>
    <row r="26" spans="1:23" ht="34.5">
      <c r="A26" s="62"/>
      <c r="B26" s="68"/>
      <c r="C26" s="61"/>
      <c r="D26" s="60"/>
      <c r="E26" s="29"/>
      <c r="F26" s="62"/>
      <c r="G26" s="67"/>
      <c r="H26" s="60"/>
      <c r="I26" s="53"/>
      <c r="J26" s="70"/>
      <c r="K26" s="49"/>
      <c r="L26" s="49"/>
      <c r="O26" s="68" t="s">
        <v>84</v>
      </c>
      <c r="U26" s="62" t="s">
        <v>79</v>
      </c>
      <c r="V26" s="58" t="s">
        <v>8</v>
      </c>
    </row>
    <row r="27" spans="1:23" ht="17.25">
      <c r="A27" s="62"/>
      <c r="B27" s="68"/>
      <c r="C27" s="61"/>
      <c r="D27" s="60"/>
      <c r="E27" s="29"/>
      <c r="F27" s="62"/>
      <c r="G27" s="66"/>
      <c r="H27" s="62"/>
      <c r="I27" s="58"/>
      <c r="J27" s="88"/>
      <c r="K27" s="49"/>
      <c r="L27" s="49"/>
    </row>
    <row r="28" spans="1:23" ht="17.25">
      <c r="A28" s="62"/>
      <c r="B28" s="68"/>
      <c r="C28" s="61"/>
      <c r="D28" s="60"/>
      <c r="E28" s="29"/>
      <c r="F28" s="62"/>
      <c r="G28" s="66"/>
      <c r="H28" s="62"/>
      <c r="I28" s="58"/>
      <c r="J28" s="88"/>
      <c r="K28" s="49"/>
      <c r="L28" s="49"/>
    </row>
    <row r="29" spans="1:23" ht="17.25">
      <c r="A29" s="62"/>
      <c r="B29" s="68"/>
      <c r="C29" s="61"/>
      <c r="D29" s="60"/>
      <c r="E29" s="29"/>
      <c r="F29" s="62"/>
      <c r="G29" s="66"/>
      <c r="H29" s="62"/>
      <c r="I29" s="58"/>
      <c r="J29" s="88"/>
      <c r="K29" s="49"/>
      <c r="L29" s="49"/>
    </row>
    <row r="30" spans="1:23" ht="17.25">
      <c r="A30" s="62"/>
      <c r="B30" s="68" t="s">
        <v>1</v>
      </c>
      <c r="C30" s="61"/>
      <c r="D30" s="60"/>
      <c r="E30" s="29"/>
      <c r="F30" s="62"/>
      <c r="G30" s="66"/>
      <c r="H30" s="62"/>
      <c r="I30" s="53"/>
      <c r="J30" s="70"/>
      <c r="K30" s="49"/>
      <c r="L30" s="49"/>
    </row>
    <row r="31" spans="1:23" ht="34.5" customHeight="1">
      <c r="A31" s="71"/>
      <c r="B31" s="77" t="s">
        <v>25</v>
      </c>
      <c r="C31" s="77"/>
      <c r="D31" s="206"/>
      <c r="E31" s="206"/>
      <c r="F31" s="206"/>
      <c r="G31" s="206"/>
      <c r="H31" s="206"/>
      <c r="I31" s="206"/>
      <c r="J31" s="206"/>
      <c r="K31" s="206"/>
      <c r="L31" s="206"/>
    </row>
    <row r="32" spans="1:23" ht="34.5" customHeight="1">
      <c r="A32" s="174" t="s">
        <v>4</v>
      </c>
      <c r="B32" s="174" t="s">
        <v>12</v>
      </c>
      <c r="C32" s="174" t="s">
        <v>26</v>
      </c>
      <c r="D32" s="207" t="s">
        <v>14</v>
      </c>
      <c r="E32" s="174" t="s">
        <v>15</v>
      </c>
      <c r="F32" s="174" t="s">
        <v>16</v>
      </c>
      <c r="G32" s="174"/>
      <c r="H32" s="207" t="s">
        <v>17</v>
      </c>
      <c r="I32" s="207"/>
      <c r="J32" s="207"/>
      <c r="K32" s="208" t="s">
        <v>18</v>
      </c>
      <c r="L32" s="208"/>
    </row>
    <row r="33" spans="1:25" ht="82.5">
      <c r="A33" s="174"/>
      <c r="B33" s="174"/>
      <c r="C33" s="174"/>
      <c r="D33" s="207"/>
      <c r="E33" s="174"/>
      <c r="F33" s="78" t="s">
        <v>19</v>
      </c>
      <c r="G33" s="78" t="s">
        <v>20</v>
      </c>
      <c r="H33" s="43" t="s">
        <v>19</v>
      </c>
      <c r="I33" s="116" t="s">
        <v>21</v>
      </c>
      <c r="J33" s="78" t="s">
        <v>27</v>
      </c>
      <c r="K33" s="43" t="s">
        <v>23</v>
      </c>
      <c r="L33" s="43" t="s">
        <v>24</v>
      </c>
    </row>
    <row r="34" spans="1:25" ht="17.25">
      <c r="A34" s="27">
        <v>1</v>
      </c>
      <c r="B34" s="27">
        <v>2</v>
      </c>
      <c r="C34" s="28">
        <v>3</v>
      </c>
      <c r="D34" s="27">
        <v>4</v>
      </c>
      <c r="E34" s="28">
        <v>5</v>
      </c>
      <c r="F34" s="28">
        <v>6</v>
      </c>
      <c r="G34" s="28">
        <v>7</v>
      </c>
      <c r="H34" s="27">
        <v>8</v>
      </c>
      <c r="I34" s="28">
        <v>9</v>
      </c>
      <c r="J34" s="28">
        <v>10</v>
      </c>
      <c r="K34" s="27">
        <v>11</v>
      </c>
      <c r="L34" s="27">
        <v>12</v>
      </c>
    </row>
    <row r="35" spans="1:25" ht="17.25">
      <c r="A35" s="27">
        <v>1</v>
      </c>
      <c r="B35" s="72"/>
      <c r="C35" s="73"/>
      <c r="D35" s="72"/>
      <c r="E35" s="73"/>
      <c r="F35" s="73"/>
      <c r="G35" s="73"/>
      <c r="H35" s="72"/>
      <c r="I35" s="73"/>
      <c r="J35" s="74"/>
      <c r="K35" s="27"/>
      <c r="L35" s="27"/>
    </row>
    <row r="36" spans="1:25" ht="17.25">
      <c r="A36" s="27">
        <v>2</v>
      </c>
      <c r="B36" s="27"/>
      <c r="C36" s="28"/>
      <c r="D36" s="27"/>
      <c r="E36" s="28"/>
      <c r="F36" s="73"/>
      <c r="G36" s="28"/>
      <c r="H36" s="27"/>
      <c r="I36" s="28"/>
      <c r="J36" s="28"/>
      <c r="K36" s="27"/>
      <c r="L36" s="27"/>
    </row>
    <row r="37" spans="1:25" ht="17.25">
      <c r="A37" s="57">
        <v>3</v>
      </c>
      <c r="B37" s="27"/>
      <c r="C37" s="28"/>
      <c r="D37" s="27"/>
      <c r="E37" s="28"/>
      <c r="F37" s="28"/>
      <c r="G37" s="28"/>
      <c r="H37" s="27"/>
      <c r="I37" s="28"/>
      <c r="J37" s="28"/>
      <c r="K37" s="27"/>
      <c r="L37" s="27"/>
    </row>
    <row r="38" spans="1:25" ht="17.25">
      <c r="A38" s="57">
        <v>4</v>
      </c>
      <c r="B38" s="27"/>
      <c r="C38" s="28"/>
      <c r="D38" s="27"/>
      <c r="E38" s="28"/>
      <c r="F38" s="28"/>
      <c r="G38" s="28"/>
      <c r="H38" s="27"/>
      <c r="I38" s="28"/>
      <c r="J38" s="28"/>
      <c r="K38" s="27"/>
      <c r="L38" s="27"/>
    </row>
    <row r="39" spans="1:25" ht="17.25">
      <c r="A39" s="57">
        <v>5</v>
      </c>
      <c r="B39" s="27"/>
      <c r="C39" s="28"/>
      <c r="D39" s="27"/>
      <c r="E39" s="28"/>
      <c r="F39" s="28"/>
      <c r="G39" s="28"/>
      <c r="H39" s="27"/>
      <c r="I39" s="28"/>
      <c r="J39" s="28"/>
      <c r="K39" s="27"/>
      <c r="L39" s="27"/>
    </row>
    <row r="40" spans="1:25" ht="17.25">
      <c r="A40" s="57">
        <v>6</v>
      </c>
      <c r="B40" s="27"/>
      <c r="C40" s="28"/>
      <c r="D40" s="27"/>
      <c r="E40" s="28"/>
      <c r="F40" s="28"/>
      <c r="G40" s="28"/>
      <c r="H40" s="27"/>
      <c r="I40" s="28"/>
      <c r="J40" s="28"/>
      <c r="K40" s="27"/>
      <c r="L40" s="27"/>
    </row>
    <row r="41" spans="1:25" ht="17.25">
      <c r="A41" s="75"/>
      <c r="B41" s="200" t="s">
        <v>28</v>
      </c>
      <c r="C41" s="200"/>
      <c r="D41" s="200"/>
      <c r="E41" s="200"/>
      <c r="F41" s="200"/>
      <c r="G41" s="200"/>
      <c r="H41" s="201"/>
      <c r="I41" s="201"/>
      <c r="J41" s="201"/>
      <c r="K41" s="202">
        <f>L40+L39+L38+L37+L36+L35</f>
        <v>0</v>
      </c>
      <c r="L41" s="202"/>
    </row>
    <row r="42" spans="1:25" ht="29.25" customHeight="1">
      <c r="A42" s="203" t="s">
        <v>29</v>
      </c>
      <c r="B42" s="204"/>
      <c r="C42" s="204"/>
      <c r="D42" s="204"/>
      <c r="E42" s="204"/>
      <c r="F42" s="204"/>
      <c r="G42" s="204"/>
      <c r="H42" s="204"/>
      <c r="I42" s="204"/>
      <c r="J42" s="204"/>
      <c r="K42" s="204"/>
      <c r="L42" s="205"/>
    </row>
    <row r="43" spans="1:25" ht="34.5" customHeight="1">
      <c r="A43" s="28" t="s">
        <v>30</v>
      </c>
      <c r="B43" s="199" t="s">
        <v>31</v>
      </c>
      <c r="C43" s="199"/>
      <c r="D43" s="28" t="s">
        <v>32</v>
      </c>
      <c r="E43" s="199" t="s">
        <v>33</v>
      </c>
      <c r="F43" s="199"/>
      <c r="G43" s="199"/>
      <c r="H43" s="199" t="s">
        <v>34</v>
      </c>
      <c r="I43" s="199"/>
      <c r="J43" s="199"/>
      <c r="K43" s="199" t="s">
        <v>24</v>
      </c>
      <c r="L43" s="199"/>
    </row>
    <row r="44" spans="1:25" ht="17.25">
      <c r="A44" s="28">
        <v>1</v>
      </c>
      <c r="B44" s="199">
        <v>2</v>
      </c>
      <c r="C44" s="199"/>
      <c r="D44" s="28">
        <v>3</v>
      </c>
      <c r="E44" s="199">
        <v>4</v>
      </c>
      <c r="F44" s="199"/>
      <c r="G44" s="199"/>
      <c r="H44" s="199">
        <v>5</v>
      </c>
      <c r="I44" s="199"/>
      <c r="J44" s="199"/>
      <c r="K44" s="199">
        <v>6</v>
      </c>
      <c r="L44" s="199"/>
    </row>
    <row r="45" spans="1:25" ht="16.5" customHeight="1">
      <c r="A45" s="28">
        <v>1</v>
      </c>
      <c r="B45" s="184" t="s">
        <v>76</v>
      </c>
      <c r="C45" s="184"/>
      <c r="D45" s="94"/>
      <c r="E45" s="185"/>
      <c r="F45" s="186"/>
      <c r="G45" s="187"/>
      <c r="H45" s="223"/>
      <c r="I45" s="223"/>
      <c r="J45" s="223"/>
      <c r="K45" s="196"/>
      <c r="L45" s="196"/>
      <c r="M45" t="s">
        <v>87</v>
      </c>
      <c r="N45" t="s">
        <v>88</v>
      </c>
      <c r="O45" s="184" t="s">
        <v>68</v>
      </c>
      <c r="P45" s="184"/>
      <c r="Q45" s="94">
        <v>5</v>
      </c>
      <c r="R45" s="185">
        <v>97.013099999999994</v>
      </c>
      <c r="S45" s="186"/>
      <c r="T45" s="187"/>
      <c r="U45" s="194"/>
      <c r="V45" s="194"/>
      <c r="W45" s="194"/>
      <c r="X45" s="196"/>
      <c r="Y45" s="196"/>
    </row>
    <row r="46" spans="1:25" ht="17.25">
      <c r="A46" s="28">
        <v>2</v>
      </c>
      <c r="B46" s="192" t="s">
        <v>77</v>
      </c>
      <c r="C46" s="193"/>
      <c r="D46" s="94">
        <v>5</v>
      </c>
      <c r="E46" s="185">
        <v>97.013099999999994</v>
      </c>
      <c r="F46" s="186"/>
      <c r="G46" s="187"/>
      <c r="H46" s="222" t="e">
        <f>G8</f>
        <v>#REF!</v>
      </c>
      <c r="I46" s="222"/>
      <c r="J46" s="222"/>
      <c r="K46" s="196"/>
      <c r="L46" s="196"/>
      <c r="O46" s="184" t="s">
        <v>68</v>
      </c>
      <c r="P46" s="184"/>
      <c r="Q46" s="94">
        <v>6</v>
      </c>
      <c r="R46" s="185">
        <v>109.13979999999999</v>
      </c>
      <c r="S46" s="186"/>
      <c r="T46" s="187"/>
    </row>
    <row r="47" spans="1:25" ht="17.25">
      <c r="A47" s="28">
        <v>3</v>
      </c>
      <c r="B47" s="184"/>
      <c r="C47" s="184"/>
      <c r="D47" s="94"/>
      <c r="E47" s="185"/>
      <c r="F47" s="186"/>
      <c r="G47" s="187"/>
      <c r="H47" s="194"/>
      <c r="I47" s="194"/>
      <c r="J47" s="194"/>
      <c r="K47" s="196"/>
      <c r="L47" s="196"/>
      <c r="O47" s="184" t="s">
        <v>35</v>
      </c>
      <c r="P47" s="184"/>
      <c r="Q47" s="94">
        <v>5</v>
      </c>
      <c r="R47" s="185">
        <v>97.013099999999994</v>
      </c>
      <c r="S47" s="186"/>
      <c r="T47" s="187"/>
    </row>
    <row r="48" spans="1:25" ht="17.25">
      <c r="A48" s="28">
        <v>4</v>
      </c>
      <c r="B48" s="184"/>
      <c r="C48" s="184"/>
      <c r="D48" s="94"/>
      <c r="E48" s="195"/>
      <c r="F48" s="195"/>
      <c r="G48" s="195"/>
      <c r="H48" s="194"/>
      <c r="I48" s="194"/>
      <c r="J48" s="194"/>
      <c r="K48" s="196"/>
      <c r="L48" s="196"/>
      <c r="O48" s="184" t="s">
        <v>75</v>
      </c>
      <c r="P48" s="184"/>
      <c r="Q48" s="94">
        <v>6</v>
      </c>
      <c r="R48" s="185">
        <v>109.13979999999999</v>
      </c>
      <c r="S48" s="186"/>
      <c r="T48" s="187"/>
    </row>
    <row r="49" spans="1:20" ht="17.25">
      <c r="A49" s="28">
        <v>5</v>
      </c>
      <c r="B49" s="184"/>
      <c r="C49" s="184"/>
      <c r="D49" s="94"/>
      <c r="E49" s="195"/>
      <c r="F49" s="195"/>
      <c r="G49" s="195"/>
      <c r="H49" s="194"/>
      <c r="I49" s="194"/>
      <c r="J49" s="194"/>
      <c r="K49" s="196"/>
      <c r="L49" s="196"/>
      <c r="O49" s="184" t="s">
        <v>76</v>
      </c>
      <c r="P49" s="184"/>
      <c r="Q49" s="94">
        <v>6</v>
      </c>
      <c r="R49" s="195">
        <v>109.13979999999999</v>
      </c>
      <c r="S49" s="195"/>
      <c r="T49" s="195"/>
    </row>
    <row r="50" spans="1:20" ht="17.25">
      <c r="A50" s="42">
        <v>6</v>
      </c>
      <c r="B50" s="217"/>
      <c r="C50" s="218"/>
      <c r="D50" s="86"/>
      <c r="E50" s="174"/>
      <c r="F50" s="174"/>
      <c r="G50" s="174"/>
      <c r="H50" s="221"/>
      <c r="I50" s="221"/>
      <c r="J50" s="221"/>
      <c r="K50" s="196"/>
      <c r="L50" s="196"/>
      <c r="O50" s="184" t="s">
        <v>76</v>
      </c>
      <c r="P50" s="184"/>
      <c r="Q50" s="94">
        <v>5</v>
      </c>
      <c r="R50" s="185">
        <v>97.013099999999994</v>
      </c>
      <c r="S50" s="186"/>
      <c r="T50" s="187"/>
    </row>
    <row r="51" spans="1:20" ht="17.25">
      <c r="A51" s="42">
        <v>7</v>
      </c>
      <c r="B51" s="217"/>
      <c r="C51" s="218"/>
      <c r="D51" s="86"/>
      <c r="E51" s="219"/>
      <c r="F51" s="219"/>
      <c r="G51" s="219"/>
      <c r="H51" s="220"/>
      <c r="I51" s="220"/>
      <c r="J51" s="220"/>
      <c r="K51" s="196"/>
      <c r="L51" s="196"/>
      <c r="O51" s="192" t="s">
        <v>77</v>
      </c>
      <c r="P51" s="193"/>
      <c r="Q51" s="94">
        <v>5</v>
      </c>
      <c r="R51" s="185">
        <v>97.013099999999994</v>
      </c>
      <c r="S51" s="186"/>
      <c r="T51" s="187"/>
    </row>
    <row r="52" spans="1:20" ht="17.25">
      <c r="A52" s="76"/>
      <c r="B52" s="190" t="s">
        <v>28</v>
      </c>
      <c r="C52" s="190"/>
      <c r="D52" s="190"/>
      <c r="E52" s="190"/>
      <c r="F52" s="190"/>
      <c r="G52" s="190"/>
      <c r="H52" s="191" t="e">
        <f>SUM(H45:J51)</f>
        <v>#REF!</v>
      </c>
      <c r="I52" s="191"/>
      <c r="J52" s="191"/>
      <c r="K52" s="191">
        <f>K51+K50+K49+K48+K47+K46+K45</f>
        <v>0</v>
      </c>
      <c r="L52" s="191"/>
      <c r="O52" s="184" t="s">
        <v>35</v>
      </c>
      <c r="P52" s="184"/>
      <c r="Q52" s="94">
        <v>4</v>
      </c>
      <c r="R52" s="185">
        <v>87.918099999999995</v>
      </c>
      <c r="S52" s="186"/>
      <c r="T52" s="187"/>
    </row>
    <row r="53" spans="1:20" ht="17.25">
      <c r="A53" s="91"/>
      <c r="B53" s="92"/>
      <c r="C53" s="92"/>
      <c r="D53" s="92"/>
      <c r="E53" s="92"/>
      <c r="F53" s="92"/>
      <c r="G53" s="92"/>
      <c r="H53" s="93"/>
      <c r="I53" s="93"/>
      <c r="J53" s="93"/>
      <c r="K53" s="93"/>
      <c r="L53" s="93"/>
      <c r="O53" s="184" t="s">
        <v>35</v>
      </c>
      <c r="P53" s="184"/>
      <c r="Q53" s="94">
        <v>3</v>
      </c>
      <c r="R53" s="185">
        <v>78.8232</v>
      </c>
      <c r="S53" s="186"/>
      <c r="T53" s="187"/>
    </row>
    <row r="54" spans="1:20" ht="17.25">
      <c r="A54" s="91" t="s">
        <v>67</v>
      </c>
      <c r="B54" s="92"/>
      <c r="C54" s="92"/>
      <c r="D54" s="92"/>
      <c r="E54" s="92"/>
      <c r="F54" s="92"/>
      <c r="G54" s="92"/>
      <c r="H54" s="93"/>
      <c r="I54" s="93"/>
      <c r="J54" s="93"/>
      <c r="K54" s="93"/>
      <c r="L54" s="93"/>
    </row>
    <row r="55" spans="1:20" ht="44.25" customHeight="1">
      <c r="A55" s="19"/>
      <c r="B55" s="79" t="s">
        <v>70</v>
      </c>
      <c r="C55" s="22"/>
      <c r="D55" s="21"/>
      <c r="E55" s="82"/>
      <c r="F55" s="82"/>
      <c r="G55" s="82"/>
      <c r="H55" s="21"/>
      <c r="I55" s="21"/>
      <c r="J55" s="84" t="s">
        <v>36</v>
      </c>
      <c r="K55" s="21"/>
      <c r="L55" s="19"/>
    </row>
    <row r="56" spans="1:20" ht="27" customHeight="1">
      <c r="A56" s="19"/>
      <c r="B56" s="80" t="s">
        <v>65</v>
      </c>
      <c r="C56" s="22"/>
      <c r="D56" s="21"/>
      <c r="E56" s="21"/>
      <c r="F56" s="21"/>
      <c r="G56" s="21"/>
      <c r="H56" s="21"/>
      <c r="I56" s="21"/>
      <c r="J56" s="84"/>
      <c r="K56" s="21"/>
      <c r="L56" s="19"/>
    </row>
    <row r="57" spans="1:20" ht="30" customHeight="1">
      <c r="A57" s="19"/>
      <c r="B57" s="21" t="s">
        <v>37</v>
      </c>
      <c r="C57" s="22"/>
      <c r="D57" s="21"/>
      <c r="E57" s="82"/>
      <c r="F57" s="82"/>
      <c r="G57" s="82"/>
      <c r="H57" s="21"/>
      <c r="I57" s="21"/>
      <c r="J57" s="84" t="s">
        <v>38</v>
      </c>
      <c r="K57" s="21"/>
      <c r="L57" s="115"/>
    </row>
    <row r="58" spans="1:20" ht="30" customHeight="1">
      <c r="A58" s="19"/>
      <c r="B58" s="21" t="s">
        <v>39</v>
      </c>
      <c r="C58" s="22"/>
      <c r="D58" s="21"/>
      <c r="E58" s="81"/>
      <c r="F58" s="81"/>
      <c r="G58" s="81"/>
      <c r="H58" s="23"/>
      <c r="I58" s="23"/>
      <c r="J58" s="85" t="s">
        <v>40</v>
      </c>
      <c r="K58" s="23"/>
      <c r="L58" s="115"/>
    </row>
    <row r="59" spans="1:20" ht="30" customHeight="1">
      <c r="A59" s="19"/>
      <c r="B59" s="21" t="s">
        <v>41</v>
      </c>
      <c r="C59" s="22"/>
      <c r="D59" s="21"/>
      <c r="E59" s="81"/>
      <c r="F59" s="81"/>
      <c r="G59" s="81"/>
      <c r="H59" s="23"/>
      <c r="I59" s="23"/>
      <c r="J59" s="85" t="s">
        <v>42</v>
      </c>
      <c r="K59" s="23"/>
      <c r="L59" s="115"/>
    </row>
    <row r="60" spans="1:20" ht="30" customHeight="1">
      <c r="A60" s="19"/>
      <c r="B60" s="21" t="s">
        <v>43</v>
      </c>
      <c r="C60" s="22"/>
      <c r="D60" s="21"/>
      <c r="E60" s="81"/>
      <c r="F60" s="83"/>
      <c r="G60" s="83"/>
      <c r="H60" s="23"/>
      <c r="I60" s="23"/>
      <c r="J60" s="85" t="s">
        <v>44</v>
      </c>
      <c r="K60" s="23"/>
      <c r="L60" s="24"/>
    </row>
    <row r="61" spans="1:20" ht="30" customHeight="1">
      <c r="A61" s="22"/>
      <c r="B61" s="21" t="s">
        <v>45</v>
      </c>
      <c r="C61" s="22"/>
      <c r="D61" s="21"/>
      <c r="E61" s="81"/>
      <c r="F61" s="81"/>
      <c r="G61" s="81"/>
      <c r="H61" s="23"/>
      <c r="I61" s="23"/>
      <c r="J61" s="85" t="s">
        <v>46</v>
      </c>
      <c r="K61" s="23"/>
      <c r="L61" s="19"/>
    </row>
    <row r="62" spans="1:20" ht="30" customHeight="1">
      <c r="A62" s="22"/>
      <c r="B62" s="21" t="s">
        <v>47</v>
      </c>
      <c r="C62" s="22"/>
      <c r="D62" s="21"/>
      <c r="E62" s="81"/>
      <c r="F62" s="81"/>
      <c r="G62" s="81"/>
      <c r="H62" s="21"/>
      <c r="I62" s="21"/>
      <c r="J62" s="84" t="s">
        <v>48</v>
      </c>
      <c r="K62" s="21"/>
      <c r="L62" s="19"/>
    </row>
    <row r="63" spans="1:20" ht="30" customHeight="1">
      <c r="A63" s="22"/>
      <c r="B63" s="21" t="s">
        <v>49</v>
      </c>
      <c r="C63" s="22"/>
      <c r="D63" s="21"/>
      <c r="E63" s="81"/>
      <c r="F63" s="81"/>
      <c r="G63" s="81"/>
      <c r="H63" s="21"/>
      <c r="I63" s="21"/>
      <c r="J63" s="84" t="s">
        <v>50</v>
      </c>
      <c r="K63" s="21"/>
      <c r="L63" s="19"/>
    </row>
    <row r="64" spans="1:20" ht="30" customHeight="1">
      <c r="A64" s="22"/>
      <c r="B64" s="21" t="s">
        <v>51</v>
      </c>
      <c r="C64" s="22"/>
      <c r="D64" s="21"/>
      <c r="E64" s="81"/>
      <c r="F64" s="81"/>
      <c r="G64" s="81"/>
      <c r="H64" s="21"/>
      <c r="I64" s="21"/>
      <c r="J64" s="84" t="s">
        <v>52</v>
      </c>
      <c r="K64" s="21"/>
      <c r="L64" s="19"/>
    </row>
    <row r="65" spans="1:12" ht="30" customHeight="1">
      <c r="A65" s="22"/>
      <c r="B65" s="21" t="s">
        <v>53</v>
      </c>
      <c r="C65" s="22"/>
      <c r="D65" s="21"/>
      <c r="E65" s="81"/>
      <c r="F65" s="81"/>
      <c r="G65" s="81"/>
      <c r="H65" s="21"/>
      <c r="I65" s="21"/>
      <c r="J65" s="84" t="s">
        <v>69</v>
      </c>
      <c r="K65" s="21"/>
      <c r="L65" s="19"/>
    </row>
    <row r="66" spans="1:12" ht="30" customHeight="1">
      <c r="A66" s="22"/>
      <c r="B66" s="21" t="s">
        <v>53</v>
      </c>
      <c r="C66" s="22"/>
      <c r="D66" s="21"/>
      <c r="E66" s="81"/>
      <c r="F66" s="81"/>
      <c r="G66" s="81"/>
      <c r="H66" s="21"/>
      <c r="I66" s="21"/>
      <c r="J66" s="84" t="s">
        <v>90</v>
      </c>
      <c r="K66" s="21"/>
      <c r="L66" s="19"/>
    </row>
    <row r="67" spans="1:12" ht="30" customHeight="1">
      <c r="A67" s="22"/>
      <c r="B67" s="21" t="s">
        <v>95</v>
      </c>
      <c r="C67" s="22"/>
      <c r="D67" s="21"/>
      <c r="E67" s="82"/>
      <c r="F67" s="82"/>
      <c r="G67" s="82"/>
      <c r="H67" s="21"/>
      <c r="I67" s="21"/>
      <c r="J67" s="84" t="s">
        <v>94</v>
      </c>
      <c r="K67" s="21"/>
      <c r="L67" s="22"/>
    </row>
  </sheetData>
  <mergeCells count="81">
    <mergeCell ref="A1:L1"/>
    <mergeCell ref="A4:A5"/>
    <mergeCell ref="B4:B5"/>
    <mergeCell ref="C4:C5"/>
    <mergeCell ref="D4:D5"/>
    <mergeCell ref="E4:E5"/>
    <mergeCell ref="F4:G4"/>
    <mergeCell ref="H4:J4"/>
    <mergeCell ref="K4:L4"/>
    <mergeCell ref="D31:L31"/>
    <mergeCell ref="A32:A33"/>
    <mergeCell ref="B32:B33"/>
    <mergeCell ref="C32:C33"/>
    <mergeCell ref="D32:D33"/>
    <mergeCell ref="E32:E33"/>
    <mergeCell ref="F32:G32"/>
    <mergeCell ref="H32:J32"/>
    <mergeCell ref="K32:L32"/>
    <mergeCell ref="B41:G41"/>
    <mergeCell ref="H41:J41"/>
    <mergeCell ref="K41:L41"/>
    <mergeCell ref="A42:L42"/>
    <mergeCell ref="B43:C43"/>
    <mergeCell ref="E43:G43"/>
    <mergeCell ref="H43:J43"/>
    <mergeCell ref="K43:L43"/>
    <mergeCell ref="B44:C44"/>
    <mergeCell ref="E44:G44"/>
    <mergeCell ref="H44:J44"/>
    <mergeCell ref="K44:L44"/>
    <mergeCell ref="B45:C45"/>
    <mergeCell ref="E45:G45"/>
    <mergeCell ref="H45:J45"/>
    <mergeCell ref="K45:L45"/>
    <mergeCell ref="O45:P45"/>
    <mergeCell ref="R45:T45"/>
    <mergeCell ref="U45:W45"/>
    <mergeCell ref="X45:Y45"/>
    <mergeCell ref="B46:C46"/>
    <mergeCell ref="E46:G46"/>
    <mergeCell ref="H46:J46"/>
    <mergeCell ref="K46:L46"/>
    <mergeCell ref="O46:P46"/>
    <mergeCell ref="R46:T46"/>
    <mergeCell ref="R48:T48"/>
    <mergeCell ref="B47:C47"/>
    <mergeCell ref="E47:G47"/>
    <mergeCell ref="H47:J47"/>
    <mergeCell ref="K47:L47"/>
    <mergeCell ref="O47:P47"/>
    <mergeCell ref="R47:T47"/>
    <mergeCell ref="B48:C48"/>
    <mergeCell ref="E48:G48"/>
    <mergeCell ref="H48:J48"/>
    <mergeCell ref="K48:L48"/>
    <mergeCell ref="O48:P48"/>
    <mergeCell ref="R50:T50"/>
    <mergeCell ref="B49:C49"/>
    <mergeCell ref="E49:G49"/>
    <mergeCell ref="H49:J49"/>
    <mergeCell ref="K49:L49"/>
    <mergeCell ref="O49:P49"/>
    <mergeCell ref="R49:T49"/>
    <mergeCell ref="B50:C50"/>
    <mergeCell ref="E50:G50"/>
    <mergeCell ref="H50:J50"/>
    <mergeCell ref="K50:L50"/>
    <mergeCell ref="O50:P50"/>
    <mergeCell ref="O53:P53"/>
    <mergeCell ref="R53:T53"/>
    <mergeCell ref="B51:C51"/>
    <mergeCell ref="E51:G51"/>
    <mergeCell ref="H51:J51"/>
    <mergeCell ref="K51:L51"/>
    <mergeCell ref="O51:P51"/>
    <mergeCell ref="R51:T51"/>
    <mergeCell ref="B52:G52"/>
    <mergeCell ref="H52:J52"/>
    <mergeCell ref="K52:L52"/>
    <mergeCell ref="O52:P52"/>
    <mergeCell ref="R52:T52"/>
  </mergeCells>
  <printOptions horizontalCentered="1"/>
  <pageMargins left="0.51181102362204722" right="0.31496062992125984" top="0.35433070866141736" bottom="0.35433070866141736" header="0.31496062992125984" footer="0.31496062992125984"/>
  <pageSetup paperSize="9" scale="5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кот (С) </vt:lpstr>
      <vt:lpstr>Кал 1-5 10301747  (А)</vt:lpstr>
      <vt:lpstr> Кал 1-5 10301747 (С)</vt:lpstr>
      <vt:lpstr>' Кал 1-5 10301747 (С)'!Область_печати</vt:lpstr>
      <vt:lpstr>'Кал 1-5 10301747  (А)'!Область_печати</vt:lpstr>
      <vt:lpstr>'кот (С)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2021-06-09T07:10:00Z</dcterms:modified>
</cp:coreProperties>
</file>