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В РАБОТЕ\Каланча\"/>
    </mc:Choice>
  </mc:AlternateContent>
  <xr:revisionPtr revIDLastSave="0" documentId="13_ncr:1_{CA66E2D3-4D90-4927-8D4B-690B925B0C2F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Лист1" sheetId="1" r:id="rId1"/>
    <sheet name="ОКНА" sheetId="2" r:id="rId2"/>
    <sheet name="СВОДНАЯ" sheetId="3" r:id="rId3"/>
    <sheet name="СПЕКА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4" l="1"/>
  <c r="B5" i="4"/>
  <c r="B6" i="4"/>
  <c r="B7" i="4"/>
  <c r="B3" i="4"/>
  <c r="B2" i="4"/>
  <c r="B132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2" i="3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2" i="2"/>
  <c r="F62" i="2"/>
  <c r="F59" i="2" l="1"/>
  <c r="F60" i="2"/>
  <c r="F61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B6" i="1"/>
  <c r="B5" i="1"/>
  <c r="C31" i="2"/>
  <c r="G31" i="2" s="1"/>
  <c r="F31" i="2"/>
  <c r="H31" i="2"/>
  <c r="J31" i="2" s="1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F80" i="2"/>
  <c r="C81" i="2"/>
  <c r="F81" i="2"/>
  <c r="C82" i="2"/>
  <c r="F82" i="2"/>
  <c r="G6" i="2"/>
  <c r="G12" i="2"/>
  <c r="G14" i="2"/>
  <c r="G25" i="2"/>
  <c r="G26" i="2"/>
  <c r="G45" i="2"/>
  <c r="G50" i="2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H23" i="2"/>
  <c r="J23" i="2" s="1"/>
  <c r="H24" i="2"/>
  <c r="J24" i="2" s="1"/>
  <c r="H25" i="2"/>
  <c r="J25" i="2" s="1"/>
  <c r="H26" i="2"/>
  <c r="J26" i="2" s="1"/>
  <c r="H27" i="2"/>
  <c r="J27" i="2" s="1"/>
  <c r="H28" i="2"/>
  <c r="J28" i="2" s="1"/>
  <c r="H29" i="2"/>
  <c r="J29" i="2" s="1"/>
  <c r="H30" i="2"/>
  <c r="J30" i="2" s="1"/>
  <c r="H32" i="2"/>
  <c r="J32" i="2" s="1"/>
  <c r="H33" i="2"/>
  <c r="J33" i="2" s="1"/>
  <c r="H34" i="2"/>
  <c r="J34" i="2" s="1"/>
  <c r="H35" i="2"/>
  <c r="J35" i="2" s="1"/>
  <c r="H36" i="2"/>
  <c r="J36" i="2" s="1"/>
  <c r="H37" i="2"/>
  <c r="J37" i="2" s="1"/>
  <c r="H38" i="2"/>
  <c r="J38" i="2" s="1"/>
  <c r="H39" i="2"/>
  <c r="J39" i="2" s="1"/>
  <c r="H40" i="2"/>
  <c r="J40" i="2" s="1"/>
  <c r="H41" i="2"/>
  <c r="J41" i="2" s="1"/>
  <c r="H42" i="2"/>
  <c r="J42" i="2" s="1"/>
  <c r="H43" i="2"/>
  <c r="J43" i="2" s="1"/>
  <c r="H44" i="2"/>
  <c r="J44" i="2" s="1"/>
  <c r="H45" i="2"/>
  <c r="J45" i="2" s="1"/>
  <c r="H46" i="2"/>
  <c r="J46" i="2" s="1"/>
  <c r="H47" i="2"/>
  <c r="J47" i="2" s="1"/>
  <c r="H48" i="2"/>
  <c r="J48" i="2" s="1"/>
  <c r="H49" i="2"/>
  <c r="J49" i="2" s="1"/>
  <c r="H50" i="2"/>
  <c r="J50" i="2" s="1"/>
  <c r="H51" i="2"/>
  <c r="J51" i="2" s="1"/>
  <c r="H52" i="2"/>
  <c r="J52" i="2" s="1"/>
  <c r="H53" i="2"/>
  <c r="J53" i="2" s="1"/>
  <c r="H54" i="2"/>
  <c r="J54" i="2" s="1"/>
  <c r="H55" i="2"/>
  <c r="J55" i="2" s="1"/>
  <c r="H56" i="2"/>
  <c r="J56" i="2" s="1"/>
  <c r="H57" i="2"/>
  <c r="J57" i="2" s="1"/>
  <c r="H58" i="2"/>
  <c r="J58" i="2" s="1"/>
  <c r="H4" i="2"/>
  <c r="J4" i="2" s="1"/>
  <c r="H5" i="2"/>
  <c r="J5" i="2" s="1"/>
  <c r="H6" i="2"/>
  <c r="J6" i="2" s="1"/>
  <c r="H7" i="2"/>
  <c r="J7" i="2" s="1"/>
  <c r="H8" i="2"/>
  <c r="J8" i="2" s="1"/>
  <c r="H9" i="2"/>
  <c r="J9" i="2" s="1"/>
  <c r="H3" i="2"/>
  <c r="J3" i="2" s="1"/>
  <c r="H2" i="2"/>
  <c r="J2" i="2" s="1"/>
  <c r="F27" i="2"/>
  <c r="F28" i="2"/>
  <c r="F29" i="2"/>
  <c r="F30" i="2"/>
  <c r="C27" i="2"/>
  <c r="G27" i="2" s="1"/>
  <c r="C28" i="2"/>
  <c r="G28" i="2" s="1"/>
  <c r="C29" i="2"/>
  <c r="G29" i="2" s="1"/>
  <c r="C30" i="2"/>
  <c r="G30" i="2" s="1"/>
  <c r="C19" i="2"/>
  <c r="G19" i="2" s="1"/>
  <c r="F19" i="2"/>
  <c r="C20" i="2"/>
  <c r="G20" i="2" s="1"/>
  <c r="F20" i="2"/>
  <c r="C21" i="2"/>
  <c r="G21" i="2" s="1"/>
  <c r="F21" i="2"/>
  <c r="C22" i="2"/>
  <c r="G22" i="2" s="1"/>
  <c r="F22" i="2"/>
  <c r="C23" i="2"/>
  <c r="G23" i="2" s="1"/>
  <c r="F23" i="2"/>
  <c r="C24" i="2"/>
  <c r="G24" i="2" s="1"/>
  <c r="F24" i="2"/>
  <c r="C25" i="2"/>
  <c r="F25" i="2"/>
  <c r="C26" i="2"/>
  <c r="F26" i="2"/>
  <c r="F17" i="2"/>
  <c r="F18" i="2"/>
  <c r="C17" i="2"/>
  <c r="G17" i="2" s="1"/>
  <c r="C18" i="2"/>
  <c r="G18" i="2" s="1"/>
  <c r="C4" i="2"/>
  <c r="G4" i="2" s="1"/>
  <c r="F4" i="2"/>
  <c r="C5" i="2"/>
  <c r="G5" i="2" s="1"/>
  <c r="F5" i="2"/>
  <c r="C6" i="2"/>
  <c r="F6" i="2"/>
  <c r="C7" i="2"/>
  <c r="G7" i="2" s="1"/>
  <c r="F7" i="2"/>
  <c r="C8" i="2"/>
  <c r="G8" i="2" s="1"/>
  <c r="F8" i="2"/>
  <c r="C9" i="2"/>
  <c r="G9" i="2" s="1"/>
  <c r="F9" i="2"/>
  <c r="C10" i="2"/>
  <c r="G10" i="2" s="1"/>
  <c r="F10" i="2"/>
  <c r="C11" i="2"/>
  <c r="G11" i="2" s="1"/>
  <c r="F11" i="2"/>
  <c r="C12" i="2"/>
  <c r="F12" i="2"/>
  <c r="C13" i="2"/>
  <c r="G13" i="2" s="1"/>
  <c r="F13" i="2"/>
  <c r="C14" i="2"/>
  <c r="F14" i="2"/>
  <c r="C15" i="2"/>
  <c r="G15" i="2" s="1"/>
  <c r="F15" i="2"/>
  <c r="C16" i="2"/>
  <c r="G16" i="2" s="1"/>
  <c r="F16" i="2"/>
  <c r="F3" i="2"/>
  <c r="C3" i="2"/>
  <c r="G3" i="2" s="1"/>
  <c r="F2" i="2"/>
  <c r="C2" i="2"/>
  <c r="G2" i="2" s="1"/>
  <c r="C53" i="2"/>
  <c r="G53" i="2" s="1"/>
  <c r="C54" i="2"/>
  <c r="G54" i="2" s="1"/>
  <c r="C55" i="2"/>
  <c r="G55" i="2" s="1"/>
  <c r="C56" i="2"/>
  <c r="G56" i="2" s="1"/>
  <c r="C57" i="2"/>
  <c r="G57" i="2" s="1"/>
  <c r="C58" i="2"/>
  <c r="G58" i="2" s="1"/>
  <c r="C59" i="2"/>
  <c r="F53" i="2"/>
  <c r="F54" i="2"/>
  <c r="F55" i="2"/>
  <c r="F56" i="2"/>
  <c r="F57" i="2"/>
  <c r="F58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32" i="2"/>
  <c r="C33" i="2"/>
  <c r="G33" i="2" s="1"/>
  <c r="C34" i="2"/>
  <c r="G34" i="2" s="1"/>
  <c r="C35" i="2"/>
  <c r="G35" i="2" s="1"/>
  <c r="C36" i="2"/>
  <c r="G36" i="2" s="1"/>
  <c r="C37" i="2"/>
  <c r="G37" i="2" s="1"/>
  <c r="C38" i="2"/>
  <c r="G38" i="2" s="1"/>
  <c r="C39" i="2"/>
  <c r="G39" i="2" s="1"/>
  <c r="C40" i="2"/>
  <c r="G40" i="2" s="1"/>
  <c r="C41" i="2"/>
  <c r="G41" i="2" s="1"/>
  <c r="C42" i="2"/>
  <c r="G42" i="2" s="1"/>
  <c r="C43" i="2"/>
  <c r="G43" i="2" s="1"/>
  <c r="C44" i="2"/>
  <c r="G44" i="2" s="1"/>
  <c r="C45" i="2"/>
  <c r="C46" i="2"/>
  <c r="G46" i="2" s="1"/>
  <c r="C47" i="2"/>
  <c r="G47" i="2" s="1"/>
  <c r="C48" i="2"/>
  <c r="G48" i="2" s="1"/>
  <c r="C49" i="2"/>
  <c r="G49" i="2" s="1"/>
  <c r="C50" i="2"/>
  <c r="C51" i="2"/>
  <c r="G51" i="2" s="1"/>
  <c r="C52" i="2"/>
  <c r="G52" i="2" s="1"/>
  <c r="C32" i="2"/>
  <c r="G32" i="2" s="1"/>
  <c r="B10" i="1"/>
  <c r="B9" i="1"/>
  <c r="B7" i="1" l="1"/>
  <c r="B11" i="1" s="1"/>
</calcChain>
</file>

<file path=xl/sharedStrings.xml><?xml version="1.0" encoding="utf-8"?>
<sst xmlns="http://schemas.openxmlformats.org/spreadsheetml/2006/main" count="832" uniqueCount="127">
  <si>
    <t>ширина</t>
  </si>
  <si>
    <t>Высота</t>
  </si>
  <si>
    <t xml:space="preserve">сумм настекле </t>
  </si>
  <si>
    <t>на импосте вертик.</t>
  </si>
  <si>
    <t>на импосте горизонт.</t>
  </si>
  <si>
    <t>Размеры окна</t>
  </si>
  <si>
    <t>Стекло</t>
  </si>
  <si>
    <t xml:space="preserve">по  вертикальи </t>
  </si>
  <si>
    <t xml:space="preserve">по горизонтали </t>
  </si>
  <si>
    <t>Импост</t>
  </si>
  <si>
    <t>УЗВ.20.1</t>
  </si>
  <si>
    <t>витраж/окно</t>
  </si>
  <si>
    <t>УЗВ.20.2</t>
  </si>
  <si>
    <t>секция1</t>
  </si>
  <si>
    <t>секция2</t>
  </si>
  <si>
    <t>секция3</t>
  </si>
  <si>
    <t>секция4</t>
  </si>
  <si>
    <t>секция5</t>
  </si>
  <si>
    <t>секция6</t>
  </si>
  <si>
    <t>секция7</t>
  </si>
  <si>
    <t>секция8</t>
  </si>
  <si>
    <t>секция9</t>
  </si>
  <si>
    <t>секция10</t>
  </si>
  <si>
    <t>секция11</t>
  </si>
  <si>
    <t>секция12</t>
  </si>
  <si>
    <t>УЗВ.21.1</t>
  </si>
  <si>
    <t>УЗВ.21.2</t>
  </si>
  <si>
    <t>УЗВ.25.1</t>
  </si>
  <si>
    <t>УЗВ.25.2</t>
  </si>
  <si>
    <t>УЗВ.25.3</t>
  </si>
  <si>
    <t>УЗВ.26.1</t>
  </si>
  <si>
    <t>УЗВ.26.2</t>
  </si>
  <si>
    <t>УЗВ.26.3</t>
  </si>
  <si>
    <t>УЗВ.26.4</t>
  </si>
  <si>
    <t>УЗВ.26.5</t>
  </si>
  <si>
    <t>УЗВ.26.6</t>
  </si>
  <si>
    <t>УЗВ.26.7</t>
  </si>
  <si>
    <t>УЗВ.26.8</t>
  </si>
  <si>
    <t>ВСЕГО</t>
  </si>
  <si>
    <t>УЗВ.27.1</t>
  </si>
  <si>
    <t>УЗВ.27.2</t>
  </si>
  <si>
    <t>УЗВ.27.3</t>
  </si>
  <si>
    <t>УЗВ.27.4</t>
  </si>
  <si>
    <t>УЗВ.27.5</t>
  </si>
  <si>
    <t>короб</t>
  </si>
  <si>
    <t>короб 1</t>
  </si>
  <si>
    <t>короб 2</t>
  </si>
  <si>
    <t>короб 3</t>
  </si>
  <si>
    <t>короб 4</t>
  </si>
  <si>
    <t>короб 5</t>
  </si>
  <si>
    <t>УЗВ.28.1</t>
  </si>
  <si>
    <t>УЗВ.28.2</t>
  </si>
  <si>
    <t>УЗВ.28.3</t>
  </si>
  <si>
    <t>УЗВ.28.4</t>
  </si>
  <si>
    <t>УЗВ.28.5</t>
  </si>
  <si>
    <t>УЗВ.28.6</t>
  </si>
  <si>
    <t>короб 6</t>
  </si>
  <si>
    <t>короб 7</t>
  </si>
  <si>
    <t>короб 8</t>
  </si>
  <si>
    <t>короб 9</t>
  </si>
  <si>
    <t>УЗВ.2.1</t>
  </si>
  <si>
    <t>БЦ</t>
  </si>
  <si>
    <t>№помещения</t>
  </si>
  <si>
    <t>УЗВ.2.2</t>
  </si>
  <si>
    <t>УЗВ.2.3</t>
  </si>
  <si>
    <t>УЗВ.2.4</t>
  </si>
  <si>
    <t>УЗВ.2.5</t>
  </si>
  <si>
    <t>УЗВ.2.6</t>
  </si>
  <si>
    <t>УЗВ.5.1</t>
  </si>
  <si>
    <t>УЗВ.5.2</t>
  </si>
  <si>
    <t>УЗВ.5.3</t>
  </si>
  <si>
    <t>УЗВ.5.4</t>
  </si>
  <si>
    <t>УЗВ.5.5</t>
  </si>
  <si>
    <t>УЗВ.5.6</t>
  </si>
  <si>
    <t>УЗВ.5.7</t>
  </si>
  <si>
    <t>короб 10</t>
  </si>
  <si>
    <t>короб 11</t>
  </si>
  <si>
    <t>короб 12</t>
  </si>
  <si>
    <t>УЗВ.5.8</t>
  </si>
  <si>
    <t>УЗВ.9.1</t>
  </si>
  <si>
    <t>УЗВ.9.2</t>
  </si>
  <si>
    <t>УЗВ.9.3</t>
  </si>
  <si>
    <t>УЗВ.9.4</t>
  </si>
  <si>
    <t>УЗВ.9.5</t>
  </si>
  <si>
    <t>УЗВ.9.6</t>
  </si>
  <si>
    <t>УЗВ.9.7</t>
  </si>
  <si>
    <t>УЗВ.9.8</t>
  </si>
  <si>
    <t>УЗВ.10.1</t>
  </si>
  <si>
    <t>УЗВ.10.2</t>
  </si>
  <si>
    <t>УЗВ.10.3</t>
  </si>
  <si>
    <t>УЗВ.10.4</t>
  </si>
  <si>
    <t>ламели</t>
  </si>
  <si>
    <t>УЗВ.6</t>
  </si>
  <si>
    <t>ВИП</t>
  </si>
  <si>
    <t>УЗО.1</t>
  </si>
  <si>
    <t>УЗВ.14</t>
  </si>
  <si>
    <t>ВИЛ</t>
  </si>
  <si>
    <t>ВИТ</t>
  </si>
  <si>
    <t>АИМ</t>
  </si>
  <si>
    <t>УЗО.2</t>
  </si>
  <si>
    <t>УЗО.3</t>
  </si>
  <si>
    <t>УЗО.4</t>
  </si>
  <si>
    <t>УЗО.5</t>
  </si>
  <si>
    <t>УЗО.6</t>
  </si>
  <si>
    <t>ПОМ.</t>
  </si>
  <si>
    <t>Имя</t>
  </si>
  <si>
    <t>УЗЕЛ.1</t>
  </si>
  <si>
    <t>ШОС-1</t>
  </si>
  <si>
    <t>Количество</t>
  </si>
  <si>
    <t>кнопка_сваз</t>
  </si>
  <si>
    <t>Шкаф_СВАЗ</t>
  </si>
  <si>
    <t>ИАМ</t>
  </si>
  <si>
    <t>Узел _СВАЗ</t>
  </si>
  <si>
    <t>ИАМ_на_трубе</t>
  </si>
  <si>
    <t>УЗВ.1</t>
  </si>
  <si>
    <t>УЗВ.3</t>
  </si>
  <si>
    <t>2154/1</t>
  </si>
  <si>
    <t>УЗО.2х</t>
  </si>
  <si>
    <t>БЦ СВАЗ</t>
  </si>
  <si>
    <t>ШКАФ 1</t>
  </si>
  <si>
    <t>ШКАФ 2</t>
  </si>
  <si>
    <t>ШКАФ 3</t>
  </si>
  <si>
    <t>БЦ ЛАЗЕР</t>
  </si>
  <si>
    <t>УЗВ.22</t>
  </si>
  <si>
    <t>ТИП</t>
  </si>
  <si>
    <t>КОРОБ</t>
  </si>
  <si>
    <t>ЕСЛИ(СВОДНАЯ!B2&gt;0;ИНДЕКС(СВОДНАЯ!$G$2:$G$478;ПОИСКПОЗ(СПЕКА!A2;СВОДНАЯ!A2:A478;0);0))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</si>
</sst>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1" xfId="0" applyFill="1" applyBorder="1"/>
    <xf numFmtId="0" fontId="0" fillId="0" borderId="0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NumberForma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B4" sqref="B4"/>
    </sheetView>
  </sheetViews>
  <sheetFormatPr defaultRowHeight="15" x14ac:dyDescent="0.25"/>
  <cols>
    <col min="1" max="1" width="23" customWidth="1"/>
  </cols>
  <sheetData>
    <row r="1" spans="1:2" x14ac:dyDescent="0.25">
      <c r="A1" s="1" t="s">
        <v>5</v>
      </c>
    </row>
    <row r="2" spans="1:2" x14ac:dyDescent="0.25">
      <c r="A2" t="s">
        <v>1</v>
      </c>
      <c r="B2">
        <v>2466</v>
      </c>
    </row>
    <row r="3" spans="1:2" x14ac:dyDescent="0.25">
      <c r="A3" t="s">
        <v>0</v>
      </c>
      <c r="B3">
        <v>1410</v>
      </c>
    </row>
    <row r="4" spans="1:2" x14ac:dyDescent="0.25">
      <c r="A4" s="1" t="s">
        <v>6</v>
      </c>
    </row>
    <row r="5" spans="1:2" x14ac:dyDescent="0.25">
      <c r="A5" t="s">
        <v>7</v>
      </c>
      <c r="B5">
        <f>ROUNDUP((B2-200)/800,0)+1</f>
        <v>4</v>
      </c>
    </row>
    <row r="6" spans="1:2" x14ac:dyDescent="0.25">
      <c r="A6" t="s">
        <v>8</v>
      </c>
      <c r="B6">
        <f>ROUNDUP((B3-200)/800,0)+1</f>
        <v>3</v>
      </c>
    </row>
    <row r="7" spans="1:2" x14ac:dyDescent="0.25">
      <c r="A7" t="s">
        <v>2</v>
      </c>
      <c r="B7">
        <f>B6+B5</f>
        <v>7</v>
      </c>
    </row>
    <row r="8" spans="1:2" x14ac:dyDescent="0.25">
      <c r="A8" s="1" t="s">
        <v>9</v>
      </c>
    </row>
    <row r="9" spans="1:2" x14ac:dyDescent="0.25">
      <c r="A9" t="s">
        <v>3</v>
      </c>
      <c r="B9">
        <f>ROUNDUP((B2-200)/1000,0)</f>
        <v>3</v>
      </c>
    </row>
    <row r="10" spans="1:2" x14ac:dyDescent="0.25">
      <c r="A10" t="s">
        <v>4</v>
      </c>
      <c r="B10">
        <f>ROUNDUP((B3-200)/1000,0)</f>
        <v>2</v>
      </c>
    </row>
    <row r="11" spans="1:2" x14ac:dyDescent="0.25">
      <c r="A11" t="s">
        <v>38</v>
      </c>
      <c r="B11">
        <f>B7+B9+B10</f>
        <v>12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9E11-F2CE-435E-8884-DD6E127B6983}">
  <dimension ref="A1:AL87"/>
  <sheetViews>
    <sheetView topLeftCell="A37" workbookViewId="0">
      <selection activeCell="D64" sqref="D64"/>
    </sheetView>
  </sheetViews>
  <sheetFormatPr defaultRowHeight="15" x14ac:dyDescent="0.25"/>
  <cols>
    <col min="1" max="1" width="14.7109375" customWidth="1"/>
    <col min="2" max="2" width="13.85546875" customWidth="1"/>
    <col min="8" max="8" width="9.140625" customWidth="1"/>
    <col min="10" max="10" width="7.42578125" customWidth="1"/>
    <col min="11" max="11" width="5.42578125" customWidth="1"/>
    <col min="12" max="12" width="5.28515625" customWidth="1"/>
    <col min="13" max="13" width="4.28515625" customWidth="1"/>
    <col min="14" max="14" width="4" customWidth="1"/>
    <col min="15" max="15" width="4.28515625" customWidth="1"/>
    <col min="16" max="16" width="4.5703125" customWidth="1"/>
    <col min="17" max="17" width="3.5703125" customWidth="1"/>
    <col min="18" max="18" width="4.140625" customWidth="1"/>
    <col min="19" max="19" width="4.42578125" customWidth="1"/>
    <col min="20" max="20" width="4.28515625" customWidth="1"/>
    <col min="21" max="21" width="4.42578125" customWidth="1"/>
    <col min="22" max="22" width="3.85546875" customWidth="1"/>
    <col min="23" max="23" width="4" customWidth="1"/>
    <col min="24" max="24" width="4.140625" customWidth="1"/>
    <col min="25" max="25" width="4.5703125" customWidth="1"/>
    <col min="26" max="26" width="4.140625" customWidth="1"/>
    <col min="27" max="28" width="4.28515625" customWidth="1"/>
    <col min="29" max="30" width="4" customWidth="1"/>
    <col min="31" max="31" width="4.85546875" customWidth="1"/>
    <col min="32" max="32" width="5.42578125" customWidth="1"/>
    <col min="33" max="33" width="4" customWidth="1"/>
    <col min="34" max="34" width="4.85546875" customWidth="1"/>
    <col min="35" max="35" width="5.140625" customWidth="1"/>
  </cols>
  <sheetData>
    <row r="1" spans="1:38" ht="15.75" thickBot="1" x14ac:dyDescent="0.3">
      <c r="A1" t="s">
        <v>62</v>
      </c>
      <c r="B1" s="3" t="s">
        <v>11</v>
      </c>
      <c r="C1" s="5" t="s">
        <v>96</v>
      </c>
      <c r="D1" s="6" t="s">
        <v>97</v>
      </c>
      <c r="E1" s="6" t="s">
        <v>98</v>
      </c>
      <c r="F1" s="6" t="s">
        <v>44</v>
      </c>
      <c r="G1" s="9" t="s">
        <v>61</v>
      </c>
      <c r="H1" s="9" t="s">
        <v>91</v>
      </c>
      <c r="I1" s="9" t="s">
        <v>0</v>
      </c>
      <c r="J1" s="9" t="s">
        <v>93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17</v>
      </c>
      <c r="Q1" s="11" t="s">
        <v>18</v>
      </c>
      <c r="R1" s="11" t="s">
        <v>19</v>
      </c>
      <c r="S1" s="11" t="s">
        <v>20</v>
      </c>
      <c r="T1" s="11" t="s">
        <v>21</v>
      </c>
      <c r="U1" s="11" t="s">
        <v>22</v>
      </c>
      <c r="V1" s="11" t="s">
        <v>23</v>
      </c>
      <c r="W1" s="11" t="s">
        <v>24</v>
      </c>
      <c r="X1" s="10" t="s">
        <v>45</v>
      </c>
      <c r="Y1" s="10" t="s">
        <v>46</v>
      </c>
      <c r="Z1" s="10" t="s">
        <v>47</v>
      </c>
      <c r="AA1" s="10" t="s">
        <v>48</v>
      </c>
      <c r="AB1" s="10" t="s">
        <v>49</v>
      </c>
      <c r="AC1" s="10" t="s">
        <v>56</v>
      </c>
      <c r="AD1" s="10" t="s">
        <v>57</v>
      </c>
      <c r="AE1" s="10" t="s">
        <v>58</v>
      </c>
      <c r="AF1" s="10" t="s">
        <v>59</v>
      </c>
      <c r="AG1" s="10" t="s">
        <v>75</v>
      </c>
      <c r="AH1" s="10" t="s">
        <v>76</v>
      </c>
      <c r="AI1" s="10" t="s">
        <v>77</v>
      </c>
      <c r="AJ1" s="10"/>
      <c r="AK1" s="10"/>
      <c r="AL1" s="10"/>
    </row>
    <row r="2" spans="1:38" x14ac:dyDescent="0.25">
      <c r="A2" s="16">
        <f>INDEX(СВОДНАЯ!$A$1:$A$476,MATCH(ОКНА!B2,СВОДНАЯ!$D$1:$D$476,0))</f>
        <v>2039</v>
      </c>
      <c r="B2" s="16" t="s">
        <v>114</v>
      </c>
      <c r="C2" s="2">
        <f t="shared" ref="C2:C33" si="0">L2+M2+N2+O2+P2+Q2+R2+S2+T2</f>
        <v>161</v>
      </c>
      <c r="D2" s="7"/>
      <c r="E2" s="7"/>
      <c r="F2" s="7">
        <f t="shared" ref="F2:F33" si="1">X2+Y2+Z2+AA2+AB2+AC2+AD2+AE2+AF2</f>
        <v>70</v>
      </c>
      <c r="G2">
        <f t="shared" ref="G2:G33" si="2">IF(C2/ROUNDUP(C2*0.055/4.4,0)&gt;60,ROUNDUP(C2*0.055/4.4,0)+1,ROUNDUP(C2*0.055/4.4,0))</f>
        <v>3</v>
      </c>
      <c r="H2">
        <f>ROUNDUP(I2/79+2,0)</f>
        <v>78</v>
      </c>
      <c r="I2">
        <v>5965</v>
      </c>
      <c r="J2">
        <f>H2*2-2</f>
        <v>154</v>
      </c>
      <c r="L2" s="11">
        <v>21</v>
      </c>
      <c r="M2" s="11">
        <v>23</v>
      </c>
      <c r="N2" s="11">
        <v>23</v>
      </c>
      <c r="O2" s="11">
        <v>27</v>
      </c>
      <c r="P2" s="11">
        <v>23</v>
      </c>
      <c r="Q2" s="11">
        <v>23</v>
      </c>
      <c r="R2" s="11">
        <v>21</v>
      </c>
      <c r="S2" s="11"/>
      <c r="T2" s="11"/>
      <c r="U2" s="11"/>
      <c r="V2" s="11"/>
      <c r="W2" s="11"/>
      <c r="X2" s="10">
        <v>9</v>
      </c>
      <c r="Y2" s="10">
        <v>10</v>
      </c>
      <c r="Z2" s="10">
        <v>10</v>
      </c>
      <c r="AA2" s="10">
        <v>12</v>
      </c>
      <c r="AB2" s="10">
        <v>10</v>
      </c>
      <c r="AC2" s="10">
        <v>10</v>
      </c>
      <c r="AD2" s="10">
        <v>9</v>
      </c>
      <c r="AE2" s="10"/>
      <c r="AF2" s="10"/>
      <c r="AG2" s="10"/>
      <c r="AH2" s="10"/>
      <c r="AI2" s="10"/>
      <c r="AJ2" s="10"/>
      <c r="AK2" s="10"/>
      <c r="AL2" s="10"/>
    </row>
    <row r="3" spans="1:38" x14ac:dyDescent="0.25">
      <c r="A3" s="16">
        <f>INDEX(СВОДНАЯ!$A$1:$A$476,MATCH(ОКНА!B3,СВОДНАЯ!$D$1:$D$476,0))</f>
        <v>2047</v>
      </c>
      <c r="B3" s="16" t="s">
        <v>60</v>
      </c>
      <c r="C3" s="2">
        <f t="shared" si="0"/>
        <v>46</v>
      </c>
      <c r="D3" s="7"/>
      <c r="E3" s="7"/>
      <c r="F3" s="7">
        <f t="shared" si="1"/>
        <v>20</v>
      </c>
      <c r="G3">
        <f t="shared" si="2"/>
        <v>1</v>
      </c>
      <c r="H3">
        <f>ROUNDUP(I3/79+2,0)</f>
        <v>33</v>
      </c>
      <c r="I3">
        <v>2443</v>
      </c>
      <c r="J3">
        <f t="shared" ref="J3:J58" si="3">H3*2-2</f>
        <v>64</v>
      </c>
      <c r="L3" s="11">
        <v>23</v>
      </c>
      <c r="M3" s="11">
        <v>23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0">
        <v>10</v>
      </c>
      <c r="Y3" s="10">
        <v>10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x14ac:dyDescent="0.25">
      <c r="A4" s="16">
        <f>INDEX(СВОДНАЯ!$A$1:$A$476,MATCH(ОКНА!B4,СВОДНАЯ!$D$1:$D$476,0))</f>
        <v>2079</v>
      </c>
      <c r="B4" s="16" t="s">
        <v>63</v>
      </c>
      <c r="C4" s="2">
        <f t="shared" si="0"/>
        <v>98</v>
      </c>
      <c r="D4" s="7"/>
      <c r="E4" s="7"/>
      <c r="F4" s="7">
        <f t="shared" si="1"/>
        <v>62</v>
      </c>
      <c r="G4">
        <f t="shared" si="2"/>
        <v>2</v>
      </c>
      <c r="H4">
        <f t="shared" ref="H4:H58" si="4">ROUNDUP(I4/79+2,0)</f>
        <v>53</v>
      </c>
      <c r="I4">
        <v>3975</v>
      </c>
      <c r="J4">
        <f t="shared" si="3"/>
        <v>104</v>
      </c>
      <c r="L4" s="11">
        <v>27</v>
      </c>
      <c r="M4" s="11">
        <v>27</v>
      </c>
      <c r="N4" s="11">
        <v>23</v>
      </c>
      <c r="O4" s="11">
        <v>21</v>
      </c>
      <c r="P4" s="11"/>
      <c r="Q4" s="11"/>
      <c r="R4" s="11"/>
      <c r="S4" s="11"/>
      <c r="T4" s="11"/>
      <c r="U4" s="11"/>
      <c r="V4" s="11"/>
      <c r="W4" s="11"/>
      <c r="X4" s="10">
        <v>12</v>
      </c>
      <c r="Y4" s="10">
        <v>12</v>
      </c>
      <c r="Z4" s="10">
        <v>10</v>
      </c>
      <c r="AA4" s="10">
        <v>28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x14ac:dyDescent="0.25">
      <c r="A5" s="16">
        <f>INDEX(СВОДНАЯ!$A$1:$A$476,MATCH(ОКНА!B5,СВОДНАЯ!$D$1:$D$476,0))</f>
        <v>2062</v>
      </c>
      <c r="B5" s="16" t="s">
        <v>64</v>
      </c>
      <c r="C5" s="2">
        <f t="shared" si="0"/>
        <v>67</v>
      </c>
      <c r="D5" s="7"/>
      <c r="E5" s="7"/>
      <c r="F5" s="7">
        <f t="shared" si="1"/>
        <v>29</v>
      </c>
      <c r="G5">
        <f t="shared" si="2"/>
        <v>2</v>
      </c>
      <c r="H5">
        <f t="shared" si="4"/>
        <v>33</v>
      </c>
      <c r="I5">
        <v>2372</v>
      </c>
      <c r="J5">
        <f t="shared" si="3"/>
        <v>64</v>
      </c>
      <c r="L5" s="11">
        <v>23</v>
      </c>
      <c r="M5" s="11">
        <v>23</v>
      </c>
      <c r="N5" s="11">
        <v>21</v>
      </c>
      <c r="O5" s="11"/>
      <c r="P5" s="11"/>
      <c r="Q5" s="11"/>
      <c r="R5" s="11"/>
      <c r="S5" s="11"/>
      <c r="T5" s="11"/>
      <c r="U5" s="11"/>
      <c r="V5" s="11"/>
      <c r="W5" s="11"/>
      <c r="X5" s="10">
        <v>10</v>
      </c>
      <c r="Y5" s="10">
        <v>10</v>
      </c>
      <c r="Z5" s="10">
        <v>9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x14ac:dyDescent="0.25">
      <c r="A6" s="16">
        <f>INDEX(СВОДНАЯ!$A$1:$A$476,MATCH(ОКНА!B6,СВОДНАЯ!$D$1:$D$476,0))</f>
        <v>2074</v>
      </c>
      <c r="B6" s="16" t="s">
        <v>65</v>
      </c>
      <c r="C6" s="2">
        <f t="shared" si="0"/>
        <v>65</v>
      </c>
      <c r="D6" s="7"/>
      <c r="E6" s="7"/>
      <c r="F6" s="7">
        <f t="shared" si="1"/>
        <v>28</v>
      </c>
      <c r="G6">
        <f t="shared" si="2"/>
        <v>2</v>
      </c>
      <c r="H6">
        <f t="shared" si="4"/>
        <v>26</v>
      </c>
      <c r="I6">
        <v>1882</v>
      </c>
      <c r="J6">
        <f t="shared" si="3"/>
        <v>50</v>
      </c>
      <c r="L6" s="11">
        <v>21</v>
      </c>
      <c r="M6" s="11">
        <v>23</v>
      </c>
      <c r="N6" s="11">
        <v>21</v>
      </c>
      <c r="O6" s="11"/>
      <c r="P6" s="11"/>
      <c r="Q6" s="11"/>
      <c r="R6" s="11"/>
      <c r="S6" s="11"/>
      <c r="T6" s="11"/>
      <c r="U6" s="11"/>
      <c r="V6" s="11"/>
      <c r="W6" s="11"/>
      <c r="X6" s="10">
        <v>9</v>
      </c>
      <c r="Y6" s="10">
        <v>10</v>
      </c>
      <c r="Z6" s="10">
        <v>9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x14ac:dyDescent="0.25">
      <c r="A7" s="16">
        <f>INDEX(СВОДНАЯ!$A$1:$A$476,MATCH(ОКНА!B7,СВОДНАЯ!$D$1:$D$476,0))</f>
        <v>2063</v>
      </c>
      <c r="B7" s="16" t="s">
        <v>66</v>
      </c>
      <c r="C7" s="2">
        <f t="shared" si="0"/>
        <v>46</v>
      </c>
      <c r="D7" s="7"/>
      <c r="E7" s="7"/>
      <c r="F7" s="7">
        <f t="shared" si="1"/>
        <v>20</v>
      </c>
      <c r="G7">
        <f t="shared" si="2"/>
        <v>1</v>
      </c>
      <c r="H7">
        <f t="shared" si="4"/>
        <v>37</v>
      </c>
      <c r="I7">
        <v>2708</v>
      </c>
      <c r="J7">
        <f t="shared" si="3"/>
        <v>72</v>
      </c>
      <c r="L7" s="11">
        <v>23</v>
      </c>
      <c r="M7" s="11">
        <v>23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0">
        <v>10</v>
      </c>
      <c r="Y7" s="10">
        <v>10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x14ac:dyDescent="0.25">
      <c r="A8" s="16">
        <f>INDEX(СВОДНАЯ!$A$1:$A$476,MATCH(ОКНА!B8,СВОДНАЯ!$D$1:$D$476,0))</f>
        <v>2075</v>
      </c>
      <c r="B8" s="16" t="s">
        <v>67</v>
      </c>
      <c r="C8" s="2">
        <f t="shared" si="0"/>
        <v>75</v>
      </c>
      <c r="D8" s="7"/>
      <c r="E8" s="7"/>
      <c r="F8" s="7">
        <f t="shared" si="1"/>
        <v>33</v>
      </c>
      <c r="G8">
        <f t="shared" si="2"/>
        <v>2</v>
      </c>
      <c r="H8">
        <f t="shared" si="4"/>
        <v>44</v>
      </c>
      <c r="I8">
        <v>3259</v>
      </c>
      <c r="J8">
        <f t="shared" si="3"/>
        <v>86</v>
      </c>
      <c r="L8" s="11">
        <v>27</v>
      </c>
      <c r="M8" s="11">
        <v>27</v>
      </c>
      <c r="N8" s="11">
        <v>21</v>
      </c>
      <c r="O8" s="11"/>
      <c r="P8" s="11"/>
      <c r="Q8" s="11"/>
      <c r="R8" s="11"/>
      <c r="S8" s="11"/>
      <c r="T8" s="11"/>
      <c r="U8" s="11"/>
      <c r="V8" s="11"/>
      <c r="W8" s="11"/>
      <c r="X8" s="10">
        <v>12</v>
      </c>
      <c r="Y8" s="10">
        <v>12</v>
      </c>
      <c r="Z8" s="10">
        <v>9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x14ac:dyDescent="0.25">
      <c r="A9" s="16">
        <f>INDEX(СВОДНАЯ!$A$1:$A$476,MATCH(ОКНА!B9,СВОДНАЯ!$D$1:$D$476,0))</f>
        <v>2075</v>
      </c>
      <c r="B9" s="16" t="s">
        <v>115</v>
      </c>
      <c r="C9" s="2">
        <f t="shared" si="0"/>
        <v>127</v>
      </c>
      <c r="D9" s="7"/>
      <c r="E9" s="7"/>
      <c r="F9" s="7">
        <f t="shared" si="1"/>
        <v>56</v>
      </c>
      <c r="G9">
        <f t="shared" si="2"/>
        <v>3</v>
      </c>
      <c r="H9">
        <f t="shared" si="4"/>
        <v>72</v>
      </c>
      <c r="I9">
        <v>5484</v>
      </c>
      <c r="J9">
        <f t="shared" si="3"/>
        <v>142</v>
      </c>
      <c r="L9" s="11">
        <v>21</v>
      </c>
      <c r="M9" s="11">
        <v>23</v>
      </c>
      <c r="N9" s="11">
        <v>23</v>
      </c>
      <c r="O9" s="11">
        <v>33</v>
      </c>
      <c r="P9" s="11">
        <v>27</v>
      </c>
      <c r="Q9" s="11"/>
      <c r="R9" s="11"/>
      <c r="S9" s="11"/>
      <c r="T9" s="11"/>
      <c r="U9" s="11"/>
      <c r="V9" s="11"/>
      <c r="W9" s="11"/>
      <c r="X9" s="10">
        <v>9</v>
      </c>
      <c r="Y9" s="10">
        <v>10</v>
      </c>
      <c r="Z9" s="10">
        <v>10</v>
      </c>
      <c r="AA9" s="10">
        <v>15</v>
      </c>
      <c r="AB9" s="10">
        <v>12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x14ac:dyDescent="0.25">
      <c r="A10" s="16">
        <f>INDEX(СВОДНАЯ!$A$1:$A$476,MATCH(ОКНА!B10,СВОДНАЯ!$D$1:$D$476,0))</f>
        <v>2075</v>
      </c>
      <c r="B10" s="16" t="s">
        <v>68</v>
      </c>
      <c r="C10" s="2">
        <f t="shared" si="0"/>
        <v>67</v>
      </c>
      <c r="D10" s="7"/>
      <c r="E10" s="7"/>
      <c r="F10" s="7">
        <f t="shared" si="1"/>
        <v>29</v>
      </c>
      <c r="G10">
        <f t="shared" si="2"/>
        <v>2</v>
      </c>
      <c r="H10">
        <f t="shared" si="4"/>
        <v>47</v>
      </c>
      <c r="I10">
        <v>3540</v>
      </c>
      <c r="J10">
        <f t="shared" si="3"/>
        <v>92</v>
      </c>
      <c r="L10" s="11">
        <v>23</v>
      </c>
      <c r="M10" s="11">
        <v>23</v>
      </c>
      <c r="N10" s="11">
        <v>21</v>
      </c>
      <c r="O10" s="11"/>
      <c r="P10" s="11"/>
      <c r="Q10" s="11"/>
      <c r="R10" s="11"/>
      <c r="S10" s="11"/>
      <c r="T10" s="11"/>
      <c r="U10" s="11"/>
      <c r="V10" s="11"/>
      <c r="W10" s="11"/>
      <c r="X10" s="10">
        <v>10</v>
      </c>
      <c r="Y10" s="10">
        <v>10</v>
      </c>
      <c r="Z10" s="10">
        <v>9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x14ac:dyDescent="0.25">
      <c r="A11" s="16">
        <f>INDEX(СВОДНАЯ!$A$1:$A$476,MATCH(ОКНА!B11,СВОДНАЯ!$D$1:$D$476,0))</f>
        <v>2069</v>
      </c>
      <c r="B11" s="16" t="s">
        <v>69</v>
      </c>
      <c r="C11" s="2">
        <f t="shared" si="0"/>
        <v>227</v>
      </c>
      <c r="D11" s="7"/>
      <c r="E11" s="7"/>
      <c r="F11" s="7">
        <f t="shared" si="1"/>
        <v>91</v>
      </c>
      <c r="G11">
        <f t="shared" si="2"/>
        <v>4</v>
      </c>
      <c r="H11">
        <f t="shared" si="4"/>
        <v>142</v>
      </c>
      <c r="I11">
        <v>10996</v>
      </c>
      <c r="J11">
        <f t="shared" si="3"/>
        <v>282</v>
      </c>
      <c r="L11" s="11">
        <v>21</v>
      </c>
      <c r="M11" s="11">
        <v>23</v>
      </c>
      <c r="N11" s="11">
        <v>27</v>
      </c>
      <c r="O11" s="11">
        <v>27</v>
      </c>
      <c r="P11" s="11">
        <v>23</v>
      </c>
      <c r="Q11" s="11">
        <v>21</v>
      </c>
      <c r="R11" s="11">
        <v>21</v>
      </c>
      <c r="S11" s="11">
        <v>32</v>
      </c>
      <c r="T11" s="11">
        <v>32</v>
      </c>
      <c r="U11" s="11">
        <v>32</v>
      </c>
      <c r="V11" s="11">
        <v>32</v>
      </c>
      <c r="W11" s="11">
        <v>28</v>
      </c>
      <c r="X11" s="10">
        <v>9</v>
      </c>
      <c r="Y11" s="10">
        <v>10</v>
      </c>
      <c r="Z11" s="10">
        <v>12</v>
      </c>
      <c r="AA11" s="10">
        <v>12</v>
      </c>
      <c r="AB11" s="10">
        <v>10</v>
      </c>
      <c r="AC11" s="10">
        <v>9</v>
      </c>
      <c r="AD11" s="10">
        <v>9</v>
      </c>
      <c r="AE11" s="10">
        <v>10</v>
      </c>
      <c r="AF11" s="10">
        <v>10</v>
      </c>
      <c r="AG11" s="10">
        <v>10</v>
      </c>
      <c r="AH11" s="10">
        <v>10</v>
      </c>
      <c r="AI11" s="10">
        <v>9</v>
      </c>
      <c r="AJ11" s="10"/>
      <c r="AK11" s="10"/>
      <c r="AL11" s="10"/>
    </row>
    <row r="12" spans="1:38" x14ac:dyDescent="0.25">
      <c r="A12" s="16">
        <f>INDEX(СВОДНАЯ!$A$1:$A$476,MATCH(ОКНА!B12,СВОДНАЯ!$D$1:$D$476,0))</f>
        <v>2082</v>
      </c>
      <c r="B12" s="16" t="s">
        <v>70</v>
      </c>
      <c r="C12" s="2">
        <f t="shared" si="0"/>
        <v>71</v>
      </c>
      <c r="D12" s="7"/>
      <c r="E12" s="7"/>
      <c r="F12" s="7">
        <f t="shared" si="1"/>
        <v>31</v>
      </c>
      <c r="G12">
        <f t="shared" si="2"/>
        <v>2</v>
      </c>
      <c r="H12">
        <f t="shared" si="4"/>
        <v>38</v>
      </c>
      <c r="I12">
        <v>2835</v>
      </c>
      <c r="J12">
        <f t="shared" si="3"/>
        <v>74</v>
      </c>
      <c r="L12" s="11">
        <v>21</v>
      </c>
      <c r="M12" s="11">
        <v>23</v>
      </c>
      <c r="N12" s="11">
        <v>27</v>
      </c>
      <c r="O12" s="11"/>
      <c r="P12" s="11"/>
      <c r="Q12" s="11"/>
      <c r="R12" s="11"/>
      <c r="S12" s="11"/>
      <c r="T12" s="11"/>
      <c r="U12" s="11"/>
      <c r="V12" s="11"/>
      <c r="W12" s="11"/>
      <c r="X12" s="10">
        <v>9</v>
      </c>
      <c r="Y12" s="10">
        <v>10</v>
      </c>
      <c r="Z12" s="10">
        <v>12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x14ac:dyDescent="0.25">
      <c r="A13" s="16">
        <f>INDEX(СВОДНАЯ!$A$1:$A$476,MATCH(ОКНА!B13,СВОДНАЯ!$D$1:$D$476,0))</f>
        <v>2083</v>
      </c>
      <c r="B13" s="16" t="s">
        <v>71</v>
      </c>
      <c r="C13" s="2">
        <f t="shared" si="0"/>
        <v>88</v>
      </c>
      <c r="D13" s="7"/>
      <c r="E13" s="7"/>
      <c r="F13" s="7">
        <f t="shared" si="1"/>
        <v>38</v>
      </c>
      <c r="G13">
        <f t="shared" si="2"/>
        <v>2</v>
      </c>
      <c r="H13">
        <f t="shared" si="4"/>
        <v>44</v>
      </c>
      <c r="I13">
        <v>3298</v>
      </c>
      <c r="J13">
        <f t="shared" si="3"/>
        <v>86</v>
      </c>
      <c r="L13" s="11">
        <v>21</v>
      </c>
      <c r="M13" s="11">
        <v>21</v>
      </c>
      <c r="N13" s="11">
        <v>23</v>
      </c>
      <c r="O13" s="11">
        <v>23</v>
      </c>
      <c r="P13" s="11"/>
      <c r="Q13" s="11"/>
      <c r="R13" s="11"/>
      <c r="S13" s="11"/>
      <c r="T13" s="11"/>
      <c r="U13" s="11"/>
      <c r="V13" s="11"/>
      <c r="W13" s="11"/>
      <c r="X13" s="10">
        <v>9</v>
      </c>
      <c r="Y13" s="10">
        <v>9</v>
      </c>
      <c r="Z13" s="10">
        <v>10</v>
      </c>
      <c r="AA13" s="10">
        <v>10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x14ac:dyDescent="0.25">
      <c r="A14" s="16">
        <f>INDEX(СВОДНАЯ!$A$1:$A$476,MATCH(ОКНА!B14,СВОДНАЯ!$D$1:$D$476,0))</f>
        <v>2084</v>
      </c>
      <c r="B14" s="16" t="s">
        <v>72</v>
      </c>
      <c r="C14" s="2">
        <f t="shared" si="0"/>
        <v>77</v>
      </c>
      <c r="D14" s="7"/>
      <c r="E14" s="7"/>
      <c r="F14" s="7">
        <f t="shared" si="1"/>
        <v>34</v>
      </c>
      <c r="G14">
        <f t="shared" si="2"/>
        <v>2</v>
      </c>
      <c r="H14">
        <f t="shared" si="4"/>
        <v>44</v>
      </c>
      <c r="I14">
        <v>3298</v>
      </c>
      <c r="J14">
        <f t="shared" si="3"/>
        <v>86</v>
      </c>
      <c r="L14" s="11">
        <v>33</v>
      </c>
      <c r="M14" s="11">
        <v>23</v>
      </c>
      <c r="N14" s="11">
        <v>21</v>
      </c>
      <c r="O14" s="11"/>
      <c r="P14" s="11"/>
      <c r="Q14" s="11"/>
      <c r="R14" s="11"/>
      <c r="S14" s="11"/>
      <c r="T14" s="11"/>
      <c r="U14" s="11"/>
      <c r="V14" s="11"/>
      <c r="W14" s="11"/>
      <c r="X14" s="10">
        <v>15</v>
      </c>
      <c r="Y14" s="10">
        <v>10</v>
      </c>
      <c r="Z14" s="10">
        <v>9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x14ac:dyDescent="0.25">
      <c r="A15" s="16">
        <f>INDEX(СВОДНАЯ!$A$1:$A$476,MATCH(ОКНА!B15,СВОДНАЯ!$D$1:$D$476,0))</f>
        <v>2085</v>
      </c>
      <c r="B15" s="16" t="s">
        <v>73</v>
      </c>
      <c r="C15" s="2">
        <f t="shared" si="0"/>
        <v>71</v>
      </c>
      <c r="D15" s="7"/>
      <c r="E15" s="7"/>
      <c r="F15" s="7">
        <f t="shared" si="1"/>
        <v>31</v>
      </c>
      <c r="G15">
        <f t="shared" si="2"/>
        <v>2</v>
      </c>
      <c r="H15">
        <f t="shared" si="4"/>
        <v>37</v>
      </c>
      <c r="I15">
        <v>2735</v>
      </c>
      <c r="J15">
        <f t="shared" si="3"/>
        <v>72</v>
      </c>
      <c r="L15" s="11">
        <v>21</v>
      </c>
      <c r="M15" s="11">
        <v>23</v>
      </c>
      <c r="N15" s="11">
        <v>27</v>
      </c>
      <c r="O15" s="11"/>
      <c r="P15" s="11"/>
      <c r="Q15" s="11"/>
      <c r="R15" s="11"/>
      <c r="S15" s="11"/>
      <c r="T15" s="11"/>
      <c r="U15" s="11"/>
      <c r="V15" s="11"/>
      <c r="W15" s="11"/>
      <c r="X15" s="10">
        <v>9</v>
      </c>
      <c r="Y15" s="10">
        <v>10</v>
      </c>
      <c r="Z15" s="10">
        <v>12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x14ac:dyDescent="0.25">
      <c r="A16" s="16">
        <f>INDEX(СВОДНАЯ!$A$1:$A$476,MATCH(ОКНА!B16,СВОДНАЯ!$D$1:$D$476,0))</f>
        <v>2112</v>
      </c>
      <c r="B16" s="16" t="s">
        <v>74</v>
      </c>
      <c r="C16" s="2">
        <f t="shared" si="0"/>
        <v>71</v>
      </c>
      <c r="D16" s="7"/>
      <c r="E16" s="7"/>
      <c r="F16" s="7">
        <f t="shared" si="1"/>
        <v>31</v>
      </c>
      <c r="G16">
        <f t="shared" si="2"/>
        <v>2</v>
      </c>
      <c r="H16">
        <f t="shared" si="4"/>
        <v>42</v>
      </c>
      <c r="I16">
        <v>3117</v>
      </c>
      <c r="J16">
        <f t="shared" si="3"/>
        <v>82</v>
      </c>
      <c r="L16" s="11">
        <v>21</v>
      </c>
      <c r="M16" s="11">
        <v>23</v>
      </c>
      <c r="N16" s="11">
        <v>27</v>
      </c>
      <c r="O16" s="11"/>
      <c r="P16" s="11"/>
      <c r="Q16" s="11"/>
      <c r="R16" s="11"/>
      <c r="S16" s="11"/>
      <c r="T16" s="11"/>
      <c r="U16" s="11"/>
      <c r="V16" s="11"/>
      <c r="W16" s="11"/>
      <c r="X16" s="10">
        <v>9</v>
      </c>
      <c r="Y16" s="10">
        <v>10</v>
      </c>
      <c r="Z16" s="10">
        <v>12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25">
      <c r="A17" s="16">
        <f>INDEX(СВОДНАЯ!$A$1:$A$476,MATCH(ОКНА!B17,СВОДНАЯ!$D$1:$D$476,0))</f>
        <v>2086</v>
      </c>
      <c r="B17" s="16" t="s">
        <v>78</v>
      </c>
      <c r="C17" s="2">
        <f t="shared" si="0"/>
        <v>71</v>
      </c>
      <c r="D17" s="7"/>
      <c r="E17" s="7"/>
      <c r="F17" s="7">
        <f t="shared" si="1"/>
        <v>31</v>
      </c>
      <c r="G17">
        <f t="shared" si="2"/>
        <v>2</v>
      </c>
      <c r="H17">
        <f t="shared" si="4"/>
        <v>36</v>
      </c>
      <c r="I17">
        <v>2644</v>
      </c>
      <c r="J17">
        <f t="shared" si="3"/>
        <v>70</v>
      </c>
      <c r="L17" s="11">
        <v>21</v>
      </c>
      <c r="M17" s="11">
        <v>23</v>
      </c>
      <c r="N17" s="11">
        <v>27</v>
      </c>
      <c r="O17" s="11"/>
      <c r="P17" s="11"/>
      <c r="Q17" s="11"/>
      <c r="R17" s="11"/>
      <c r="S17" s="11"/>
      <c r="T17" s="11"/>
      <c r="U17" s="11"/>
      <c r="V17" s="11"/>
      <c r="W17" s="11"/>
      <c r="X17" s="10">
        <v>9</v>
      </c>
      <c r="Y17" s="10">
        <v>10</v>
      </c>
      <c r="Z17" s="10">
        <v>12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x14ac:dyDescent="0.25">
      <c r="A18" s="16">
        <f>INDEX(СВОДНАЯ!$A$1:$A$476,MATCH(ОКНА!B18,СВОДНАЯ!$D$1:$D$476,0))</f>
        <v>2125</v>
      </c>
      <c r="B18" s="16" t="s">
        <v>92</v>
      </c>
      <c r="C18" s="2">
        <f t="shared" si="0"/>
        <v>104</v>
      </c>
      <c r="D18" s="7"/>
      <c r="E18" s="7"/>
      <c r="F18" s="7">
        <f t="shared" si="1"/>
        <v>46</v>
      </c>
      <c r="G18">
        <f t="shared" si="2"/>
        <v>2</v>
      </c>
      <c r="H18">
        <f t="shared" si="4"/>
        <v>63</v>
      </c>
      <c r="I18">
        <v>4754</v>
      </c>
      <c r="J18">
        <f t="shared" si="3"/>
        <v>124</v>
      </c>
      <c r="L18" s="11">
        <v>27</v>
      </c>
      <c r="M18" s="11">
        <v>21</v>
      </c>
      <c r="N18" s="11">
        <v>23</v>
      </c>
      <c r="O18" s="11">
        <v>33</v>
      </c>
      <c r="P18" s="11"/>
      <c r="Q18" s="11"/>
      <c r="R18" s="11"/>
      <c r="S18" s="11"/>
      <c r="T18" s="11"/>
      <c r="U18" s="11"/>
      <c r="V18" s="11"/>
      <c r="W18" s="11"/>
      <c r="X18" s="10">
        <v>12</v>
      </c>
      <c r="Y18" s="10">
        <v>9</v>
      </c>
      <c r="Z18" s="10">
        <v>10</v>
      </c>
      <c r="AA18" s="10">
        <v>15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25">
      <c r="A19" s="16">
        <f>INDEX(СВОДНАЯ!$A$1:$A$476,MATCH(ОКНА!B19,СВОДНАЯ!$D$1:$D$476,0))</f>
        <v>2155</v>
      </c>
      <c r="B19" s="16" t="s">
        <v>79</v>
      </c>
      <c r="C19" s="2">
        <f t="shared" si="0"/>
        <v>65</v>
      </c>
      <c r="D19" s="7"/>
      <c r="E19" s="7"/>
      <c r="F19" s="7">
        <f t="shared" si="1"/>
        <v>28</v>
      </c>
      <c r="G19">
        <f t="shared" si="2"/>
        <v>2</v>
      </c>
      <c r="H19">
        <f t="shared" si="4"/>
        <v>27</v>
      </c>
      <c r="I19">
        <v>1914</v>
      </c>
      <c r="J19">
        <f t="shared" si="3"/>
        <v>52</v>
      </c>
      <c r="L19" s="11">
        <v>21</v>
      </c>
      <c r="M19" s="11">
        <v>23</v>
      </c>
      <c r="N19" s="11">
        <v>21</v>
      </c>
      <c r="O19" s="11"/>
      <c r="P19" s="11"/>
      <c r="Q19" s="11"/>
      <c r="R19" s="11"/>
      <c r="S19" s="11"/>
      <c r="T19" s="11"/>
      <c r="U19" s="11"/>
      <c r="V19" s="11"/>
      <c r="W19" s="11"/>
      <c r="X19" s="10">
        <v>9</v>
      </c>
      <c r="Y19" s="10">
        <v>10</v>
      </c>
      <c r="Z19" s="10">
        <v>9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x14ac:dyDescent="0.25">
      <c r="A20" s="16">
        <f>INDEX(СВОДНАЯ!$A$1:$A$476,MATCH(ОКНА!B20,СВОДНАЯ!$D$1:$D$476,0))</f>
        <v>2160</v>
      </c>
      <c r="B20" s="16" t="s">
        <v>80</v>
      </c>
      <c r="C20" s="2">
        <f t="shared" si="0"/>
        <v>115</v>
      </c>
      <c r="D20" s="7"/>
      <c r="E20" s="7"/>
      <c r="F20" s="7">
        <f t="shared" si="1"/>
        <v>50</v>
      </c>
      <c r="G20">
        <f t="shared" si="2"/>
        <v>2</v>
      </c>
      <c r="H20">
        <f t="shared" si="4"/>
        <v>52</v>
      </c>
      <c r="I20">
        <v>3896</v>
      </c>
      <c r="J20">
        <f t="shared" si="3"/>
        <v>102</v>
      </c>
      <c r="L20" s="11">
        <v>21</v>
      </c>
      <c r="M20" s="11">
        <v>23</v>
      </c>
      <c r="N20" s="11">
        <v>27</v>
      </c>
      <c r="O20" s="11">
        <v>23</v>
      </c>
      <c r="P20" s="11">
        <v>21</v>
      </c>
      <c r="Q20" s="11"/>
      <c r="R20" s="11"/>
      <c r="S20" s="11"/>
      <c r="T20" s="11"/>
      <c r="U20" s="11"/>
      <c r="V20" s="11"/>
      <c r="W20" s="11"/>
      <c r="X20" s="10">
        <v>9</v>
      </c>
      <c r="Y20" s="10">
        <v>10</v>
      </c>
      <c r="Z20" s="10">
        <v>12</v>
      </c>
      <c r="AA20" s="10">
        <v>10</v>
      </c>
      <c r="AB20" s="10">
        <v>9</v>
      </c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25">
      <c r="A21" s="16">
        <f>INDEX(СВОДНАЯ!$A$1:$A$476,MATCH(ОКНА!B21,СВОДНАЯ!$D$1:$D$476,0))</f>
        <v>2126</v>
      </c>
      <c r="B21" s="16" t="s">
        <v>81</v>
      </c>
      <c r="C21" s="2">
        <f t="shared" si="0"/>
        <v>77</v>
      </c>
      <c r="D21" s="7"/>
      <c r="E21" s="7"/>
      <c r="F21" s="7">
        <f t="shared" si="1"/>
        <v>36</v>
      </c>
      <c r="G21">
        <f t="shared" si="2"/>
        <v>2</v>
      </c>
      <c r="H21">
        <f t="shared" si="4"/>
        <v>44</v>
      </c>
      <c r="I21">
        <v>3240</v>
      </c>
      <c r="J21">
        <f t="shared" si="3"/>
        <v>86</v>
      </c>
      <c r="L21" s="11">
        <v>33</v>
      </c>
      <c r="M21" s="11">
        <v>23</v>
      </c>
      <c r="N21" s="11">
        <v>21</v>
      </c>
      <c r="O21" s="11"/>
      <c r="P21" s="11"/>
      <c r="Q21" s="11"/>
      <c r="R21" s="11"/>
      <c r="S21" s="11"/>
      <c r="T21" s="11"/>
      <c r="U21" s="11"/>
      <c r="V21" s="11"/>
      <c r="W21" s="11"/>
      <c r="X21" s="10">
        <v>15</v>
      </c>
      <c r="Y21" s="10">
        <v>12</v>
      </c>
      <c r="Z21" s="10">
        <v>9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x14ac:dyDescent="0.25">
      <c r="A22" s="16">
        <f>INDEX(СВОДНАЯ!$A$1:$A$476,MATCH(ОКНА!B22,СВОДНАЯ!$D$1:$D$476,0))</f>
        <v>2127</v>
      </c>
      <c r="B22" s="16" t="s">
        <v>82</v>
      </c>
      <c r="C22" s="2">
        <f t="shared" si="0"/>
        <v>77</v>
      </c>
      <c r="D22" s="7"/>
      <c r="E22" s="7"/>
      <c r="F22" s="7">
        <f t="shared" si="1"/>
        <v>34</v>
      </c>
      <c r="G22">
        <f t="shared" si="2"/>
        <v>2</v>
      </c>
      <c r="H22">
        <f t="shared" si="4"/>
        <v>32</v>
      </c>
      <c r="I22">
        <v>2311</v>
      </c>
      <c r="J22">
        <f t="shared" si="3"/>
        <v>62</v>
      </c>
      <c r="L22" s="11">
        <v>21</v>
      </c>
      <c r="M22" s="11">
        <v>23</v>
      </c>
      <c r="N22" s="11">
        <v>33</v>
      </c>
      <c r="O22" s="11"/>
      <c r="P22" s="11"/>
      <c r="Q22" s="11"/>
      <c r="R22" s="11"/>
      <c r="S22" s="11"/>
      <c r="T22" s="11"/>
      <c r="U22" s="11"/>
      <c r="V22" s="11"/>
      <c r="W22" s="11"/>
      <c r="X22" s="10">
        <v>9</v>
      </c>
      <c r="Y22" s="10">
        <v>10</v>
      </c>
      <c r="Z22" s="10">
        <v>15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25">
      <c r="A23" s="16">
        <f>INDEX(СВОДНАЯ!$A$1:$A$476,MATCH(ОКНА!B23,СВОДНАЯ!$D$1:$D$476,0))</f>
        <v>2129</v>
      </c>
      <c r="B23" s="16" t="s">
        <v>83</v>
      </c>
      <c r="C23" s="2">
        <f t="shared" si="0"/>
        <v>71</v>
      </c>
      <c r="D23" s="7"/>
      <c r="E23" s="7"/>
      <c r="F23" s="7">
        <f t="shared" si="1"/>
        <v>31</v>
      </c>
      <c r="G23">
        <f t="shared" si="2"/>
        <v>2</v>
      </c>
      <c r="H23">
        <f t="shared" si="4"/>
        <v>57</v>
      </c>
      <c r="I23">
        <v>4318</v>
      </c>
      <c r="J23">
        <f t="shared" si="3"/>
        <v>112</v>
      </c>
      <c r="L23" s="11">
        <v>27</v>
      </c>
      <c r="M23" s="11">
        <v>23</v>
      </c>
      <c r="N23" s="11">
        <v>21</v>
      </c>
      <c r="O23" s="11"/>
      <c r="P23" s="11"/>
      <c r="Q23" s="11"/>
      <c r="R23" s="11"/>
      <c r="S23" s="11"/>
      <c r="T23" s="11"/>
      <c r="U23" s="11"/>
      <c r="V23" s="11"/>
      <c r="W23" s="11"/>
      <c r="X23" s="10">
        <v>12</v>
      </c>
      <c r="Y23" s="10">
        <v>10</v>
      </c>
      <c r="Z23" s="10">
        <v>9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25">
      <c r="A24" s="16">
        <f>INDEX(СВОДНАЯ!$A$1:$A$476,MATCH(ОКНА!B24,СВОДНАЯ!$D$1:$D$476,0))</f>
        <v>2130</v>
      </c>
      <c r="B24" s="16" t="s">
        <v>84</v>
      </c>
      <c r="C24" s="2">
        <f t="shared" si="0"/>
        <v>121</v>
      </c>
      <c r="D24" s="7"/>
      <c r="E24" s="7"/>
      <c r="F24" s="7">
        <f t="shared" si="1"/>
        <v>53</v>
      </c>
      <c r="G24">
        <f t="shared" si="2"/>
        <v>3</v>
      </c>
      <c r="H24">
        <f t="shared" si="4"/>
        <v>57</v>
      </c>
      <c r="I24">
        <v>4318</v>
      </c>
      <c r="J24">
        <f t="shared" si="3"/>
        <v>112</v>
      </c>
      <c r="L24" s="11">
        <v>21</v>
      </c>
      <c r="M24" s="11">
        <v>23</v>
      </c>
      <c r="N24" s="11">
        <v>33</v>
      </c>
      <c r="O24" s="11">
        <v>23</v>
      </c>
      <c r="P24" s="11">
        <v>21</v>
      </c>
      <c r="Q24" s="11"/>
      <c r="R24" s="11"/>
      <c r="S24" s="11"/>
      <c r="T24" s="11"/>
      <c r="U24" s="11"/>
      <c r="V24" s="11"/>
      <c r="W24" s="11"/>
      <c r="X24" s="10">
        <v>9</v>
      </c>
      <c r="Y24" s="10">
        <v>10</v>
      </c>
      <c r="Z24" s="10">
        <v>15</v>
      </c>
      <c r="AA24" s="10">
        <v>10</v>
      </c>
      <c r="AB24" s="10">
        <v>9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25">
      <c r="A25" s="16">
        <f>INDEX(СВОДНАЯ!$A$1:$A$476,MATCH(ОКНА!B25,СВОДНАЯ!$D$1:$D$476,0))</f>
        <v>2131</v>
      </c>
      <c r="B25" s="16" t="s">
        <v>85</v>
      </c>
      <c r="C25" s="2">
        <f t="shared" si="0"/>
        <v>111</v>
      </c>
      <c r="D25" s="7"/>
      <c r="E25" s="7"/>
      <c r="F25" s="7">
        <f t="shared" si="1"/>
        <v>48</v>
      </c>
      <c r="G25">
        <f t="shared" si="2"/>
        <v>2</v>
      </c>
      <c r="H25">
        <f t="shared" si="4"/>
        <v>30</v>
      </c>
      <c r="I25">
        <v>2191</v>
      </c>
      <c r="J25">
        <f t="shared" si="3"/>
        <v>58</v>
      </c>
      <c r="L25" s="11">
        <v>23</v>
      </c>
      <c r="M25" s="11">
        <v>23</v>
      </c>
      <c r="N25" s="11">
        <v>21</v>
      </c>
      <c r="O25" s="11">
        <v>21</v>
      </c>
      <c r="P25" s="11">
        <v>23</v>
      </c>
      <c r="Q25" s="11"/>
      <c r="R25" s="11"/>
      <c r="S25" s="11"/>
      <c r="T25" s="11"/>
      <c r="U25" s="11"/>
      <c r="V25" s="11"/>
      <c r="W25" s="11"/>
      <c r="X25" s="10">
        <v>10</v>
      </c>
      <c r="Y25" s="10">
        <v>10</v>
      </c>
      <c r="Z25" s="10">
        <v>9</v>
      </c>
      <c r="AA25" s="10">
        <v>9</v>
      </c>
      <c r="AB25" s="10">
        <v>10</v>
      </c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x14ac:dyDescent="0.25">
      <c r="A26" s="16">
        <f>INDEX(СВОДНАЯ!$A$1:$A$476,MATCH(ОКНА!B26,СВОДНАЯ!$D$1:$D$476,0))</f>
        <v>2132</v>
      </c>
      <c r="B26" s="16" t="s">
        <v>86</v>
      </c>
      <c r="C26" s="2">
        <f t="shared" si="0"/>
        <v>44</v>
      </c>
      <c r="D26" s="7"/>
      <c r="E26" s="7"/>
      <c r="F26" s="7">
        <f t="shared" si="1"/>
        <v>19</v>
      </c>
      <c r="G26">
        <f t="shared" si="2"/>
        <v>1</v>
      </c>
      <c r="H26">
        <f t="shared" si="4"/>
        <v>19</v>
      </c>
      <c r="I26">
        <v>1270</v>
      </c>
      <c r="J26">
        <f t="shared" si="3"/>
        <v>36</v>
      </c>
      <c r="L26" s="11">
        <v>21</v>
      </c>
      <c r="M26" s="11">
        <v>23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0">
        <v>9</v>
      </c>
      <c r="Y26" s="10">
        <v>10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x14ac:dyDescent="0.25">
      <c r="A27" s="16">
        <f>INDEX(СВОДНАЯ!$A$1:$A$476,MATCH(ОКНА!B27,СВОДНАЯ!$D$1:$D$476,0))</f>
        <v>2133</v>
      </c>
      <c r="B27" s="16" t="s">
        <v>87</v>
      </c>
      <c r="C27" s="2">
        <f t="shared" si="0"/>
        <v>54</v>
      </c>
      <c r="D27" s="7"/>
      <c r="E27" s="7"/>
      <c r="F27" s="7">
        <f t="shared" si="1"/>
        <v>24</v>
      </c>
      <c r="G27">
        <f t="shared" si="2"/>
        <v>1</v>
      </c>
      <c r="H27">
        <f t="shared" si="4"/>
        <v>43</v>
      </c>
      <c r="I27">
        <v>3202</v>
      </c>
      <c r="J27">
        <f t="shared" si="3"/>
        <v>84</v>
      </c>
      <c r="L27" s="11">
        <v>27</v>
      </c>
      <c r="M27" s="11">
        <v>27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0">
        <v>12</v>
      </c>
      <c r="Y27" s="10">
        <v>12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x14ac:dyDescent="0.25">
      <c r="A28" s="16">
        <f>INDEX(СВОДНАЯ!$A$1:$A$476,MATCH(ОКНА!B28,СВОДНАЯ!$D$1:$D$476,0))</f>
        <v>2134</v>
      </c>
      <c r="B28" s="16" t="s">
        <v>88</v>
      </c>
      <c r="C28" s="2">
        <f t="shared" si="0"/>
        <v>130</v>
      </c>
      <c r="D28" s="7"/>
      <c r="E28" s="7"/>
      <c r="F28" s="7">
        <f t="shared" si="1"/>
        <v>56</v>
      </c>
      <c r="G28">
        <f t="shared" si="2"/>
        <v>3</v>
      </c>
      <c r="H28">
        <f t="shared" si="4"/>
        <v>70</v>
      </c>
      <c r="I28">
        <v>5357</v>
      </c>
      <c r="J28">
        <f t="shared" si="3"/>
        <v>138</v>
      </c>
      <c r="L28" s="11">
        <v>21</v>
      </c>
      <c r="M28" s="11">
        <v>21</v>
      </c>
      <c r="N28" s="11">
        <v>23</v>
      </c>
      <c r="O28" s="11">
        <v>21</v>
      </c>
      <c r="P28" s="11">
        <v>23</v>
      </c>
      <c r="Q28" s="11">
        <v>21</v>
      </c>
      <c r="R28" s="11"/>
      <c r="S28" s="11"/>
      <c r="T28" s="11"/>
      <c r="U28" s="11"/>
      <c r="V28" s="11"/>
      <c r="W28" s="11"/>
      <c r="X28" s="10">
        <v>9</v>
      </c>
      <c r="Y28" s="10">
        <v>9</v>
      </c>
      <c r="Z28" s="10">
        <v>10</v>
      </c>
      <c r="AA28" s="10">
        <v>9</v>
      </c>
      <c r="AB28" s="10">
        <v>10</v>
      </c>
      <c r="AC28" s="10">
        <v>9</v>
      </c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x14ac:dyDescent="0.25">
      <c r="A29" s="16">
        <f>INDEX(СВОДНАЯ!$A$1:$A$476,MATCH(ОКНА!B29,СВОДНАЯ!$D$1:$D$476,0))</f>
        <v>2135</v>
      </c>
      <c r="B29" s="16" t="s">
        <v>89</v>
      </c>
      <c r="C29" s="2">
        <f t="shared" si="0"/>
        <v>161</v>
      </c>
      <c r="D29" s="7"/>
      <c r="E29" s="7"/>
      <c r="F29" s="7">
        <f t="shared" si="1"/>
        <v>70</v>
      </c>
      <c r="G29">
        <f t="shared" si="2"/>
        <v>3</v>
      </c>
      <c r="H29">
        <f t="shared" si="4"/>
        <v>74</v>
      </c>
      <c r="I29">
        <v>5688</v>
      </c>
      <c r="J29">
        <f t="shared" si="3"/>
        <v>146</v>
      </c>
      <c r="L29" s="11">
        <v>21</v>
      </c>
      <c r="M29" s="11">
        <v>23</v>
      </c>
      <c r="N29" s="11">
        <v>27</v>
      </c>
      <c r="O29" s="11">
        <v>23</v>
      </c>
      <c r="P29" s="11">
        <v>23</v>
      </c>
      <c r="Q29" s="11">
        <v>23</v>
      </c>
      <c r="R29" s="11">
        <v>21</v>
      </c>
      <c r="S29" s="11"/>
      <c r="T29" s="11"/>
      <c r="U29" s="11"/>
      <c r="V29" s="11"/>
      <c r="W29" s="11"/>
      <c r="X29" s="10">
        <v>9</v>
      </c>
      <c r="Y29" s="10">
        <v>10</v>
      </c>
      <c r="Z29" s="10">
        <v>12</v>
      </c>
      <c r="AA29" s="10">
        <v>10</v>
      </c>
      <c r="AB29" s="10">
        <v>10</v>
      </c>
      <c r="AC29" s="10">
        <v>10</v>
      </c>
      <c r="AD29" s="10">
        <v>9</v>
      </c>
      <c r="AE29" s="10"/>
      <c r="AF29" s="10"/>
      <c r="AG29" s="10"/>
      <c r="AH29" s="10"/>
      <c r="AI29" s="10"/>
      <c r="AJ29" s="10"/>
      <c r="AK29" s="10"/>
      <c r="AL29" s="10"/>
    </row>
    <row r="30" spans="1:38" x14ac:dyDescent="0.25">
      <c r="A30" s="16">
        <f>INDEX(СВОДНАЯ!$A$1:$A$476,MATCH(ОКНА!B30,СВОДНАЯ!$D$1:$D$476,0))</f>
        <v>2136</v>
      </c>
      <c r="B30" s="16" t="s">
        <v>90</v>
      </c>
      <c r="C30" s="2">
        <f t="shared" si="0"/>
        <v>142</v>
      </c>
      <c r="D30" s="7"/>
      <c r="E30" s="7"/>
      <c r="F30" s="7">
        <f t="shared" si="1"/>
        <v>62</v>
      </c>
      <c r="G30">
        <f t="shared" si="2"/>
        <v>3</v>
      </c>
      <c r="H30">
        <f t="shared" si="4"/>
        <v>75</v>
      </c>
      <c r="I30">
        <v>5697</v>
      </c>
      <c r="J30">
        <f t="shared" si="3"/>
        <v>148</v>
      </c>
      <c r="L30" s="11">
        <v>27</v>
      </c>
      <c r="M30" s="11">
        <v>21</v>
      </c>
      <c r="N30" s="11">
        <v>23</v>
      </c>
      <c r="O30" s="11">
        <v>27</v>
      </c>
      <c r="P30" s="11">
        <v>23</v>
      </c>
      <c r="Q30" s="11">
        <v>21</v>
      </c>
      <c r="R30" s="11"/>
      <c r="S30" s="11"/>
      <c r="T30" s="11"/>
      <c r="U30" s="11"/>
      <c r="V30" s="11"/>
      <c r="W30" s="11"/>
      <c r="X30" s="10">
        <v>12</v>
      </c>
      <c r="Y30" s="10">
        <v>9</v>
      </c>
      <c r="Z30" s="10">
        <v>10</v>
      </c>
      <c r="AA30" s="10">
        <v>12</v>
      </c>
      <c r="AB30" s="10">
        <v>10</v>
      </c>
      <c r="AC30" s="10">
        <v>9</v>
      </c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x14ac:dyDescent="0.25">
      <c r="A31" s="16">
        <f>INDEX(СВОДНАЯ!$A$1:$A$476,MATCH(ОКНА!B31,СВОДНАЯ!$D$1:$D$476,0))</f>
        <v>2225</v>
      </c>
      <c r="B31" s="16" t="s">
        <v>95</v>
      </c>
      <c r="C31" s="2">
        <f t="shared" si="0"/>
        <v>151</v>
      </c>
      <c r="D31" s="7"/>
      <c r="E31" s="7"/>
      <c r="F31" s="7">
        <f t="shared" si="1"/>
        <v>71</v>
      </c>
      <c r="G31">
        <f t="shared" si="2"/>
        <v>3</v>
      </c>
      <c r="H31">
        <f t="shared" si="4"/>
        <v>2</v>
      </c>
      <c r="J31">
        <f t="shared" si="3"/>
        <v>2</v>
      </c>
      <c r="L31" s="11">
        <v>21</v>
      </c>
      <c r="M31" s="11">
        <v>27</v>
      </c>
      <c r="N31" s="11">
        <v>19</v>
      </c>
      <c r="O31" s="11">
        <v>21</v>
      </c>
      <c r="P31" s="11">
        <v>27</v>
      </c>
      <c r="Q31" s="11">
        <v>19</v>
      </c>
      <c r="R31" s="11">
        <v>17</v>
      </c>
      <c r="S31" s="11"/>
      <c r="T31" s="11"/>
      <c r="U31" s="11"/>
      <c r="V31" s="11"/>
      <c r="W31" s="11"/>
      <c r="X31" s="10">
        <v>10</v>
      </c>
      <c r="Y31" s="10">
        <v>12</v>
      </c>
      <c r="Z31" s="10">
        <v>10</v>
      </c>
      <c r="AA31" s="10">
        <v>10</v>
      </c>
      <c r="AB31" s="10">
        <v>12</v>
      </c>
      <c r="AC31" s="10">
        <v>10</v>
      </c>
      <c r="AD31" s="10">
        <v>7</v>
      </c>
      <c r="AE31" s="10"/>
      <c r="AF31" s="10"/>
      <c r="AG31" s="10"/>
      <c r="AH31" s="10"/>
      <c r="AI31" s="10"/>
      <c r="AJ31" s="10"/>
      <c r="AK31" s="10"/>
      <c r="AL31" s="10"/>
    </row>
    <row r="32" spans="1:38" x14ac:dyDescent="0.25">
      <c r="A32" s="16">
        <f>INDEX(СВОДНАЯ!$A$1:$A$476,MATCH(ОКНА!B32,СВОДНАЯ!$D$1:$D$476,0))</f>
        <v>2233</v>
      </c>
      <c r="B32" s="16" t="s">
        <v>10</v>
      </c>
      <c r="C32" s="2">
        <f t="shared" si="0"/>
        <v>149</v>
      </c>
      <c r="D32" s="7"/>
      <c r="E32" s="7"/>
      <c r="F32" s="7">
        <f t="shared" si="1"/>
        <v>68</v>
      </c>
      <c r="G32">
        <f t="shared" si="2"/>
        <v>3</v>
      </c>
      <c r="H32">
        <f t="shared" si="4"/>
        <v>60</v>
      </c>
      <c r="I32">
        <v>4560</v>
      </c>
      <c r="J32">
        <f t="shared" si="3"/>
        <v>118</v>
      </c>
      <c r="L32" s="11">
        <v>36</v>
      </c>
      <c r="M32" s="11">
        <v>22</v>
      </c>
      <c r="N32" s="11">
        <v>30</v>
      </c>
      <c r="O32" s="11">
        <v>24</v>
      </c>
      <c r="P32" s="11">
        <v>37</v>
      </c>
      <c r="Q32" s="11"/>
      <c r="R32" s="11"/>
      <c r="S32" s="11"/>
      <c r="T32" s="11"/>
      <c r="U32" s="11"/>
      <c r="V32" s="11"/>
      <c r="W32" s="11"/>
      <c r="X32" s="10">
        <v>15</v>
      </c>
      <c r="Y32" s="10">
        <v>10</v>
      </c>
      <c r="Z32" s="10">
        <v>13</v>
      </c>
      <c r="AA32" s="10">
        <v>13</v>
      </c>
      <c r="AB32" s="10">
        <v>17</v>
      </c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x14ac:dyDescent="0.25">
      <c r="A33" s="16">
        <f>INDEX(СВОДНАЯ!$A$1:$A$476,MATCH(ОКНА!B33,СВОДНАЯ!$D$1:$D$476,0))</f>
        <v>2230</v>
      </c>
      <c r="B33" s="16" t="s">
        <v>12</v>
      </c>
      <c r="C33" s="2">
        <f t="shared" si="0"/>
        <v>112</v>
      </c>
      <c r="D33" s="7"/>
      <c r="E33" s="7"/>
      <c r="F33" s="7">
        <f t="shared" si="1"/>
        <v>51</v>
      </c>
      <c r="G33">
        <f t="shared" si="2"/>
        <v>2</v>
      </c>
      <c r="H33">
        <f t="shared" si="4"/>
        <v>39</v>
      </c>
      <c r="I33">
        <v>2875</v>
      </c>
      <c r="J33">
        <f t="shared" si="3"/>
        <v>76</v>
      </c>
      <c r="L33" s="11">
        <v>24</v>
      </c>
      <c r="M33" s="11">
        <v>30</v>
      </c>
      <c r="N33" s="11">
        <v>22</v>
      </c>
      <c r="O33" s="11">
        <v>36</v>
      </c>
      <c r="P33" s="11"/>
      <c r="Q33" s="11"/>
      <c r="R33" s="11"/>
      <c r="S33" s="11"/>
      <c r="T33" s="11"/>
      <c r="U33" s="11"/>
      <c r="V33" s="11"/>
      <c r="W33" s="11"/>
      <c r="X33" s="10">
        <v>13</v>
      </c>
      <c r="Y33" s="10">
        <v>13</v>
      </c>
      <c r="Z33" s="10">
        <v>10</v>
      </c>
      <c r="AA33" s="10">
        <v>15</v>
      </c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x14ac:dyDescent="0.25">
      <c r="A34" s="16">
        <f>INDEX(СВОДНАЯ!$A$1:$A$476,MATCH(ОКНА!B34,СВОДНАЯ!$D$1:$D$476,0))</f>
        <v>2286</v>
      </c>
      <c r="B34" s="16" t="s">
        <v>25</v>
      </c>
      <c r="C34" s="2">
        <f t="shared" ref="C34:C58" si="5">L34+M34+N34+O34+P34+Q34+R34+S34+T34</f>
        <v>88</v>
      </c>
      <c r="D34" s="7"/>
      <c r="E34" s="7"/>
      <c r="F34" s="7">
        <f t="shared" ref="F34:F58" si="6">X34+Y34+Z34+AA34+AB34+AC34+AD34+AE34+AF34</f>
        <v>38</v>
      </c>
      <c r="G34">
        <f t="shared" ref="G34:G58" si="7">IF(C34/ROUNDUP(C34*0.055/4.4,0)&gt;60,ROUNDUP(C34*0.055/4.4,0)+1,ROUNDUP(C34*0.055/4.4,0))</f>
        <v>2</v>
      </c>
      <c r="H34">
        <f t="shared" si="4"/>
        <v>31</v>
      </c>
      <c r="I34">
        <v>2252</v>
      </c>
      <c r="J34">
        <f t="shared" si="3"/>
        <v>60</v>
      </c>
      <c r="L34" s="11">
        <v>22</v>
      </c>
      <c r="M34" s="11">
        <v>30</v>
      </c>
      <c r="N34" s="11">
        <v>36</v>
      </c>
      <c r="O34" s="11"/>
      <c r="P34" s="11"/>
      <c r="Q34" s="11"/>
      <c r="R34" s="11"/>
      <c r="S34" s="11"/>
      <c r="T34" s="11"/>
      <c r="U34" s="11"/>
      <c r="V34" s="11"/>
      <c r="W34" s="11"/>
      <c r="X34" s="10">
        <v>10</v>
      </c>
      <c r="Y34" s="10">
        <v>13</v>
      </c>
      <c r="Z34" s="10">
        <v>15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x14ac:dyDescent="0.25">
      <c r="A35" s="16">
        <f>INDEX(СВОДНАЯ!$A$1:$A$476,MATCH(ОКНА!B35,СВОДНАЯ!$D$1:$D$476,0))</f>
        <v>2287</v>
      </c>
      <c r="B35" s="16" t="s">
        <v>26</v>
      </c>
      <c r="C35" s="2">
        <f t="shared" si="5"/>
        <v>114</v>
      </c>
      <c r="D35" s="7"/>
      <c r="E35" s="7"/>
      <c r="F35" s="7">
        <f t="shared" si="6"/>
        <v>56</v>
      </c>
      <c r="G35">
        <f t="shared" si="7"/>
        <v>2</v>
      </c>
      <c r="H35">
        <f t="shared" si="4"/>
        <v>47</v>
      </c>
      <c r="I35">
        <v>3547</v>
      </c>
      <c r="J35">
        <f t="shared" si="3"/>
        <v>92</v>
      </c>
      <c r="L35" s="11">
        <v>24</v>
      </c>
      <c r="M35" s="11">
        <v>30</v>
      </c>
      <c r="N35" s="11">
        <v>24</v>
      </c>
      <c r="O35" s="11">
        <v>36</v>
      </c>
      <c r="P35" s="11"/>
      <c r="Q35" s="11"/>
      <c r="R35" s="11"/>
      <c r="S35" s="11"/>
      <c r="T35" s="11"/>
      <c r="U35" s="11"/>
      <c r="V35" s="11"/>
      <c r="W35" s="11"/>
      <c r="X35" s="10">
        <v>13</v>
      </c>
      <c r="Y35" s="10">
        <v>13</v>
      </c>
      <c r="Z35" s="10">
        <v>13</v>
      </c>
      <c r="AA35" s="10">
        <v>17</v>
      </c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x14ac:dyDescent="0.25">
      <c r="A36" s="16">
        <f>INDEX(СВОДНАЯ!$A$1:$A$476,MATCH(ОКНА!B36,СВОДНАЯ!$D$1:$D$476,0))</f>
        <v>2293</v>
      </c>
      <c r="B36" s="16" t="s">
        <v>123</v>
      </c>
      <c r="C36" s="2">
        <f t="shared" si="5"/>
        <v>79</v>
      </c>
      <c r="D36" s="7"/>
      <c r="E36" s="7"/>
      <c r="F36" s="7">
        <f t="shared" si="6"/>
        <v>36</v>
      </c>
      <c r="G36">
        <f t="shared" si="7"/>
        <v>2</v>
      </c>
      <c r="H36">
        <f t="shared" si="4"/>
        <v>28</v>
      </c>
      <c r="I36">
        <v>2047</v>
      </c>
      <c r="J36">
        <f t="shared" si="3"/>
        <v>54</v>
      </c>
      <c r="L36" s="11">
        <v>29</v>
      </c>
      <c r="M36" s="11">
        <v>30</v>
      </c>
      <c r="N36" s="11">
        <v>20</v>
      </c>
      <c r="O36" s="11"/>
      <c r="P36" s="11"/>
      <c r="Q36" s="11"/>
      <c r="R36" s="11"/>
      <c r="S36" s="11"/>
      <c r="T36" s="11"/>
      <c r="U36" s="11"/>
      <c r="V36" s="11"/>
      <c r="W36" s="11"/>
      <c r="X36" s="10">
        <v>13</v>
      </c>
      <c r="Y36" s="10">
        <v>13</v>
      </c>
      <c r="Z36" s="10">
        <v>10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x14ac:dyDescent="0.25">
      <c r="A37" s="16">
        <f>INDEX(СВОДНАЯ!$A$1:$A$476,MATCH(ОКНА!B37,СВОДНАЯ!$D$1:$D$476,0))</f>
        <v>2196</v>
      </c>
      <c r="B37" s="16" t="s">
        <v>27</v>
      </c>
      <c r="C37" s="2">
        <f t="shared" si="5"/>
        <v>71</v>
      </c>
      <c r="D37" s="7"/>
      <c r="E37" s="7"/>
      <c r="F37" s="7">
        <f t="shared" si="6"/>
        <v>31</v>
      </c>
      <c r="G37">
        <f t="shared" si="7"/>
        <v>2</v>
      </c>
      <c r="H37">
        <f t="shared" si="4"/>
        <v>38</v>
      </c>
      <c r="I37">
        <v>2827</v>
      </c>
      <c r="J37">
        <f t="shared" si="3"/>
        <v>74</v>
      </c>
      <c r="L37" s="11">
        <v>27</v>
      </c>
      <c r="M37" s="11">
        <v>23</v>
      </c>
      <c r="N37" s="11">
        <v>21</v>
      </c>
      <c r="O37" s="11"/>
      <c r="P37" s="11"/>
      <c r="Q37" s="11"/>
      <c r="R37" s="11"/>
      <c r="S37" s="11"/>
      <c r="T37" s="11"/>
      <c r="U37" s="11"/>
      <c r="V37" s="11"/>
      <c r="W37" s="11"/>
      <c r="X37" s="10">
        <v>12</v>
      </c>
      <c r="Y37" s="10">
        <v>10</v>
      </c>
      <c r="Z37" s="10">
        <v>9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x14ac:dyDescent="0.25">
      <c r="A38" s="16">
        <f>INDEX(СВОДНАЯ!$A$1:$A$476,MATCH(ОКНА!B38,СВОДНАЯ!$D$1:$D$476,0))</f>
        <v>2195</v>
      </c>
      <c r="B38" s="16" t="s">
        <v>28</v>
      </c>
      <c r="C38" s="2">
        <f t="shared" si="5"/>
        <v>71</v>
      </c>
      <c r="D38" s="7"/>
      <c r="E38" s="7"/>
      <c r="F38" s="7">
        <f t="shared" si="6"/>
        <v>31</v>
      </c>
      <c r="G38">
        <f t="shared" si="7"/>
        <v>2</v>
      </c>
      <c r="H38">
        <f t="shared" si="4"/>
        <v>35</v>
      </c>
      <c r="I38">
        <v>2591</v>
      </c>
      <c r="J38">
        <f t="shared" si="3"/>
        <v>68</v>
      </c>
      <c r="L38" s="11">
        <v>21</v>
      </c>
      <c r="M38" s="11">
        <v>23</v>
      </c>
      <c r="N38" s="11">
        <v>27</v>
      </c>
      <c r="O38" s="11"/>
      <c r="P38" s="11"/>
      <c r="Q38" s="11"/>
      <c r="R38" s="11"/>
      <c r="S38" s="11"/>
      <c r="T38" s="11"/>
      <c r="U38" s="11"/>
      <c r="V38" s="11"/>
      <c r="W38" s="11"/>
      <c r="X38" s="10">
        <v>9</v>
      </c>
      <c r="Y38" s="10">
        <v>10</v>
      </c>
      <c r="Z38" s="10">
        <v>12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x14ac:dyDescent="0.25">
      <c r="A39" s="16">
        <f>INDEX(СВОДНАЯ!$A$1:$A$476,MATCH(ОКНА!B39,СВОДНАЯ!$D$1:$D$476,0))</f>
        <v>2194</v>
      </c>
      <c r="B39" s="16" t="s">
        <v>29</v>
      </c>
      <c r="C39" s="2">
        <f t="shared" si="5"/>
        <v>54</v>
      </c>
      <c r="D39" s="7"/>
      <c r="E39" s="7"/>
      <c r="F39" s="7">
        <f t="shared" si="6"/>
        <v>24</v>
      </c>
      <c r="G39">
        <f t="shared" si="7"/>
        <v>1</v>
      </c>
      <c r="H39">
        <f t="shared" si="4"/>
        <v>40</v>
      </c>
      <c r="I39">
        <v>2942</v>
      </c>
      <c r="J39">
        <f t="shared" si="3"/>
        <v>78</v>
      </c>
      <c r="L39" s="11">
        <v>27</v>
      </c>
      <c r="M39" s="11">
        <v>27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0">
        <v>12</v>
      </c>
      <c r="Y39" s="10">
        <v>12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x14ac:dyDescent="0.25">
      <c r="A40" s="16">
        <f>INDEX(СВОДНАЯ!$A$1:$A$476,MATCH(ОКНА!B40,СВОДНАЯ!$D$1:$D$476,0))</f>
        <v>2244</v>
      </c>
      <c r="B40" s="16" t="s">
        <v>30</v>
      </c>
      <c r="C40" s="2">
        <f t="shared" si="5"/>
        <v>67</v>
      </c>
      <c r="D40" s="7"/>
      <c r="E40" s="7"/>
      <c r="F40" s="7">
        <f t="shared" si="6"/>
        <v>31</v>
      </c>
      <c r="G40">
        <f t="shared" si="7"/>
        <v>2</v>
      </c>
      <c r="H40">
        <f t="shared" si="4"/>
        <v>34</v>
      </c>
      <c r="I40">
        <v>2511</v>
      </c>
      <c r="J40">
        <f t="shared" si="3"/>
        <v>66</v>
      </c>
      <c r="L40" s="11">
        <v>23</v>
      </c>
      <c r="M40" s="11">
        <v>23</v>
      </c>
      <c r="N40" s="11">
        <v>21</v>
      </c>
      <c r="O40" s="11"/>
      <c r="P40" s="11"/>
      <c r="Q40" s="11"/>
      <c r="R40" s="11"/>
      <c r="S40" s="11"/>
      <c r="T40" s="11"/>
      <c r="U40" s="11"/>
      <c r="V40" s="11"/>
      <c r="W40" s="11"/>
      <c r="X40" s="10">
        <v>12</v>
      </c>
      <c r="Y40" s="10">
        <v>10</v>
      </c>
      <c r="Z40" s="10">
        <v>9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x14ac:dyDescent="0.25">
      <c r="A41" s="16">
        <f>INDEX(СВОДНАЯ!$A$1:$A$476,MATCH(ОКНА!B41,СВОДНАЯ!$D$1:$D$476,0))</f>
        <v>2256</v>
      </c>
      <c r="B41" s="16" t="s">
        <v>31</v>
      </c>
      <c r="C41" s="2">
        <f t="shared" si="5"/>
        <v>71</v>
      </c>
      <c r="D41" s="7"/>
      <c r="E41" s="7"/>
      <c r="F41" s="7">
        <f t="shared" si="6"/>
        <v>31</v>
      </c>
      <c r="G41">
        <f t="shared" si="7"/>
        <v>2</v>
      </c>
      <c r="H41">
        <f t="shared" si="4"/>
        <v>37</v>
      </c>
      <c r="I41">
        <v>2725</v>
      </c>
      <c r="J41">
        <f t="shared" si="3"/>
        <v>72</v>
      </c>
      <c r="L41" s="11">
        <v>21</v>
      </c>
      <c r="M41" s="11">
        <v>23</v>
      </c>
      <c r="N41" s="11">
        <v>27</v>
      </c>
      <c r="O41" s="11"/>
      <c r="P41" s="11"/>
      <c r="Q41" s="11"/>
      <c r="R41" s="11"/>
      <c r="S41" s="11"/>
      <c r="T41" s="11"/>
      <c r="U41" s="11"/>
      <c r="V41" s="11"/>
      <c r="W41" s="11"/>
      <c r="X41" s="10">
        <v>9</v>
      </c>
      <c r="Y41" s="10">
        <v>10</v>
      </c>
      <c r="Z41" s="10">
        <v>12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x14ac:dyDescent="0.25">
      <c r="A42" s="16">
        <f>INDEX(СВОДНАЯ!$A$1:$A$476,MATCH(ОКНА!B42,СВОДНАЯ!$D$1:$D$476,0))</f>
        <v>2255</v>
      </c>
      <c r="B42" s="16" t="s">
        <v>32</v>
      </c>
      <c r="C42" s="2">
        <f t="shared" si="5"/>
        <v>71</v>
      </c>
      <c r="D42" s="7"/>
      <c r="E42" s="7"/>
      <c r="F42" s="7">
        <f t="shared" si="6"/>
        <v>31</v>
      </c>
      <c r="G42">
        <f t="shared" si="7"/>
        <v>2</v>
      </c>
      <c r="H42">
        <f t="shared" si="4"/>
        <v>36</v>
      </c>
      <c r="I42">
        <v>2618</v>
      </c>
      <c r="J42">
        <f t="shared" si="3"/>
        <v>70</v>
      </c>
      <c r="L42" s="11">
        <v>27</v>
      </c>
      <c r="M42" s="11">
        <v>23</v>
      </c>
      <c r="N42" s="11">
        <v>21</v>
      </c>
      <c r="O42" s="11"/>
      <c r="P42" s="11"/>
      <c r="Q42" s="11"/>
      <c r="R42" s="11"/>
      <c r="S42" s="11"/>
      <c r="T42" s="11"/>
      <c r="U42" s="11"/>
      <c r="V42" s="11"/>
      <c r="W42" s="11"/>
      <c r="X42" s="10">
        <v>12</v>
      </c>
      <c r="Y42" s="10">
        <v>10</v>
      </c>
      <c r="Z42" s="10">
        <v>9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x14ac:dyDescent="0.25">
      <c r="A43" s="16">
        <f>INDEX(СВОДНАЯ!$A$1:$A$476,MATCH(ОКНА!B43,СВОДНАЯ!$D$1:$D$476,0))</f>
        <v>2254</v>
      </c>
      <c r="B43" s="16" t="s">
        <v>33</v>
      </c>
      <c r="C43" s="2">
        <f t="shared" si="5"/>
        <v>267</v>
      </c>
      <c r="D43" s="7"/>
      <c r="E43" s="7"/>
      <c r="F43" s="7">
        <f t="shared" si="6"/>
        <v>29</v>
      </c>
      <c r="G43">
        <f t="shared" si="7"/>
        <v>5</v>
      </c>
      <c r="H43">
        <f t="shared" si="4"/>
        <v>32</v>
      </c>
      <c r="I43">
        <v>2368</v>
      </c>
      <c r="J43">
        <f t="shared" si="3"/>
        <v>62</v>
      </c>
      <c r="L43" s="11">
        <v>221</v>
      </c>
      <c r="M43" s="11">
        <v>23</v>
      </c>
      <c r="N43" s="11">
        <v>23</v>
      </c>
      <c r="O43" s="11"/>
      <c r="P43" s="11"/>
      <c r="Q43" s="11"/>
      <c r="R43" s="11"/>
      <c r="S43" s="11"/>
      <c r="T43" s="11"/>
      <c r="U43" s="11"/>
      <c r="V43" s="11"/>
      <c r="W43" s="11"/>
      <c r="X43" s="10">
        <v>9</v>
      </c>
      <c r="Y43" s="10">
        <v>10</v>
      </c>
      <c r="Z43" s="10">
        <v>10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x14ac:dyDescent="0.25">
      <c r="A44" s="16">
        <f>INDEX(СВОДНАЯ!$A$1:$A$476,MATCH(ОКНА!B44,СВОДНАЯ!$D$1:$D$476,0))</f>
        <v>2253</v>
      </c>
      <c r="B44" s="16" t="s">
        <v>34</v>
      </c>
      <c r="C44" s="2">
        <f t="shared" si="5"/>
        <v>85</v>
      </c>
      <c r="D44" s="7"/>
      <c r="E44" s="7"/>
      <c r="F44" s="7">
        <f t="shared" si="6"/>
        <v>39</v>
      </c>
      <c r="G44">
        <f t="shared" si="7"/>
        <v>2</v>
      </c>
      <c r="H44">
        <f t="shared" si="4"/>
        <v>41</v>
      </c>
      <c r="I44">
        <v>3017</v>
      </c>
      <c r="J44">
        <f t="shared" si="3"/>
        <v>80</v>
      </c>
      <c r="L44" s="11">
        <v>21</v>
      </c>
      <c r="M44" s="11">
        <v>20</v>
      </c>
      <c r="N44" s="11">
        <v>23</v>
      </c>
      <c r="O44" s="11">
        <v>21</v>
      </c>
      <c r="P44" s="11"/>
      <c r="Q44" s="11"/>
      <c r="R44" s="11"/>
      <c r="S44" s="11"/>
      <c r="T44" s="11"/>
      <c r="U44" s="11"/>
      <c r="V44" s="11"/>
      <c r="W44" s="11"/>
      <c r="X44" s="10">
        <v>9</v>
      </c>
      <c r="Y44" s="10">
        <v>8</v>
      </c>
      <c r="Z44" s="10">
        <v>10</v>
      </c>
      <c r="AA44" s="10">
        <v>12</v>
      </c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x14ac:dyDescent="0.25">
      <c r="A45" s="16">
        <f>INDEX(СВОДНАЯ!$A$1:$A$476,MATCH(ОКНА!B45,СВОДНАЯ!$D$1:$D$476,0))</f>
        <v>2271</v>
      </c>
      <c r="B45" s="16" t="s">
        <v>35</v>
      </c>
      <c r="C45" s="2">
        <f t="shared" si="5"/>
        <v>71</v>
      </c>
      <c r="D45" s="7"/>
      <c r="E45" s="7"/>
      <c r="F45" s="7">
        <f t="shared" si="6"/>
        <v>32</v>
      </c>
      <c r="G45">
        <f t="shared" si="7"/>
        <v>2</v>
      </c>
      <c r="H45">
        <f t="shared" si="4"/>
        <v>41</v>
      </c>
      <c r="I45">
        <v>3076</v>
      </c>
      <c r="J45">
        <f t="shared" si="3"/>
        <v>80</v>
      </c>
      <c r="L45" s="11">
        <v>21</v>
      </c>
      <c r="M45" s="11">
        <v>23</v>
      </c>
      <c r="N45" s="11">
        <v>27</v>
      </c>
      <c r="O45" s="11"/>
      <c r="P45" s="11"/>
      <c r="Q45" s="11"/>
      <c r="R45" s="11"/>
      <c r="S45" s="11"/>
      <c r="T45" s="11"/>
      <c r="U45" s="11"/>
      <c r="V45" s="11"/>
      <c r="W45" s="11"/>
      <c r="X45" s="10">
        <v>9</v>
      </c>
      <c r="Y45" s="10">
        <v>10</v>
      </c>
      <c r="Z45" s="10">
        <v>13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x14ac:dyDescent="0.25">
      <c r="A46" s="16">
        <f>INDEX(СВОДНАЯ!$A$1:$A$476,MATCH(ОКНА!B46,СВОДНАЯ!$D$1:$D$476,0))</f>
        <v>2252</v>
      </c>
      <c r="B46" s="16" t="s">
        <v>36</v>
      </c>
      <c r="C46" s="2">
        <f t="shared" si="5"/>
        <v>86</v>
      </c>
      <c r="D46" s="7"/>
      <c r="E46" s="7"/>
      <c r="F46" s="7">
        <f t="shared" si="6"/>
        <v>37</v>
      </c>
      <c r="G46">
        <f t="shared" si="7"/>
        <v>2</v>
      </c>
      <c r="H46">
        <f t="shared" si="4"/>
        <v>41</v>
      </c>
      <c r="I46">
        <v>3081</v>
      </c>
      <c r="J46">
        <f t="shared" si="3"/>
        <v>80</v>
      </c>
      <c r="L46" s="11">
        <v>21</v>
      </c>
      <c r="M46" s="11">
        <v>21</v>
      </c>
      <c r="N46" s="11">
        <v>23</v>
      </c>
      <c r="O46" s="11">
        <v>21</v>
      </c>
      <c r="P46" s="11"/>
      <c r="Q46" s="11"/>
      <c r="R46" s="11"/>
      <c r="S46" s="11"/>
      <c r="T46" s="11"/>
      <c r="U46" s="11"/>
      <c r="V46" s="11"/>
      <c r="W46" s="11"/>
      <c r="X46" s="10">
        <v>9</v>
      </c>
      <c r="Y46" s="10">
        <v>9</v>
      </c>
      <c r="Z46" s="10">
        <v>10</v>
      </c>
      <c r="AA46" s="10">
        <v>9</v>
      </c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x14ac:dyDescent="0.25">
      <c r="A47" s="16">
        <f>INDEX(СВОДНАЯ!$A$1:$A$476,MATCH(ОКНА!B47,СВОДНАЯ!$D$1:$D$476,0))</f>
        <v>2014</v>
      </c>
      <c r="B47" s="16" t="s">
        <v>37</v>
      </c>
      <c r="C47" s="2">
        <f t="shared" si="5"/>
        <v>67</v>
      </c>
      <c r="D47" s="7"/>
      <c r="E47" s="7"/>
      <c r="F47" s="7">
        <f t="shared" si="6"/>
        <v>29</v>
      </c>
      <c r="G47">
        <f t="shared" si="7"/>
        <v>2</v>
      </c>
      <c r="H47">
        <f t="shared" si="4"/>
        <v>31</v>
      </c>
      <c r="I47">
        <v>2277</v>
      </c>
      <c r="J47">
        <f t="shared" si="3"/>
        <v>60</v>
      </c>
      <c r="L47" s="11">
        <v>23</v>
      </c>
      <c r="M47" s="11">
        <v>23</v>
      </c>
      <c r="N47" s="11">
        <v>21</v>
      </c>
      <c r="O47" s="11"/>
      <c r="P47" s="11"/>
      <c r="Q47" s="11"/>
      <c r="R47" s="11"/>
      <c r="S47" s="11"/>
      <c r="T47" s="11"/>
      <c r="U47" s="11"/>
      <c r="V47" s="11"/>
      <c r="W47" s="11"/>
      <c r="X47" s="10">
        <v>10</v>
      </c>
      <c r="Y47" s="10">
        <v>10</v>
      </c>
      <c r="Z47" s="10">
        <v>9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x14ac:dyDescent="0.25">
      <c r="A48" s="16">
        <f>INDEX(СВОДНАЯ!$A$1:$A$476,MATCH(ОКНА!B48,СВОДНАЯ!$D$1:$D$476,0))</f>
        <v>2003</v>
      </c>
      <c r="B48" s="16" t="s">
        <v>39</v>
      </c>
      <c r="C48" s="2">
        <f t="shared" si="5"/>
        <v>71</v>
      </c>
      <c r="D48" s="7"/>
      <c r="E48" s="7"/>
      <c r="F48" s="7">
        <f t="shared" si="6"/>
        <v>31</v>
      </c>
      <c r="G48">
        <f t="shared" si="7"/>
        <v>2</v>
      </c>
      <c r="H48">
        <f t="shared" si="4"/>
        <v>38</v>
      </c>
      <c r="I48">
        <v>2804</v>
      </c>
      <c r="J48">
        <f t="shared" si="3"/>
        <v>74</v>
      </c>
      <c r="L48" s="11">
        <v>27</v>
      </c>
      <c r="M48" s="11">
        <v>23</v>
      </c>
      <c r="N48" s="11">
        <v>21</v>
      </c>
      <c r="O48" s="11"/>
      <c r="P48" s="11"/>
      <c r="Q48" s="11"/>
      <c r="R48" s="11"/>
      <c r="S48" s="11"/>
      <c r="T48" s="11"/>
      <c r="U48" s="11"/>
      <c r="V48" s="11"/>
      <c r="W48" s="11"/>
      <c r="X48" s="10">
        <v>12</v>
      </c>
      <c r="Y48" s="10">
        <v>10</v>
      </c>
      <c r="Z48" s="10">
        <v>9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x14ac:dyDescent="0.25">
      <c r="A49" s="16">
        <f>INDEX(СВОДНАЯ!$A$1:$A$476,MATCH(ОКНА!B49,СВОДНАЯ!$D$1:$D$476,0))</f>
        <v>2004</v>
      </c>
      <c r="B49" s="16" t="s">
        <v>40</v>
      </c>
      <c r="C49" s="2">
        <f t="shared" si="5"/>
        <v>67</v>
      </c>
      <c r="D49" s="7"/>
      <c r="E49" s="7"/>
      <c r="F49" s="7">
        <f t="shared" si="6"/>
        <v>29</v>
      </c>
      <c r="G49">
        <f t="shared" si="7"/>
        <v>2</v>
      </c>
      <c r="H49">
        <f t="shared" si="4"/>
        <v>33</v>
      </c>
      <c r="I49">
        <v>2405</v>
      </c>
      <c r="J49">
        <f t="shared" si="3"/>
        <v>64</v>
      </c>
      <c r="L49" s="11">
        <v>21</v>
      </c>
      <c r="M49" s="11">
        <v>23</v>
      </c>
      <c r="N49" s="11">
        <v>23</v>
      </c>
      <c r="O49" s="11"/>
      <c r="P49" s="11"/>
      <c r="Q49" s="11"/>
      <c r="R49" s="11"/>
      <c r="S49" s="11"/>
      <c r="T49" s="11"/>
      <c r="U49" s="11"/>
      <c r="V49" s="11"/>
      <c r="W49" s="11"/>
      <c r="X49" s="10">
        <v>9</v>
      </c>
      <c r="Y49" s="10">
        <v>10</v>
      </c>
      <c r="Z49" s="10">
        <v>10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x14ac:dyDescent="0.25">
      <c r="A50" s="16">
        <f>INDEX(СВОДНАЯ!$A$1:$A$476,MATCH(ОКНА!B50,СВОДНАЯ!$D$1:$D$476,0))</f>
        <v>2005</v>
      </c>
      <c r="B50" s="16" t="s">
        <v>41</v>
      </c>
      <c r="C50" s="2">
        <f t="shared" si="5"/>
        <v>71</v>
      </c>
      <c r="D50" s="7"/>
      <c r="E50" s="7"/>
      <c r="F50" s="7">
        <f t="shared" si="6"/>
        <v>31</v>
      </c>
      <c r="G50">
        <f t="shared" si="7"/>
        <v>2</v>
      </c>
      <c r="H50">
        <f t="shared" si="4"/>
        <v>36</v>
      </c>
      <c r="I50">
        <v>2622</v>
      </c>
      <c r="J50">
        <f t="shared" si="3"/>
        <v>70</v>
      </c>
      <c r="L50" s="11">
        <v>27</v>
      </c>
      <c r="M50" s="11">
        <v>23</v>
      </c>
      <c r="N50" s="11">
        <v>21</v>
      </c>
      <c r="O50" s="11"/>
      <c r="P50" s="11"/>
      <c r="Q50" s="11"/>
      <c r="R50" s="11"/>
      <c r="S50" s="11"/>
      <c r="T50" s="11"/>
      <c r="U50" s="11"/>
      <c r="V50" s="11"/>
      <c r="W50" s="11"/>
      <c r="X50" s="10">
        <v>12</v>
      </c>
      <c r="Y50" s="10">
        <v>10</v>
      </c>
      <c r="Z50" s="10">
        <v>9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x14ac:dyDescent="0.25">
      <c r="A51" s="16">
        <f>INDEX(СВОДНАЯ!$A$1:$A$476,MATCH(ОКНА!B51,СВОДНАЯ!$D$1:$D$476,0))</f>
        <v>2002</v>
      </c>
      <c r="B51" s="16" t="s">
        <v>42</v>
      </c>
      <c r="C51" s="2">
        <f t="shared" si="5"/>
        <v>71</v>
      </c>
      <c r="D51" s="7"/>
      <c r="E51" s="7"/>
      <c r="F51" s="7">
        <f t="shared" si="6"/>
        <v>31</v>
      </c>
      <c r="G51">
        <f t="shared" si="7"/>
        <v>2</v>
      </c>
      <c r="H51">
        <f t="shared" si="4"/>
        <v>37</v>
      </c>
      <c r="I51">
        <v>2740</v>
      </c>
      <c r="J51">
        <f t="shared" si="3"/>
        <v>72</v>
      </c>
      <c r="L51" s="11">
        <v>21</v>
      </c>
      <c r="M51" s="11">
        <v>23</v>
      </c>
      <c r="N51" s="11">
        <v>27</v>
      </c>
      <c r="O51" s="11"/>
      <c r="P51" s="11"/>
      <c r="Q51" s="11"/>
      <c r="R51" s="11"/>
      <c r="S51" s="11"/>
      <c r="T51" s="11"/>
      <c r="U51" s="11"/>
      <c r="V51" s="11"/>
      <c r="W51" s="11"/>
      <c r="X51" s="10">
        <v>9</v>
      </c>
      <c r="Y51" s="10">
        <v>10</v>
      </c>
      <c r="Z51" s="10">
        <v>12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x14ac:dyDescent="0.25">
      <c r="A52" s="16">
        <f>INDEX(СВОДНАЯ!$A$1:$A$476,MATCH(ОКНА!B52,СВОДНАЯ!$D$1:$D$476,0))</f>
        <v>2006</v>
      </c>
      <c r="B52" s="16" t="s">
        <v>43</v>
      </c>
      <c r="C52" s="2">
        <f t="shared" si="5"/>
        <v>111</v>
      </c>
      <c r="D52" s="7"/>
      <c r="E52" s="7"/>
      <c r="F52" s="7">
        <f t="shared" si="6"/>
        <v>48</v>
      </c>
      <c r="G52">
        <f t="shared" si="7"/>
        <v>2</v>
      </c>
      <c r="H52">
        <f t="shared" si="4"/>
        <v>46</v>
      </c>
      <c r="I52">
        <v>3471</v>
      </c>
      <c r="J52">
        <f t="shared" si="3"/>
        <v>90</v>
      </c>
      <c r="L52" s="11">
        <v>21</v>
      </c>
      <c r="M52" s="11">
        <v>23</v>
      </c>
      <c r="N52" s="11">
        <v>23</v>
      </c>
      <c r="O52" s="11">
        <v>23</v>
      </c>
      <c r="P52" s="11">
        <v>21</v>
      </c>
      <c r="Q52" s="11"/>
      <c r="R52" s="11"/>
      <c r="S52" s="11"/>
      <c r="T52" s="11"/>
      <c r="U52" s="11"/>
      <c r="V52" s="11"/>
      <c r="W52" s="11"/>
      <c r="X52" s="10">
        <v>9</v>
      </c>
      <c r="Y52" s="10">
        <v>10</v>
      </c>
      <c r="Z52" s="10">
        <v>10</v>
      </c>
      <c r="AA52" s="10">
        <v>10</v>
      </c>
      <c r="AB52" s="10">
        <v>9</v>
      </c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x14ac:dyDescent="0.25">
      <c r="A53" s="16">
        <f>INDEX(СВОДНАЯ!$A$1:$A$476,MATCH(ОКНА!B53,СВОДНАЯ!$D$1:$D$476,0))</f>
        <v>2022</v>
      </c>
      <c r="B53" s="16" t="s">
        <v>50</v>
      </c>
      <c r="C53" s="2">
        <f t="shared" si="5"/>
        <v>215</v>
      </c>
      <c r="D53" s="7"/>
      <c r="E53" s="7"/>
      <c r="F53" s="7">
        <f t="shared" si="6"/>
        <v>94</v>
      </c>
      <c r="G53">
        <f t="shared" si="7"/>
        <v>4</v>
      </c>
      <c r="H53">
        <f t="shared" si="4"/>
        <v>117</v>
      </c>
      <c r="I53">
        <v>9047</v>
      </c>
      <c r="J53">
        <f t="shared" si="3"/>
        <v>232</v>
      </c>
      <c r="L53" s="11">
        <v>27</v>
      </c>
      <c r="M53" s="11">
        <v>23</v>
      </c>
      <c r="N53" s="11">
        <v>21</v>
      </c>
      <c r="O53" s="11">
        <v>21</v>
      </c>
      <c r="P53" s="11">
        <v>23</v>
      </c>
      <c r="Q53" s="11">
        <v>33</v>
      </c>
      <c r="R53" s="11">
        <v>23</v>
      </c>
      <c r="S53" s="11">
        <v>23</v>
      </c>
      <c r="T53" s="11">
        <v>21</v>
      </c>
      <c r="U53" s="11"/>
      <c r="V53" s="11"/>
      <c r="W53" s="11"/>
      <c r="X53" s="10">
        <v>12</v>
      </c>
      <c r="Y53" s="10">
        <v>10</v>
      </c>
      <c r="Z53" s="10">
        <v>9</v>
      </c>
      <c r="AA53" s="10">
        <v>9</v>
      </c>
      <c r="AB53" s="10">
        <v>10</v>
      </c>
      <c r="AC53" s="10">
        <v>15</v>
      </c>
      <c r="AD53" s="10">
        <v>10</v>
      </c>
      <c r="AE53" s="10">
        <v>10</v>
      </c>
      <c r="AF53" s="10">
        <v>9</v>
      </c>
      <c r="AG53" s="10"/>
      <c r="AH53" s="10"/>
      <c r="AI53" s="10"/>
      <c r="AJ53" s="10"/>
      <c r="AK53" s="10"/>
      <c r="AL53" s="10"/>
    </row>
    <row r="54" spans="1:38" x14ac:dyDescent="0.25">
      <c r="A54" s="16">
        <f>INDEX(СВОДНАЯ!$A$1:$A$476,MATCH(ОКНА!B54,СВОДНАЯ!$D$1:$D$476,0))</f>
        <v>2024</v>
      </c>
      <c r="B54" s="16" t="s">
        <v>51</v>
      </c>
      <c r="C54" s="2">
        <f t="shared" si="5"/>
        <v>65</v>
      </c>
      <c r="D54" s="7"/>
      <c r="E54" s="7"/>
      <c r="F54" s="7">
        <f t="shared" si="6"/>
        <v>28</v>
      </c>
      <c r="G54">
        <f t="shared" si="7"/>
        <v>2</v>
      </c>
      <c r="H54">
        <f t="shared" si="4"/>
        <v>25</v>
      </c>
      <c r="I54">
        <v>1784</v>
      </c>
      <c r="J54">
        <f t="shared" si="3"/>
        <v>48</v>
      </c>
      <c r="L54" s="11">
        <v>21</v>
      </c>
      <c r="M54" s="11">
        <v>23</v>
      </c>
      <c r="N54" s="11">
        <v>21</v>
      </c>
      <c r="O54" s="11"/>
      <c r="P54" s="11"/>
      <c r="Q54" s="11"/>
      <c r="R54" s="11"/>
      <c r="S54" s="11"/>
      <c r="T54" s="11"/>
      <c r="U54" s="11"/>
      <c r="V54" s="11"/>
      <c r="W54" s="11"/>
      <c r="X54" s="10">
        <v>9</v>
      </c>
      <c r="Y54" s="10">
        <v>10</v>
      </c>
      <c r="Z54" s="10">
        <v>9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x14ac:dyDescent="0.25">
      <c r="A55" s="16">
        <f>INDEX(СВОДНАЯ!$A$1:$A$476,MATCH(ОКНА!B55,СВОДНАЯ!$D$1:$D$476,0))</f>
        <v>2023</v>
      </c>
      <c r="B55" s="16" t="s">
        <v>52</v>
      </c>
      <c r="C55" s="2">
        <f t="shared" si="5"/>
        <v>71</v>
      </c>
      <c r="D55" s="7"/>
      <c r="E55" s="7"/>
      <c r="F55" s="7">
        <f t="shared" si="6"/>
        <v>31</v>
      </c>
      <c r="G55">
        <f t="shared" si="7"/>
        <v>2</v>
      </c>
      <c r="H55">
        <f t="shared" si="4"/>
        <v>38</v>
      </c>
      <c r="I55">
        <v>2830</v>
      </c>
      <c r="J55">
        <f t="shared" si="3"/>
        <v>74</v>
      </c>
      <c r="L55" s="11">
        <v>21</v>
      </c>
      <c r="M55" s="11">
        <v>23</v>
      </c>
      <c r="N55" s="11">
        <v>27</v>
      </c>
      <c r="O55" s="11"/>
      <c r="P55" s="11"/>
      <c r="Q55" s="11"/>
      <c r="R55" s="11"/>
      <c r="S55" s="11"/>
      <c r="T55" s="11"/>
      <c r="U55" s="11"/>
      <c r="V55" s="11"/>
      <c r="W55" s="11"/>
      <c r="X55" s="10">
        <v>9</v>
      </c>
      <c r="Y55" s="10">
        <v>10</v>
      </c>
      <c r="Z55" s="10">
        <v>12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x14ac:dyDescent="0.25">
      <c r="A56" s="16">
        <f>INDEX(СВОДНАЯ!$A$1:$A$476,MATCH(ОКНА!B56,СВОДНАЯ!$D$1:$D$476,0))</f>
        <v>2031</v>
      </c>
      <c r="B56" s="16" t="s">
        <v>53</v>
      </c>
      <c r="C56" s="2">
        <f t="shared" si="5"/>
        <v>85</v>
      </c>
      <c r="D56" s="7"/>
      <c r="E56" s="7"/>
      <c r="F56" s="7">
        <f t="shared" si="6"/>
        <v>37</v>
      </c>
      <c r="G56">
        <f t="shared" si="7"/>
        <v>2</v>
      </c>
      <c r="H56">
        <f t="shared" si="4"/>
        <v>38</v>
      </c>
      <c r="I56">
        <v>2780</v>
      </c>
      <c r="J56">
        <f t="shared" si="3"/>
        <v>74</v>
      </c>
      <c r="L56" s="11">
        <v>21</v>
      </c>
      <c r="M56" s="11">
        <v>20</v>
      </c>
      <c r="N56" s="11">
        <v>23</v>
      </c>
      <c r="O56" s="11">
        <v>21</v>
      </c>
      <c r="P56" s="11"/>
      <c r="Q56" s="11"/>
      <c r="R56" s="11"/>
      <c r="S56" s="11"/>
      <c r="T56" s="11"/>
      <c r="U56" s="11"/>
      <c r="V56" s="11"/>
      <c r="W56" s="11"/>
      <c r="X56" s="10">
        <v>9</v>
      </c>
      <c r="Y56" s="10">
        <v>9</v>
      </c>
      <c r="Z56" s="10">
        <v>10</v>
      </c>
      <c r="AA56" s="10">
        <v>9</v>
      </c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x14ac:dyDescent="0.25">
      <c r="A57" s="16">
        <f>INDEX(СВОДНАЯ!$A$1:$A$476,MATCH(ОКНА!B57,СВОДНАЯ!$D$1:$D$476,0))</f>
        <v>2030</v>
      </c>
      <c r="B57" s="16" t="s">
        <v>54</v>
      </c>
      <c r="C57" s="2">
        <f t="shared" si="5"/>
        <v>67</v>
      </c>
      <c r="D57" s="7"/>
      <c r="E57" s="7"/>
      <c r="F57" s="7">
        <f t="shared" si="6"/>
        <v>29</v>
      </c>
      <c r="G57">
        <f t="shared" si="7"/>
        <v>2</v>
      </c>
      <c r="H57">
        <f t="shared" si="4"/>
        <v>27</v>
      </c>
      <c r="I57">
        <v>1942</v>
      </c>
      <c r="J57">
        <f t="shared" si="3"/>
        <v>52</v>
      </c>
      <c r="L57" s="11">
        <v>21</v>
      </c>
      <c r="M57" s="11">
        <v>23</v>
      </c>
      <c r="N57" s="11">
        <v>23</v>
      </c>
      <c r="O57" s="11"/>
      <c r="P57" s="11"/>
      <c r="Q57" s="11"/>
      <c r="R57" s="11"/>
      <c r="S57" s="11"/>
      <c r="T57" s="11"/>
      <c r="U57" s="11"/>
      <c r="V57" s="11"/>
      <c r="W57" s="11"/>
      <c r="X57" s="10">
        <v>9</v>
      </c>
      <c r="Y57" s="10">
        <v>10</v>
      </c>
      <c r="Z57" s="10">
        <v>10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x14ac:dyDescent="0.25">
      <c r="A58" s="16">
        <f>INDEX(СВОДНАЯ!$A$1:$A$476,MATCH(ОКНА!B58,СВОДНАЯ!$D$1:$D$476,0))</f>
        <v>2039</v>
      </c>
      <c r="B58" s="16" t="s">
        <v>55</v>
      </c>
      <c r="C58" s="2">
        <f t="shared" si="5"/>
        <v>213</v>
      </c>
      <c r="D58" s="7"/>
      <c r="E58" s="7"/>
      <c r="F58" s="7">
        <f t="shared" si="6"/>
        <v>93</v>
      </c>
      <c r="G58">
        <f t="shared" si="7"/>
        <v>4</v>
      </c>
      <c r="H58">
        <f t="shared" si="4"/>
        <v>134</v>
      </c>
      <c r="I58">
        <v>10402</v>
      </c>
      <c r="J58">
        <f t="shared" si="3"/>
        <v>266</v>
      </c>
      <c r="L58" s="11">
        <v>21</v>
      </c>
      <c r="M58" s="11">
        <v>21</v>
      </c>
      <c r="N58" s="11">
        <v>23</v>
      </c>
      <c r="O58" s="11">
        <v>27</v>
      </c>
      <c r="P58" s="11">
        <v>27</v>
      </c>
      <c r="Q58" s="11">
        <v>23</v>
      </c>
      <c r="R58" s="11">
        <v>21</v>
      </c>
      <c r="S58" s="11">
        <v>23</v>
      </c>
      <c r="T58" s="11">
        <v>27</v>
      </c>
      <c r="U58" s="11"/>
      <c r="V58" s="11"/>
      <c r="W58" s="11"/>
      <c r="X58" s="10">
        <v>9</v>
      </c>
      <c r="Y58" s="10">
        <v>9</v>
      </c>
      <c r="Z58" s="10">
        <v>10</v>
      </c>
      <c r="AA58" s="10">
        <v>12</v>
      </c>
      <c r="AB58" s="10">
        <v>12</v>
      </c>
      <c r="AC58" s="10">
        <v>10</v>
      </c>
      <c r="AD58" s="10">
        <v>9</v>
      </c>
      <c r="AE58" s="10">
        <v>10</v>
      </c>
      <c r="AF58" s="10">
        <v>12</v>
      </c>
      <c r="AG58" s="10"/>
      <c r="AH58" s="10"/>
      <c r="AI58" s="10"/>
      <c r="AJ58" s="10"/>
      <c r="AK58" s="10"/>
      <c r="AL58" s="10"/>
    </row>
    <row r="59" spans="1:38" x14ac:dyDescent="0.25">
      <c r="C59" s="2">
        <f>I59+L59+M59+N59+O59+P59+Q59+R59+S59</f>
        <v>0</v>
      </c>
      <c r="D59" s="7"/>
      <c r="E59" s="7"/>
      <c r="F59" s="7">
        <f t="shared" ref="F59:F79" si="8">X59+Y59+Z59+AA59+AB59+AC59+AD59+AE59+AF59</f>
        <v>0</v>
      </c>
      <c r="I59" s="8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x14ac:dyDescent="0.25">
      <c r="B60" s="15" t="s">
        <v>94</v>
      </c>
      <c r="C60" s="2">
        <v>12</v>
      </c>
      <c r="D60" s="7"/>
      <c r="E60" s="7"/>
      <c r="F60" s="7">
        <f t="shared" si="8"/>
        <v>8</v>
      </c>
      <c r="I60" s="8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0">
        <v>8</v>
      </c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25">
      <c r="B61" s="15" t="s">
        <v>99</v>
      </c>
      <c r="C61" s="2">
        <v>12</v>
      </c>
      <c r="D61" s="7">
        <v>6</v>
      </c>
      <c r="E61" s="7"/>
      <c r="F61" s="7">
        <f t="shared" si="8"/>
        <v>8</v>
      </c>
      <c r="I61" s="8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0">
        <v>8</v>
      </c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x14ac:dyDescent="0.25">
      <c r="B62" s="15" t="s">
        <v>117</v>
      </c>
      <c r="C62" s="2">
        <v>12</v>
      </c>
      <c r="D62" s="7">
        <v>6</v>
      </c>
      <c r="E62" s="7"/>
      <c r="F62" s="7">
        <f t="shared" ref="F62" si="9">X62+Y62+Z62+AA62+AB62+AC62+AD62+AE62+AF62</f>
        <v>8</v>
      </c>
      <c r="I62" s="8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0">
        <v>8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x14ac:dyDescent="0.25">
      <c r="B63" s="15" t="s">
        <v>100</v>
      </c>
      <c r="C63" s="2">
        <v>12</v>
      </c>
      <c r="D63" s="7">
        <v>4</v>
      </c>
      <c r="E63" s="7"/>
      <c r="F63" s="7">
        <f t="shared" si="8"/>
        <v>8</v>
      </c>
      <c r="I63" s="8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0">
        <v>8</v>
      </c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x14ac:dyDescent="0.25">
      <c r="B64" s="15" t="s">
        <v>101</v>
      </c>
      <c r="C64" s="2">
        <v>12</v>
      </c>
      <c r="D64" s="7">
        <v>4</v>
      </c>
      <c r="E64" s="7"/>
      <c r="F64" s="7">
        <f t="shared" si="8"/>
        <v>8</v>
      </c>
      <c r="I64" s="8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0">
        <v>8</v>
      </c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2:38" x14ac:dyDescent="0.25">
      <c r="B65" s="15" t="s">
        <v>102</v>
      </c>
      <c r="C65" s="2">
        <v>20</v>
      </c>
      <c r="D65" s="7">
        <v>6</v>
      </c>
      <c r="E65" s="7"/>
      <c r="F65" s="7">
        <f t="shared" si="8"/>
        <v>10</v>
      </c>
      <c r="I65" s="8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0">
        <v>10</v>
      </c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2:38" x14ac:dyDescent="0.25">
      <c r="B66" s="15" t="s">
        <v>103</v>
      </c>
      <c r="C66" s="2">
        <v>24</v>
      </c>
      <c r="D66" s="7">
        <v>6</v>
      </c>
      <c r="E66" s="7"/>
      <c r="F66" s="7">
        <f t="shared" si="8"/>
        <v>12</v>
      </c>
      <c r="I66" s="8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0">
        <v>12</v>
      </c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2:38" x14ac:dyDescent="0.25">
      <c r="C67" s="2">
        <f t="shared" ref="C67:C82" si="10">I67+L67+M67+N67+O67+P67+Q67+R67+S67</f>
        <v>0</v>
      </c>
      <c r="D67" s="7"/>
      <c r="E67" s="7"/>
      <c r="F67" s="7">
        <f t="shared" si="8"/>
        <v>0</v>
      </c>
      <c r="I67" s="8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2:38" x14ac:dyDescent="0.25">
      <c r="C68" s="2">
        <f t="shared" si="10"/>
        <v>0</v>
      </c>
      <c r="D68" s="7"/>
      <c r="E68" s="7"/>
      <c r="F68" s="7">
        <f t="shared" si="8"/>
        <v>0</v>
      </c>
      <c r="I68" s="8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2:38" x14ac:dyDescent="0.25">
      <c r="C69" s="2">
        <f t="shared" si="10"/>
        <v>0</v>
      </c>
      <c r="D69" s="7"/>
      <c r="E69" s="7"/>
      <c r="F69" s="7">
        <f t="shared" si="8"/>
        <v>0</v>
      </c>
      <c r="I69" s="8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2:38" x14ac:dyDescent="0.25">
      <c r="C70" s="2">
        <f t="shared" si="10"/>
        <v>0</v>
      </c>
      <c r="D70" s="7"/>
      <c r="E70" s="7"/>
      <c r="F70" s="7">
        <f t="shared" si="8"/>
        <v>0</v>
      </c>
      <c r="I70" s="8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2:38" x14ac:dyDescent="0.25">
      <c r="C71" s="2">
        <f t="shared" si="10"/>
        <v>0</v>
      </c>
      <c r="D71" s="7"/>
      <c r="E71" s="7"/>
      <c r="F71" s="7">
        <f t="shared" si="8"/>
        <v>0</v>
      </c>
      <c r="I71" s="8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2:38" x14ac:dyDescent="0.25">
      <c r="C72" s="2">
        <f t="shared" si="10"/>
        <v>0</v>
      </c>
      <c r="D72" s="7"/>
      <c r="E72" s="7"/>
      <c r="F72" s="7">
        <f t="shared" si="8"/>
        <v>0</v>
      </c>
      <c r="I72" s="8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2:38" x14ac:dyDescent="0.25">
      <c r="C73" s="2">
        <f t="shared" si="10"/>
        <v>0</v>
      </c>
      <c r="D73" s="7"/>
      <c r="E73" s="7"/>
      <c r="F73" s="7">
        <f t="shared" si="8"/>
        <v>0</v>
      </c>
      <c r="I73" s="8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2:38" x14ac:dyDescent="0.25">
      <c r="C74" s="2">
        <f t="shared" si="10"/>
        <v>0</v>
      </c>
      <c r="D74" s="7"/>
      <c r="E74" s="7"/>
      <c r="F74" s="7">
        <f t="shared" si="8"/>
        <v>0</v>
      </c>
      <c r="I74" s="8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2:38" x14ac:dyDescent="0.25">
      <c r="C75" s="2">
        <f t="shared" si="10"/>
        <v>0</v>
      </c>
      <c r="D75" s="7"/>
      <c r="E75" s="7"/>
      <c r="F75" s="7">
        <f t="shared" si="8"/>
        <v>0</v>
      </c>
      <c r="I75" s="8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2:38" x14ac:dyDescent="0.25">
      <c r="C76" s="2">
        <f t="shared" si="10"/>
        <v>0</v>
      </c>
      <c r="D76" s="7"/>
      <c r="E76" s="7"/>
      <c r="F76" s="7">
        <f t="shared" si="8"/>
        <v>0</v>
      </c>
      <c r="I76" s="8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2:38" x14ac:dyDescent="0.25">
      <c r="C77" s="2">
        <f t="shared" si="10"/>
        <v>0</v>
      </c>
      <c r="D77" s="7"/>
      <c r="E77" s="7"/>
      <c r="F77" s="7">
        <f t="shared" si="8"/>
        <v>0</v>
      </c>
      <c r="I77" s="8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2:38" x14ac:dyDescent="0.25">
      <c r="C78" s="2">
        <f t="shared" si="10"/>
        <v>0</v>
      </c>
      <c r="D78" s="7"/>
      <c r="E78" s="7"/>
      <c r="F78" s="7">
        <f t="shared" si="8"/>
        <v>0</v>
      </c>
      <c r="I78" s="8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2:38" x14ac:dyDescent="0.25">
      <c r="C79" s="2">
        <f t="shared" si="10"/>
        <v>0</v>
      </c>
      <c r="D79" s="7"/>
      <c r="E79" s="7"/>
      <c r="F79" s="7">
        <f t="shared" si="8"/>
        <v>0</v>
      </c>
      <c r="I79" s="8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2:38" x14ac:dyDescent="0.25">
      <c r="C80" s="2">
        <f t="shared" si="10"/>
        <v>0</v>
      </c>
      <c r="D80" s="7"/>
      <c r="E80" s="7"/>
      <c r="F80" s="7" t="e">
        <f>#REF!+X80+Y80+Z80+AA80+AB80+AC80+AD80+AE80</f>
        <v>#REF!</v>
      </c>
      <c r="I80" s="8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3:38" x14ac:dyDescent="0.25">
      <c r="C81" s="2">
        <f t="shared" si="10"/>
        <v>0</v>
      </c>
      <c r="D81" s="7"/>
      <c r="E81" s="7"/>
      <c r="F81" s="7" t="e">
        <f>#REF!+X81+Y81+Z81+AA81+AB81+AC81+AD81+AE81</f>
        <v>#REF!</v>
      </c>
      <c r="I81" s="8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3:38" x14ac:dyDescent="0.25">
      <c r="C82" s="2">
        <f t="shared" si="10"/>
        <v>0</v>
      </c>
      <c r="D82" s="7"/>
      <c r="E82" s="7"/>
      <c r="F82" s="7" t="e">
        <f>#REF!+X82+Y82+Z82+AA82+AB82+AC82+AD82+AE82</f>
        <v>#REF!</v>
      </c>
      <c r="I82" s="8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3:38" x14ac:dyDescent="0.25">
      <c r="I83" s="8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3:38" x14ac:dyDescent="0.25">
      <c r="I84" s="8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3:38" x14ac:dyDescent="0.25">
      <c r="I85" s="8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3:38" x14ac:dyDescent="0.25">
      <c r="I86" s="8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3:38" x14ac:dyDescent="0.25">
      <c r="F87" s="8"/>
      <c r="I87" s="8"/>
      <c r="L87" s="8"/>
      <c r="M87" s="8"/>
      <c r="N87" s="8"/>
      <c r="O87" s="8"/>
      <c r="P87" s="8"/>
      <c r="Q87" s="8"/>
      <c r="R87" s="4"/>
      <c r="S87" s="2"/>
      <c r="T87" s="8"/>
      <c r="U87" s="2"/>
      <c r="V87" s="2"/>
      <c r="W87" s="2"/>
      <c r="X87" s="8"/>
      <c r="Y87" s="8"/>
      <c r="Z87" s="8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DA542-E9E5-4EC6-95FA-3924FF2E991F}">
  <dimension ref="A1:I478"/>
  <sheetViews>
    <sheetView workbookViewId="0">
      <selection activeCell="F2" sqref="F2"/>
    </sheetView>
  </sheetViews>
  <sheetFormatPr defaultRowHeight="15" x14ac:dyDescent="0.25"/>
  <cols>
    <col min="2" max="2" width="16.28515625" customWidth="1"/>
    <col min="3" max="3" width="16.42578125" customWidth="1"/>
    <col min="4" max="4" width="14.7109375" customWidth="1"/>
    <col min="5" max="5" width="15.42578125" customWidth="1"/>
    <col min="6" max="6" width="15.140625" customWidth="1"/>
  </cols>
  <sheetData>
    <row r="1" spans="1:9" x14ac:dyDescent="0.25">
      <c r="A1" s="12" t="s">
        <v>104</v>
      </c>
      <c r="B1" s="12" t="s">
        <v>124</v>
      </c>
      <c r="C1" s="12" t="s">
        <v>105</v>
      </c>
      <c r="D1" s="12" t="s">
        <v>106</v>
      </c>
      <c r="E1" s="12" t="s">
        <v>107</v>
      </c>
      <c r="F1" s="12" t="s">
        <v>108</v>
      </c>
      <c r="G1" t="s">
        <v>96</v>
      </c>
      <c r="H1" t="s">
        <v>97</v>
      </c>
      <c r="I1" t="s">
        <v>125</v>
      </c>
    </row>
    <row r="2" spans="1:9" x14ac:dyDescent="0.25">
      <c r="A2" s="13">
        <v>1013</v>
      </c>
      <c r="B2" s="13"/>
      <c r="C2" s="13" t="s">
        <v>109</v>
      </c>
      <c r="D2" s="13"/>
      <c r="E2" s="13"/>
      <c r="F2" s="13">
        <v>1</v>
      </c>
      <c r="G2" t="e">
        <f>IF(B2=777,(INDEX(ОКНА!$C$60:$C$66,MATCH(СВОДНАЯ!D2,ОКНА!$B$60:$B$66,0))),(INDEX(ОКНА!$C$2:$C$58,MATCH(D2,ОКНА!$B$2:$B$58))))</f>
        <v>#N/A</v>
      </c>
      <c r="H2" t="e">
        <f>INDEX(ОКНА!$D$60:$D$66,MATCH(СВОДНАЯ!D2,ОКНА!$B$60:$B$66,0))</f>
        <v>#N/A</v>
      </c>
      <c r="I2" t="e">
        <f>IF(B2=777,(INDEX(ОКНА!$F$60:$F$66,MATCH(СВОДНАЯ!D2,ОКНА!$B$60:$B$66,0))),(INDEX(ОКНА!$F$2:$F$58,MATCH(D2,ОКНА!$B$2:$B$58))))</f>
        <v>#N/A</v>
      </c>
    </row>
    <row r="3" spans="1:9" x14ac:dyDescent="0.25">
      <c r="A3" s="13">
        <v>1013</v>
      </c>
      <c r="B3" s="13"/>
      <c r="C3" s="13" t="s">
        <v>110</v>
      </c>
      <c r="D3" s="14"/>
      <c r="E3" s="13" t="s">
        <v>107</v>
      </c>
      <c r="F3" s="13">
        <v>1</v>
      </c>
      <c r="G3" t="e">
        <f>IF(B3=777,(INDEX(ОКНА!$C$60:$C$66,MATCH(СВОДНАЯ!D3,ОКНА!$B$60:$B$66,0))),(INDEX(ОКНА!$C$2:$C$58,MATCH(D3,ОКНА!$B$2:$B$58))))</f>
        <v>#N/A</v>
      </c>
      <c r="H3" t="e">
        <f>INDEX(ОКНА!$D$60:$D$66,MATCH(СВОДНАЯ!D3,ОКНА!$B$60:$B$66,0))</f>
        <v>#N/A</v>
      </c>
      <c r="I3" t="e">
        <f>IF(B3=777,(INDEX(ОКНА!$F$60:$F$66,MATCH(СВОДНАЯ!D3,ОКНА!$B$60:$B$66,0))),(INDEX(ОКНА!$F$2:$F$58,MATCH(D3,ОКНА!$B$2:$B$58))))</f>
        <v>#N/A</v>
      </c>
    </row>
    <row r="4" spans="1:9" x14ac:dyDescent="0.25">
      <c r="A4" s="13">
        <v>1013</v>
      </c>
      <c r="B4" s="13"/>
      <c r="C4" s="13" t="s">
        <v>111</v>
      </c>
      <c r="D4" s="14"/>
      <c r="E4" s="13"/>
      <c r="F4" s="13">
        <v>2</v>
      </c>
      <c r="G4" t="e">
        <f>IF(B4=777,(INDEX(ОКНА!$C$60:$C$66,MATCH(СВОДНАЯ!D4,ОКНА!$B$60:$B$66,0))),(INDEX(ОКНА!$C$2:$C$58,MATCH(D4,ОКНА!$B$2:$B$58))))</f>
        <v>#N/A</v>
      </c>
      <c r="H4" t="e">
        <f>INDEX(ОКНА!$D$60:$D$66,MATCH(СВОДНАЯ!D4,ОКНА!$B$60:$B$66,0))</f>
        <v>#N/A</v>
      </c>
      <c r="I4" t="e">
        <f>IF(B4=777,(INDEX(ОКНА!$F$60:$F$66,MATCH(СВОДНАЯ!D4,ОКНА!$B$60:$B$66,0))),(INDEX(ОКНА!$F$2:$F$58,MATCH(D4,ОКНА!$B$2:$B$58))))</f>
        <v>#N/A</v>
      </c>
    </row>
    <row r="5" spans="1:9" x14ac:dyDescent="0.25">
      <c r="A5" s="13">
        <v>1017</v>
      </c>
      <c r="B5" s="13"/>
      <c r="C5" s="13" t="s">
        <v>109</v>
      </c>
      <c r="D5" s="14"/>
      <c r="E5" s="13"/>
      <c r="F5" s="13">
        <v>1</v>
      </c>
      <c r="G5" t="e">
        <f>IF(B5=777,(INDEX(ОКНА!$C$60:$C$66,MATCH(СВОДНАЯ!D5,ОКНА!$B$60:$B$66,0))),(INDEX(ОКНА!$C$2:$C$58,MATCH(D5,ОКНА!$B$2:$B$58))))</f>
        <v>#N/A</v>
      </c>
      <c r="H5" t="e">
        <f>INDEX(ОКНА!$D$60:$D$66,MATCH(СВОДНАЯ!D5,ОКНА!$B$60:$B$66,0))</f>
        <v>#N/A</v>
      </c>
      <c r="I5" t="e">
        <f>IF(B5=777,(INDEX(ОКНА!$F$60:$F$66,MATCH(СВОДНАЯ!D5,ОКНА!$B$60:$B$66,0))),(INDEX(ОКНА!$F$2:$F$58,MATCH(D5,ОКНА!$B$2:$B$58))))</f>
        <v>#N/A</v>
      </c>
    </row>
    <row r="6" spans="1:9" x14ac:dyDescent="0.25">
      <c r="A6" s="13">
        <v>1017</v>
      </c>
      <c r="B6" s="13">
        <v>777</v>
      </c>
      <c r="C6" s="13" t="s">
        <v>112</v>
      </c>
      <c r="D6" s="13" t="s">
        <v>101</v>
      </c>
      <c r="E6" s="13"/>
      <c r="F6" s="13">
        <v>2</v>
      </c>
      <c r="G6">
        <f>IF(B6=777,(INDEX(ОКНА!$C$60:$C$66,MATCH(СВОДНАЯ!D6,ОКНА!$B$60:$B$66,0))),(INDEX(ОКНА!$C$2:$C$58,MATCH(D6,ОКНА!$B$2:$B$58))))</f>
        <v>12</v>
      </c>
      <c r="H6">
        <f>INDEX(ОКНА!$D$60:$D$66,MATCH(СВОДНАЯ!D6,ОКНА!$B$60:$B$66,0))</f>
        <v>4</v>
      </c>
      <c r="I6">
        <f>IF(B6=777,(INDEX(ОКНА!$F$60:$F$66,MATCH(СВОДНАЯ!D6,ОКНА!$B$60:$B$66,0))),(INDEX(ОКНА!$F$2:$F$58,MATCH(D6,ОКНА!$B$2:$B$58))))</f>
        <v>8</v>
      </c>
    </row>
    <row r="7" spans="1:9" x14ac:dyDescent="0.25">
      <c r="A7" s="13">
        <v>1017</v>
      </c>
      <c r="B7" s="13"/>
      <c r="C7" s="13" t="s">
        <v>110</v>
      </c>
      <c r="D7" s="14"/>
      <c r="E7" s="13" t="s">
        <v>107</v>
      </c>
      <c r="F7" s="13">
        <v>1</v>
      </c>
      <c r="G7" t="e">
        <f>IF(B7=777,(INDEX(ОКНА!$C$60:$C$66,MATCH(СВОДНАЯ!D7,ОКНА!$B$60:$B$66,0))),(INDEX(ОКНА!$C$2:$C$58,MATCH(D7,ОКНА!$B$2:$B$58))))</f>
        <v>#N/A</v>
      </c>
      <c r="H7" t="e">
        <f>INDEX(ОКНА!$D$60:$D$66,MATCH(СВОДНАЯ!D7,ОКНА!$B$60:$B$66,0))</f>
        <v>#N/A</v>
      </c>
      <c r="I7" t="e">
        <f>IF(B7=777,(INDEX(ОКНА!$F$60:$F$66,MATCH(СВОДНАЯ!D7,ОКНА!$B$60:$B$66,0))),(INDEX(ОКНА!$F$2:$F$58,MATCH(D7,ОКНА!$B$2:$B$58))))</f>
        <v>#N/A</v>
      </c>
    </row>
    <row r="8" spans="1:9" x14ac:dyDescent="0.25">
      <c r="A8" s="13">
        <v>1017</v>
      </c>
      <c r="B8" s="13"/>
      <c r="C8" s="13" t="s">
        <v>111</v>
      </c>
      <c r="D8" s="14"/>
      <c r="E8" s="13"/>
      <c r="F8" s="13">
        <v>2</v>
      </c>
      <c r="G8" t="e">
        <f>IF(B8=777,(INDEX(ОКНА!$C$60:$C$66,MATCH(СВОДНАЯ!D8,ОКНА!$B$60:$B$66,0))),(INDEX(ОКНА!$C$2:$C$58,MATCH(D8,ОКНА!$B$2:$B$58))))</f>
        <v>#N/A</v>
      </c>
      <c r="H8" t="e">
        <f>INDEX(ОКНА!$D$60:$D$66,MATCH(СВОДНАЯ!D8,ОКНА!$B$60:$B$66,0))</f>
        <v>#N/A</v>
      </c>
      <c r="I8" t="e">
        <f>IF(B8=777,(INDEX(ОКНА!$F$60:$F$66,MATCH(СВОДНАЯ!D8,ОКНА!$B$60:$B$66,0))),(INDEX(ОКНА!$F$2:$F$58,MATCH(D8,ОКНА!$B$2:$B$58))))</f>
        <v>#N/A</v>
      </c>
    </row>
    <row r="9" spans="1:9" x14ac:dyDescent="0.25">
      <c r="A9" s="13">
        <v>1034</v>
      </c>
      <c r="B9" s="13"/>
      <c r="C9" s="13" t="s">
        <v>109</v>
      </c>
      <c r="D9" s="13"/>
      <c r="E9" s="13"/>
      <c r="F9" s="13">
        <v>1</v>
      </c>
      <c r="G9" t="e">
        <f>IF(B9=777,(INDEX(ОКНА!$C$60:$C$66,MATCH(СВОДНАЯ!D9,ОКНА!$B$60:$B$66,0))),(INDEX(ОКНА!$C$2:$C$58,MATCH(D9,ОКНА!$B$2:$B$58))))</f>
        <v>#N/A</v>
      </c>
      <c r="H9" t="e">
        <f>INDEX(ОКНА!$D$60:$D$66,MATCH(СВОДНАЯ!D9,ОКНА!$B$60:$B$66,0))</f>
        <v>#N/A</v>
      </c>
      <c r="I9" t="e">
        <f>IF(B9=777,(INDEX(ОКНА!$F$60:$F$66,MATCH(СВОДНАЯ!D9,ОКНА!$B$60:$B$66,0))),(INDEX(ОКНА!$F$2:$F$58,MATCH(D9,ОКНА!$B$2:$B$58))))</f>
        <v>#N/A</v>
      </c>
    </row>
    <row r="10" spans="1:9" x14ac:dyDescent="0.25">
      <c r="A10" s="13">
        <v>1034</v>
      </c>
      <c r="B10" s="13"/>
      <c r="C10" s="13" t="s">
        <v>110</v>
      </c>
      <c r="D10" s="14"/>
      <c r="E10" s="13" t="s">
        <v>107</v>
      </c>
      <c r="F10" s="13">
        <v>1</v>
      </c>
      <c r="G10" t="e">
        <f>IF(B10=777,(INDEX(ОКНА!$C$60:$C$66,MATCH(СВОДНАЯ!D10,ОКНА!$B$60:$B$66,0))),(INDEX(ОКНА!$C$2:$C$58,MATCH(D10,ОКНА!$B$2:$B$58))))</f>
        <v>#N/A</v>
      </c>
      <c r="H10" t="e">
        <f>INDEX(ОКНА!$D$60:$D$66,MATCH(СВОДНАЯ!D10,ОКНА!$B$60:$B$66,0))</f>
        <v>#N/A</v>
      </c>
      <c r="I10" t="e">
        <f>IF(B10=777,(INDEX(ОКНА!$F$60:$F$66,MATCH(СВОДНАЯ!D10,ОКНА!$B$60:$B$66,0))),(INDEX(ОКНА!$F$2:$F$58,MATCH(D10,ОКНА!$B$2:$B$58))))</f>
        <v>#N/A</v>
      </c>
    </row>
    <row r="11" spans="1:9" x14ac:dyDescent="0.25">
      <c r="A11" s="13">
        <v>1034</v>
      </c>
      <c r="B11" s="13"/>
      <c r="C11" s="13" t="s">
        <v>111</v>
      </c>
      <c r="D11" s="14"/>
      <c r="E11" s="13"/>
      <c r="F11" s="13">
        <v>2</v>
      </c>
      <c r="G11" t="e">
        <f>IF(B11=777,(INDEX(ОКНА!$C$60:$C$66,MATCH(СВОДНАЯ!D11,ОКНА!$B$60:$B$66,0))),(INDEX(ОКНА!$C$2:$C$58,MATCH(D11,ОКНА!$B$2:$B$58))))</f>
        <v>#N/A</v>
      </c>
      <c r="H11" t="e">
        <f>INDEX(ОКНА!$D$60:$D$66,MATCH(СВОДНАЯ!D11,ОКНА!$B$60:$B$66,0))</f>
        <v>#N/A</v>
      </c>
      <c r="I11" t="e">
        <f>IF(B11=777,(INDEX(ОКНА!$F$60:$F$66,MATCH(СВОДНАЯ!D11,ОКНА!$B$60:$B$66,0))),(INDEX(ОКНА!$F$2:$F$58,MATCH(D11,ОКНА!$B$2:$B$58))))</f>
        <v>#N/A</v>
      </c>
    </row>
    <row r="12" spans="1:9" x14ac:dyDescent="0.25">
      <c r="A12" s="13">
        <v>1038</v>
      </c>
      <c r="B12" s="13"/>
      <c r="C12" s="13" t="s">
        <v>109</v>
      </c>
      <c r="D12" s="14"/>
      <c r="E12" s="13"/>
      <c r="F12" s="13">
        <v>1</v>
      </c>
      <c r="G12" t="e">
        <f>IF(B12=777,(INDEX(ОКНА!$C$60:$C$66,MATCH(СВОДНАЯ!D12,ОКНА!$B$60:$B$66,0))),(INDEX(ОКНА!$C$2:$C$58,MATCH(D12,ОКНА!$B$2:$B$58))))</f>
        <v>#N/A</v>
      </c>
      <c r="H12" t="e">
        <f>INDEX(ОКНА!$D$60:$D$66,MATCH(СВОДНАЯ!D12,ОКНА!$B$60:$B$66,0))</f>
        <v>#N/A</v>
      </c>
      <c r="I12" t="e">
        <f>IF(B12=777,(INDEX(ОКНА!$F$60:$F$66,MATCH(СВОДНАЯ!D12,ОКНА!$B$60:$B$66,0))),(INDEX(ОКНА!$F$2:$F$58,MATCH(D12,ОКНА!$B$2:$B$58))))</f>
        <v>#N/A</v>
      </c>
    </row>
    <row r="13" spans="1:9" x14ac:dyDescent="0.25">
      <c r="A13" s="13">
        <v>1038</v>
      </c>
      <c r="B13" s="13">
        <v>777</v>
      </c>
      <c r="C13" s="13" t="s">
        <v>112</v>
      </c>
      <c r="D13" s="13" t="s">
        <v>101</v>
      </c>
      <c r="E13" s="13"/>
      <c r="F13" s="13">
        <v>2</v>
      </c>
      <c r="G13">
        <f>IF(B13=777,(INDEX(ОКНА!$C$60:$C$66,MATCH(СВОДНАЯ!D13,ОКНА!$B$60:$B$66,0))),(INDEX(ОКНА!$C$2:$C$58,MATCH(D13,ОКНА!$B$2:$B$58))))</f>
        <v>12</v>
      </c>
      <c r="H13">
        <f>INDEX(ОКНА!$D$60:$D$66,MATCH(СВОДНАЯ!D13,ОКНА!$B$60:$B$66,0))</f>
        <v>4</v>
      </c>
      <c r="I13">
        <f>IF(B13=777,(INDEX(ОКНА!$F$60:$F$66,MATCH(СВОДНАЯ!D13,ОКНА!$B$60:$B$66,0))),(INDEX(ОКНА!$F$2:$F$58,MATCH(D13,ОКНА!$B$2:$B$58))))</f>
        <v>8</v>
      </c>
    </row>
    <row r="14" spans="1:9" x14ac:dyDescent="0.25">
      <c r="A14" s="13">
        <v>1038</v>
      </c>
      <c r="B14" s="13"/>
      <c r="C14" s="13" t="s">
        <v>110</v>
      </c>
      <c r="D14" s="14"/>
      <c r="E14" s="13" t="s">
        <v>107</v>
      </c>
      <c r="F14" s="13">
        <v>1</v>
      </c>
      <c r="G14" t="e">
        <f>IF(B14=777,(INDEX(ОКНА!$C$60:$C$66,MATCH(СВОДНАЯ!D14,ОКНА!$B$60:$B$66,0))),(INDEX(ОКНА!$C$2:$C$58,MATCH(D14,ОКНА!$B$2:$B$58))))</f>
        <v>#N/A</v>
      </c>
      <c r="H14" t="e">
        <f>INDEX(ОКНА!$D$60:$D$66,MATCH(СВОДНАЯ!D14,ОКНА!$B$60:$B$66,0))</f>
        <v>#N/A</v>
      </c>
      <c r="I14" t="e">
        <f>IF(B14=777,(INDEX(ОКНА!$F$60:$F$66,MATCH(СВОДНАЯ!D14,ОКНА!$B$60:$B$66,0))),(INDEX(ОКНА!$F$2:$F$58,MATCH(D14,ОКНА!$B$2:$B$58))))</f>
        <v>#N/A</v>
      </c>
    </row>
    <row r="15" spans="1:9" x14ac:dyDescent="0.25">
      <c r="A15" s="13">
        <v>1038</v>
      </c>
      <c r="B15" s="13"/>
      <c r="C15" s="13" t="s">
        <v>111</v>
      </c>
      <c r="D15" s="14"/>
      <c r="E15" s="13"/>
      <c r="F15" s="13">
        <v>2</v>
      </c>
      <c r="G15" t="e">
        <f>IF(B15=777,(INDEX(ОКНА!$C$60:$C$66,MATCH(СВОДНАЯ!D15,ОКНА!$B$60:$B$66,0))),(INDEX(ОКНА!$C$2:$C$58,MATCH(D15,ОКНА!$B$2:$B$58))))</f>
        <v>#N/A</v>
      </c>
      <c r="H15" t="e">
        <f>INDEX(ОКНА!$D$60:$D$66,MATCH(СВОДНАЯ!D15,ОКНА!$B$60:$B$66,0))</f>
        <v>#N/A</v>
      </c>
      <c r="I15" t="e">
        <f>IF(B15=777,(INDEX(ОКНА!$F$60:$F$66,MATCH(СВОДНАЯ!D15,ОКНА!$B$60:$B$66,0))),(INDEX(ОКНА!$F$2:$F$58,MATCH(D15,ОКНА!$B$2:$B$58))))</f>
        <v>#N/A</v>
      </c>
    </row>
    <row r="16" spans="1:9" x14ac:dyDescent="0.25">
      <c r="A16" s="13">
        <v>1058</v>
      </c>
      <c r="B16" s="13"/>
      <c r="C16" s="13" t="s">
        <v>109</v>
      </c>
      <c r="D16" s="14"/>
      <c r="E16" s="13"/>
      <c r="F16" s="13">
        <v>1</v>
      </c>
      <c r="G16" t="e">
        <f>IF(B16=777,(INDEX(ОКНА!$C$60:$C$66,MATCH(СВОДНАЯ!D16,ОКНА!$B$60:$B$66,0))),(INDEX(ОКНА!$C$2:$C$58,MATCH(D16,ОКНА!$B$2:$B$58))))</f>
        <v>#N/A</v>
      </c>
      <c r="H16" t="e">
        <f>INDEX(ОКНА!$D$60:$D$66,MATCH(СВОДНАЯ!D16,ОКНА!$B$60:$B$66,0))</f>
        <v>#N/A</v>
      </c>
      <c r="I16" t="e">
        <f>IF(B16=777,(INDEX(ОКНА!$F$60:$F$66,MATCH(СВОДНАЯ!D16,ОКНА!$B$60:$B$66,0))),(INDEX(ОКНА!$F$2:$F$58,MATCH(D16,ОКНА!$B$2:$B$58))))</f>
        <v>#N/A</v>
      </c>
    </row>
    <row r="17" spans="1:9" x14ac:dyDescent="0.25">
      <c r="A17" s="13">
        <v>1058</v>
      </c>
      <c r="B17" s="13">
        <v>777</v>
      </c>
      <c r="C17" s="13" t="s">
        <v>112</v>
      </c>
      <c r="D17" s="13" t="s">
        <v>101</v>
      </c>
      <c r="E17" s="13"/>
      <c r="F17" s="13">
        <v>4</v>
      </c>
      <c r="G17">
        <f>IF(B17=777,(INDEX(ОКНА!$C$60:$C$66,MATCH(СВОДНАЯ!D17,ОКНА!$B$60:$B$66,0))),(INDEX(ОКНА!$C$2:$C$58,MATCH(D17,ОКНА!$B$2:$B$58))))</f>
        <v>12</v>
      </c>
      <c r="H17">
        <f>INDEX(ОКНА!$D$60:$D$66,MATCH(СВОДНАЯ!D17,ОКНА!$B$60:$B$66,0))</f>
        <v>4</v>
      </c>
      <c r="I17">
        <f>IF(B17=777,(INDEX(ОКНА!$F$60:$F$66,MATCH(СВОДНАЯ!D17,ОКНА!$B$60:$B$66,0))),(INDEX(ОКНА!$F$2:$F$58,MATCH(D17,ОКНА!$B$2:$B$58))))</f>
        <v>8</v>
      </c>
    </row>
    <row r="18" spans="1:9" x14ac:dyDescent="0.25">
      <c r="A18" s="13">
        <v>1058</v>
      </c>
      <c r="B18" s="13"/>
      <c r="C18" s="13" t="s">
        <v>110</v>
      </c>
      <c r="D18" s="14"/>
      <c r="E18" s="13" t="s">
        <v>107</v>
      </c>
      <c r="F18" s="13">
        <v>1</v>
      </c>
      <c r="G18" t="e">
        <f>IF(B18=777,(INDEX(ОКНА!$C$60:$C$66,MATCH(СВОДНАЯ!D18,ОКНА!$B$60:$B$66,0))),(INDEX(ОКНА!$C$2:$C$58,MATCH(D18,ОКНА!$B$2:$B$58))))</f>
        <v>#N/A</v>
      </c>
      <c r="H18" t="e">
        <f>INDEX(ОКНА!$D$60:$D$66,MATCH(СВОДНАЯ!D18,ОКНА!$B$60:$B$66,0))</f>
        <v>#N/A</v>
      </c>
      <c r="I18" t="e">
        <f>IF(B18=777,(INDEX(ОКНА!$F$60:$F$66,MATCH(СВОДНАЯ!D18,ОКНА!$B$60:$B$66,0))),(INDEX(ОКНА!$F$2:$F$58,MATCH(D18,ОКНА!$B$2:$B$58))))</f>
        <v>#N/A</v>
      </c>
    </row>
    <row r="19" spans="1:9" x14ac:dyDescent="0.25">
      <c r="A19" s="13">
        <v>1058</v>
      </c>
      <c r="B19" s="13"/>
      <c r="C19" s="13" t="s">
        <v>113</v>
      </c>
      <c r="D19" s="14"/>
      <c r="E19" s="13"/>
      <c r="F19" s="13">
        <v>2</v>
      </c>
      <c r="G19" t="e">
        <f>IF(B19=777,(INDEX(ОКНА!$C$60:$C$66,MATCH(СВОДНАЯ!D19,ОКНА!$B$60:$B$66,0))),(INDEX(ОКНА!$C$2:$C$58,MATCH(D19,ОКНА!$B$2:$B$58))))</f>
        <v>#N/A</v>
      </c>
      <c r="H19" t="e">
        <f>INDEX(ОКНА!$D$60:$D$66,MATCH(СВОДНАЯ!D19,ОКНА!$B$60:$B$66,0))</f>
        <v>#N/A</v>
      </c>
      <c r="I19" t="e">
        <f>IF(B19=777,(INDEX(ОКНА!$F$60:$F$66,MATCH(СВОДНАЯ!D19,ОКНА!$B$60:$B$66,0))),(INDEX(ОКНА!$F$2:$F$58,MATCH(D19,ОКНА!$B$2:$B$58))))</f>
        <v>#N/A</v>
      </c>
    </row>
    <row r="20" spans="1:9" x14ac:dyDescent="0.25">
      <c r="A20" s="13">
        <v>1058</v>
      </c>
      <c r="B20" s="13"/>
      <c r="C20" s="13" t="s">
        <v>111</v>
      </c>
      <c r="D20" s="14"/>
      <c r="E20" s="13"/>
      <c r="F20" s="13">
        <v>6</v>
      </c>
      <c r="G20" t="e">
        <f>IF(B20=777,(INDEX(ОКНА!$C$60:$C$66,MATCH(СВОДНАЯ!D20,ОКНА!$B$60:$B$66,0))),(INDEX(ОКНА!$C$2:$C$58,MATCH(D20,ОКНА!$B$2:$B$58))))</f>
        <v>#N/A</v>
      </c>
      <c r="H20" t="e">
        <f>INDEX(ОКНА!$D$60:$D$66,MATCH(СВОДНАЯ!D20,ОКНА!$B$60:$B$66,0))</f>
        <v>#N/A</v>
      </c>
      <c r="I20" t="e">
        <f>IF(B20=777,(INDEX(ОКНА!$F$60:$F$66,MATCH(СВОДНАЯ!D20,ОКНА!$B$60:$B$66,0))),(INDEX(ОКНА!$F$2:$F$58,MATCH(D20,ОКНА!$B$2:$B$58))))</f>
        <v>#N/A</v>
      </c>
    </row>
    <row r="21" spans="1:9" x14ac:dyDescent="0.25">
      <c r="A21" s="13">
        <v>1062</v>
      </c>
      <c r="B21" s="13"/>
      <c r="C21" s="13" t="s">
        <v>109</v>
      </c>
      <c r="D21" s="14"/>
      <c r="E21" s="13"/>
      <c r="F21" s="13">
        <v>1</v>
      </c>
      <c r="G21" t="e">
        <f>IF(B21=777,(INDEX(ОКНА!$C$60:$C$66,MATCH(СВОДНАЯ!D21,ОКНА!$B$60:$B$66,0))),(INDEX(ОКНА!$C$2:$C$58,MATCH(D21,ОКНА!$B$2:$B$58))))</f>
        <v>#N/A</v>
      </c>
      <c r="H21" t="e">
        <f>INDEX(ОКНА!$D$60:$D$66,MATCH(СВОДНАЯ!D21,ОКНА!$B$60:$B$66,0))</f>
        <v>#N/A</v>
      </c>
      <c r="I21" t="e">
        <f>IF(B21=777,(INDEX(ОКНА!$F$60:$F$66,MATCH(СВОДНАЯ!D21,ОКНА!$B$60:$B$66,0))),(INDEX(ОКНА!$F$2:$F$58,MATCH(D21,ОКНА!$B$2:$B$58))))</f>
        <v>#N/A</v>
      </c>
    </row>
    <row r="22" spans="1:9" x14ac:dyDescent="0.25">
      <c r="A22" s="13">
        <v>1062</v>
      </c>
      <c r="B22" s="13">
        <v>777</v>
      </c>
      <c r="C22" s="13" t="s">
        <v>112</v>
      </c>
      <c r="D22" s="13" t="s">
        <v>101</v>
      </c>
      <c r="E22" s="13"/>
      <c r="F22" s="13">
        <v>2</v>
      </c>
      <c r="G22">
        <f>IF(B22=777,(INDEX(ОКНА!$C$60:$C$66,MATCH(СВОДНАЯ!D22,ОКНА!$B$60:$B$66,0))),(INDEX(ОКНА!$C$2:$C$58,MATCH(D22,ОКНА!$B$2:$B$58))))</f>
        <v>12</v>
      </c>
      <c r="H22">
        <f>INDEX(ОКНА!$D$60:$D$66,MATCH(СВОДНАЯ!D22,ОКНА!$B$60:$B$66,0))</f>
        <v>4</v>
      </c>
      <c r="I22">
        <f>IF(B22=777,(INDEX(ОКНА!$F$60:$F$66,MATCH(СВОДНАЯ!D22,ОКНА!$B$60:$B$66,0))),(INDEX(ОКНА!$F$2:$F$58,MATCH(D22,ОКНА!$B$2:$B$58))))</f>
        <v>8</v>
      </c>
    </row>
    <row r="23" spans="1:9" x14ac:dyDescent="0.25">
      <c r="A23" s="13">
        <v>1062</v>
      </c>
      <c r="B23" s="13"/>
      <c r="C23" s="13" t="s">
        <v>110</v>
      </c>
      <c r="D23" s="14"/>
      <c r="E23" s="13" t="s">
        <v>107</v>
      </c>
      <c r="F23" s="13">
        <v>1</v>
      </c>
      <c r="G23" t="e">
        <f>IF(B23=777,(INDEX(ОКНА!$C$60:$C$66,MATCH(СВОДНАЯ!D23,ОКНА!$B$60:$B$66,0))),(INDEX(ОКНА!$C$2:$C$58,MATCH(D23,ОКНА!$B$2:$B$58))))</f>
        <v>#N/A</v>
      </c>
      <c r="H23" t="e">
        <f>INDEX(ОКНА!$D$60:$D$66,MATCH(СВОДНАЯ!D23,ОКНА!$B$60:$B$66,0))</f>
        <v>#N/A</v>
      </c>
      <c r="I23" t="e">
        <f>IF(B23=777,(INDEX(ОКНА!$F$60:$F$66,MATCH(СВОДНАЯ!D23,ОКНА!$B$60:$B$66,0))),(INDEX(ОКНА!$F$2:$F$58,MATCH(D23,ОКНА!$B$2:$B$58))))</f>
        <v>#N/A</v>
      </c>
    </row>
    <row r="24" spans="1:9" x14ac:dyDescent="0.25">
      <c r="A24" s="13">
        <v>1062</v>
      </c>
      <c r="B24" s="13"/>
      <c r="C24" s="13" t="s">
        <v>111</v>
      </c>
      <c r="D24" s="13"/>
      <c r="E24" s="13"/>
      <c r="F24" s="13">
        <v>2</v>
      </c>
      <c r="G24" t="e">
        <f>IF(B24=777,(INDEX(ОКНА!$C$60:$C$66,MATCH(СВОДНАЯ!D24,ОКНА!$B$60:$B$66,0))),(INDEX(ОКНА!$C$2:$C$58,MATCH(D24,ОКНА!$B$2:$B$58))))</f>
        <v>#N/A</v>
      </c>
      <c r="H24" t="e">
        <f>INDEX(ОКНА!$D$60:$D$66,MATCH(СВОДНАЯ!D24,ОКНА!$B$60:$B$66,0))</f>
        <v>#N/A</v>
      </c>
      <c r="I24" t="e">
        <f>IF(B24=777,(INDEX(ОКНА!$F$60:$F$66,MATCH(СВОДНАЯ!D24,ОКНА!$B$60:$B$66,0))),(INDEX(ОКНА!$F$2:$F$58,MATCH(D24,ОКНА!$B$2:$B$58))))</f>
        <v>#N/A</v>
      </c>
    </row>
    <row r="25" spans="1:9" x14ac:dyDescent="0.25">
      <c r="A25" s="13">
        <v>1070</v>
      </c>
      <c r="B25" s="13"/>
      <c r="C25" s="13" t="s">
        <v>110</v>
      </c>
      <c r="D25" s="14"/>
      <c r="E25" s="13" t="s">
        <v>107</v>
      </c>
      <c r="F25" s="13">
        <v>1</v>
      </c>
      <c r="G25" t="e">
        <f>IF(B25=777,(INDEX(ОКНА!$C$60:$C$66,MATCH(СВОДНАЯ!D25,ОКНА!$B$60:$B$66,0))),(INDEX(ОКНА!$C$2:$C$58,MATCH(D25,ОКНА!$B$2:$B$58))))</f>
        <v>#N/A</v>
      </c>
      <c r="H25" t="e">
        <f>INDEX(ОКНА!$D$60:$D$66,MATCH(СВОДНАЯ!D25,ОКНА!$B$60:$B$66,0))</f>
        <v>#N/A</v>
      </c>
      <c r="I25" t="e">
        <f>IF(B25=777,(INDEX(ОКНА!$F$60:$F$66,MATCH(СВОДНАЯ!D25,ОКНА!$B$60:$B$66,0))),(INDEX(ОКНА!$F$2:$F$58,MATCH(D25,ОКНА!$B$2:$B$58))))</f>
        <v>#N/A</v>
      </c>
    </row>
    <row r="26" spans="1:9" x14ac:dyDescent="0.25">
      <c r="A26" s="13">
        <v>1070</v>
      </c>
      <c r="B26" s="13">
        <v>777</v>
      </c>
      <c r="C26" s="13" t="s">
        <v>112</v>
      </c>
      <c r="D26" s="13" t="s">
        <v>101</v>
      </c>
      <c r="E26" s="13"/>
      <c r="F26" s="13">
        <v>4</v>
      </c>
      <c r="G26">
        <f>IF(B26=777,(INDEX(ОКНА!$C$60:$C$66,MATCH(СВОДНАЯ!D26,ОКНА!$B$60:$B$66,0))),(INDEX(ОКНА!$C$2:$C$58,MATCH(D26,ОКНА!$B$2:$B$58))))</f>
        <v>12</v>
      </c>
      <c r="H26">
        <f>INDEX(ОКНА!$D$60:$D$66,MATCH(СВОДНАЯ!D26,ОКНА!$B$60:$B$66,0))</f>
        <v>4</v>
      </c>
      <c r="I26">
        <f>IF(B26=777,(INDEX(ОКНА!$F$60:$F$66,MATCH(СВОДНАЯ!D26,ОКНА!$B$60:$B$66,0))),(INDEX(ОКНА!$F$2:$F$58,MATCH(D26,ОКНА!$B$2:$B$58))))</f>
        <v>8</v>
      </c>
    </row>
    <row r="27" spans="1:9" x14ac:dyDescent="0.25">
      <c r="A27" s="13">
        <v>1070</v>
      </c>
      <c r="B27" s="13"/>
      <c r="C27" s="13" t="s">
        <v>109</v>
      </c>
      <c r="D27" s="14"/>
      <c r="E27" s="13"/>
      <c r="F27" s="13">
        <v>1</v>
      </c>
      <c r="G27" t="e">
        <f>IF(B27=777,(INDEX(ОКНА!$C$60:$C$66,MATCH(СВОДНАЯ!D27,ОКНА!$B$60:$B$66,0))),(INDEX(ОКНА!$C$2:$C$58,MATCH(D27,ОКНА!$B$2:$B$58))))</f>
        <v>#N/A</v>
      </c>
      <c r="H27" t="e">
        <f>INDEX(ОКНА!$D$60:$D$66,MATCH(СВОДНАЯ!D27,ОКНА!$B$60:$B$66,0))</f>
        <v>#N/A</v>
      </c>
      <c r="I27" t="e">
        <f>IF(B27=777,(INDEX(ОКНА!$F$60:$F$66,MATCH(СВОДНАЯ!D27,ОКНА!$B$60:$B$66,0))),(INDEX(ОКНА!$F$2:$F$58,MATCH(D27,ОКНА!$B$2:$B$58))))</f>
        <v>#N/A</v>
      </c>
    </row>
    <row r="28" spans="1:9" x14ac:dyDescent="0.25">
      <c r="A28" s="13">
        <v>1070</v>
      </c>
      <c r="B28" s="13"/>
      <c r="C28" s="13" t="s">
        <v>113</v>
      </c>
      <c r="D28" s="14"/>
      <c r="E28" s="13"/>
      <c r="F28" s="13">
        <v>2</v>
      </c>
      <c r="G28" t="e">
        <f>IF(B28=777,(INDEX(ОКНА!$C$60:$C$66,MATCH(СВОДНАЯ!D28,ОКНА!$B$60:$B$66,0))),(INDEX(ОКНА!$C$2:$C$58,MATCH(D28,ОКНА!$B$2:$B$58))))</f>
        <v>#N/A</v>
      </c>
      <c r="H28" t="e">
        <f>INDEX(ОКНА!$D$60:$D$66,MATCH(СВОДНАЯ!D28,ОКНА!$B$60:$B$66,0))</f>
        <v>#N/A</v>
      </c>
      <c r="I28" t="e">
        <f>IF(B28=777,(INDEX(ОКНА!$F$60:$F$66,MATCH(СВОДНАЯ!D28,ОКНА!$B$60:$B$66,0))),(INDEX(ОКНА!$F$2:$F$58,MATCH(D28,ОКНА!$B$2:$B$58))))</f>
        <v>#N/A</v>
      </c>
    </row>
    <row r="29" spans="1:9" x14ac:dyDescent="0.25">
      <c r="A29" s="13">
        <v>1070</v>
      </c>
      <c r="B29" s="13"/>
      <c r="C29" s="13" t="s">
        <v>111</v>
      </c>
      <c r="D29" s="13"/>
      <c r="E29" s="13"/>
      <c r="F29" s="13">
        <v>2</v>
      </c>
      <c r="G29" t="e">
        <f>IF(B29=777,(INDEX(ОКНА!$C$60:$C$66,MATCH(СВОДНАЯ!D29,ОКНА!$B$60:$B$66,0))),(INDEX(ОКНА!$C$2:$C$58,MATCH(D29,ОКНА!$B$2:$B$58))))</f>
        <v>#N/A</v>
      </c>
      <c r="H29" t="e">
        <f>INDEX(ОКНА!$D$60:$D$66,MATCH(СВОДНАЯ!D29,ОКНА!$B$60:$B$66,0))</f>
        <v>#N/A</v>
      </c>
      <c r="I29" t="e">
        <f>IF(B29=777,(INDEX(ОКНА!$F$60:$F$66,MATCH(СВОДНАЯ!D29,ОКНА!$B$60:$B$66,0))),(INDEX(ОКНА!$F$2:$F$58,MATCH(D29,ОКНА!$B$2:$B$58))))</f>
        <v>#N/A</v>
      </c>
    </row>
    <row r="30" spans="1:9" x14ac:dyDescent="0.25">
      <c r="A30" s="13">
        <v>1073</v>
      </c>
      <c r="B30" s="13"/>
      <c r="C30" s="13" t="s">
        <v>110</v>
      </c>
      <c r="D30" s="14"/>
      <c r="E30" s="13" t="s">
        <v>107</v>
      </c>
      <c r="F30" s="13">
        <v>1</v>
      </c>
      <c r="G30" t="e">
        <f>IF(B30=777,(INDEX(ОКНА!$C$60:$C$66,MATCH(СВОДНАЯ!D30,ОКНА!$B$60:$B$66,0))),(INDEX(ОКНА!$C$2:$C$58,MATCH(D30,ОКНА!$B$2:$B$58))))</f>
        <v>#N/A</v>
      </c>
      <c r="H30" t="e">
        <f>INDEX(ОКНА!$D$60:$D$66,MATCH(СВОДНАЯ!D30,ОКНА!$B$60:$B$66,0))</f>
        <v>#N/A</v>
      </c>
      <c r="I30" t="e">
        <f>IF(B30=777,(INDEX(ОКНА!$F$60:$F$66,MATCH(СВОДНАЯ!D30,ОКНА!$B$60:$B$66,0))),(INDEX(ОКНА!$F$2:$F$58,MATCH(D30,ОКНА!$B$2:$B$58))))</f>
        <v>#N/A</v>
      </c>
    </row>
    <row r="31" spans="1:9" x14ac:dyDescent="0.25">
      <c r="A31" s="13">
        <v>1073</v>
      </c>
      <c r="B31" s="13">
        <v>777</v>
      </c>
      <c r="C31" s="13" t="s">
        <v>112</v>
      </c>
      <c r="D31" s="13" t="s">
        <v>101</v>
      </c>
      <c r="E31" s="13"/>
      <c r="F31" s="13">
        <v>2</v>
      </c>
      <c r="G31">
        <f>IF(B31=777,(INDEX(ОКНА!$C$60:$C$66,MATCH(СВОДНАЯ!D31,ОКНА!$B$60:$B$66,0))),(INDEX(ОКНА!$C$2:$C$58,MATCH(D31,ОКНА!$B$2:$B$58))))</f>
        <v>12</v>
      </c>
      <c r="H31">
        <f>INDEX(ОКНА!$D$60:$D$66,MATCH(СВОДНАЯ!D31,ОКНА!$B$60:$B$66,0))</f>
        <v>4</v>
      </c>
      <c r="I31">
        <f>IF(B31=777,(INDEX(ОКНА!$F$60:$F$66,MATCH(СВОДНАЯ!D31,ОКНА!$B$60:$B$66,0))),(INDEX(ОКНА!$F$2:$F$58,MATCH(D31,ОКНА!$B$2:$B$58))))</f>
        <v>8</v>
      </c>
    </row>
    <row r="32" spans="1:9" x14ac:dyDescent="0.25">
      <c r="A32" s="13">
        <v>1073</v>
      </c>
      <c r="B32" s="13"/>
      <c r="C32" s="13" t="s">
        <v>109</v>
      </c>
      <c r="D32" s="14"/>
      <c r="E32" s="13"/>
      <c r="F32" s="13">
        <v>1</v>
      </c>
      <c r="G32" t="e">
        <f>IF(B32=777,(INDEX(ОКНА!$C$60:$C$66,MATCH(СВОДНАЯ!D32,ОКНА!$B$60:$B$66,0))),(INDEX(ОКНА!$C$2:$C$58,MATCH(D32,ОКНА!$B$2:$B$58))))</f>
        <v>#N/A</v>
      </c>
      <c r="H32" t="e">
        <f>INDEX(ОКНА!$D$60:$D$66,MATCH(СВОДНАЯ!D32,ОКНА!$B$60:$B$66,0))</f>
        <v>#N/A</v>
      </c>
      <c r="I32" t="e">
        <f>IF(B32=777,(INDEX(ОКНА!$F$60:$F$66,MATCH(СВОДНАЯ!D32,ОКНА!$B$60:$B$66,0))),(INDEX(ОКНА!$F$2:$F$58,MATCH(D32,ОКНА!$B$2:$B$58))))</f>
        <v>#N/A</v>
      </c>
    </row>
    <row r="33" spans="1:9" x14ac:dyDescent="0.25">
      <c r="A33" s="13">
        <v>1073</v>
      </c>
      <c r="B33" s="13"/>
      <c r="C33" s="13" t="s">
        <v>113</v>
      </c>
      <c r="D33" s="14"/>
      <c r="E33" s="13"/>
      <c r="F33" s="13">
        <v>2</v>
      </c>
      <c r="G33" t="e">
        <f>IF(B33=777,(INDEX(ОКНА!$C$60:$C$66,MATCH(СВОДНАЯ!D33,ОКНА!$B$60:$B$66,0))),(INDEX(ОКНА!$C$2:$C$58,MATCH(D33,ОКНА!$B$2:$B$58))))</f>
        <v>#N/A</v>
      </c>
      <c r="H33" t="e">
        <f>INDEX(ОКНА!$D$60:$D$66,MATCH(СВОДНАЯ!D33,ОКНА!$B$60:$B$66,0))</f>
        <v>#N/A</v>
      </c>
      <c r="I33" t="e">
        <f>IF(B33=777,(INDEX(ОКНА!$F$60:$F$66,MATCH(СВОДНАЯ!D33,ОКНА!$B$60:$B$66,0))),(INDEX(ОКНА!$F$2:$F$58,MATCH(D33,ОКНА!$B$2:$B$58))))</f>
        <v>#N/A</v>
      </c>
    </row>
    <row r="34" spans="1:9" x14ac:dyDescent="0.25">
      <c r="A34" s="13">
        <v>1073</v>
      </c>
      <c r="B34" s="13"/>
      <c r="C34" s="13" t="s">
        <v>111</v>
      </c>
      <c r="D34" s="13"/>
      <c r="E34" s="13"/>
      <c r="F34" s="13">
        <v>2</v>
      </c>
      <c r="G34" t="e">
        <f>IF(B34=777,(INDEX(ОКНА!$C$60:$C$66,MATCH(СВОДНАЯ!D34,ОКНА!$B$60:$B$66,0))),(INDEX(ОКНА!$C$2:$C$58,MATCH(D34,ОКНА!$B$2:$B$58))))</f>
        <v>#N/A</v>
      </c>
      <c r="H34" t="e">
        <f>INDEX(ОКНА!$D$60:$D$66,MATCH(СВОДНАЯ!D34,ОКНА!$B$60:$B$66,0))</f>
        <v>#N/A</v>
      </c>
      <c r="I34" t="e">
        <f>IF(B34=777,(INDEX(ОКНА!$F$60:$F$66,MATCH(СВОДНАЯ!D34,ОКНА!$B$60:$B$66,0))),(INDEX(ОКНА!$F$2:$F$58,MATCH(D34,ОКНА!$B$2:$B$58))))</f>
        <v>#N/A</v>
      </c>
    </row>
    <row r="35" spans="1:9" x14ac:dyDescent="0.25">
      <c r="A35" s="13">
        <v>1097</v>
      </c>
      <c r="B35" s="13"/>
      <c r="C35" s="13" t="s">
        <v>110</v>
      </c>
      <c r="D35" s="14"/>
      <c r="E35" s="13" t="s">
        <v>107</v>
      </c>
      <c r="F35" s="13">
        <v>1</v>
      </c>
      <c r="G35" t="e">
        <f>IF(B35=777,(INDEX(ОКНА!$C$60:$C$66,MATCH(СВОДНАЯ!D35,ОКНА!$B$60:$B$66,0))),(INDEX(ОКНА!$C$2:$C$58,MATCH(D35,ОКНА!$B$2:$B$58))))</f>
        <v>#N/A</v>
      </c>
      <c r="H35" t="e">
        <f>INDEX(ОКНА!$D$60:$D$66,MATCH(СВОДНАЯ!D35,ОКНА!$B$60:$B$66,0))</f>
        <v>#N/A</v>
      </c>
      <c r="I35" t="e">
        <f>IF(B35=777,(INDEX(ОКНА!$F$60:$F$66,MATCH(СВОДНАЯ!D35,ОКНА!$B$60:$B$66,0))),(INDEX(ОКНА!$F$2:$F$58,MATCH(D35,ОКНА!$B$2:$B$58))))</f>
        <v>#N/A</v>
      </c>
    </row>
    <row r="36" spans="1:9" x14ac:dyDescent="0.25">
      <c r="A36" s="13">
        <v>1097</v>
      </c>
      <c r="B36" s="13">
        <v>777</v>
      </c>
      <c r="C36" s="13" t="s">
        <v>112</v>
      </c>
      <c r="D36" s="13" t="s">
        <v>101</v>
      </c>
      <c r="E36" s="13"/>
      <c r="F36" s="13">
        <v>3</v>
      </c>
      <c r="G36">
        <f>IF(B36=777,(INDEX(ОКНА!$C$60:$C$66,MATCH(СВОДНАЯ!D36,ОКНА!$B$60:$B$66,0))),(INDEX(ОКНА!$C$2:$C$58,MATCH(D36,ОКНА!$B$2:$B$58))))</f>
        <v>12</v>
      </c>
      <c r="H36">
        <f>INDEX(ОКНА!$D$60:$D$66,MATCH(СВОДНАЯ!D36,ОКНА!$B$60:$B$66,0))</f>
        <v>4</v>
      </c>
      <c r="I36">
        <f>IF(B36=777,(INDEX(ОКНА!$F$60:$F$66,MATCH(СВОДНАЯ!D36,ОКНА!$B$60:$B$66,0))),(INDEX(ОКНА!$F$2:$F$58,MATCH(D36,ОКНА!$B$2:$B$58))))</f>
        <v>8</v>
      </c>
    </row>
    <row r="37" spans="1:9" x14ac:dyDescent="0.25">
      <c r="A37" s="13">
        <v>1097</v>
      </c>
      <c r="B37" s="13"/>
      <c r="C37" s="13" t="s">
        <v>109</v>
      </c>
      <c r="D37" s="14"/>
      <c r="E37" s="13"/>
      <c r="F37" s="13">
        <v>1</v>
      </c>
      <c r="G37" t="e">
        <f>IF(B37=777,(INDEX(ОКНА!$C$60:$C$66,MATCH(СВОДНАЯ!D37,ОКНА!$B$60:$B$66,0))),(INDEX(ОКНА!$C$2:$C$58,MATCH(D37,ОКНА!$B$2:$B$58))))</f>
        <v>#N/A</v>
      </c>
      <c r="H37" t="e">
        <f>INDEX(ОКНА!$D$60:$D$66,MATCH(СВОДНАЯ!D37,ОКНА!$B$60:$B$66,0))</f>
        <v>#N/A</v>
      </c>
      <c r="I37" t="e">
        <f>IF(B37=777,(INDEX(ОКНА!$F$60:$F$66,MATCH(СВОДНАЯ!D37,ОКНА!$B$60:$B$66,0))),(INDEX(ОКНА!$F$2:$F$58,MATCH(D37,ОКНА!$B$2:$B$58))))</f>
        <v>#N/A</v>
      </c>
    </row>
    <row r="38" spans="1:9" x14ac:dyDescent="0.25">
      <c r="A38" s="13">
        <v>1097</v>
      </c>
      <c r="B38" s="13"/>
      <c r="C38" s="13" t="s">
        <v>111</v>
      </c>
      <c r="D38" s="14"/>
      <c r="E38" s="13"/>
      <c r="F38" s="13">
        <v>23</v>
      </c>
      <c r="G38" t="e">
        <f>IF(B38=777,(INDEX(ОКНА!$C$60:$C$66,MATCH(СВОДНАЯ!D38,ОКНА!$B$60:$B$66,0))),(INDEX(ОКНА!$C$2:$C$58,MATCH(D38,ОКНА!$B$2:$B$58))))</f>
        <v>#N/A</v>
      </c>
      <c r="H38" t="e">
        <f>INDEX(ОКНА!$D$60:$D$66,MATCH(СВОДНАЯ!D38,ОКНА!$B$60:$B$66,0))</f>
        <v>#N/A</v>
      </c>
      <c r="I38" t="e">
        <f>IF(B38=777,(INDEX(ОКНА!$F$60:$F$66,MATCH(СВОДНАЯ!D38,ОКНА!$B$60:$B$66,0))),(INDEX(ОКНА!$F$2:$F$58,MATCH(D38,ОКНА!$B$2:$B$58))))</f>
        <v>#N/A</v>
      </c>
    </row>
    <row r="39" spans="1:9" x14ac:dyDescent="0.25">
      <c r="A39" s="13">
        <v>1097</v>
      </c>
      <c r="B39" s="13"/>
      <c r="C39" s="13" t="s">
        <v>113</v>
      </c>
      <c r="D39" s="14"/>
      <c r="E39" s="13"/>
      <c r="F39" s="13">
        <v>2</v>
      </c>
      <c r="G39" t="e">
        <f>IF(B39=777,(INDEX(ОКНА!$C$60:$C$66,MATCH(СВОДНАЯ!D39,ОКНА!$B$60:$B$66,0))),(INDEX(ОКНА!$C$2:$C$58,MATCH(D39,ОКНА!$B$2:$B$58))))</f>
        <v>#N/A</v>
      </c>
      <c r="H39" t="e">
        <f>INDEX(ОКНА!$D$60:$D$66,MATCH(СВОДНАЯ!D39,ОКНА!$B$60:$B$66,0))</f>
        <v>#N/A</v>
      </c>
      <c r="I39" t="e">
        <f>IF(B39=777,(INDEX(ОКНА!$F$60:$F$66,MATCH(СВОДНАЯ!D39,ОКНА!$B$60:$B$66,0))),(INDEX(ОКНА!$F$2:$F$58,MATCH(D39,ОКНА!$B$2:$B$58))))</f>
        <v>#N/A</v>
      </c>
    </row>
    <row r="40" spans="1:9" x14ac:dyDescent="0.25">
      <c r="A40" s="13">
        <v>1104</v>
      </c>
      <c r="B40" s="13"/>
      <c r="C40" s="13" t="s">
        <v>109</v>
      </c>
      <c r="D40" s="13"/>
      <c r="E40" s="13"/>
      <c r="F40" s="13">
        <v>1</v>
      </c>
      <c r="G40" t="e">
        <f>IF(B40=777,(INDEX(ОКНА!$C$60:$C$66,MATCH(СВОДНАЯ!D40,ОКНА!$B$60:$B$66,0))),(INDEX(ОКНА!$C$2:$C$58,MATCH(D40,ОКНА!$B$2:$B$58))))</f>
        <v>#N/A</v>
      </c>
      <c r="H40" t="e">
        <f>INDEX(ОКНА!$D$60:$D$66,MATCH(СВОДНАЯ!D40,ОКНА!$B$60:$B$66,0))</f>
        <v>#N/A</v>
      </c>
      <c r="I40" t="e">
        <f>IF(B40=777,(INDEX(ОКНА!$F$60:$F$66,MATCH(СВОДНАЯ!D40,ОКНА!$B$60:$B$66,0))),(INDEX(ОКНА!$F$2:$F$58,MATCH(D40,ОКНА!$B$2:$B$58))))</f>
        <v>#N/A</v>
      </c>
    </row>
    <row r="41" spans="1:9" x14ac:dyDescent="0.25">
      <c r="A41" s="13">
        <v>1104</v>
      </c>
      <c r="B41" s="13"/>
      <c r="C41" s="13" t="s">
        <v>110</v>
      </c>
      <c r="D41" s="14"/>
      <c r="E41" s="13" t="s">
        <v>107</v>
      </c>
      <c r="F41" s="13">
        <v>1</v>
      </c>
      <c r="G41" t="e">
        <f>IF(B41=777,(INDEX(ОКНА!$C$60:$C$66,MATCH(СВОДНАЯ!D41,ОКНА!$B$60:$B$66,0))),(INDEX(ОКНА!$C$2:$C$58,MATCH(D41,ОКНА!$B$2:$B$58))))</f>
        <v>#N/A</v>
      </c>
      <c r="H41" t="e">
        <f>INDEX(ОКНА!$D$60:$D$66,MATCH(СВОДНАЯ!D41,ОКНА!$B$60:$B$66,0))</f>
        <v>#N/A</v>
      </c>
      <c r="I41" t="e">
        <f>IF(B41=777,(INDEX(ОКНА!$F$60:$F$66,MATCH(СВОДНАЯ!D41,ОКНА!$B$60:$B$66,0))),(INDEX(ОКНА!$F$2:$F$58,MATCH(D41,ОКНА!$B$2:$B$58))))</f>
        <v>#N/A</v>
      </c>
    </row>
    <row r="42" spans="1:9" x14ac:dyDescent="0.25">
      <c r="A42" s="13">
        <v>1104</v>
      </c>
      <c r="B42" s="13"/>
      <c r="C42" s="13" t="s">
        <v>111</v>
      </c>
      <c r="D42" s="14"/>
      <c r="E42" s="13"/>
      <c r="F42" s="13">
        <v>2</v>
      </c>
      <c r="G42" t="e">
        <f>IF(B42=777,(INDEX(ОКНА!$C$60:$C$66,MATCH(СВОДНАЯ!D42,ОКНА!$B$60:$B$66,0))),(INDEX(ОКНА!$C$2:$C$58,MATCH(D42,ОКНА!$B$2:$B$58))))</f>
        <v>#N/A</v>
      </c>
      <c r="H42" t="e">
        <f>INDEX(ОКНА!$D$60:$D$66,MATCH(СВОДНАЯ!D42,ОКНА!$B$60:$B$66,0))</f>
        <v>#N/A</v>
      </c>
      <c r="I42" t="e">
        <f>IF(B42=777,(INDEX(ОКНА!$F$60:$F$66,MATCH(СВОДНАЯ!D42,ОКНА!$B$60:$B$66,0))),(INDEX(ОКНА!$F$2:$F$58,MATCH(D42,ОКНА!$B$2:$B$58))))</f>
        <v>#N/A</v>
      </c>
    </row>
    <row r="43" spans="1:9" x14ac:dyDescent="0.25">
      <c r="A43" s="13">
        <v>1108</v>
      </c>
      <c r="B43" s="13"/>
      <c r="C43" s="13" t="s">
        <v>111</v>
      </c>
      <c r="D43" s="14"/>
      <c r="E43" s="13"/>
      <c r="F43" s="13">
        <v>2</v>
      </c>
      <c r="G43" t="e">
        <f>IF(B43=777,(INDEX(ОКНА!$C$60:$C$66,MATCH(СВОДНАЯ!D43,ОКНА!$B$60:$B$66,0))),(INDEX(ОКНА!$C$2:$C$58,MATCH(D43,ОКНА!$B$2:$B$58))))</f>
        <v>#N/A</v>
      </c>
      <c r="H43" t="e">
        <f>INDEX(ОКНА!$D$60:$D$66,MATCH(СВОДНАЯ!D43,ОКНА!$B$60:$B$66,0))</f>
        <v>#N/A</v>
      </c>
      <c r="I43" t="e">
        <f>IF(B43=777,(INDEX(ОКНА!$F$60:$F$66,MATCH(СВОДНАЯ!D43,ОКНА!$B$60:$B$66,0))),(INDEX(ОКНА!$F$2:$F$58,MATCH(D43,ОКНА!$B$2:$B$58))))</f>
        <v>#N/A</v>
      </c>
    </row>
    <row r="44" spans="1:9" x14ac:dyDescent="0.25">
      <c r="A44" s="13">
        <v>1108</v>
      </c>
      <c r="B44" s="13">
        <v>777</v>
      </c>
      <c r="C44" s="13" t="s">
        <v>112</v>
      </c>
      <c r="D44" s="13" t="s">
        <v>101</v>
      </c>
      <c r="E44" s="13"/>
      <c r="F44" s="13">
        <v>3</v>
      </c>
      <c r="G44">
        <f>IF(B44=777,(INDEX(ОКНА!$C$60:$C$66,MATCH(СВОДНАЯ!D44,ОКНА!$B$60:$B$66,0))),(INDEX(ОКНА!$C$2:$C$58,MATCH(D44,ОКНА!$B$2:$B$58))))</f>
        <v>12</v>
      </c>
      <c r="H44">
        <f>INDEX(ОКНА!$D$60:$D$66,MATCH(СВОДНАЯ!D44,ОКНА!$B$60:$B$66,0))</f>
        <v>4</v>
      </c>
      <c r="I44">
        <f>IF(B44=777,(INDEX(ОКНА!$F$60:$F$66,MATCH(СВОДНАЯ!D44,ОКНА!$B$60:$B$66,0))),(INDEX(ОКНА!$F$2:$F$58,MATCH(D44,ОКНА!$B$2:$B$58))))</f>
        <v>8</v>
      </c>
    </row>
    <row r="45" spans="1:9" x14ac:dyDescent="0.25">
      <c r="A45" s="13">
        <v>1108</v>
      </c>
      <c r="B45" s="13"/>
      <c r="C45" s="13" t="s">
        <v>109</v>
      </c>
      <c r="D45" s="14"/>
      <c r="E45" s="13"/>
      <c r="F45" s="13">
        <v>1</v>
      </c>
      <c r="G45" t="e">
        <f>IF(B45=777,(INDEX(ОКНА!$C$60:$C$66,MATCH(СВОДНАЯ!D45,ОКНА!$B$60:$B$66,0))),(INDEX(ОКНА!$C$2:$C$58,MATCH(D45,ОКНА!$B$2:$B$58))))</f>
        <v>#N/A</v>
      </c>
      <c r="H45" t="e">
        <f>INDEX(ОКНА!$D$60:$D$66,MATCH(СВОДНАЯ!D45,ОКНА!$B$60:$B$66,0))</f>
        <v>#N/A</v>
      </c>
      <c r="I45" t="e">
        <f>IF(B45=777,(INDEX(ОКНА!$F$60:$F$66,MATCH(СВОДНАЯ!D45,ОКНА!$B$60:$B$66,0))),(INDEX(ОКНА!$F$2:$F$58,MATCH(D45,ОКНА!$B$2:$B$58))))</f>
        <v>#N/A</v>
      </c>
    </row>
    <row r="46" spans="1:9" x14ac:dyDescent="0.25">
      <c r="A46" s="13">
        <v>1108</v>
      </c>
      <c r="B46" s="13"/>
      <c r="C46" s="13" t="s">
        <v>113</v>
      </c>
      <c r="D46" s="13"/>
      <c r="E46" s="13"/>
      <c r="F46" s="13">
        <v>2</v>
      </c>
      <c r="G46" t="e">
        <f>IF(B46=777,(INDEX(ОКНА!$C$60:$C$66,MATCH(СВОДНАЯ!D46,ОКНА!$B$60:$B$66,0))),(INDEX(ОКНА!$C$2:$C$58,MATCH(D46,ОКНА!$B$2:$B$58))))</f>
        <v>#N/A</v>
      </c>
      <c r="H46" t="e">
        <f>INDEX(ОКНА!$D$60:$D$66,MATCH(СВОДНАЯ!D46,ОКНА!$B$60:$B$66,0))</f>
        <v>#N/A</v>
      </c>
      <c r="I46" t="e">
        <f>IF(B46=777,(INDEX(ОКНА!$F$60:$F$66,MATCH(СВОДНАЯ!D46,ОКНА!$B$60:$B$66,0))),(INDEX(ОКНА!$F$2:$F$58,MATCH(D46,ОКНА!$B$2:$B$58))))</f>
        <v>#N/A</v>
      </c>
    </row>
    <row r="47" spans="1:9" x14ac:dyDescent="0.25">
      <c r="A47" s="13">
        <v>1108</v>
      </c>
      <c r="B47" s="13"/>
      <c r="C47" s="13" t="s">
        <v>110</v>
      </c>
      <c r="D47" s="14"/>
      <c r="E47" s="13" t="s">
        <v>107</v>
      </c>
      <c r="F47" s="13">
        <v>1</v>
      </c>
      <c r="G47" t="e">
        <f>IF(B47=777,(INDEX(ОКНА!$C$60:$C$66,MATCH(СВОДНАЯ!D47,ОКНА!$B$60:$B$66,0))),(INDEX(ОКНА!$C$2:$C$58,MATCH(D47,ОКНА!$B$2:$B$58))))</f>
        <v>#N/A</v>
      </c>
      <c r="H47" t="e">
        <f>INDEX(ОКНА!$D$60:$D$66,MATCH(СВОДНАЯ!D47,ОКНА!$B$60:$B$66,0))</f>
        <v>#N/A</v>
      </c>
      <c r="I47" t="e">
        <f>IF(B47=777,(INDEX(ОКНА!$F$60:$F$66,MATCH(СВОДНАЯ!D47,ОКНА!$B$60:$B$66,0))),(INDEX(ОКНА!$F$2:$F$58,MATCH(D47,ОКНА!$B$2:$B$58))))</f>
        <v>#N/A</v>
      </c>
    </row>
    <row r="48" spans="1:9" x14ac:dyDescent="0.25">
      <c r="A48" s="13">
        <v>1130</v>
      </c>
      <c r="B48" s="13"/>
      <c r="C48" s="13" t="s">
        <v>111</v>
      </c>
      <c r="D48" s="14"/>
      <c r="E48" s="13"/>
      <c r="F48" s="13">
        <v>2</v>
      </c>
      <c r="G48" t="e">
        <f>IF(B48=777,(INDEX(ОКНА!$C$60:$C$66,MATCH(СВОДНАЯ!D48,ОКНА!$B$60:$B$66,0))),(INDEX(ОКНА!$C$2:$C$58,MATCH(D48,ОКНА!$B$2:$B$58))))</f>
        <v>#N/A</v>
      </c>
      <c r="H48" t="e">
        <f>INDEX(ОКНА!$D$60:$D$66,MATCH(СВОДНАЯ!D48,ОКНА!$B$60:$B$66,0))</f>
        <v>#N/A</v>
      </c>
      <c r="I48" t="e">
        <f>IF(B48=777,(INDEX(ОКНА!$F$60:$F$66,MATCH(СВОДНАЯ!D48,ОКНА!$B$60:$B$66,0))),(INDEX(ОКНА!$F$2:$F$58,MATCH(D48,ОКНА!$B$2:$B$58))))</f>
        <v>#N/A</v>
      </c>
    </row>
    <row r="49" spans="1:9" x14ac:dyDescent="0.25">
      <c r="A49" s="13">
        <v>1130</v>
      </c>
      <c r="B49" s="13">
        <v>777</v>
      </c>
      <c r="C49" s="13" t="s">
        <v>112</v>
      </c>
      <c r="D49" s="13" t="s">
        <v>101</v>
      </c>
      <c r="E49" s="13"/>
      <c r="F49" s="13">
        <v>3</v>
      </c>
      <c r="G49">
        <f>IF(B49=777,(INDEX(ОКНА!$C$60:$C$66,MATCH(СВОДНАЯ!D49,ОКНА!$B$60:$B$66,0))),(INDEX(ОКНА!$C$2:$C$58,MATCH(D49,ОКНА!$B$2:$B$58))))</f>
        <v>12</v>
      </c>
      <c r="H49">
        <f>INDEX(ОКНА!$D$60:$D$66,MATCH(СВОДНАЯ!D49,ОКНА!$B$60:$B$66,0))</f>
        <v>4</v>
      </c>
      <c r="I49">
        <f>IF(B49=777,(INDEX(ОКНА!$F$60:$F$66,MATCH(СВОДНАЯ!D49,ОКНА!$B$60:$B$66,0))),(INDEX(ОКНА!$F$2:$F$58,MATCH(D49,ОКНА!$B$2:$B$58))))</f>
        <v>8</v>
      </c>
    </row>
    <row r="50" spans="1:9" x14ac:dyDescent="0.25">
      <c r="A50" s="13">
        <v>1130</v>
      </c>
      <c r="B50" s="13"/>
      <c r="C50" s="13" t="s">
        <v>109</v>
      </c>
      <c r="D50" s="14"/>
      <c r="E50" s="13"/>
      <c r="F50" s="13">
        <v>1</v>
      </c>
      <c r="G50" t="e">
        <f>IF(B50=777,(INDEX(ОКНА!$C$60:$C$66,MATCH(СВОДНАЯ!D50,ОКНА!$B$60:$B$66,0))),(INDEX(ОКНА!$C$2:$C$58,MATCH(D50,ОКНА!$B$2:$B$58))))</f>
        <v>#N/A</v>
      </c>
      <c r="H50" t="e">
        <f>INDEX(ОКНА!$D$60:$D$66,MATCH(СВОДНАЯ!D50,ОКНА!$B$60:$B$66,0))</f>
        <v>#N/A</v>
      </c>
      <c r="I50" t="e">
        <f>IF(B50=777,(INDEX(ОКНА!$F$60:$F$66,MATCH(СВОДНАЯ!D50,ОКНА!$B$60:$B$66,0))),(INDEX(ОКНА!$F$2:$F$58,MATCH(D50,ОКНА!$B$2:$B$58))))</f>
        <v>#N/A</v>
      </c>
    </row>
    <row r="51" spans="1:9" x14ac:dyDescent="0.25">
      <c r="A51" s="13">
        <v>1130</v>
      </c>
      <c r="B51" s="13"/>
      <c r="C51" s="13" t="s">
        <v>113</v>
      </c>
      <c r="D51" s="13"/>
      <c r="E51" s="13"/>
      <c r="F51" s="13">
        <v>2</v>
      </c>
      <c r="G51" t="e">
        <f>IF(B51=777,(INDEX(ОКНА!$C$60:$C$66,MATCH(СВОДНАЯ!D51,ОКНА!$B$60:$B$66,0))),(INDEX(ОКНА!$C$2:$C$58,MATCH(D51,ОКНА!$B$2:$B$58))))</f>
        <v>#N/A</v>
      </c>
      <c r="H51" t="e">
        <f>INDEX(ОКНА!$D$60:$D$66,MATCH(СВОДНАЯ!D51,ОКНА!$B$60:$B$66,0))</f>
        <v>#N/A</v>
      </c>
      <c r="I51" t="e">
        <f>IF(B51=777,(INDEX(ОКНА!$F$60:$F$66,MATCH(СВОДНАЯ!D51,ОКНА!$B$60:$B$66,0))),(INDEX(ОКНА!$F$2:$F$58,MATCH(D51,ОКНА!$B$2:$B$58))))</f>
        <v>#N/A</v>
      </c>
    </row>
    <row r="52" spans="1:9" x14ac:dyDescent="0.25">
      <c r="A52" s="13">
        <v>1130</v>
      </c>
      <c r="B52" s="13"/>
      <c r="C52" s="13" t="s">
        <v>110</v>
      </c>
      <c r="D52" s="13"/>
      <c r="E52" s="13" t="s">
        <v>107</v>
      </c>
      <c r="F52" s="13">
        <v>1</v>
      </c>
      <c r="G52" t="e">
        <f>IF(B52=777,(INDEX(ОКНА!$C$60:$C$66,MATCH(СВОДНАЯ!D52,ОКНА!$B$60:$B$66,0))),(INDEX(ОКНА!$C$2:$C$58,MATCH(D52,ОКНА!$B$2:$B$58))))</f>
        <v>#N/A</v>
      </c>
      <c r="H52" t="e">
        <f>INDEX(ОКНА!$D$60:$D$66,MATCH(СВОДНАЯ!D52,ОКНА!$B$60:$B$66,0))</f>
        <v>#N/A</v>
      </c>
      <c r="I52" t="e">
        <f>IF(B52=777,(INDEX(ОКНА!$F$60:$F$66,MATCH(СВОДНАЯ!D52,ОКНА!$B$60:$B$66,0))),(INDEX(ОКНА!$F$2:$F$58,MATCH(D52,ОКНА!$B$2:$B$58))))</f>
        <v>#N/A</v>
      </c>
    </row>
    <row r="53" spans="1:9" x14ac:dyDescent="0.25">
      <c r="A53" s="13">
        <v>1161</v>
      </c>
      <c r="B53" s="13"/>
      <c r="C53" s="13" t="s">
        <v>110</v>
      </c>
      <c r="D53" s="14"/>
      <c r="E53" s="13" t="s">
        <v>107</v>
      </c>
      <c r="F53" s="13">
        <v>1</v>
      </c>
      <c r="G53" t="e">
        <f>IF(B53=777,(INDEX(ОКНА!$C$60:$C$66,MATCH(СВОДНАЯ!D53,ОКНА!$B$60:$B$66,0))),(INDEX(ОКНА!$C$2:$C$58,MATCH(D53,ОКНА!$B$2:$B$58))))</f>
        <v>#N/A</v>
      </c>
      <c r="H53" t="e">
        <f>INDEX(ОКНА!$D$60:$D$66,MATCH(СВОДНАЯ!D53,ОКНА!$B$60:$B$66,0))</f>
        <v>#N/A</v>
      </c>
      <c r="I53" t="e">
        <f>IF(B53=777,(INDEX(ОКНА!$F$60:$F$66,MATCH(СВОДНАЯ!D53,ОКНА!$B$60:$B$66,0))),(INDEX(ОКНА!$F$2:$F$58,MATCH(D53,ОКНА!$B$2:$B$58))))</f>
        <v>#N/A</v>
      </c>
    </row>
    <row r="54" spans="1:9" x14ac:dyDescent="0.25">
      <c r="A54" s="13">
        <v>1161</v>
      </c>
      <c r="B54" s="13">
        <v>777</v>
      </c>
      <c r="C54" s="13" t="s">
        <v>112</v>
      </c>
      <c r="D54" s="13" t="s">
        <v>101</v>
      </c>
      <c r="E54" s="13"/>
      <c r="F54" s="13">
        <v>4</v>
      </c>
      <c r="G54">
        <f>IF(B54=777,(INDEX(ОКНА!$C$60:$C$66,MATCH(СВОДНАЯ!D54,ОКНА!$B$60:$B$66,0))),(INDEX(ОКНА!$C$2:$C$58,MATCH(D54,ОКНА!$B$2:$B$58))))</f>
        <v>12</v>
      </c>
      <c r="H54">
        <f>INDEX(ОКНА!$D$60:$D$66,MATCH(СВОДНАЯ!D54,ОКНА!$B$60:$B$66,0))</f>
        <v>4</v>
      </c>
      <c r="I54">
        <f>IF(B54=777,(INDEX(ОКНА!$F$60:$F$66,MATCH(СВОДНАЯ!D54,ОКНА!$B$60:$B$66,0))),(INDEX(ОКНА!$F$2:$F$58,MATCH(D54,ОКНА!$B$2:$B$58))))</f>
        <v>8</v>
      </c>
    </row>
    <row r="55" spans="1:9" x14ac:dyDescent="0.25">
      <c r="A55" s="13">
        <v>1161</v>
      </c>
      <c r="B55" s="13"/>
      <c r="C55" s="13" t="s">
        <v>111</v>
      </c>
      <c r="D55" s="14"/>
      <c r="E55" s="13"/>
      <c r="F55" s="13">
        <v>12</v>
      </c>
      <c r="G55" t="e">
        <f>IF(B55=777,(INDEX(ОКНА!$C$60:$C$66,MATCH(СВОДНАЯ!D55,ОКНА!$B$60:$B$66,0))),(INDEX(ОКНА!$C$2:$C$58,MATCH(D55,ОКНА!$B$2:$B$58))))</f>
        <v>#N/A</v>
      </c>
      <c r="H55" t="e">
        <f>INDEX(ОКНА!$D$60:$D$66,MATCH(СВОДНАЯ!D55,ОКНА!$B$60:$B$66,0))</f>
        <v>#N/A</v>
      </c>
      <c r="I55" t="e">
        <f>IF(B55=777,(INDEX(ОКНА!$F$60:$F$66,MATCH(СВОДНАЯ!D55,ОКНА!$B$60:$B$66,0))),(INDEX(ОКНА!$F$2:$F$58,MATCH(D55,ОКНА!$B$2:$B$58))))</f>
        <v>#N/A</v>
      </c>
    </row>
    <row r="56" spans="1:9" x14ac:dyDescent="0.25">
      <c r="A56" s="13">
        <v>1161</v>
      </c>
      <c r="B56" s="13"/>
      <c r="C56" s="13" t="s">
        <v>109</v>
      </c>
      <c r="D56" s="13"/>
      <c r="E56" s="13"/>
      <c r="F56" s="13">
        <v>1</v>
      </c>
      <c r="G56" t="e">
        <f>IF(B56=777,(INDEX(ОКНА!$C$60:$C$66,MATCH(СВОДНАЯ!D56,ОКНА!$B$60:$B$66,0))),(INDEX(ОКНА!$C$2:$C$58,MATCH(D56,ОКНА!$B$2:$B$58))))</f>
        <v>#N/A</v>
      </c>
      <c r="H56" t="e">
        <f>INDEX(ОКНА!$D$60:$D$66,MATCH(СВОДНАЯ!D56,ОКНА!$B$60:$B$66,0))</f>
        <v>#N/A</v>
      </c>
      <c r="I56" t="e">
        <f>IF(B56=777,(INDEX(ОКНА!$F$60:$F$66,MATCH(СВОДНАЯ!D56,ОКНА!$B$60:$B$66,0))),(INDEX(ОКНА!$F$2:$F$58,MATCH(D56,ОКНА!$B$2:$B$58))))</f>
        <v>#N/A</v>
      </c>
    </row>
    <row r="57" spans="1:9" x14ac:dyDescent="0.25">
      <c r="A57" s="13">
        <v>1175</v>
      </c>
      <c r="B57" s="13"/>
      <c r="C57" s="13" t="s">
        <v>110</v>
      </c>
      <c r="D57" s="14"/>
      <c r="E57" s="13" t="s">
        <v>107</v>
      </c>
      <c r="F57" s="13">
        <v>1</v>
      </c>
      <c r="G57" t="e">
        <f>IF(B57=777,(INDEX(ОКНА!$C$60:$C$66,MATCH(СВОДНАЯ!D57,ОКНА!$B$60:$B$66,0))),(INDEX(ОКНА!$C$2:$C$58,MATCH(D57,ОКНА!$B$2:$B$58))))</f>
        <v>#N/A</v>
      </c>
      <c r="H57" t="e">
        <f>INDEX(ОКНА!$D$60:$D$66,MATCH(СВОДНАЯ!D57,ОКНА!$B$60:$B$66,0))</f>
        <v>#N/A</v>
      </c>
      <c r="I57" t="e">
        <f>IF(B57=777,(INDEX(ОКНА!$F$60:$F$66,MATCH(СВОДНАЯ!D57,ОКНА!$B$60:$B$66,0))),(INDEX(ОКНА!$F$2:$F$58,MATCH(D57,ОКНА!$B$2:$B$58))))</f>
        <v>#N/A</v>
      </c>
    </row>
    <row r="58" spans="1:9" x14ac:dyDescent="0.25">
      <c r="A58" s="13">
        <v>1175</v>
      </c>
      <c r="B58" s="13"/>
      <c r="C58" s="13" t="s">
        <v>111</v>
      </c>
      <c r="D58" s="14"/>
      <c r="E58" s="13"/>
      <c r="F58" s="13">
        <v>2</v>
      </c>
      <c r="G58" t="e">
        <f>IF(B58=777,(INDEX(ОКНА!$C$60:$C$66,MATCH(СВОДНАЯ!D58,ОКНА!$B$60:$B$66,0))),(INDEX(ОКНА!$C$2:$C$58,MATCH(D58,ОКНА!$B$2:$B$58))))</f>
        <v>#N/A</v>
      </c>
      <c r="H58" t="e">
        <f>INDEX(ОКНА!$D$60:$D$66,MATCH(СВОДНАЯ!D58,ОКНА!$B$60:$B$66,0))</f>
        <v>#N/A</v>
      </c>
      <c r="I58" t="e">
        <f>IF(B58=777,(INDEX(ОКНА!$F$60:$F$66,MATCH(СВОДНАЯ!D58,ОКНА!$B$60:$B$66,0))),(INDEX(ОКНА!$F$2:$F$58,MATCH(D58,ОКНА!$B$2:$B$58))))</f>
        <v>#N/A</v>
      </c>
    </row>
    <row r="59" spans="1:9" x14ac:dyDescent="0.25">
      <c r="A59" s="13">
        <v>1175</v>
      </c>
      <c r="B59" s="13"/>
      <c r="C59" s="13" t="s">
        <v>113</v>
      </c>
      <c r="D59" s="13"/>
      <c r="E59" s="13"/>
      <c r="F59" s="13">
        <v>2</v>
      </c>
      <c r="G59" t="e">
        <f>IF(B59=777,(INDEX(ОКНА!$C$60:$C$66,MATCH(СВОДНАЯ!D59,ОКНА!$B$60:$B$66,0))),(INDEX(ОКНА!$C$2:$C$58,MATCH(D59,ОКНА!$B$2:$B$58))))</f>
        <v>#N/A</v>
      </c>
      <c r="H59" t="e">
        <f>INDEX(ОКНА!$D$60:$D$66,MATCH(СВОДНАЯ!D59,ОКНА!$B$60:$B$66,0))</f>
        <v>#N/A</v>
      </c>
      <c r="I59" t="e">
        <f>IF(B59=777,(INDEX(ОКНА!$F$60:$F$66,MATCH(СВОДНАЯ!D59,ОКНА!$B$60:$B$66,0))),(INDEX(ОКНА!$F$2:$F$58,MATCH(D59,ОКНА!$B$2:$B$58))))</f>
        <v>#N/A</v>
      </c>
    </row>
    <row r="60" spans="1:9" x14ac:dyDescent="0.25">
      <c r="A60" s="13">
        <v>1191</v>
      </c>
      <c r="B60" s="13"/>
      <c r="C60" s="13" t="s">
        <v>110</v>
      </c>
      <c r="D60" s="14"/>
      <c r="E60" s="13" t="s">
        <v>107</v>
      </c>
      <c r="F60" s="13">
        <v>1</v>
      </c>
      <c r="G60" t="e">
        <f>IF(B60=777,(INDEX(ОКНА!$C$60:$C$66,MATCH(СВОДНАЯ!D60,ОКНА!$B$60:$B$66,0))),(INDEX(ОКНА!$C$2:$C$58,MATCH(D60,ОКНА!$B$2:$B$58))))</f>
        <v>#N/A</v>
      </c>
      <c r="H60" t="e">
        <f>INDEX(ОКНА!$D$60:$D$66,MATCH(СВОДНАЯ!D60,ОКНА!$B$60:$B$66,0))</f>
        <v>#N/A</v>
      </c>
      <c r="I60" t="e">
        <f>IF(B60=777,(INDEX(ОКНА!$F$60:$F$66,MATCH(СВОДНАЯ!D60,ОКНА!$B$60:$B$66,0))),(INDEX(ОКНА!$F$2:$F$58,MATCH(D60,ОКНА!$B$2:$B$58))))</f>
        <v>#N/A</v>
      </c>
    </row>
    <row r="61" spans="1:9" x14ac:dyDescent="0.25">
      <c r="A61" s="13">
        <v>1191</v>
      </c>
      <c r="B61" s="13">
        <v>777</v>
      </c>
      <c r="C61" s="13" t="s">
        <v>112</v>
      </c>
      <c r="D61" s="13" t="s">
        <v>102</v>
      </c>
      <c r="E61" s="13"/>
      <c r="F61" s="13">
        <v>1</v>
      </c>
      <c r="G61">
        <f>IF(B61=777,(INDEX(ОКНА!$C$60:$C$66,MATCH(СВОДНАЯ!D61,ОКНА!$B$60:$B$66,0))),(INDEX(ОКНА!$C$2:$C$58,MATCH(D61,ОКНА!$B$2:$B$58))))</f>
        <v>20</v>
      </c>
      <c r="H61">
        <f>INDEX(ОКНА!$D$60:$D$66,MATCH(СВОДНАЯ!D61,ОКНА!$B$60:$B$66,0))</f>
        <v>6</v>
      </c>
      <c r="I61">
        <f>IF(B61=777,(INDEX(ОКНА!$F$60:$F$66,MATCH(СВОДНАЯ!D61,ОКНА!$B$60:$B$66,0))),(INDEX(ОКНА!$F$2:$F$58,MATCH(D61,ОКНА!$B$2:$B$58))))</f>
        <v>10</v>
      </c>
    </row>
    <row r="62" spans="1:9" x14ac:dyDescent="0.25">
      <c r="A62" s="13">
        <v>1191</v>
      </c>
      <c r="B62" s="13"/>
      <c r="C62" s="13" t="s">
        <v>109</v>
      </c>
      <c r="D62" s="14"/>
      <c r="E62" s="13"/>
      <c r="F62" s="13">
        <v>1</v>
      </c>
      <c r="G62" t="e">
        <f>IF(B62=777,(INDEX(ОКНА!$C$60:$C$66,MATCH(СВОДНАЯ!D62,ОКНА!$B$60:$B$66,0))),(INDEX(ОКНА!$C$2:$C$58,MATCH(D62,ОКНА!$B$2:$B$58))))</f>
        <v>#N/A</v>
      </c>
      <c r="H62" t="e">
        <f>INDEX(ОКНА!$D$60:$D$66,MATCH(СВОДНАЯ!D62,ОКНА!$B$60:$B$66,0))</f>
        <v>#N/A</v>
      </c>
      <c r="I62" t="e">
        <f>IF(B62=777,(INDEX(ОКНА!$F$60:$F$66,MATCH(СВОДНАЯ!D62,ОКНА!$B$60:$B$66,0))),(INDEX(ОКНА!$F$2:$F$58,MATCH(D62,ОКНА!$B$2:$B$58))))</f>
        <v>#N/A</v>
      </c>
    </row>
    <row r="63" spans="1:9" x14ac:dyDescent="0.25">
      <c r="A63" s="13">
        <v>1191</v>
      </c>
      <c r="B63" s="13"/>
      <c r="C63" s="13" t="s">
        <v>113</v>
      </c>
      <c r="D63" s="14"/>
      <c r="E63" s="13"/>
      <c r="F63" s="13">
        <v>2</v>
      </c>
      <c r="G63" t="e">
        <f>IF(B63=777,(INDEX(ОКНА!$C$60:$C$66,MATCH(СВОДНАЯ!D63,ОКНА!$B$60:$B$66,0))),(INDEX(ОКНА!$C$2:$C$58,MATCH(D63,ОКНА!$B$2:$B$58))))</f>
        <v>#N/A</v>
      </c>
      <c r="H63" t="e">
        <f>INDEX(ОКНА!$D$60:$D$66,MATCH(СВОДНАЯ!D63,ОКНА!$B$60:$B$66,0))</f>
        <v>#N/A</v>
      </c>
      <c r="I63" t="e">
        <f>IF(B63=777,(INDEX(ОКНА!$F$60:$F$66,MATCH(СВОДНАЯ!D63,ОКНА!$B$60:$B$66,0))),(INDEX(ОКНА!$F$2:$F$58,MATCH(D63,ОКНА!$B$2:$B$58))))</f>
        <v>#N/A</v>
      </c>
    </row>
    <row r="64" spans="1:9" x14ac:dyDescent="0.25">
      <c r="A64" s="13">
        <v>1191</v>
      </c>
      <c r="B64" s="13"/>
      <c r="C64" s="13" t="s">
        <v>111</v>
      </c>
      <c r="D64" s="13"/>
      <c r="E64" s="13"/>
      <c r="F64" s="13">
        <v>1</v>
      </c>
      <c r="G64" t="e">
        <f>IF(B64=777,(INDEX(ОКНА!$C$60:$C$66,MATCH(СВОДНАЯ!D64,ОКНА!$B$60:$B$66,0))),(INDEX(ОКНА!$C$2:$C$58,MATCH(D64,ОКНА!$B$2:$B$58))))</f>
        <v>#N/A</v>
      </c>
      <c r="H64" t="e">
        <f>INDEX(ОКНА!$D$60:$D$66,MATCH(СВОДНАЯ!D64,ОКНА!$B$60:$B$66,0))</f>
        <v>#N/A</v>
      </c>
      <c r="I64" t="e">
        <f>IF(B64=777,(INDEX(ОКНА!$F$60:$F$66,MATCH(СВОДНАЯ!D64,ОКНА!$B$60:$B$66,0))),(INDEX(ОКНА!$F$2:$F$58,MATCH(D64,ОКНА!$B$2:$B$58))))</f>
        <v>#N/A</v>
      </c>
    </row>
    <row r="65" spans="1:9" x14ac:dyDescent="0.25">
      <c r="A65" s="13">
        <v>1192</v>
      </c>
      <c r="B65" s="13"/>
      <c r="C65" s="13" t="s">
        <v>110</v>
      </c>
      <c r="D65" s="14"/>
      <c r="E65" s="13" t="s">
        <v>107</v>
      </c>
      <c r="F65" s="13">
        <v>1</v>
      </c>
      <c r="G65" t="e">
        <f>IF(B65=777,(INDEX(ОКНА!$C$60:$C$66,MATCH(СВОДНАЯ!D65,ОКНА!$B$60:$B$66,0))),(INDEX(ОКНА!$C$2:$C$58,MATCH(D65,ОКНА!$B$2:$B$58))))</f>
        <v>#N/A</v>
      </c>
      <c r="H65" t="e">
        <f>INDEX(ОКНА!$D$60:$D$66,MATCH(СВОДНАЯ!D65,ОКНА!$B$60:$B$66,0))</f>
        <v>#N/A</v>
      </c>
      <c r="I65" t="e">
        <f>IF(B65=777,(INDEX(ОКНА!$F$60:$F$66,MATCH(СВОДНАЯ!D65,ОКНА!$B$60:$B$66,0))),(INDEX(ОКНА!$F$2:$F$58,MATCH(D65,ОКНА!$B$2:$B$58))))</f>
        <v>#N/A</v>
      </c>
    </row>
    <row r="66" spans="1:9" x14ac:dyDescent="0.25">
      <c r="A66" s="13">
        <v>1192</v>
      </c>
      <c r="B66" s="13">
        <v>777</v>
      </c>
      <c r="C66" s="13" t="s">
        <v>112</v>
      </c>
      <c r="D66" s="13" t="s">
        <v>103</v>
      </c>
      <c r="E66" s="13"/>
      <c r="F66" s="13">
        <v>1</v>
      </c>
      <c r="G66">
        <f>IF(B66=777,(INDEX(ОКНА!$C$60:$C$66,MATCH(СВОДНАЯ!D66,ОКНА!$B$60:$B$66,0))),(INDEX(ОКНА!$C$2:$C$58,MATCH(D66,ОКНА!$B$2:$B$58))))</f>
        <v>24</v>
      </c>
      <c r="H66">
        <f>INDEX(ОКНА!$D$60:$D$66,MATCH(СВОДНАЯ!D66,ОКНА!$B$60:$B$66,0))</f>
        <v>6</v>
      </c>
      <c r="I66">
        <f>IF(B66=777,(INDEX(ОКНА!$F$60:$F$66,MATCH(СВОДНАЯ!D66,ОКНА!$B$60:$B$66,0))),(INDEX(ОКНА!$F$2:$F$58,MATCH(D66,ОКНА!$B$2:$B$58))))</f>
        <v>12</v>
      </c>
    </row>
    <row r="67" spans="1:9" x14ac:dyDescent="0.25">
      <c r="A67" s="13">
        <v>1192</v>
      </c>
      <c r="B67" s="13"/>
      <c r="C67" s="13" t="s">
        <v>109</v>
      </c>
      <c r="D67" s="14"/>
      <c r="E67" s="13"/>
      <c r="F67" s="13">
        <v>1</v>
      </c>
      <c r="G67" t="e">
        <f>IF(B67=777,(INDEX(ОКНА!$C$60:$C$66,MATCH(СВОДНАЯ!D67,ОКНА!$B$60:$B$66,0))),(INDEX(ОКНА!$C$2:$C$58,MATCH(D67,ОКНА!$B$2:$B$58))))</f>
        <v>#N/A</v>
      </c>
      <c r="H67" t="e">
        <f>INDEX(ОКНА!$D$60:$D$66,MATCH(СВОДНАЯ!D67,ОКНА!$B$60:$B$66,0))</f>
        <v>#N/A</v>
      </c>
      <c r="I67" t="e">
        <f>IF(B67=777,(INDEX(ОКНА!$F$60:$F$66,MATCH(СВОДНАЯ!D67,ОКНА!$B$60:$B$66,0))),(INDEX(ОКНА!$F$2:$F$58,MATCH(D67,ОКНА!$B$2:$B$58))))</f>
        <v>#N/A</v>
      </c>
    </row>
    <row r="68" spans="1:9" x14ac:dyDescent="0.25">
      <c r="A68" s="13">
        <v>1192</v>
      </c>
      <c r="B68" s="13"/>
      <c r="C68" s="13" t="s">
        <v>113</v>
      </c>
      <c r="D68" s="14"/>
      <c r="E68" s="13"/>
      <c r="F68" s="13">
        <v>2</v>
      </c>
      <c r="G68" t="e">
        <f>IF(B68=777,(INDEX(ОКНА!$C$60:$C$66,MATCH(СВОДНАЯ!D68,ОКНА!$B$60:$B$66,0))),(INDEX(ОКНА!$C$2:$C$58,MATCH(D68,ОКНА!$B$2:$B$58))))</f>
        <v>#N/A</v>
      </c>
      <c r="H68" t="e">
        <f>INDEX(ОКНА!$D$60:$D$66,MATCH(СВОДНАЯ!D68,ОКНА!$B$60:$B$66,0))</f>
        <v>#N/A</v>
      </c>
      <c r="I68" t="e">
        <f>IF(B68=777,(INDEX(ОКНА!$F$60:$F$66,MATCH(СВОДНАЯ!D68,ОКНА!$B$60:$B$66,0))),(INDEX(ОКНА!$F$2:$F$58,MATCH(D68,ОКНА!$B$2:$B$58))))</f>
        <v>#N/A</v>
      </c>
    </row>
    <row r="69" spans="1:9" x14ac:dyDescent="0.25">
      <c r="A69" s="13">
        <v>1192</v>
      </c>
      <c r="B69" s="13"/>
      <c r="C69" s="13" t="s">
        <v>111</v>
      </c>
      <c r="D69" s="14"/>
      <c r="E69" s="13"/>
      <c r="F69" s="13">
        <v>1</v>
      </c>
      <c r="G69" t="e">
        <f>IF(B69=777,(INDEX(ОКНА!$C$60:$C$66,MATCH(СВОДНАЯ!D69,ОКНА!$B$60:$B$66,0))),(INDEX(ОКНА!$C$2:$C$58,MATCH(D69,ОКНА!$B$2:$B$58))))</f>
        <v>#N/A</v>
      </c>
      <c r="H69" t="e">
        <f>INDEX(ОКНА!$D$60:$D$66,MATCH(СВОДНАЯ!D69,ОКНА!$B$60:$B$66,0))</f>
        <v>#N/A</v>
      </c>
      <c r="I69" t="e">
        <f>IF(B69=777,(INDEX(ОКНА!$F$60:$F$66,MATCH(СВОДНАЯ!D69,ОКНА!$B$60:$B$66,0))),(INDEX(ОКНА!$F$2:$F$58,MATCH(D69,ОКНА!$B$2:$B$58))))</f>
        <v>#N/A</v>
      </c>
    </row>
    <row r="70" spans="1:9" x14ac:dyDescent="0.25">
      <c r="A70" s="13">
        <v>1210</v>
      </c>
      <c r="B70" s="13"/>
      <c r="C70" s="13" t="s">
        <v>109</v>
      </c>
      <c r="D70" s="14"/>
      <c r="E70" s="13"/>
      <c r="F70" s="13">
        <v>1</v>
      </c>
      <c r="G70" t="e">
        <f>IF(B70=777,(INDEX(ОКНА!$C$60:$C$66,MATCH(СВОДНАЯ!D70,ОКНА!$B$60:$B$66,0))),(INDEX(ОКНА!$C$2:$C$58,MATCH(D70,ОКНА!$B$2:$B$58))))</f>
        <v>#N/A</v>
      </c>
      <c r="H70" t="e">
        <f>INDEX(ОКНА!$D$60:$D$66,MATCH(СВОДНАЯ!D70,ОКНА!$B$60:$B$66,0))</f>
        <v>#N/A</v>
      </c>
      <c r="I70" t="e">
        <f>IF(B70=777,(INDEX(ОКНА!$F$60:$F$66,MATCH(СВОДНАЯ!D70,ОКНА!$B$60:$B$66,0))),(INDEX(ОКНА!$F$2:$F$58,MATCH(D70,ОКНА!$B$2:$B$58))))</f>
        <v>#N/A</v>
      </c>
    </row>
    <row r="71" spans="1:9" x14ac:dyDescent="0.25">
      <c r="A71" s="13">
        <v>1210</v>
      </c>
      <c r="B71" s="13">
        <v>777</v>
      </c>
      <c r="C71" s="13" t="s">
        <v>112</v>
      </c>
      <c r="D71" s="13" t="s">
        <v>102</v>
      </c>
      <c r="E71" s="13"/>
      <c r="F71" s="13">
        <v>1</v>
      </c>
      <c r="G71">
        <f>IF(B71=777,(INDEX(ОКНА!$C$60:$C$66,MATCH(СВОДНАЯ!D71,ОКНА!$B$60:$B$66,0))),(INDEX(ОКНА!$C$2:$C$58,MATCH(D71,ОКНА!$B$2:$B$58))))</f>
        <v>20</v>
      </c>
      <c r="H71">
        <f>INDEX(ОКНА!$D$60:$D$66,MATCH(СВОДНАЯ!D71,ОКНА!$B$60:$B$66,0))</f>
        <v>6</v>
      </c>
      <c r="I71">
        <f>IF(B71=777,(INDEX(ОКНА!$F$60:$F$66,MATCH(СВОДНАЯ!D71,ОКНА!$B$60:$B$66,0))),(INDEX(ОКНА!$F$2:$F$58,MATCH(D71,ОКНА!$B$2:$B$58))))</f>
        <v>10</v>
      </c>
    </row>
    <row r="72" spans="1:9" x14ac:dyDescent="0.25">
      <c r="A72" s="13">
        <v>1210</v>
      </c>
      <c r="B72" s="13"/>
      <c r="C72" s="13" t="s">
        <v>110</v>
      </c>
      <c r="D72" s="14"/>
      <c r="E72" s="13" t="s">
        <v>107</v>
      </c>
      <c r="F72" s="13">
        <v>1</v>
      </c>
      <c r="G72" t="e">
        <f>IF(B72=777,(INDEX(ОКНА!$C$60:$C$66,MATCH(СВОДНАЯ!D72,ОКНА!$B$60:$B$66,0))),(INDEX(ОКНА!$C$2:$C$58,MATCH(D72,ОКНА!$B$2:$B$58))))</f>
        <v>#N/A</v>
      </c>
      <c r="H72" t="e">
        <f>INDEX(ОКНА!$D$60:$D$66,MATCH(СВОДНАЯ!D72,ОКНА!$B$60:$B$66,0))</f>
        <v>#N/A</v>
      </c>
      <c r="I72" t="e">
        <f>IF(B72=777,(INDEX(ОКНА!$F$60:$F$66,MATCH(СВОДНАЯ!D72,ОКНА!$B$60:$B$66,0))),(INDEX(ОКНА!$F$2:$F$58,MATCH(D72,ОКНА!$B$2:$B$58))))</f>
        <v>#N/A</v>
      </c>
    </row>
    <row r="73" spans="1:9" x14ac:dyDescent="0.25">
      <c r="A73" s="13">
        <v>1210</v>
      </c>
      <c r="B73" s="13"/>
      <c r="C73" s="13" t="s">
        <v>113</v>
      </c>
      <c r="D73" s="14"/>
      <c r="E73" s="13"/>
      <c r="F73" s="13">
        <v>2</v>
      </c>
      <c r="G73" t="e">
        <f>IF(B73=777,(INDEX(ОКНА!$C$60:$C$66,MATCH(СВОДНАЯ!D73,ОКНА!$B$60:$B$66,0))),(INDEX(ОКНА!$C$2:$C$58,MATCH(D73,ОКНА!$B$2:$B$58))))</f>
        <v>#N/A</v>
      </c>
      <c r="H73" t="e">
        <f>INDEX(ОКНА!$D$60:$D$66,MATCH(СВОДНАЯ!D73,ОКНА!$B$60:$B$66,0))</f>
        <v>#N/A</v>
      </c>
      <c r="I73" t="e">
        <f>IF(B73=777,(INDEX(ОКНА!$F$60:$F$66,MATCH(СВОДНАЯ!D73,ОКНА!$B$60:$B$66,0))),(INDEX(ОКНА!$F$2:$F$58,MATCH(D73,ОКНА!$B$2:$B$58))))</f>
        <v>#N/A</v>
      </c>
    </row>
    <row r="74" spans="1:9" x14ac:dyDescent="0.25">
      <c r="A74" s="13">
        <v>1210</v>
      </c>
      <c r="B74" s="13"/>
      <c r="C74" s="13" t="s">
        <v>111</v>
      </c>
      <c r="D74" s="13"/>
      <c r="E74" s="13"/>
      <c r="F74" s="13">
        <v>1</v>
      </c>
      <c r="G74" t="e">
        <f>IF(B74=777,(INDEX(ОКНА!$C$60:$C$66,MATCH(СВОДНАЯ!D74,ОКНА!$B$60:$B$66,0))),(INDEX(ОКНА!$C$2:$C$58,MATCH(D74,ОКНА!$B$2:$B$58))))</f>
        <v>#N/A</v>
      </c>
      <c r="H74" t="e">
        <f>INDEX(ОКНА!$D$60:$D$66,MATCH(СВОДНАЯ!D74,ОКНА!$B$60:$B$66,0))</f>
        <v>#N/A</v>
      </c>
      <c r="I74" t="e">
        <f>IF(B74=777,(INDEX(ОКНА!$F$60:$F$66,MATCH(СВОДНАЯ!D74,ОКНА!$B$60:$B$66,0))),(INDEX(ОКНА!$F$2:$F$58,MATCH(D74,ОКНА!$B$2:$B$58))))</f>
        <v>#N/A</v>
      </c>
    </row>
    <row r="75" spans="1:9" x14ac:dyDescent="0.25">
      <c r="A75" s="13">
        <v>1214</v>
      </c>
      <c r="B75" s="13"/>
      <c r="C75" s="13" t="s">
        <v>110</v>
      </c>
      <c r="D75" s="14"/>
      <c r="E75" s="13" t="s">
        <v>107</v>
      </c>
      <c r="F75" s="13">
        <v>1</v>
      </c>
      <c r="G75" t="e">
        <f>IF(B75=777,(INDEX(ОКНА!$C$60:$C$66,MATCH(СВОДНАЯ!D75,ОКНА!$B$60:$B$66,0))),(INDEX(ОКНА!$C$2:$C$58,MATCH(D75,ОКНА!$B$2:$B$58))))</f>
        <v>#N/A</v>
      </c>
      <c r="H75" t="e">
        <f>INDEX(ОКНА!$D$60:$D$66,MATCH(СВОДНАЯ!D75,ОКНА!$B$60:$B$66,0))</f>
        <v>#N/A</v>
      </c>
      <c r="I75" t="e">
        <f>IF(B75=777,(INDEX(ОКНА!$F$60:$F$66,MATCH(СВОДНАЯ!D75,ОКНА!$B$60:$B$66,0))),(INDEX(ОКНА!$F$2:$F$58,MATCH(D75,ОКНА!$B$2:$B$58))))</f>
        <v>#N/A</v>
      </c>
    </row>
    <row r="76" spans="1:9" x14ac:dyDescent="0.25">
      <c r="A76" s="13">
        <v>1214</v>
      </c>
      <c r="B76" s="13">
        <v>777</v>
      </c>
      <c r="C76" s="13" t="s">
        <v>112</v>
      </c>
      <c r="D76" s="13" t="s">
        <v>102</v>
      </c>
      <c r="E76" s="13"/>
      <c r="F76" s="13">
        <v>1</v>
      </c>
      <c r="G76">
        <f>IF(B76=777,(INDEX(ОКНА!$C$60:$C$66,MATCH(СВОДНАЯ!D76,ОКНА!$B$60:$B$66,0))),(INDEX(ОКНА!$C$2:$C$58,MATCH(D76,ОКНА!$B$2:$B$58))))</f>
        <v>20</v>
      </c>
      <c r="H76">
        <f>INDEX(ОКНА!$D$60:$D$66,MATCH(СВОДНАЯ!D76,ОКНА!$B$60:$B$66,0))</f>
        <v>6</v>
      </c>
      <c r="I76">
        <f>IF(B76=777,(INDEX(ОКНА!$F$60:$F$66,MATCH(СВОДНАЯ!D76,ОКНА!$B$60:$B$66,0))),(INDEX(ОКНА!$F$2:$F$58,MATCH(D76,ОКНА!$B$2:$B$58))))</f>
        <v>10</v>
      </c>
    </row>
    <row r="77" spans="1:9" x14ac:dyDescent="0.25">
      <c r="A77" s="13">
        <v>1214</v>
      </c>
      <c r="B77" s="13"/>
      <c r="C77" s="13" t="s">
        <v>109</v>
      </c>
      <c r="D77" s="14"/>
      <c r="E77" s="13"/>
      <c r="F77" s="13">
        <v>1</v>
      </c>
      <c r="G77" t="e">
        <f>IF(B77=777,(INDEX(ОКНА!$C$60:$C$66,MATCH(СВОДНАЯ!D77,ОКНА!$B$60:$B$66,0))),(INDEX(ОКНА!$C$2:$C$58,MATCH(D77,ОКНА!$B$2:$B$58))))</f>
        <v>#N/A</v>
      </c>
      <c r="H77" t="e">
        <f>INDEX(ОКНА!$D$60:$D$66,MATCH(СВОДНАЯ!D77,ОКНА!$B$60:$B$66,0))</f>
        <v>#N/A</v>
      </c>
      <c r="I77" t="e">
        <f>IF(B77=777,(INDEX(ОКНА!$F$60:$F$66,MATCH(СВОДНАЯ!D77,ОКНА!$B$60:$B$66,0))),(INDEX(ОКНА!$F$2:$F$58,MATCH(D77,ОКНА!$B$2:$B$58))))</f>
        <v>#N/A</v>
      </c>
    </row>
    <row r="78" spans="1:9" x14ac:dyDescent="0.25">
      <c r="A78" s="13">
        <v>1214</v>
      </c>
      <c r="B78" s="13"/>
      <c r="C78" s="13" t="s">
        <v>111</v>
      </c>
      <c r="D78" s="14"/>
      <c r="E78" s="13"/>
      <c r="F78" s="13">
        <v>3</v>
      </c>
      <c r="G78" t="e">
        <f>IF(B78=777,(INDEX(ОКНА!$C$60:$C$66,MATCH(СВОДНАЯ!D78,ОКНА!$B$60:$B$66,0))),(INDEX(ОКНА!$C$2:$C$58,MATCH(D78,ОКНА!$B$2:$B$58))))</f>
        <v>#N/A</v>
      </c>
      <c r="H78" t="e">
        <f>INDEX(ОКНА!$D$60:$D$66,MATCH(СВОДНАЯ!D78,ОКНА!$B$60:$B$66,0))</f>
        <v>#N/A</v>
      </c>
      <c r="I78" t="e">
        <f>IF(B78=777,(INDEX(ОКНА!$F$60:$F$66,MATCH(СВОДНАЯ!D78,ОКНА!$B$60:$B$66,0))),(INDEX(ОКНА!$F$2:$F$58,MATCH(D78,ОКНА!$B$2:$B$58))))</f>
        <v>#N/A</v>
      </c>
    </row>
    <row r="79" spans="1:9" x14ac:dyDescent="0.25">
      <c r="A79" s="13">
        <v>1214</v>
      </c>
      <c r="B79" s="13"/>
      <c r="C79" s="13" t="s">
        <v>113</v>
      </c>
      <c r="D79" s="14"/>
      <c r="E79" s="13"/>
      <c r="F79" s="13">
        <v>2</v>
      </c>
      <c r="G79" t="e">
        <f>IF(B79=777,(INDEX(ОКНА!$C$60:$C$66,MATCH(СВОДНАЯ!D79,ОКНА!$B$60:$B$66,0))),(INDEX(ОКНА!$C$2:$C$58,MATCH(D79,ОКНА!$B$2:$B$58))))</f>
        <v>#N/A</v>
      </c>
      <c r="H79" t="e">
        <f>INDEX(ОКНА!$D$60:$D$66,MATCH(СВОДНАЯ!D79,ОКНА!$B$60:$B$66,0))</f>
        <v>#N/A</v>
      </c>
      <c r="I79" t="e">
        <f>IF(B79=777,(INDEX(ОКНА!$F$60:$F$66,MATCH(СВОДНАЯ!D79,ОКНА!$B$60:$B$66,0))),(INDEX(ОКНА!$F$2:$F$58,MATCH(D79,ОКНА!$B$2:$B$58))))</f>
        <v>#N/A</v>
      </c>
    </row>
    <row r="80" spans="1:9" x14ac:dyDescent="0.25">
      <c r="A80" s="13">
        <v>1225</v>
      </c>
      <c r="B80" s="13"/>
      <c r="C80" s="13" t="s">
        <v>109</v>
      </c>
      <c r="D80" s="13"/>
      <c r="E80" s="13"/>
      <c r="F80" s="13">
        <v>1</v>
      </c>
      <c r="G80" t="e">
        <f>IF(B80=777,(INDEX(ОКНА!$C$60:$C$66,MATCH(СВОДНАЯ!D80,ОКНА!$B$60:$B$66,0))),(INDEX(ОКНА!$C$2:$C$58,MATCH(D80,ОКНА!$B$2:$B$58))))</f>
        <v>#N/A</v>
      </c>
      <c r="H80" t="e">
        <f>INDEX(ОКНА!$D$60:$D$66,MATCH(СВОДНАЯ!D80,ОКНА!$B$60:$B$66,0))</f>
        <v>#N/A</v>
      </c>
      <c r="I80" t="e">
        <f>IF(B80=777,(INDEX(ОКНА!$F$60:$F$66,MATCH(СВОДНАЯ!D80,ОКНА!$B$60:$B$66,0))),(INDEX(ОКНА!$F$2:$F$58,MATCH(D80,ОКНА!$B$2:$B$58))))</f>
        <v>#N/A</v>
      </c>
    </row>
    <row r="81" spans="1:9" x14ac:dyDescent="0.25">
      <c r="A81" s="13">
        <v>1225</v>
      </c>
      <c r="B81" s="13"/>
      <c r="C81" s="13" t="s">
        <v>110</v>
      </c>
      <c r="D81" s="14"/>
      <c r="E81" s="13" t="s">
        <v>107</v>
      </c>
      <c r="F81" s="13">
        <v>1</v>
      </c>
      <c r="G81" t="e">
        <f>IF(B81=777,(INDEX(ОКНА!$C$60:$C$66,MATCH(СВОДНАЯ!D81,ОКНА!$B$60:$B$66,0))),(INDEX(ОКНА!$C$2:$C$58,MATCH(D81,ОКНА!$B$2:$B$58))))</f>
        <v>#N/A</v>
      </c>
      <c r="H81" t="e">
        <f>INDEX(ОКНА!$D$60:$D$66,MATCH(СВОДНАЯ!D81,ОКНА!$B$60:$B$66,0))</f>
        <v>#N/A</v>
      </c>
      <c r="I81" t="e">
        <f>IF(B81=777,(INDEX(ОКНА!$F$60:$F$66,MATCH(СВОДНАЯ!D81,ОКНА!$B$60:$B$66,0))),(INDEX(ОКНА!$F$2:$F$58,MATCH(D81,ОКНА!$B$2:$B$58))))</f>
        <v>#N/A</v>
      </c>
    </row>
    <row r="82" spans="1:9" x14ac:dyDescent="0.25">
      <c r="A82" s="13">
        <v>1225</v>
      </c>
      <c r="B82" s="13"/>
      <c r="C82" s="13" t="s">
        <v>113</v>
      </c>
      <c r="D82" s="14"/>
      <c r="E82" s="13"/>
      <c r="F82" s="13">
        <v>2</v>
      </c>
      <c r="G82" t="e">
        <f>IF(B82=777,(INDEX(ОКНА!$C$60:$C$66,MATCH(СВОДНАЯ!D82,ОКНА!$B$60:$B$66,0))),(INDEX(ОКНА!$C$2:$C$58,MATCH(D82,ОКНА!$B$2:$B$58))))</f>
        <v>#N/A</v>
      </c>
      <c r="H82" t="e">
        <f>INDEX(ОКНА!$D$60:$D$66,MATCH(СВОДНАЯ!D82,ОКНА!$B$60:$B$66,0))</f>
        <v>#N/A</v>
      </c>
      <c r="I82" t="e">
        <f>IF(B82=777,(INDEX(ОКНА!$F$60:$F$66,MATCH(СВОДНАЯ!D82,ОКНА!$B$60:$B$66,0))),(INDEX(ОКНА!$F$2:$F$58,MATCH(D82,ОКНА!$B$2:$B$58))))</f>
        <v>#N/A</v>
      </c>
    </row>
    <row r="83" spans="1:9" x14ac:dyDescent="0.25">
      <c r="A83" s="13">
        <v>1225</v>
      </c>
      <c r="B83" s="13"/>
      <c r="C83" s="13" t="s">
        <v>111</v>
      </c>
      <c r="D83" s="14"/>
      <c r="E83" s="13"/>
      <c r="F83" s="13">
        <v>2</v>
      </c>
      <c r="G83" t="e">
        <f>IF(B83=777,(INDEX(ОКНА!$C$60:$C$66,MATCH(СВОДНАЯ!D83,ОКНА!$B$60:$B$66,0))),(INDEX(ОКНА!$C$2:$C$58,MATCH(D83,ОКНА!$B$2:$B$58))))</f>
        <v>#N/A</v>
      </c>
      <c r="H83" t="e">
        <f>INDEX(ОКНА!$D$60:$D$66,MATCH(СВОДНАЯ!D83,ОКНА!$B$60:$B$66,0))</f>
        <v>#N/A</v>
      </c>
      <c r="I83" t="e">
        <f>IF(B83=777,(INDEX(ОКНА!$F$60:$F$66,MATCH(СВОДНАЯ!D83,ОКНА!$B$60:$B$66,0))),(INDEX(ОКНА!$F$2:$F$58,MATCH(D83,ОКНА!$B$2:$B$58))))</f>
        <v>#N/A</v>
      </c>
    </row>
    <row r="84" spans="1:9" x14ac:dyDescent="0.25">
      <c r="A84" s="13">
        <v>1246</v>
      </c>
      <c r="B84" s="13">
        <v>777</v>
      </c>
      <c r="C84" s="13" t="s">
        <v>112</v>
      </c>
      <c r="D84" s="13" t="s">
        <v>102</v>
      </c>
      <c r="E84" s="13"/>
      <c r="F84" s="13">
        <v>2</v>
      </c>
      <c r="G84">
        <f>IF(B84=777,(INDEX(ОКНА!$C$60:$C$66,MATCH(СВОДНАЯ!D84,ОКНА!$B$60:$B$66,0))),(INDEX(ОКНА!$C$2:$C$58,MATCH(D84,ОКНА!$B$2:$B$58))))</f>
        <v>20</v>
      </c>
      <c r="H84">
        <f>INDEX(ОКНА!$D$60:$D$66,MATCH(СВОДНАЯ!D84,ОКНА!$B$60:$B$66,0))</f>
        <v>6</v>
      </c>
      <c r="I84">
        <f>IF(B84=777,(INDEX(ОКНА!$F$60:$F$66,MATCH(СВОДНАЯ!D84,ОКНА!$B$60:$B$66,0))),(INDEX(ОКНА!$F$2:$F$58,MATCH(D84,ОКНА!$B$2:$B$58))))</f>
        <v>10</v>
      </c>
    </row>
    <row r="85" spans="1:9" x14ac:dyDescent="0.25">
      <c r="A85" s="13">
        <v>1246</v>
      </c>
      <c r="B85" s="13"/>
      <c r="C85" s="13" t="s">
        <v>110</v>
      </c>
      <c r="D85" s="14"/>
      <c r="E85" s="13" t="s">
        <v>107</v>
      </c>
      <c r="F85" s="13">
        <v>1</v>
      </c>
      <c r="G85" t="e">
        <f>IF(B85=777,(INDEX(ОКНА!$C$60:$C$66,MATCH(СВОДНАЯ!D85,ОКНА!$B$60:$B$66,0))),(INDEX(ОКНА!$C$2:$C$58,MATCH(D85,ОКНА!$B$2:$B$58))))</f>
        <v>#N/A</v>
      </c>
      <c r="H85" t="e">
        <f>INDEX(ОКНА!$D$60:$D$66,MATCH(СВОДНАЯ!D85,ОКНА!$B$60:$B$66,0))</f>
        <v>#N/A</v>
      </c>
      <c r="I85" t="e">
        <f>IF(B85=777,(INDEX(ОКНА!$F$60:$F$66,MATCH(СВОДНАЯ!D85,ОКНА!$B$60:$B$66,0))),(INDEX(ОКНА!$F$2:$F$58,MATCH(D85,ОКНА!$B$2:$B$58))))</f>
        <v>#N/A</v>
      </c>
    </row>
    <row r="86" spans="1:9" x14ac:dyDescent="0.25">
      <c r="A86" s="13">
        <v>1246</v>
      </c>
      <c r="B86" s="13"/>
      <c r="C86" s="13" t="s">
        <v>109</v>
      </c>
      <c r="D86" s="14"/>
      <c r="E86" s="13"/>
      <c r="F86" s="13">
        <v>1</v>
      </c>
      <c r="G86" t="e">
        <f>IF(B86=777,(INDEX(ОКНА!$C$60:$C$66,MATCH(СВОДНАЯ!D86,ОКНА!$B$60:$B$66,0))),(INDEX(ОКНА!$C$2:$C$58,MATCH(D86,ОКНА!$B$2:$B$58))))</f>
        <v>#N/A</v>
      </c>
      <c r="H86" t="e">
        <f>INDEX(ОКНА!$D$60:$D$66,MATCH(СВОДНАЯ!D86,ОКНА!$B$60:$B$66,0))</f>
        <v>#N/A</v>
      </c>
      <c r="I86" t="e">
        <f>IF(B86=777,(INDEX(ОКНА!$F$60:$F$66,MATCH(СВОДНАЯ!D86,ОКНА!$B$60:$B$66,0))),(INDEX(ОКНА!$F$2:$F$58,MATCH(D86,ОКНА!$B$2:$B$58))))</f>
        <v>#N/A</v>
      </c>
    </row>
    <row r="87" spans="1:9" x14ac:dyDescent="0.25">
      <c r="A87" s="13">
        <v>1246</v>
      </c>
      <c r="B87" s="13"/>
      <c r="C87" s="13" t="s">
        <v>113</v>
      </c>
      <c r="D87" s="14"/>
      <c r="E87" s="13"/>
      <c r="F87" s="13">
        <v>1</v>
      </c>
      <c r="G87" t="e">
        <f>IF(B87=777,(INDEX(ОКНА!$C$60:$C$66,MATCH(СВОДНАЯ!D87,ОКНА!$B$60:$B$66,0))),(INDEX(ОКНА!$C$2:$C$58,MATCH(D87,ОКНА!$B$2:$B$58))))</f>
        <v>#N/A</v>
      </c>
      <c r="H87" t="e">
        <f>INDEX(ОКНА!$D$60:$D$66,MATCH(СВОДНАЯ!D87,ОКНА!$B$60:$B$66,0))</f>
        <v>#N/A</v>
      </c>
      <c r="I87" t="e">
        <f>IF(B87=777,(INDEX(ОКНА!$F$60:$F$66,MATCH(СВОДНАЯ!D87,ОКНА!$B$60:$B$66,0))),(INDEX(ОКНА!$F$2:$F$58,MATCH(D87,ОКНА!$B$2:$B$58))))</f>
        <v>#N/A</v>
      </c>
    </row>
    <row r="88" spans="1:9" x14ac:dyDescent="0.25">
      <c r="A88" s="13">
        <v>1246</v>
      </c>
      <c r="B88" s="13"/>
      <c r="C88" s="13" t="s">
        <v>111</v>
      </c>
      <c r="D88" s="14"/>
      <c r="E88" s="13"/>
      <c r="F88" s="13">
        <v>1</v>
      </c>
      <c r="G88" t="e">
        <f>IF(B88=777,(INDEX(ОКНА!$C$60:$C$66,MATCH(СВОДНАЯ!D88,ОКНА!$B$60:$B$66,0))),(INDEX(ОКНА!$C$2:$C$58,MATCH(D88,ОКНА!$B$2:$B$58))))</f>
        <v>#N/A</v>
      </c>
      <c r="H88" t="e">
        <f>INDEX(ОКНА!$D$60:$D$66,MATCH(СВОДНАЯ!D88,ОКНА!$B$60:$B$66,0))</f>
        <v>#N/A</v>
      </c>
      <c r="I88" t="e">
        <f>IF(B88=777,(INDEX(ОКНА!$F$60:$F$66,MATCH(СВОДНАЯ!D88,ОКНА!$B$60:$B$66,0))),(INDEX(ОКНА!$F$2:$F$58,MATCH(D88,ОКНА!$B$2:$B$58))))</f>
        <v>#N/A</v>
      </c>
    </row>
    <row r="89" spans="1:9" x14ac:dyDescent="0.25">
      <c r="A89" s="13">
        <v>1249</v>
      </c>
      <c r="B89" s="13"/>
      <c r="C89" s="13" t="s">
        <v>109</v>
      </c>
      <c r="D89" s="13"/>
      <c r="E89" s="13"/>
      <c r="F89" s="13">
        <v>2</v>
      </c>
      <c r="G89" t="e">
        <f>IF(B89=777,(INDEX(ОКНА!$C$60:$C$66,MATCH(СВОДНАЯ!D89,ОКНА!$B$60:$B$66,0))),(INDEX(ОКНА!$C$2:$C$58,MATCH(D89,ОКНА!$B$2:$B$58))))</f>
        <v>#N/A</v>
      </c>
      <c r="H89" t="e">
        <f>INDEX(ОКНА!$D$60:$D$66,MATCH(СВОДНАЯ!D89,ОКНА!$B$60:$B$66,0))</f>
        <v>#N/A</v>
      </c>
      <c r="I89" t="e">
        <f>IF(B89=777,(INDEX(ОКНА!$F$60:$F$66,MATCH(СВОДНАЯ!D89,ОКНА!$B$60:$B$66,0))),(INDEX(ОКНА!$F$2:$F$58,MATCH(D89,ОКНА!$B$2:$B$58))))</f>
        <v>#N/A</v>
      </c>
    </row>
    <row r="90" spans="1:9" x14ac:dyDescent="0.25">
      <c r="A90" s="13">
        <v>1249</v>
      </c>
      <c r="B90" s="13"/>
      <c r="C90" s="13" t="s">
        <v>110</v>
      </c>
      <c r="D90" s="14"/>
      <c r="E90" s="13" t="s">
        <v>107</v>
      </c>
      <c r="F90" s="13">
        <v>2</v>
      </c>
      <c r="G90" t="e">
        <f>IF(B90=777,(INDEX(ОКНА!$C$60:$C$66,MATCH(СВОДНАЯ!D90,ОКНА!$B$60:$B$66,0))),(INDEX(ОКНА!$C$2:$C$58,MATCH(D90,ОКНА!$B$2:$B$58))))</f>
        <v>#N/A</v>
      </c>
      <c r="H90" t="e">
        <f>INDEX(ОКНА!$D$60:$D$66,MATCH(СВОДНАЯ!D90,ОКНА!$B$60:$B$66,0))</f>
        <v>#N/A</v>
      </c>
      <c r="I90" t="e">
        <f>IF(B90=777,(INDEX(ОКНА!$F$60:$F$66,MATCH(СВОДНАЯ!D90,ОКНА!$B$60:$B$66,0))),(INDEX(ОКНА!$F$2:$F$58,MATCH(D90,ОКНА!$B$2:$B$58))))</f>
        <v>#N/A</v>
      </c>
    </row>
    <row r="91" spans="1:9" x14ac:dyDescent="0.25">
      <c r="A91" s="13">
        <v>2002</v>
      </c>
      <c r="B91" s="13">
        <v>333</v>
      </c>
      <c r="C91" s="13" t="s">
        <v>112</v>
      </c>
      <c r="D91" s="13" t="s">
        <v>42</v>
      </c>
      <c r="E91" s="13"/>
      <c r="F91" s="13">
        <v>1</v>
      </c>
      <c r="G91">
        <f>IF(B91=777,(INDEX(ОКНА!$C$60:$C$66,MATCH(СВОДНАЯ!D91,ОКНА!$B$60:$B$66,0))),(INDEX(ОКНА!$C$2:$C$58,MATCH(D91,ОКНА!$B$2:$B$58))))</f>
        <v>71</v>
      </c>
      <c r="H91" t="e">
        <f>INDEX(ОКНА!$D$60:$D$66,MATCH(СВОДНАЯ!D91,ОКНА!$B$60:$B$66,0))</f>
        <v>#N/A</v>
      </c>
      <c r="I91">
        <f>IF(B91=777,(INDEX(ОКНА!$F$60:$F$66,MATCH(СВОДНАЯ!D91,ОКНА!$B$60:$B$66,0))),(INDEX(ОКНА!$F$2:$F$58,MATCH(D91,ОКНА!$B$2:$B$58))))</f>
        <v>31</v>
      </c>
    </row>
    <row r="92" spans="1:9" x14ac:dyDescent="0.25">
      <c r="A92" s="13">
        <v>2002</v>
      </c>
      <c r="B92" s="13"/>
      <c r="C92" s="13" t="s">
        <v>110</v>
      </c>
      <c r="D92" s="14"/>
      <c r="E92" s="13" t="s">
        <v>107</v>
      </c>
      <c r="F92" s="13">
        <v>1</v>
      </c>
      <c r="G92" t="e">
        <f>IF(B92=777,(INDEX(ОКНА!$C$60:$C$66,MATCH(СВОДНАЯ!D92,ОКНА!$B$60:$B$66,0))),(INDEX(ОКНА!$C$2:$C$58,MATCH(D92,ОКНА!$B$2:$B$58))))</f>
        <v>#N/A</v>
      </c>
      <c r="H92" t="e">
        <f>INDEX(ОКНА!$D$60:$D$66,MATCH(СВОДНАЯ!D92,ОКНА!$B$60:$B$66,0))</f>
        <v>#N/A</v>
      </c>
      <c r="I92" t="e">
        <f>IF(B92=777,(INDEX(ОКНА!$F$60:$F$66,MATCH(СВОДНАЯ!D92,ОКНА!$B$60:$B$66,0))),(INDEX(ОКНА!$F$2:$F$58,MATCH(D92,ОКНА!$B$2:$B$58))))</f>
        <v>#N/A</v>
      </c>
    </row>
    <row r="93" spans="1:9" x14ac:dyDescent="0.25">
      <c r="A93" s="13">
        <v>2002</v>
      </c>
      <c r="B93" s="13"/>
      <c r="C93" s="13" t="s">
        <v>109</v>
      </c>
      <c r="D93" s="14"/>
      <c r="E93" s="13"/>
      <c r="F93" s="13">
        <v>1</v>
      </c>
      <c r="G93" t="e">
        <f>IF(B93=777,(INDEX(ОКНА!$C$60:$C$66,MATCH(СВОДНАЯ!D93,ОКНА!$B$60:$B$66,0))),(INDEX(ОКНА!$C$2:$C$58,MATCH(D93,ОКНА!$B$2:$B$58))))</f>
        <v>#N/A</v>
      </c>
      <c r="H93" t="e">
        <f>INDEX(ОКНА!$D$60:$D$66,MATCH(СВОДНАЯ!D93,ОКНА!$B$60:$B$66,0))</f>
        <v>#N/A</v>
      </c>
      <c r="I93" t="e">
        <f>IF(B93=777,(INDEX(ОКНА!$F$60:$F$66,MATCH(СВОДНАЯ!D93,ОКНА!$B$60:$B$66,0))),(INDEX(ОКНА!$F$2:$F$58,MATCH(D93,ОКНА!$B$2:$B$58))))</f>
        <v>#N/A</v>
      </c>
    </row>
    <row r="94" spans="1:9" x14ac:dyDescent="0.25">
      <c r="A94" s="13">
        <v>2003</v>
      </c>
      <c r="B94" s="13">
        <v>333</v>
      </c>
      <c r="C94" s="13" t="s">
        <v>112</v>
      </c>
      <c r="D94" s="13" t="s">
        <v>39</v>
      </c>
      <c r="E94" s="13"/>
      <c r="F94" s="13">
        <v>1</v>
      </c>
      <c r="G94">
        <f>IF(B94=777,(INDEX(ОКНА!$C$60:$C$66,MATCH(СВОДНАЯ!D94,ОКНА!$B$60:$B$66,0))),(INDEX(ОКНА!$C$2:$C$58,MATCH(D94,ОКНА!$B$2:$B$58))))</f>
        <v>71</v>
      </c>
      <c r="H94" t="e">
        <f>INDEX(ОКНА!$D$60:$D$66,MATCH(СВОДНАЯ!D94,ОКНА!$B$60:$B$66,0))</f>
        <v>#N/A</v>
      </c>
      <c r="I94">
        <f>IF(B94=777,(INDEX(ОКНА!$F$60:$F$66,MATCH(СВОДНАЯ!D94,ОКНА!$B$60:$B$66,0))),(INDEX(ОКНА!$F$2:$F$58,MATCH(D94,ОКНА!$B$2:$B$58))))</f>
        <v>31</v>
      </c>
    </row>
    <row r="95" spans="1:9" x14ac:dyDescent="0.25">
      <c r="A95" s="13">
        <v>2003</v>
      </c>
      <c r="B95" s="13"/>
      <c r="C95" s="13" t="s">
        <v>110</v>
      </c>
      <c r="D95" s="14"/>
      <c r="E95" s="13" t="s">
        <v>107</v>
      </c>
      <c r="F95" s="13">
        <v>1</v>
      </c>
      <c r="G95" t="e">
        <f>IF(B95=777,(INDEX(ОКНА!$C$60:$C$66,MATCH(СВОДНАЯ!D95,ОКНА!$B$60:$B$66,0))),(INDEX(ОКНА!$C$2:$C$58,MATCH(D95,ОКНА!$B$2:$B$58))))</f>
        <v>#N/A</v>
      </c>
      <c r="H95" t="e">
        <f>INDEX(ОКНА!$D$60:$D$66,MATCH(СВОДНАЯ!D95,ОКНА!$B$60:$B$66,0))</f>
        <v>#N/A</v>
      </c>
      <c r="I95" t="e">
        <f>IF(B95=777,(INDEX(ОКНА!$F$60:$F$66,MATCH(СВОДНАЯ!D95,ОКНА!$B$60:$B$66,0))),(INDEX(ОКНА!$F$2:$F$58,MATCH(D95,ОКНА!$B$2:$B$58))))</f>
        <v>#N/A</v>
      </c>
    </row>
    <row r="96" spans="1:9" x14ac:dyDescent="0.25">
      <c r="A96" s="13">
        <v>2003</v>
      </c>
      <c r="B96" s="13"/>
      <c r="C96" s="13" t="s">
        <v>109</v>
      </c>
      <c r="D96" s="14"/>
      <c r="E96" s="13"/>
      <c r="F96" s="13">
        <v>1</v>
      </c>
      <c r="G96" t="e">
        <f>IF(B96=777,(INDEX(ОКНА!$C$60:$C$66,MATCH(СВОДНАЯ!D96,ОКНА!$B$60:$B$66,0))),(INDEX(ОКНА!$C$2:$C$58,MATCH(D96,ОКНА!$B$2:$B$58))))</f>
        <v>#N/A</v>
      </c>
      <c r="H96" t="e">
        <f>INDEX(ОКНА!$D$60:$D$66,MATCH(СВОДНАЯ!D96,ОКНА!$B$60:$B$66,0))</f>
        <v>#N/A</v>
      </c>
      <c r="I96" t="e">
        <f>IF(B96=777,(INDEX(ОКНА!$F$60:$F$66,MATCH(СВОДНАЯ!D96,ОКНА!$B$60:$B$66,0))),(INDEX(ОКНА!$F$2:$F$58,MATCH(D96,ОКНА!$B$2:$B$58))))</f>
        <v>#N/A</v>
      </c>
    </row>
    <row r="97" spans="1:9" x14ac:dyDescent="0.25">
      <c r="A97" s="13">
        <v>2004</v>
      </c>
      <c r="B97" s="13">
        <v>333</v>
      </c>
      <c r="C97" s="13" t="s">
        <v>112</v>
      </c>
      <c r="D97" s="13" t="s">
        <v>40</v>
      </c>
      <c r="E97" s="13"/>
      <c r="F97" s="13">
        <v>1</v>
      </c>
      <c r="G97">
        <f>IF(B97=777,(INDEX(ОКНА!$C$60:$C$66,MATCH(СВОДНАЯ!D97,ОКНА!$B$60:$B$66,0))),(INDEX(ОКНА!$C$2:$C$58,MATCH(D97,ОКНА!$B$2:$B$58))))</f>
        <v>67</v>
      </c>
      <c r="H97" t="e">
        <f>INDEX(ОКНА!$D$60:$D$66,MATCH(СВОДНАЯ!D97,ОКНА!$B$60:$B$66,0))</f>
        <v>#N/A</v>
      </c>
      <c r="I97">
        <f>IF(B97=777,(INDEX(ОКНА!$F$60:$F$66,MATCH(СВОДНАЯ!D97,ОКНА!$B$60:$B$66,0))),(INDEX(ОКНА!$F$2:$F$58,MATCH(D97,ОКНА!$B$2:$B$58))))</f>
        <v>29</v>
      </c>
    </row>
    <row r="98" spans="1:9" x14ac:dyDescent="0.25">
      <c r="A98" s="13">
        <v>2004</v>
      </c>
      <c r="B98" s="13"/>
      <c r="C98" s="13" t="s">
        <v>110</v>
      </c>
      <c r="D98" s="14"/>
      <c r="E98" s="13" t="s">
        <v>107</v>
      </c>
      <c r="F98" s="13">
        <v>1</v>
      </c>
      <c r="G98" t="e">
        <f>IF(B98=777,(INDEX(ОКНА!$C$60:$C$66,MATCH(СВОДНАЯ!D98,ОКНА!$B$60:$B$66,0))),(INDEX(ОКНА!$C$2:$C$58,MATCH(D98,ОКНА!$B$2:$B$58))))</f>
        <v>#N/A</v>
      </c>
      <c r="H98" t="e">
        <f>INDEX(ОКНА!$D$60:$D$66,MATCH(СВОДНАЯ!D98,ОКНА!$B$60:$B$66,0))</f>
        <v>#N/A</v>
      </c>
      <c r="I98" t="e">
        <f>IF(B98=777,(INDEX(ОКНА!$F$60:$F$66,MATCH(СВОДНАЯ!D98,ОКНА!$B$60:$B$66,0))),(INDEX(ОКНА!$F$2:$F$58,MATCH(D98,ОКНА!$B$2:$B$58))))</f>
        <v>#N/A</v>
      </c>
    </row>
    <row r="99" spans="1:9" x14ac:dyDescent="0.25">
      <c r="A99" s="13">
        <v>2004</v>
      </c>
      <c r="B99" s="13"/>
      <c r="C99" s="13" t="s">
        <v>109</v>
      </c>
      <c r="D99" s="14"/>
      <c r="E99" s="13"/>
      <c r="F99" s="13">
        <v>1</v>
      </c>
      <c r="G99" t="e">
        <f>IF(B99=777,(INDEX(ОКНА!$C$60:$C$66,MATCH(СВОДНАЯ!D99,ОКНА!$B$60:$B$66,0))),(INDEX(ОКНА!$C$2:$C$58,MATCH(D99,ОКНА!$B$2:$B$58))))</f>
        <v>#N/A</v>
      </c>
      <c r="H99" t="e">
        <f>INDEX(ОКНА!$D$60:$D$66,MATCH(СВОДНАЯ!D99,ОКНА!$B$60:$B$66,0))</f>
        <v>#N/A</v>
      </c>
      <c r="I99" t="e">
        <f>IF(B99=777,(INDEX(ОКНА!$F$60:$F$66,MATCH(СВОДНАЯ!D99,ОКНА!$B$60:$B$66,0))),(INDEX(ОКНА!$F$2:$F$58,MATCH(D99,ОКНА!$B$2:$B$58))))</f>
        <v>#N/A</v>
      </c>
    </row>
    <row r="100" spans="1:9" x14ac:dyDescent="0.25">
      <c r="A100" s="13">
        <v>2005</v>
      </c>
      <c r="B100" s="13">
        <v>333</v>
      </c>
      <c r="C100" s="13" t="s">
        <v>112</v>
      </c>
      <c r="D100" s="13" t="s">
        <v>41</v>
      </c>
      <c r="E100" s="13"/>
      <c r="F100" s="13">
        <v>1</v>
      </c>
      <c r="G100">
        <f>IF(B100=777,(INDEX(ОКНА!$C$60:$C$66,MATCH(СВОДНАЯ!D100,ОКНА!$B$60:$B$66,0))),(INDEX(ОКНА!$C$2:$C$58,MATCH(D100,ОКНА!$B$2:$B$58))))</f>
        <v>71</v>
      </c>
      <c r="H100" t="e">
        <f>INDEX(ОКНА!$D$60:$D$66,MATCH(СВОДНАЯ!D100,ОКНА!$B$60:$B$66,0))</f>
        <v>#N/A</v>
      </c>
      <c r="I100">
        <f>IF(B100=777,(INDEX(ОКНА!$F$60:$F$66,MATCH(СВОДНАЯ!D100,ОКНА!$B$60:$B$66,0))),(INDEX(ОКНА!$F$2:$F$58,MATCH(D100,ОКНА!$B$2:$B$58))))</f>
        <v>31</v>
      </c>
    </row>
    <row r="101" spans="1:9" x14ac:dyDescent="0.25">
      <c r="A101" s="13">
        <v>2005</v>
      </c>
      <c r="B101" s="13"/>
      <c r="C101" s="13" t="s">
        <v>110</v>
      </c>
      <c r="D101" s="14"/>
      <c r="E101" s="13" t="s">
        <v>107</v>
      </c>
      <c r="F101" s="13">
        <v>1</v>
      </c>
      <c r="G101" t="e">
        <f>IF(B101=777,(INDEX(ОКНА!$C$60:$C$66,MATCH(СВОДНАЯ!D101,ОКНА!$B$60:$B$66,0))),(INDEX(ОКНА!$C$2:$C$58,MATCH(D101,ОКНА!$B$2:$B$58))))</f>
        <v>#N/A</v>
      </c>
      <c r="H101" t="e">
        <f>INDEX(ОКНА!$D$60:$D$66,MATCH(СВОДНАЯ!D101,ОКНА!$B$60:$B$66,0))</f>
        <v>#N/A</v>
      </c>
      <c r="I101" t="e">
        <f>IF(B101=777,(INDEX(ОКНА!$F$60:$F$66,MATCH(СВОДНАЯ!D101,ОКНА!$B$60:$B$66,0))),(INDEX(ОКНА!$F$2:$F$58,MATCH(D101,ОКНА!$B$2:$B$58))))</f>
        <v>#N/A</v>
      </c>
    </row>
    <row r="102" spans="1:9" x14ac:dyDescent="0.25">
      <c r="A102" s="13">
        <v>2005</v>
      </c>
      <c r="B102" s="13"/>
      <c r="C102" s="13" t="s">
        <v>109</v>
      </c>
      <c r="D102" s="14"/>
      <c r="E102" s="13"/>
      <c r="F102" s="13">
        <v>1</v>
      </c>
      <c r="G102" t="e">
        <f>IF(B102=777,(INDEX(ОКНА!$C$60:$C$66,MATCH(СВОДНАЯ!D102,ОКНА!$B$60:$B$66,0))),(INDEX(ОКНА!$C$2:$C$58,MATCH(D102,ОКНА!$B$2:$B$58))))</f>
        <v>#N/A</v>
      </c>
      <c r="H102" t="e">
        <f>INDEX(ОКНА!$D$60:$D$66,MATCH(СВОДНАЯ!D102,ОКНА!$B$60:$B$66,0))</f>
        <v>#N/A</v>
      </c>
      <c r="I102" t="e">
        <f>IF(B102=777,(INDEX(ОКНА!$F$60:$F$66,MATCH(СВОДНАЯ!D102,ОКНА!$B$60:$B$66,0))),(INDEX(ОКНА!$F$2:$F$58,MATCH(D102,ОКНА!$B$2:$B$58))))</f>
        <v>#N/A</v>
      </c>
    </row>
    <row r="103" spans="1:9" x14ac:dyDescent="0.25">
      <c r="A103" s="13">
        <v>2006</v>
      </c>
      <c r="B103" s="13">
        <v>333</v>
      </c>
      <c r="C103" s="13" t="s">
        <v>112</v>
      </c>
      <c r="D103" s="13" t="s">
        <v>43</v>
      </c>
      <c r="E103" s="13"/>
      <c r="F103" s="13">
        <v>1</v>
      </c>
      <c r="G103">
        <f>IF(B103=777,(INDEX(ОКНА!$C$60:$C$66,MATCH(СВОДНАЯ!D103,ОКНА!$B$60:$B$66,0))),(INDEX(ОКНА!$C$2:$C$58,MATCH(D103,ОКНА!$B$2:$B$58))))</f>
        <v>111</v>
      </c>
      <c r="H103" t="e">
        <f>INDEX(ОКНА!$D$60:$D$66,MATCH(СВОДНАЯ!D103,ОКНА!$B$60:$B$66,0))</f>
        <v>#N/A</v>
      </c>
      <c r="I103">
        <f>IF(B103=777,(INDEX(ОКНА!$F$60:$F$66,MATCH(СВОДНАЯ!D103,ОКНА!$B$60:$B$66,0))),(INDEX(ОКНА!$F$2:$F$58,MATCH(D103,ОКНА!$B$2:$B$58))))</f>
        <v>48</v>
      </c>
    </row>
    <row r="104" spans="1:9" x14ac:dyDescent="0.25">
      <c r="A104" s="13">
        <v>2006</v>
      </c>
      <c r="B104" s="13"/>
      <c r="C104" s="13" t="s">
        <v>110</v>
      </c>
      <c r="D104" s="14"/>
      <c r="E104" s="13" t="s">
        <v>107</v>
      </c>
      <c r="F104" s="13">
        <v>1</v>
      </c>
      <c r="G104" t="e">
        <f>IF(B104=777,(INDEX(ОКНА!$C$60:$C$66,MATCH(СВОДНАЯ!D104,ОКНА!$B$60:$B$66,0))),(INDEX(ОКНА!$C$2:$C$58,MATCH(D104,ОКНА!$B$2:$B$58))))</f>
        <v>#N/A</v>
      </c>
      <c r="H104" t="e">
        <f>INDEX(ОКНА!$D$60:$D$66,MATCH(СВОДНАЯ!D104,ОКНА!$B$60:$B$66,0))</f>
        <v>#N/A</v>
      </c>
      <c r="I104" t="e">
        <f>IF(B104=777,(INDEX(ОКНА!$F$60:$F$66,MATCH(СВОДНАЯ!D104,ОКНА!$B$60:$B$66,0))),(INDEX(ОКНА!$F$2:$F$58,MATCH(D104,ОКНА!$B$2:$B$58))))</f>
        <v>#N/A</v>
      </c>
    </row>
    <row r="105" spans="1:9" x14ac:dyDescent="0.25">
      <c r="A105" s="13">
        <v>2006</v>
      </c>
      <c r="B105" s="13"/>
      <c r="C105" s="13" t="s">
        <v>109</v>
      </c>
      <c r="D105" s="13"/>
      <c r="E105" s="13"/>
      <c r="F105" s="13">
        <v>1</v>
      </c>
      <c r="G105" t="e">
        <f>IF(B105=777,(INDEX(ОКНА!$C$60:$C$66,MATCH(СВОДНАЯ!D105,ОКНА!$B$60:$B$66,0))),(INDEX(ОКНА!$C$2:$C$58,MATCH(D105,ОКНА!$B$2:$B$58))))</f>
        <v>#N/A</v>
      </c>
      <c r="H105" t="e">
        <f>INDEX(ОКНА!$D$60:$D$66,MATCH(СВОДНАЯ!D105,ОКНА!$B$60:$B$66,0))</f>
        <v>#N/A</v>
      </c>
      <c r="I105" t="e">
        <f>IF(B105=777,(INDEX(ОКНА!$F$60:$F$66,MATCH(СВОДНАЯ!D105,ОКНА!$B$60:$B$66,0))),(INDEX(ОКНА!$F$2:$F$58,MATCH(D105,ОКНА!$B$2:$B$58))))</f>
        <v>#N/A</v>
      </c>
    </row>
    <row r="106" spans="1:9" x14ac:dyDescent="0.25">
      <c r="A106" s="13">
        <v>2014</v>
      </c>
      <c r="B106" s="13"/>
      <c r="C106" s="13" t="s">
        <v>110</v>
      </c>
      <c r="D106" s="14"/>
      <c r="E106" s="13" t="s">
        <v>107</v>
      </c>
      <c r="F106" s="13">
        <v>1</v>
      </c>
      <c r="G106" t="e">
        <f>IF(B106=777,(INDEX(ОКНА!$C$60:$C$66,MATCH(СВОДНАЯ!D106,ОКНА!$B$60:$B$66,0))),(INDEX(ОКНА!$C$2:$C$58,MATCH(D106,ОКНА!$B$2:$B$58))))</f>
        <v>#N/A</v>
      </c>
      <c r="H106" t="e">
        <f>INDEX(ОКНА!$D$60:$D$66,MATCH(СВОДНАЯ!D106,ОКНА!$B$60:$B$66,0))</f>
        <v>#N/A</v>
      </c>
      <c r="I106" t="e">
        <f>IF(B106=777,(INDEX(ОКНА!$F$60:$F$66,MATCH(СВОДНАЯ!D106,ОКНА!$B$60:$B$66,0))),(INDEX(ОКНА!$F$2:$F$58,MATCH(D106,ОКНА!$B$2:$B$58))))</f>
        <v>#N/A</v>
      </c>
    </row>
    <row r="107" spans="1:9" x14ac:dyDescent="0.25">
      <c r="A107" s="13">
        <v>2014</v>
      </c>
      <c r="B107" s="13">
        <v>333</v>
      </c>
      <c r="C107" s="13" t="s">
        <v>112</v>
      </c>
      <c r="D107" s="13" t="s">
        <v>37</v>
      </c>
      <c r="E107" s="13"/>
      <c r="F107" s="13">
        <v>1</v>
      </c>
      <c r="G107">
        <f>IF(B107=777,(INDEX(ОКНА!$C$60:$C$66,MATCH(СВОДНАЯ!D107,ОКНА!$B$60:$B$66,0))),(INDEX(ОКНА!$C$2:$C$58,MATCH(D107,ОКНА!$B$2:$B$58))))</f>
        <v>67</v>
      </c>
      <c r="H107" t="e">
        <f>INDEX(ОКНА!$D$60:$D$66,MATCH(СВОДНАЯ!D107,ОКНА!$B$60:$B$66,0))</f>
        <v>#N/A</v>
      </c>
      <c r="I107">
        <f>IF(B107=777,(INDEX(ОКНА!$F$60:$F$66,MATCH(СВОДНАЯ!D107,ОКНА!$B$60:$B$66,0))),(INDEX(ОКНА!$F$2:$F$58,MATCH(D107,ОКНА!$B$2:$B$58))))</f>
        <v>29</v>
      </c>
    </row>
    <row r="108" spans="1:9" x14ac:dyDescent="0.25">
      <c r="A108" s="13">
        <v>2014</v>
      </c>
      <c r="B108" s="13"/>
      <c r="C108" s="13" t="s">
        <v>109</v>
      </c>
      <c r="D108" s="14"/>
      <c r="E108" s="13"/>
      <c r="F108" s="13">
        <v>1</v>
      </c>
      <c r="G108" t="e">
        <f>IF(B108=777,(INDEX(ОКНА!$C$60:$C$66,MATCH(СВОДНАЯ!D108,ОКНА!$B$60:$B$66,0))),(INDEX(ОКНА!$C$2:$C$58,MATCH(D108,ОКНА!$B$2:$B$58))))</f>
        <v>#N/A</v>
      </c>
      <c r="H108" t="e">
        <f>INDEX(ОКНА!$D$60:$D$66,MATCH(СВОДНАЯ!D108,ОКНА!$B$60:$B$66,0))</f>
        <v>#N/A</v>
      </c>
      <c r="I108" t="e">
        <f>IF(B108=777,(INDEX(ОКНА!$F$60:$F$66,MATCH(СВОДНАЯ!D108,ОКНА!$B$60:$B$66,0))),(INDEX(ОКНА!$F$2:$F$58,MATCH(D108,ОКНА!$B$2:$B$58))))</f>
        <v>#N/A</v>
      </c>
    </row>
    <row r="109" spans="1:9" x14ac:dyDescent="0.25">
      <c r="A109" s="13">
        <v>2014</v>
      </c>
      <c r="B109" s="13"/>
      <c r="C109" s="13" t="s">
        <v>113</v>
      </c>
      <c r="D109" s="14"/>
      <c r="E109" s="13"/>
      <c r="F109" s="13">
        <v>2</v>
      </c>
      <c r="G109" t="e">
        <f>IF(B109=777,(INDEX(ОКНА!$C$60:$C$66,MATCH(СВОДНАЯ!D109,ОКНА!$B$60:$B$66,0))),(INDEX(ОКНА!$C$2:$C$58,MATCH(D109,ОКНА!$B$2:$B$58))))</f>
        <v>#N/A</v>
      </c>
      <c r="H109" t="e">
        <f>INDEX(ОКНА!$D$60:$D$66,MATCH(СВОДНАЯ!D109,ОКНА!$B$60:$B$66,0))</f>
        <v>#N/A</v>
      </c>
      <c r="I109" t="e">
        <f>IF(B109=777,(INDEX(ОКНА!$F$60:$F$66,MATCH(СВОДНАЯ!D109,ОКНА!$B$60:$B$66,0))),(INDEX(ОКНА!$F$2:$F$58,MATCH(D109,ОКНА!$B$2:$B$58))))</f>
        <v>#N/A</v>
      </c>
    </row>
    <row r="110" spans="1:9" x14ac:dyDescent="0.25">
      <c r="A110" s="13">
        <v>2014</v>
      </c>
      <c r="B110" s="13"/>
      <c r="C110" s="13" t="s">
        <v>111</v>
      </c>
      <c r="D110" s="14"/>
      <c r="E110" s="13"/>
      <c r="F110" s="13">
        <v>1</v>
      </c>
      <c r="G110" t="e">
        <f>IF(B110=777,(INDEX(ОКНА!$C$60:$C$66,MATCH(СВОДНАЯ!D110,ОКНА!$B$60:$B$66,0))),(INDEX(ОКНА!$C$2:$C$58,MATCH(D110,ОКНА!$B$2:$B$58))))</f>
        <v>#N/A</v>
      </c>
      <c r="H110" t="e">
        <f>INDEX(ОКНА!$D$60:$D$66,MATCH(СВОДНАЯ!D110,ОКНА!$B$60:$B$66,0))</f>
        <v>#N/A</v>
      </c>
      <c r="I110" t="e">
        <f>IF(B110=777,(INDEX(ОКНА!$F$60:$F$66,MATCH(СВОДНАЯ!D110,ОКНА!$B$60:$B$66,0))),(INDEX(ОКНА!$F$2:$F$58,MATCH(D110,ОКНА!$B$2:$B$58))))</f>
        <v>#N/A</v>
      </c>
    </row>
    <row r="111" spans="1:9" x14ac:dyDescent="0.25">
      <c r="A111" s="13">
        <v>2022</v>
      </c>
      <c r="B111" s="13">
        <v>333</v>
      </c>
      <c r="C111" s="13" t="s">
        <v>112</v>
      </c>
      <c r="D111" s="13" t="s">
        <v>50</v>
      </c>
      <c r="E111" s="13"/>
      <c r="F111" s="13">
        <v>2</v>
      </c>
      <c r="G111">
        <f>IF(B111=777,(INDEX(ОКНА!$C$60:$C$66,MATCH(СВОДНАЯ!D111,ОКНА!$B$60:$B$66,0))),(INDEX(ОКНА!$C$2:$C$58,MATCH(D111,ОКНА!$B$2:$B$58))))</f>
        <v>215</v>
      </c>
      <c r="H111" t="e">
        <f>INDEX(ОКНА!$D$60:$D$66,MATCH(СВОДНАЯ!D111,ОКНА!$B$60:$B$66,0))</f>
        <v>#N/A</v>
      </c>
      <c r="I111">
        <f>IF(B111=777,(INDEX(ОКНА!$F$60:$F$66,MATCH(СВОДНАЯ!D111,ОКНА!$B$60:$B$66,0))),(INDEX(ОКНА!$F$2:$F$58,MATCH(D111,ОКНА!$B$2:$B$58))))</f>
        <v>94</v>
      </c>
    </row>
    <row r="112" spans="1:9" x14ac:dyDescent="0.25">
      <c r="A112" s="13">
        <v>2022</v>
      </c>
      <c r="B112" s="13"/>
      <c r="C112" s="13" t="s">
        <v>110</v>
      </c>
      <c r="D112" s="14"/>
      <c r="E112" s="13" t="s">
        <v>107</v>
      </c>
      <c r="F112" s="13">
        <v>1</v>
      </c>
      <c r="G112" t="e">
        <f>IF(B112=777,(INDEX(ОКНА!$C$60:$C$66,MATCH(СВОДНАЯ!D112,ОКНА!$B$60:$B$66,0))),(INDEX(ОКНА!$C$2:$C$58,MATCH(D112,ОКНА!$B$2:$B$58))))</f>
        <v>#N/A</v>
      </c>
      <c r="H112" t="e">
        <f>INDEX(ОКНА!$D$60:$D$66,MATCH(СВОДНАЯ!D112,ОКНА!$B$60:$B$66,0))</f>
        <v>#N/A</v>
      </c>
      <c r="I112" t="e">
        <f>IF(B112=777,(INDEX(ОКНА!$F$60:$F$66,MATCH(СВОДНАЯ!D112,ОКНА!$B$60:$B$66,0))),(INDEX(ОКНА!$F$2:$F$58,MATCH(D112,ОКНА!$B$2:$B$58))))</f>
        <v>#N/A</v>
      </c>
    </row>
    <row r="113" spans="1:9" x14ac:dyDescent="0.25">
      <c r="A113" s="13">
        <v>2022</v>
      </c>
      <c r="B113" s="13"/>
      <c r="C113" s="13" t="s">
        <v>109</v>
      </c>
      <c r="D113" s="14"/>
      <c r="E113" s="13"/>
      <c r="F113" s="13">
        <v>1</v>
      </c>
      <c r="G113" t="e">
        <f>IF(B113=777,(INDEX(ОКНА!$C$60:$C$66,MATCH(СВОДНАЯ!D113,ОКНА!$B$60:$B$66,0))),(INDEX(ОКНА!$C$2:$C$58,MATCH(D113,ОКНА!$B$2:$B$58))))</f>
        <v>#N/A</v>
      </c>
      <c r="H113" t="e">
        <f>INDEX(ОКНА!$D$60:$D$66,MATCH(СВОДНАЯ!D113,ОКНА!$B$60:$B$66,0))</f>
        <v>#N/A</v>
      </c>
      <c r="I113" t="e">
        <f>IF(B113=777,(INDEX(ОКНА!$F$60:$F$66,MATCH(СВОДНАЯ!D113,ОКНА!$B$60:$B$66,0))),(INDEX(ОКНА!$F$2:$F$58,MATCH(D113,ОКНА!$B$2:$B$58))))</f>
        <v>#N/A</v>
      </c>
    </row>
    <row r="114" spans="1:9" x14ac:dyDescent="0.25">
      <c r="A114" s="13">
        <v>2023</v>
      </c>
      <c r="B114" s="13">
        <v>333</v>
      </c>
      <c r="C114" s="13" t="s">
        <v>112</v>
      </c>
      <c r="D114" s="13" t="s">
        <v>52</v>
      </c>
      <c r="E114" s="13"/>
      <c r="F114" s="13">
        <v>1</v>
      </c>
      <c r="G114">
        <f>IF(B114=777,(INDEX(ОКНА!$C$60:$C$66,MATCH(СВОДНАЯ!D114,ОКНА!$B$60:$B$66,0))),(INDEX(ОКНА!$C$2:$C$58,MATCH(D114,ОКНА!$B$2:$B$58))))</f>
        <v>71</v>
      </c>
      <c r="H114" t="e">
        <f>INDEX(ОКНА!$D$60:$D$66,MATCH(СВОДНАЯ!D114,ОКНА!$B$60:$B$66,0))</f>
        <v>#N/A</v>
      </c>
      <c r="I114">
        <f>IF(B114=777,(INDEX(ОКНА!$F$60:$F$66,MATCH(СВОДНАЯ!D114,ОКНА!$B$60:$B$66,0))),(INDEX(ОКНА!$F$2:$F$58,MATCH(D114,ОКНА!$B$2:$B$58))))</f>
        <v>31</v>
      </c>
    </row>
    <row r="115" spans="1:9" x14ac:dyDescent="0.25">
      <c r="A115" s="13">
        <v>2023</v>
      </c>
      <c r="B115" s="13"/>
      <c r="C115" s="13" t="s">
        <v>110</v>
      </c>
      <c r="D115" s="14"/>
      <c r="E115" s="13" t="s">
        <v>107</v>
      </c>
      <c r="F115" s="13">
        <v>1</v>
      </c>
      <c r="G115" t="e">
        <f>IF(B115=777,(INDEX(ОКНА!$C$60:$C$66,MATCH(СВОДНАЯ!D115,ОКНА!$B$60:$B$66,0))),(INDEX(ОКНА!$C$2:$C$58,MATCH(D115,ОКНА!$B$2:$B$58))))</f>
        <v>#N/A</v>
      </c>
      <c r="H115" t="e">
        <f>INDEX(ОКНА!$D$60:$D$66,MATCH(СВОДНАЯ!D115,ОКНА!$B$60:$B$66,0))</f>
        <v>#N/A</v>
      </c>
      <c r="I115" t="e">
        <f>IF(B115=777,(INDEX(ОКНА!$F$60:$F$66,MATCH(СВОДНАЯ!D115,ОКНА!$B$60:$B$66,0))),(INDEX(ОКНА!$F$2:$F$58,MATCH(D115,ОКНА!$B$2:$B$58))))</f>
        <v>#N/A</v>
      </c>
    </row>
    <row r="116" spans="1:9" x14ac:dyDescent="0.25">
      <c r="A116" s="13">
        <v>2023</v>
      </c>
      <c r="B116" s="13"/>
      <c r="C116" s="13" t="s">
        <v>109</v>
      </c>
      <c r="D116" s="14"/>
      <c r="E116" s="13"/>
      <c r="F116" s="13">
        <v>1</v>
      </c>
      <c r="G116" t="e">
        <f>IF(B116=777,(INDEX(ОКНА!$C$60:$C$66,MATCH(СВОДНАЯ!D116,ОКНА!$B$60:$B$66,0))),(INDEX(ОКНА!$C$2:$C$58,MATCH(D116,ОКНА!$B$2:$B$58))))</f>
        <v>#N/A</v>
      </c>
      <c r="H116" t="e">
        <f>INDEX(ОКНА!$D$60:$D$66,MATCH(СВОДНАЯ!D116,ОКНА!$B$60:$B$66,0))</f>
        <v>#N/A</v>
      </c>
      <c r="I116" t="e">
        <f>IF(B116=777,(INDEX(ОКНА!$F$60:$F$66,MATCH(СВОДНАЯ!D116,ОКНА!$B$60:$B$66,0))),(INDEX(ОКНА!$F$2:$F$58,MATCH(D116,ОКНА!$B$2:$B$58))))</f>
        <v>#N/A</v>
      </c>
    </row>
    <row r="117" spans="1:9" x14ac:dyDescent="0.25">
      <c r="A117" s="13">
        <v>2024</v>
      </c>
      <c r="B117" s="13">
        <v>333</v>
      </c>
      <c r="C117" s="13" t="s">
        <v>112</v>
      </c>
      <c r="D117" s="13" t="s">
        <v>51</v>
      </c>
      <c r="E117" s="13"/>
      <c r="F117" s="13">
        <v>1</v>
      </c>
      <c r="G117">
        <f>IF(B117=777,(INDEX(ОКНА!$C$60:$C$66,MATCH(СВОДНАЯ!D117,ОКНА!$B$60:$B$66,0))),(INDEX(ОКНА!$C$2:$C$58,MATCH(D117,ОКНА!$B$2:$B$58))))</f>
        <v>65</v>
      </c>
      <c r="H117" t="e">
        <f>INDEX(ОКНА!$D$60:$D$66,MATCH(СВОДНАЯ!D117,ОКНА!$B$60:$B$66,0))</f>
        <v>#N/A</v>
      </c>
      <c r="I117">
        <f>IF(B117=777,(INDEX(ОКНА!$F$60:$F$66,MATCH(СВОДНАЯ!D117,ОКНА!$B$60:$B$66,0))),(INDEX(ОКНА!$F$2:$F$58,MATCH(D117,ОКНА!$B$2:$B$58))))</f>
        <v>28</v>
      </c>
    </row>
    <row r="118" spans="1:9" x14ac:dyDescent="0.25">
      <c r="A118" s="13">
        <v>2024</v>
      </c>
      <c r="B118" s="13"/>
      <c r="C118" s="13" t="s">
        <v>110</v>
      </c>
      <c r="D118" s="14"/>
      <c r="E118" s="13" t="s">
        <v>107</v>
      </c>
      <c r="F118" s="13">
        <v>1</v>
      </c>
      <c r="G118" t="e">
        <f>IF(B118=777,(INDEX(ОКНА!$C$60:$C$66,MATCH(СВОДНАЯ!D118,ОКНА!$B$60:$B$66,0))),(INDEX(ОКНА!$C$2:$C$58,MATCH(D118,ОКНА!$B$2:$B$58))))</f>
        <v>#N/A</v>
      </c>
      <c r="H118" t="e">
        <f>INDEX(ОКНА!$D$60:$D$66,MATCH(СВОДНАЯ!D118,ОКНА!$B$60:$B$66,0))</f>
        <v>#N/A</v>
      </c>
      <c r="I118" t="e">
        <f>IF(B118=777,(INDEX(ОКНА!$F$60:$F$66,MATCH(СВОДНАЯ!D118,ОКНА!$B$60:$B$66,0))),(INDEX(ОКНА!$F$2:$F$58,MATCH(D118,ОКНА!$B$2:$B$58))))</f>
        <v>#N/A</v>
      </c>
    </row>
    <row r="119" spans="1:9" x14ac:dyDescent="0.25">
      <c r="A119" s="13">
        <v>2024</v>
      </c>
      <c r="B119" s="13"/>
      <c r="C119" s="13" t="s">
        <v>109</v>
      </c>
      <c r="D119" s="14"/>
      <c r="E119" s="13"/>
      <c r="F119" s="13">
        <v>1</v>
      </c>
      <c r="G119" t="e">
        <f>IF(B119=777,(INDEX(ОКНА!$C$60:$C$66,MATCH(СВОДНАЯ!D119,ОКНА!$B$60:$B$66,0))),(INDEX(ОКНА!$C$2:$C$58,MATCH(D119,ОКНА!$B$2:$B$58))))</f>
        <v>#N/A</v>
      </c>
      <c r="H119" t="e">
        <f>INDEX(ОКНА!$D$60:$D$66,MATCH(СВОДНАЯ!D119,ОКНА!$B$60:$B$66,0))</f>
        <v>#N/A</v>
      </c>
      <c r="I119" t="e">
        <f>IF(B119=777,(INDEX(ОКНА!$F$60:$F$66,MATCH(СВОДНАЯ!D119,ОКНА!$B$60:$B$66,0))),(INDEX(ОКНА!$F$2:$F$58,MATCH(D119,ОКНА!$B$2:$B$58))))</f>
        <v>#N/A</v>
      </c>
    </row>
    <row r="120" spans="1:9" x14ac:dyDescent="0.25">
      <c r="A120" s="13">
        <v>2027</v>
      </c>
      <c r="B120" s="13"/>
      <c r="C120" s="13" t="s">
        <v>109</v>
      </c>
      <c r="D120" s="14"/>
      <c r="E120" s="13"/>
      <c r="F120" s="13">
        <v>1</v>
      </c>
      <c r="G120" t="e">
        <f>IF(B120=777,(INDEX(ОКНА!$C$60:$C$66,MATCH(СВОДНАЯ!D120,ОКНА!$B$60:$B$66,0))),(INDEX(ОКНА!$C$2:$C$58,MATCH(D120,ОКНА!$B$2:$B$58))))</f>
        <v>#N/A</v>
      </c>
      <c r="H120" t="e">
        <f>INDEX(ОКНА!$D$60:$D$66,MATCH(СВОДНАЯ!D120,ОКНА!$B$60:$B$66,0))</f>
        <v>#N/A</v>
      </c>
      <c r="I120" t="e">
        <f>IF(B120=777,(INDEX(ОКНА!$F$60:$F$66,MATCH(СВОДНАЯ!D120,ОКНА!$B$60:$B$66,0))),(INDEX(ОКНА!$F$2:$F$58,MATCH(D120,ОКНА!$B$2:$B$58))))</f>
        <v>#N/A</v>
      </c>
    </row>
    <row r="121" spans="1:9" x14ac:dyDescent="0.25">
      <c r="A121" s="13">
        <v>2027</v>
      </c>
      <c r="B121" s="13"/>
      <c r="C121" s="13" t="s">
        <v>111</v>
      </c>
      <c r="D121" s="14"/>
      <c r="E121" s="13"/>
      <c r="F121" s="13">
        <v>1</v>
      </c>
      <c r="G121" t="e">
        <f>IF(B121=777,(INDEX(ОКНА!$C$60:$C$66,MATCH(СВОДНАЯ!D121,ОКНА!$B$60:$B$66,0))),(INDEX(ОКНА!$C$2:$C$58,MATCH(D121,ОКНА!$B$2:$B$58))))</f>
        <v>#N/A</v>
      </c>
      <c r="H121" t="e">
        <f>INDEX(ОКНА!$D$60:$D$66,MATCH(СВОДНАЯ!D121,ОКНА!$B$60:$B$66,0))</f>
        <v>#N/A</v>
      </c>
      <c r="I121" t="e">
        <f>IF(B121=777,(INDEX(ОКНА!$F$60:$F$66,MATCH(СВОДНАЯ!D121,ОКНА!$B$60:$B$66,0))),(INDEX(ОКНА!$F$2:$F$58,MATCH(D121,ОКНА!$B$2:$B$58))))</f>
        <v>#N/A</v>
      </c>
    </row>
    <row r="122" spans="1:9" x14ac:dyDescent="0.25">
      <c r="A122" s="13">
        <v>2027</v>
      </c>
      <c r="B122" s="13"/>
      <c r="C122" s="13" t="s">
        <v>113</v>
      </c>
      <c r="D122" s="13"/>
      <c r="E122" s="13"/>
      <c r="F122" s="13">
        <v>2</v>
      </c>
      <c r="G122" t="e">
        <f>IF(B122=777,(INDEX(ОКНА!$C$60:$C$66,MATCH(СВОДНАЯ!D122,ОКНА!$B$60:$B$66,0))),(INDEX(ОКНА!$C$2:$C$58,MATCH(D122,ОКНА!$B$2:$B$58))))</f>
        <v>#N/A</v>
      </c>
      <c r="H122" t="e">
        <f>INDEX(ОКНА!$D$60:$D$66,MATCH(СВОДНАЯ!D122,ОКНА!$B$60:$B$66,0))</f>
        <v>#N/A</v>
      </c>
      <c r="I122" t="e">
        <f>IF(B122=777,(INDEX(ОКНА!$F$60:$F$66,MATCH(СВОДНАЯ!D122,ОКНА!$B$60:$B$66,0))),(INDEX(ОКНА!$F$2:$F$58,MATCH(D122,ОКНА!$B$2:$B$58))))</f>
        <v>#N/A</v>
      </c>
    </row>
    <row r="123" spans="1:9" x14ac:dyDescent="0.25">
      <c r="A123" s="13">
        <v>2027</v>
      </c>
      <c r="B123" s="13"/>
      <c r="C123" s="13" t="s">
        <v>110</v>
      </c>
      <c r="D123" s="14"/>
      <c r="E123" s="13" t="s">
        <v>107</v>
      </c>
      <c r="F123" s="13">
        <v>1</v>
      </c>
      <c r="G123" t="e">
        <f>IF(B123=777,(INDEX(ОКНА!$C$60:$C$66,MATCH(СВОДНАЯ!D123,ОКНА!$B$60:$B$66,0))),(INDEX(ОКНА!$C$2:$C$58,MATCH(D123,ОКНА!$B$2:$B$58))))</f>
        <v>#N/A</v>
      </c>
      <c r="H123" t="e">
        <f>INDEX(ОКНА!$D$60:$D$66,MATCH(СВОДНАЯ!D123,ОКНА!$B$60:$B$66,0))</f>
        <v>#N/A</v>
      </c>
      <c r="I123" t="e">
        <f>IF(B123=777,(INDEX(ОКНА!$F$60:$F$66,MATCH(СВОДНАЯ!D123,ОКНА!$B$60:$B$66,0))),(INDEX(ОКНА!$F$2:$F$58,MATCH(D123,ОКНА!$B$2:$B$58))))</f>
        <v>#N/A</v>
      </c>
    </row>
    <row r="124" spans="1:9" x14ac:dyDescent="0.25">
      <c r="A124" s="13">
        <v>2030</v>
      </c>
      <c r="B124" s="13">
        <v>333</v>
      </c>
      <c r="C124" s="13" t="s">
        <v>112</v>
      </c>
      <c r="D124" s="13" t="s">
        <v>54</v>
      </c>
      <c r="E124" s="13"/>
      <c r="F124" s="13">
        <v>1</v>
      </c>
      <c r="G124">
        <f>IF(B124=777,(INDEX(ОКНА!$C$60:$C$66,MATCH(СВОДНАЯ!D124,ОКНА!$B$60:$B$66,0))),(INDEX(ОКНА!$C$2:$C$58,MATCH(D124,ОКНА!$B$2:$B$58))))</f>
        <v>67</v>
      </c>
      <c r="H124" t="e">
        <f>INDEX(ОКНА!$D$60:$D$66,MATCH(СВОДНАЯ!D124,ОКНА!$B$60:$B$66,0))</f>
        <v>#N/A</v>
      </c>
      <c r="I124">
        <f>IF(B124=777,(INDEX(ОКНА!$F$60:$F$66,MATCH(СВОДНАЯ!D124,ОКНА!$B$60:$B$66,0))),(INDEX(ОКНА!$F$2:$F$58,MATCH(D124,ОКНА!$B$2:$B$58))))</f>
        <v>29</v>
      </c>
    </row>
    <row r="125" spans="1:9" x14ac:dyDescent="0.25">
      <c r="A125" s="13">
        <v>2030</v>
      </c>
      <c r="B125" s="13"/>
      <c r="C125" s="13" t="s">
        <v>110</v>
      </c>
      <c r="D125" s="14"/>
      <c r="E125" s="13" t="s">
        <v>107</v>
      </c>
      <c r="F125" s="13">
        <v>1</v>
      </c>
      <c r="G125" t="e">
        <f>IF(B125=777,(INDEX(ОКНА!$C$60:$C$66,MATCH(СВОДНАЯ!D125,ОКНА!$B$60:$B$66,0))),(INDEX(ОКНА!$C$2:$C$58,MATCH(D125,ОКНА!$B$2:$B$58))))</f>
        <v>#N/A</v>
      </c>
      <c r="H125" t="e">
        <f>INDEX(ОКНА!$D$60:$D$66,MATCH(СВОДНАЯ!D125,ОКНА!$B$60:$B$66,0))</f>
        <v>#N/A</v>
      </c>
      <c r="I125" t="e">
        <f>IF(B125=777,(INDEX(ОКНА!$F$60:$F$66,MATCH(СВОДНАЯ!D125,ОКНА!$B$60:$B$66,0))),(INDEX(ОКНА!$F$2:$F$58,MATCH(D125,ОКНА!$B$2:$B$58))))</f>
        <v>#N/A</v>
      </c>
    </row>
    <row r="126" spans="1:9" x14ac:dyDescent="0.25">
      <c r="A126" s="13">
        <v>2030</v>
      </c>
      <c r="B126" s="13"/>
      <c r="C126" s="13" t="s">
        <v>109</v>
      </c>
      <c r="D126" s="14"/>
      <c r="E126" s="13"/>
      <c r="F126" s="13">
        <v>1</v>
      </c>
      <c r="G126" t="e">
        <f>IF(B126=777,(INDEX(ОКНА!$C$60:$C$66,MATCH(СВОДНАЯ!D126,ОКНА!$B$60:$B$66,0))),(INDEX(ОКНА!$C$2:$C$58,MATCH(D126,ОКНА!$B$2:$B$58))))</f>
        <v>#N/A</v>
      </c>
      <c r="H126" t="e">
        <f>INDEX(ОКНА!$D$60:$D$66,MATCH(СВОДНАЯ!D126,ОКНА!$B$60:$B$66,0))</f>
        <v>#N/A</v>
      </c>
      <c r="I126" t="e">
        <f>IF(B126=777,(INDEX(ОКНА!$F$60:$F$66,MATCH(СВОДНАЯ!D126,ОКНА!$B$60:$B$66,0))),(INDEX(ОКНА!$F$2:$F$58,MATCH(D126,ОКНА!$B$2:$B$58))))</f>
        <v>#N/A</v>
      </c>
    </row>
    <row r="127" spans="1:9" x14ac:dyDescent="0.25">
      <c r="A127" s="13">
        <v>2031</v>
      </c>
      <c r="B127" s="13">
        <v>333</v>
      </c>
      <c r="C127" s="13" t="s">
        <v>112</v>
      </c>
      <c r="D127" s="13" t="s">
        <v>53</v>
      </c>
      <c r="E127" s="13"/>
      <c r="F127" s="13">
        <v>1</v>
      </c>
      <c r="G127">
        <f>IF(B127=777,(INDEX(ОКНА!$C$60:$C$66,MATCH(СВОДНАЯ!D127,ОКНА!$B$60:$B$66,0))),(INDEX(ОКНА!$C$2:$C$58,MATCH(D127,ОКНА!$B$2:$B$58))))</f>
        <v>85</v>
      </c>
      <c r="H127" t="e">
        <f>INDEX(ОКНА!$D$60:$D$66,MATCH(СВОДНАЯ!D127,ОКНА!$B$60:$B$66,0))</f>
        <v>#N/A</v>
      </c>
      <c r="I127">
        <f>IF(B127=777,(INDEX(ОКНА!$F$60:$F$66,MATCH(СВОДНАЯ!D127,ОКНА!$B$60:$B$66,0))),(INDEX(ОКНА!$F$2:$F$58,MATCH(D127,ОКНА!$B$2:$B$58))))</f>
        <v>37</v>
      </c>
    </row>
    <row r="128" spans="1:9" x14ac:dyDescent="0.25">
      <c r="A128" s="13">
        <v>2031</v>
      </c>
      <c r="B128" s="13"/>
      <c r="C128" s="13" t="s">
        <v>110</v>
      </c>
      <c r="D128" s="14"/>
      <c r="E128" s="13" t="s">
        <v>107</v>
      </c>
      <c r="F128" s="13">
        <v>1</v>
      </c>
      <c r="G128" t="e">
        <f>IF(B128=777,(INDEX(ОКНА!$C$60:$C$66,MATCH(СВОДНАЯ!D128,ОКНА!$B$60:$B$66,0))),(INDEX(ОКНА!$C$2:$C$58,MATCH(D128,ОКНА!$B$2:$B$58))))</f>
        <v>#N/A</v>
      </c>
      <c r="H128" t="e">
        <f>INDEX(ОКНА!$D$60:$D$66,MATCH(СВОДНАЯ!D128,ОКНА!$B$60:$B$66,0))</f>
        <v>#N/A</v>
      </c>
      <c r="I128" t="e">
        <f>IF(B128=777,(INDEX(ОКНА!$F$60:$F$66,MATCH(СВОДНАЯ!D128,ОКНА!$B$60:$B$66,0))),(INDEX(ОКНА!$F$2:$F$58,MATCH(D128,ОКНА!$B$2:$B$58))))</f>
        <v>#N/A</v>
      </c>
    </row>
    <row r="129" spans="1:9" x14ac:dyDescent="0.25">
      <c r="A129" s="13">
        <v>2031</v>
      </c>
      <c r="B129" s="13"/>
      <c r="C129" s="13" t="s">
        <v>109</v>
      </c>
      <c r="D129" s="14"/>
      <c r="E129" s="13"/>
      <c r="F129" s="13">
        <v>1</v>
      </c>
      <c r="G129" t="e">
        <f>IF(B129=777,(INDEX(ОКНА!$C$60:$C$66,MATCH(СВОДНАЯ!D129,ОКНА!$B$60:$B$66,0))),(INDEX(ОКНА!$C$2:$C$58,MATCH(D129,ОКНА!$B$2:$B$58))))</f>
        <v>#N/A</v>
      </c>
      <c r="H129" t="e">
        <f>INDEX(ОКНА!$D$60:$D$66,MATCH(СВОДНАЯ!D129,ОКНА!$B$60:$B$66,0))</f>
        <v>#N/A</v>
      </c>
      <c r="I129" t="e">
        <f>IF(B129=777,(INDEX(ОКНА!$F$60:$F$66,MATCH(СВОДНАЯ!D129,ОКНА!$B$60:$B$66,0))),(INDEX(ОКНА!$F$2:$F$58,MATCH(D129,ОКНА!$B$2:$B$58))))</f>
        <v>#N/A</v>
      </c>
    </row>
    <row r="130" spans="1:9" x14ac:dyDescent="0.25">
      <c r="A130" s="13">
        <v>2039</v>
      </c>
      <c r="B130" s="13">
        <v>333</v>
      </c>
      <c r="C130" s="13" t="s">
        <v>112</v>
      </c>
      <c r="D130" s="13" t="s">
        <v>114</v>
      </c>
      <c r="E130" s="13"/>
      <c r="F130" s="13">
        <v>1</v>
      </c>
      <c r="G130">
        <f>IF(B130=777,(INDEX(ОКНА!$C$60:$C$66,MATCH(СВОДНАЯ!D130,ОКНА!$B$60:$B$66,0))),(INDEX(ОКНА!$C$2:$C$58,MATCH(D130,ОКНА!$B$2:$B$58))))</f>
        <v>161</v>
      </c>
      <c r="H130" t="e">
        <f>INDEX(ОКНА!$D$60:$D$66,MATCH(СВОДНАЯ!D130,ОКНА!$B$60:$B$66,0))</f>
        <v>#N/A</v>
      </c>
      <c r="I130">
        <f>IF(B130=777,(INDEX(ОКНА!$F$60:$F$66,MATCH(СВОДНАЯ!D130,ОКНА!$B$60:$B$66,0))),(INDEX(ОКНА!$F$2:$F$58,MATCH(D130,ОКНА!$B$2:$B$58))))</f>
        <v>70</v>
      </c>
    </row>
    <row r="131" spans="1:9" x14ac:dyDescent="0.25">
      <c r="A131" s="13">
        <v>2039</v>
      </c>
      <c r="B131" s="13">
        <v>333</v>
      </c>
      <c r="C131" s="13" t="s">
        <v>112</v>
      </c>
      <c r="D131" s="13" t="s">
        <v>55</v>
      </c>
      <c r="E131" s="13"/>
      <c r="F131" s="13">
        <v>2</v>
      </c>
      <c r="G131">
        <f>IF(B131=777,(INDEX(ОКНА!$C$60:$C$66,MATCH(СВОДНАЯ!D131,ОКНА!$B$60:$B$66,0))),(INDEX(ОКНА!$C$2:$C$58,MATCH(D131,ОКНА!$B$2:$B$58))))</f>
        <v>213</v>
      </c>
      <c r="H131" t="e">
        <f>INDEX(ОКНА!$D$60:$D$66,MATCH(СВОДНАЯ!D131,ОКНА!$B$60:$B$66,0))</f>
        <v>#N/A</v>
      </c>
      <c r="I131">
        <f>IF(B131=777,(INDEX(ОКНА!$F$60:$F$66,MATCH(СВОДНАЯ!D131,ОКНА!$B$60:$B$66,0))),(INDEX(ОКНА!$F$2:$F$58,MATCH(D131,ОКНА!$B$2:$B$58))))</f>
        <v>93</v>
      </c>
    </row>
    <row r="132" spans="1:9" x14ac:dyDescent="0.25">
      <c r="A132" s="13">
        <v>2039</v>
      </c>
      <c r="B132" s="13"/>
      <c r="C132" s="13" t="s">
        <v>110</v>
      </c>
      <c r="D132" s="14"/>
      <c r="E132" s="13" t="s">
        <v>107</v>
      </c>
      <c r="F132" s="13">
        <v>1</v>
      </c>
      <c r="G132" t="e">
        <f>IF(B132=777,(INDEX(ОКНА!$C$60:$C$66,MATCH(СВОДНАЯ!D132,ОКНА!$B$60:$B$66,0))),(INDEX(ОКНА!$C$2:$C$58,MATCH(D132,ОКНА!$B$2:$B$58))))</f>
        <v>#N/A</v>
      </c>
      <c r="H132" t="e">
        <f>INDEX(ОКНА!$D$60:$D$66,MATCH(СВОДНАЯ!D132,ОКНА!$B$60:$B$66,0))</f>
        <v>#N/A</v>
      </c>
      <c r="I132" t="e">
        <f>IF(B132=777,(INDEX(ОКНА!$F$60:$F$66,MATCH(СВОДНАЯ!D132,ОКНА!$B$60:$B$66,0))),(INDEX(ОКНА!$F$2:$F$58,MATCH(D132,ОКНА!$B$2:$B$58))))</f>
        <v>#N/A</v>
      </c>
    </row>
    <row r="133" spans="1:9" x14ac:dyDescent="0.25">
      <c r="A133" s="13">
        <v>2039</v>
      </c>
      <c r="B133" s="13"/>
      <c r="C133" s="13" t="s">
        <v>109</v>
      </c>
      <c r="D133" s="14"/>
      <c r="E133" s="13"/>
      <c r="F133" s="13">
        <v>1</v>
      </c>
      <c r="G133" t="e">
        <f>IF(B133=777,(INDEX(ОКНА!$C$60:$C$66,MATCH(СВОДНАЯ!D133,ОКНА!$B$60:$B$66,0))),(INDEX(ОКНА!$C$2:$C$58,MATCH(D133,ОКНА!$B$2:$B$58))))</f>
        <v>#N/A</v>
      </c>
      <c r="H133" t="e">
        <f>INDEX(ОКНА!$D$60:$D$66,MATCH(СВОДНАЯ!D133,ОКНА!$B$60:$B$66,0))</f>
        <v>#N/A</v>
      </c>
      <c r="I133" t="e">
        <f>IF(B133=777,(INDEX(ОКНА!$F$60:$F$66,MATCH(СВОДНАЯ!D133,ОКНА!$B$60:$B$66,0))),(INDEX(ОКНА!$F$2:$F$58,MATCH(D133,ОКНА!$B$2:$B$58))))</f>
        <v>#N/A</v>
      </c>
    </row>
    <row r="134" spans="1:9" x14ac:dyDescent="0.25">
      <c r="A134" s="13">
        <v>2047</v>
      </c>
      <c r="B134" s="13"/>
      <c r="C134" s="13" t="s">
        <v>111</v>
      </c>
      <c r="D134" s="14"/>
      <c r="E134" s="13"/>
      <c r="F134" s="13">
        <v>8</v>
      </c>
      <c r="G134" t="e">
        <f>IF(B134=777,(INDEX(ОКНА!$C$60:$C$66,MATCH(СВОДНАЯ!D134,ОКНА!$B$60:$B$66,0))),(INDEX(ОКНА!$C$2:$C$58,MATCH(D134,ОКНА!$B$2:$B$58))))</f>
        <v>#N/A</v>
      </c>
      <c r="H134" t="e">
        <f>INDEX(ОКНА!$D$60:$D$66,MATCH(СВОДНАЯ!D134,ОКНА!$B$60:$B$66,0))</f>
        <v>#N/A</v>
      </c>
      <c r="I134" t="e">
        <f>IF(B134=777,(INDEX(ОКНА!$F$60:$F$66,MATCH(СВОДНАЯ!D134,ОКНА!$B$60:$B$66,0))),(INDEX(ОКНА!$F$2:$F$58,MATCH(D134,ОКНА!$B$2:$B$58))))</f>
        <v>#N/A</v>
      </c>
    </row>
    <row r="135" spans="1:9" x14ac:dyDescent="0.25">
      <c r="A135" s="13">
        <v>2047</v>
      </c>
      <c r="B135" s="13">
        <v>777</v>
      </c>
      <c r="C135" s="13" t="s">
        <v>112</v>
      </c>
      <c r="D135" s="13" t="s">
        <v>94</v>
      </c>
      <c r="E135" s="13"/>
      <c r="F135" s="13">
        <v>2</v>
      </c>
      <c r="G135">
        <f>IF(B135=777,(INDEX(ОКНА!$C$60:$C$66,MATCH(СВОДНАЯ!D135,ОКНА!$B$60:$B$66,0))),(INDEX(ОКНА!$C$2:$C$58,MATCH(D135,ОКНА!$B$2:$B$58))))</f>
        <v>12</v>
      </c>
      <c r="H135">
        <f>INDEX(ОКНА!$D$60:$D$66,MATCH(СВОДНАЯ!D135,ОКНА!$B$60:$B$66,0))</f>
        <v>0</v>
      </c>
      <c r="I135">
        <f>IF(B135=777,(INDEX(ОКНА!$F$60:$F$66,MATCH(СВОДНАЯ!D135,ОКНА!$B$60:$B$66,0))),(INDEX(ОКНА!$F$2:$F$58,MATCH(D135,ОКНА!$B$2:$B$58))))</f>
        <v>8</v>
      </c>
    </row>
    <row r="136" spans="1:9" x14ac:dyDescent="0.25">
      <c r="A136" s="13">
        <v>2047</v>
      </c>
      <c r="B136" s="13">
        <v>333</v>
      </c>
      <c r="C136" s="13" t="s">
        <v>112</v>
      </c>
      <c r="D136" s="13" t="s">
        <v>60</v>
      </c>
      <c r="E136" s="13"/>
      <c r="F136" s="13">
        <v>1</v>
      </c>
      <c r="G136">
        <f>IF(B136=777,(INDEX(ОКНА!$C$60:$C$66,MATCH(СВОДНАЯ!D136,ОКНА!$B$60:$B$66,0))),(INDEX(ОКНА!$C$2:$C$58,MATCH(D136,ОКНА!$B$2:$B$58))))</f>
        <v>151</v>
      </c>
      <c r="H136" t="e">
        <f>INDEX(ОКНА!$D$60:$D$66,MATCH(СВОДНАЯ!D136,ОКНА!$B$60:$B$66,0))</f>
        <v>#N/A</v>
      </c>
      <c r="I136">
        <f>IF(B136=777,(INDEX(ОКНА!$F$60:$F$66,MATCH(СВОДНАЯ!D136,ОКНА!$B$60:$B$66,0))),(INDEX(ОКНА!$F$2:$F$58,MATCH(D136,ОКНА!$B$2:$B$58))))</f>
        <v>71</v>
      </c>
    </row>
    <row r="137" spans="1:9" x14ac:dyDescent="0.25">
      <c r="A137" s="13">
        <v>2047</v>
      </c>
      <c r="B137" s="13"/>
      <c r="C137" s="13" t="s">
        <v>113</v>
      </c>
      <c r="D137" s="13"/>
      <c r="E137" s="13"/>
      <c r="F137" s="13">
        <v>10</v>
      </c>
      <c r="G137" t="e">
        <f>IF(B137=777,(INDEX(ОКНА!$C$60:$C$66,MATCH(СВОДНАЯ!D137,ОКНА!$B$60:$B$66,0))),(INDEX(ОКНА!$C$2:$C$58,MATCH(D137,ОКНА!$B$2:$B$58))))</f>
        <v>#N/A</v>
      </c>
      <c r="H137" t="e">
        <f>INDEX(ОКНА!$D$60:$D$66,MATCH(СВОДНАЯ!D137,ОКНА!$B$60:$B$66,0))</f>
        <v>#N/A</v>
      </c>
      <c r="I137" t="e">
        <f>IF(B137=777,(INDEX(ОКНА!$F$60:$F$66,MATCH(СВОДНАЯ!D137,ОКНА!$B$60:$B$66,0))),(INDEX(ОКНА!$F$2:$F$58,MATCH(D137,ОКНА!$B$2:$B$58))))</f>
        <v>#N/A</v>
      </c>
    </row>
    <row r="138" spans="1:9" x14ac:dyDescent="0.25">
      <c r="A138" s="13">
        <v>2047</v>
      </c>
      <c r="B138" s="13"/>
      <c r="C138" s="13" t="s">
        <v>110</v>
      </c>
      <c r="D138" s="14"/>
      <c r="E138" s="13" t="s">
        <v>107</v>
      </c>
      <c r="F138" s="13">
        <v>4</v>
      </c>
      <c r="G138" t="e">
        <f>IF(B138=777,(INDEX(ОКНА!$C$60:$C$66,MATCH(СВОДНАЯ!D138,ОКНА!$B$60:$B$66,0))),(INDEX(ОКНА!$C$2:$C$58,MATCH(D138,ОКНА!$B$2:$B$58))))</f>
        <v>#N/A</v>
      </c>
      <c r="H138" t="e">
        <f>INDEX(ОКНА!$D$60:$D$66,MATCH(СВОДНАЯ!D138,ОКНА!$B$60:$B$66,0))</f>
        <v>#N/A</v>
      </c>
      <c r="I138" t="e">
        <f>IF(B138=777,(INDEX(ОКНА!$F$60:$F$66,MATCH(СВОДНАЯ!D138,ОКНА!$B$60:$B$66,0))),(INDEX(ОКНА!$F$2:$F$58,MATCH(D138,ОКНА!$B$2:$B$58))))</f>
        <v>#N/A</v>
      </c>
    </row>
    <row r="139" spans="1:9" x14ac:dyDescent="0.25">
      <c r="A139" s="13">
        <v>2047</v>
      </c>
      <c r="B139" s="13"/>
      <c r="C139" s="13" t="s">
        <v>109</v>
      </c>
      <c r="D139" s="14"/>
      <c r="E139" s="13"/>
      <c r="F139" s="13">
        <v>3</v>
      </c>
      <c r="G139" t="e">
        <f>IF(B139=777,(INDEX(ОКНА!$C$60:$C$66,MATCH(СВОДНАЯ!D139,ОКНА!$B$60:$B$66,0))),(INDEX(ОКНА!$C$2:$C$58,MATCH(D139,ОКНА!$B$2:$B$58))))</f>
        <v>#N/A</v>
      </c>
      <c r="H139" t="e">
        <f>INDEX(ОКНА!$D$60:$D$66,MATCH(СВОДНАЯ!D139,ОКНА!$B$60:$B$66,0))</f>
        <v>#N/A</v>
      </c>
      <c r="I139" t="e">
        <f>IF(B139=777,(INDEX(ОКНА!$F$60:$F$66,MATCH(СВОДНАЯ!D139,ОКНА!$B$60:$B$66,0))),(INDEX(ОКНА!$F$2:$F$58,MATCH(D139,ОКНА!$B$2:$B$58))))</f>
        <v>#N/A</v>
      </c>
    </row>
    <row r="140" spans="1:9" x14ac:dyDescent="0.25">
      <c r="A140" s="13">
        <v>2062</v>
      </c>
      <c r="B140" s="13">
        <v>333</v>
      </c>
      <c r="C140" s="13" t="s">
        <v>112</v>
      </c>
      <c r="D140" s="13" t="s">
        <v>64</v>
      </c>
      <c r="E140" s="13"/>
      <c r="F140" s="13">
        <v>1</v>
      </c>
      <c r="G140">
        <f>IF(B140=777,(INDEX(ОКНА!$C$60:$C$66,MATCH(СВОДНАЯ!D140,ОКНА!$B$60:$B$66,0))),(INDEX(ОКНА!$C$2:$C$58,MATCH(D140,ОКНА!$B$2:$B$58))))</f>
        <v>151</v>
      </c>
      <c r="H140" t="e">
        <f>INDEX(ОКНА!$D$60:$D$66,MATCH(СВОДНАЯ!D140,ОКНА!$B$60:$B$66,0))</f>
        <v>#N/A</v>
      </c>
      <c r="I140">
        <f>IF(B140=777,(INDEX(ОКНА!$F$60:$F$66,MATCH(СВОДНАЯ!D140,ОКНА!$B$60:$B$66,0))),(INDEX(ОКНА!$F$2:$F$58,MATCH(D140,ОКНА!$B$2:$B$58))))</f>
        <v>71</v>
      </c>
    </row>
    <row r="141" spans="1:9" x14ac:dyDescent="0.25">
      <c r="A141" s="13">
        <v>2062</v>
      </c>
      <c r="B141" s="13"/>
      <c r="C141" s="13" t="s">
        <v>110</v>
      </c>
      <c r="D141" s="14"/>
      <c r="E141" s="13" t="s">
        <v>107</v>
      </c>
      <c r="F141" s="13">
        <v>1</v>
      </c>
      <c r="G141" t="e">
        <f>IF(B141=777,(INDEX(ОКНА!$C$60:$C$66,MATCH(СВОДНАЯ!D141,ОКНА!$B$60:$B$66,0))),(INDEX(ОКНА!$C$2:$C$58,MATCH(D141,ОКНА!$B$2:$B$58))))</f>
        <v>#N/A</v>
      </c>
      <c r="H141" t="e">
        <f>INDEX(ОКНА!$D$60:$D$66,MATCH(СВОДНАЯ!D141,ОКНА!$B$60:$B$66,0))</f>
        <v>#N/A</v>
      </c>
      <c r="I141" t="e">
        <f>IF(B141=777,(INDEX(ОКНА!$F$60:$F$66,MATCH(СВОДНАЯ!D141,ОКНА!$B$60:$B$66,0))),(INDEX(ОКНА!$F$2:$F$58,MATCH(D141,ОКНА!$B$2:$B$58))))</f>
        <v>#N/A</v>
      </c>
    </row>
    <row r="142" spans="1:9" x14ac:dyDescent="0.25">
      <c r="A142" s="13">
        <v>2062</v>
      </c>
      <c r="B142" s="13"/>
      <c r="C142" s="13" t="s">
        <v>109</v>
      </c>
      <c r="D142" s="14"/>
      <c r="E142" s="13"/>
      <c r="F142" s="13">
        <v>1</v>
      </c>
      <c r="G142" t="e">
        <f>IF(B142=777,(INDEX(ОКНА!$C$60:$C$66,MATCH(СВОДНАЯ!D142,ОКНА!$B$60:$B$66,0))),(INDEX(ОКНА!$C$2:$C$58,MATCH(D142,ОКНА!$B$2:$B$58))))</f>
        <v>#N/A</v>
      </c>
      <c r="H142" t="e">
        <f>INDEX(ОКНА!$D$60:$D$66,MATCH(СВОДНАЯ!D142,ОКНА!$B$60:$B$66,0))</f>
        <v>#N/A</v>
      </c>
      <c r="I142" t="e">
        <f>IF(B142=777,(INDEX(ОКНА!$F$60:$F$66,MATCH(СВОДНАЯ!D142,ОКНА!$B$60:$B$66,0))),(INDEX(ОКНА!$F$2:$F$58,MATCH(D142,ОКНА!$B$2:$B$58))))</f>
        <v>#N/A</v>
      </c>
    </row>
    <row r="143" spans="1:9" x14ac:dyDescent="0.25">
      <c r="A143" s="13">
        <v>2063</v>
      </c>
      <c r="B143" s="13">
        <v>333</v>
      </c>
      <c r="C143" s="13" t="s">
        <v>112</v>
      </c>
      <c r="D143" s="13" t="s">
        <v>66</v>
      </c>
      <c r="E143" s="13"/>
      <c r="F143" s="13">
        <v>1</v>
      </c>
      <c r="G143">
        <f>IF(B143=777,(INDEX(ОКНА!$C$60:$C$66,MATCH(СВОДНАЯ!D143,ОКНА!$B$60:$B$66,0))),(INDEX(ОКНА!$C$2:$C$58,MATCH(D143,ОКНА!$B$2:$B$58))))</f>
        <v>151</v>
      </c>
      <c r="H143" t="e">
        <f>INDEX(ОКНА!$D$60:$D$66,MATCH(СВОДНАЯ!D143,ОКНА!$B$60:$B$66,0))</f>
        <v>#N/A</v>
      </c>
      <c r="I143">
        <f>IF(B143=777,(INDEX(ОКНА!$F$60:$F$66,MATCH(СВОДНАЯ!D143,ОКНА!$B$60:$B$66,0))),(INDEX(ОКНА!$F$2:$F$58,MATCH(D143,ОКНА!$B$2:$B$58))))</f>
        <v>71</v>
      </c>
    </row>
    <row r="144" spans="1:9" x14ac:dyDescent="0.25">
      <c r="A144" s="13">
        <v>2063</v>
      </c>
      <c r="B144" s="13"/>
      <c r="C144" s="13" t="s">
        <v>110</v>
      </c>
      <c r="D144" s="14"/>
      <c r="E144" s="13" t="s">
        <v>107</v>
      </c>
      <c r="F144" s="13">
        <v>1</v>
      </c>
      <c r="G144" t="e">
        <f>IF(B144=777,(INDEX(ОКНА!$C$60:$C$66,MATCH(СВОДНАЯ!D144,ОКНА!$B$60:$B$66,0))),(INDEX(ОКНА!$C$2:$C$58,MATCH(D144,ОКНА!$B$2:$B$58))))</f>
        <v>#N/A</v>
      </c>
      <c r="H144" t="e">
        <f>INDEX(ОКНА!$D$60:$D$66,MATCH(СВОДНАЯ!D144,ОКНА!$B$60:$B$66,0))</f>
        <v>#N/A</v>
      </c>
      <c r="I144" t="e">
        <f>IF(B144=777,(INDEX(ОКНА!$F$60:$F$66,MATCH(СВОДНАЯ!D144,ОКНА!$B$60:$B$66,0))),(INDEX(ОКНА!$F$2:$F$58,MATCH(D144,ОКНА!$B$2:$B$58))))</f>
        <v>#N/A</v>
      </c>
    </row>
    <row r="145" spans="1:9" x14ac:dyDescent="0.25">
      <c r="A145" s="13">
        <v>2063</v>
      </c>
      <c r="B145" s="13"/>
      <c r="C145" s="13" t="s">
        <v>109</v>
      </c>
      <c r="D145" s="14"/>
      <c r="E145" s="13"/>
      <c r="F145" s="13">
        <v>1</v>
      </c>
      <c r="G145" t="e">
        <f>IF(B145=777,(INDEX(ОКНА!$C$60:$C$66,MATCH(СВОДНАЯ!D145,ОКНА!$B$60:$B$66,0))),(INDEX(ОКНА!$C$2:$C$58,MATCH(D145,ОКНА!$B$2:$B$58))))</f>
        <v>#N/A</v>
      </c>
      <c r="H145" t="e">
        <f>INDEX(ОКНА!$D$60:$D$66,MATCH(СВОДНАЯ!D145,ОКНА!$B$60:$B$66,0))</f>
        <v>#N/A</v>
      </c>
      <c r="I145" t="e">
        <f>IF(B145=777,(INDEX(ОКНА!$F$60:$F$66,MATCH(СВОДНАЯ!D145,ОКНА!$B$60:$B$66,0))),(INDEX(ОКНА!$F$2:$F$58,MATCH(D145,ОКНА!$B$2:$B$58))))</f>
        <v>#N/A</v>
      </c>
    </row>
    <row r="146" spans="1:9" x14ac:dyDescent="0.25">
      <c r="A146" s="13">
        <v>2069</v>
      </c>
      <c r="B146" s="13">
        <v>333</v>
      </c>
      <c r="C146" s="13" t="s">
        <v>112</v>
      </c>
      <c r="D146" s="13" t="s">
        <v>69</v>
      </c>
      <c r="E146" s="13"/>
      <c r="F146" s="13">
        <v>1</v>
      </c>
      <c r="G146">
        <f>IF(B146=777,(INDEX(ОКНА!$C$60:$C$66,MATCH(СВОДНАЯ!D146,ОКНА!$B$60:$B$66,0))),(INDEX(ОКНА!$C$2:$C$58,MATCH(D146,ОКНА!$B$2:$B$58))))</f>
        <v>213</v>
      </c>
      <c r="H146" t="e">
        <f>INDEX(ОКНА!$D$60:$D$66,MATCH(СВОДНАЯ!D146,ОКНА!$B$60:$B$66,0))</f>
        <v>#N/A</v>
      </c>
      <c r="I146">
        <f>IF(B146=777,(INDEX(ОКНА!$F$60:$F$66,MATCH(СВОДНАЯ!D146,ОКНА!$B$60:$B$66,0))),(INDEX(ОКНА!$F$2:$F$58,MATCH(D146,ОКНА!$B$2:$B$58))))</f>
        <v>93</v>
      </c>
    </row>
    <row r="147" spans="1:9" x14ac:dyDescent="0.25">
      <c r="A147" s="13">
        <v>2069</v>
      </c>
      <c r="B147" s="13"/>
      <c r="C147" s="13" t="s">
        <v>110</v>
      </c>
      <c r="D147" s="14"/>
      <c r="E147" s="13" t="s">
        <v>107</v>
      </c>
      <c r="F147" s="13">
        <v>1</v>
      </c>
      <c r="G147" t="e">
        <f>IF(B147=777,(INDEX(ОКНА!$C$60:$C$66,MATCH(СВОДНАЯ!D147,ОКНА!$B$60:$B$66,0))),(INDEX(ОКНА!$C$2:$C$58,MATCH(D147,ОКНА!$B$2:$B$58))))</f>
        <v>#N/A</v>
      </c>
      <c r="H147" t="e">
        <f>INDEX(ОКНА!$D$60:$D$66,MATCH(СВОДНАЯ!D147,ОКНА!$B$60:$B$66,0))</f>
        <v>#N/A</v>
      </c>
      <c r="I147" t="e">
        <f>IF(B147=777,(INDEX(ОКНА!$F$60:$F$66,MATCH(СВОДНАЯ!D147,ОКНА!$B$60:$B$66,0))),(INDEX(ОКНА!$F$2:$F$58,MATCH(D147,ОКНА!$B$2:$B$58))))</f>
        <v>#N/A</v>
      </c>
    </row>
    <row r="148" spans="1:9" x14ac:dyDescent="0.25">
      <c r="A148" s="13">
        <v>2069</v>
      </c>
      <c r="B148" s="13"/>
      <c r="C148" s="13" t="s">
        <v>109</v>
      </c>
      <c r="D148" s="14"/>
      <c r="E148" s="13"/>
      <c r="F148" s="13">
        <v>1</v>
      </c>
      <c r="G148" t="e">
        <f>IF(B148=777,(INDEX(ОКНА!$C$60:$C$66,MATCH(СВОДНАЯ!D148,ОКНА!$B$60:$B$66,0))),(INDEX(ОКНА!$C$2:$C$58,MATCH(D148,ОКНА!$B$2:$B$58))))</f>
        <v>#N/A</v>
      </c>
      <c r="H148" t="e">
        <f>INDEX(ОКНА!$D$60:$D$66,MATCH(СВОДНАЯ!D148,ОКНА!$B$60:$B$66,0))</f>
        <v>#N/A</v>
      </c>
      <c r="I148" t="e">
        <f>IF(B148=777,(INDEX(ОКНА!$F$60:$F$66,MATCH(СВОДНАЯ!D148,ОКНА!$B$60:$B$66,0))),(INDEX(ОКНА!$F$2:$F$58,MATCH(D148,ОКНА!$B$2:$B$58))))</f>
        <v>#N/A</v>
      </c>
    </row>
    <row r="149" spans="1:9" x14ac:dyDescent="0.25">
      <c r="A149" s="13">
        <v>2074</v>
      </c>
      <c r="B149" s="13">
        <v>333</v>
      </c>
      <c r="C149" s="13" t="s">
        <v>112</v>
      </c>
      <c r="D149" s="13" t="s">
        <v>65</v>
      </c>
      <c r="E149" s="13"/>
      <c r="F149" s="13">
        <v>1</v>
      </c>
      <c r="G149">
        <f>IF(B149=777,(INDEX(ОКНА!$C$60:$C$66,MATCH(СВОДНАЯ!D149,ОКНА!$B$60:$B$66,0))),(INDEX(ОКНА!$C$2:$C$58,MATCH(D149,ОКНА!$B$2:$B$58))))</f>
        <v>151</v>
      </c>
      <c r="H149" t="e">
        <f>INDEX(ОКНА!$D$60:$D$66,MATCH(СВОДНАЯ!D149,ОКНА!$B$60:$B$66,0))</f>
        <v>#N/A</v>
      </c>
      <c r="I149">
        <f>IF(B149=777,(INDEX(ОКНА!$F$60:$F$66,MATCH(СВОДНАЯ!D149,ОКНА!$B$60:$B$66,0))),(INDEX(ОКНА!$F$2:$F$58,MATCH(D149,ОКНА!$B$2:$B$58))))</f>
        <v>71</v>
      </c>
    </row>
    <row r="150" spans="1:9" x14ac:dyDescent="0.25">
      <c r="A150" s="13">
        <v>2074</v>
      </c>
      <c r="B150" s="13"/>
      <c r="C150" s="13" t="s">
        <v>109</v>
      </c>
      <c r="D150" s="14"/>
      <c r="E150" s="13"/>
      <c r="F150" s="13">
        <v>1</v>
      </c>
      <c r="G150" t="e">
        <f>IF(B150=777,(INDEX(ОКНА!$C$60:$C$66,MATCH(СВОДНАЯ!D150,ОКНА!$B$60:$B$66,0))),(INDEX(ОКНА!$C$2:$C$58,MATCH(D150,ОКНА!$B$2:$B$58))))</f>
        <v>#N/A</v>
      </c>
      <c r="H150" t="e">
        <f>INDEX(ОКНА!$D$60:$D$66,MATCH(СВОДНАЯ!D150,ОКНА!$B$60:$B$66,0))</f>
        <v>#N/A</v>
      </c>
      <c r="I150" t="e">
        <f>IF(B150=777,(INDEX(ОКНА!$F$60:$F$66,MATCH(СВОДНАЯ!D150,ОКНА!$B$60:$B$66,0))),(INDEX(ОКНА!$F$2:$F$58,MATCH(D150,ОКНА!$B$2:$B$58))))</f>
        <v>#N/A</v>
      </c>
    </row>
    <row r="151" spans="1:9" x14ac:dyDescent="0.25">
      <c r="A151" s="13">
        <v>2075</v>
      </c>
      <c r="B151" s="13">
        <v>333</v>
      </c>
      <c r="C151" s="13" t="s">
        <v>112</v>
      </c>
      <c r="D151" s="13" t="s">
        <v>115</v>
      </c>
      <c r="E151" s="13"/>
      <c r="F151" s="13">
        <v>1</v>
      </c>
      <c r="G151">
        <f>IF(B151=777,(INDEX(ОКНА!$C$60:$C$66,MATCH(СВОДНАЯ!D151,ОКНА!$B$60:$B$66,0))),(INDEX(ОКНА!$C$2:$C$58,MATCH(D151,ОКНА!$B$2:$B$58))))</f>
        <v>213</v>
      </c>
      <c r="H151" t="e">
        <f>INDEX(ОКНА!$D$60:$D$66,MATCH(СВОДНАЯ!D151,ОКНА!$B$60:$B$66,0))</f>
        <v>#N/A</v>
      </c>
      <c r="I151">
        <f>IF(B151=777,(INDEX(ОКНА!$F$60:$F$66,MATCH(СВОДНАЯ!D151,ОКНА!$B$60:$B$66,0))),(INDEX(ОКНА!$F$2:$F$58,MATCH(D151,ОКНА!$B$2:$B$58))))</f>
        <v>93</v>
      </c>
    </row>
    <row r="152" spans="1:9" x14ac:dyDescent="0.25">
      <c r="A152" s="13">
        <v>2075</v>
      </c>
      <c r="B152" s="13">
        <v>333</v>
      </c>
      <c r="C152" s="13" t="s">
        <v>112</v>
      </c>
      <c r="D152" s="13" t="s">
        <v>67</v>
      </c>
      <c r="E152" s="13"/>
      <c r="F152" s="13">
        <v>1</v>
      </c>
      <c r="G152">
        <f>IF(B152=777,(INDEX(ОКНА!$C$60:$C$66,MATCH(СВОДНАЯ!D152,ОКНА!$B$60:$B$66,0))),(INDEX(ОКНА!$C$2:$C$58,MATCH(D152,ОКНА!$B$2:$B$58))))</f>
        <v>151</v>
      </c>
      <c r="H152" t="e">
        <f>INDEX(ОКНА!$D$60:$D$66,MATCH(СВОДНАЯ!D152,ОКНА!$B$60:$B$66,0))</f>
        <v>#N/A</v>
      </c>
      <c r="I152">
        <f>IF(B152=777,(INDEX(ОКНА!$F$60:$F$66,MATCH(СВОДНАЯ!D152,ОКНА!$B$60:$B$66,0))),(INDEX(ОКНА!$F$2:$F$58,MATCH(D152,ОКНА!$B$2:$B$58))))</f>
        <v>71</v>
      </c>
    </row>
    <row r="153" spans="1:9" x14ac:dyDescent="0.25">
      <c r="A153" s="13">
        <v>2075</v>
      </c>
      <c r="B153" s="13">
        <v>333</v>
      </c>
      <c r="C153" s="13" t="s">
        <v>112</v>
      </c>
      <c r="D153" s="13" t="s">
        <v>68</v>
      </c>
      <c r="E153" s="13"/>
      <c r="F153" s="13">
        <v>1</v>
      </c>
      <c r="G153">
        <f>IF(B153=777,(INDEX(ОКНА!$C$60:$C$66,MATCH(СВОДНАЯ!D153,ОКНА!$B$60:$B$66,0))),(INDEX(ОКНА!$C$2:$C$58,MATCH(D153,ОКНА!$B$2:$B$58))))</f>
        <v>213</v>
      </c>
      <c r="H153" t="e">
        <f>INDEX(ОКНА!$D$60:$D$66,MATCH(СВОДНАЯ!D153,ОКНА!$B$60:$B$66,0))</f>
        <v>#N/A</v>
      </c>
      <c r="I153">
        <f>IF(B153=777,(INDEX(ОКНА!$F$60:$F$66,MATCH(СВОДНАЯ!D153,ОКНА!$B$60:$B$66,0))),(INDEX(ОКНА!$F$2:$F$58,MATCH(D153,ОКНА!$B$2:$B$58))))</f>
        <v>93</v>
      </c>
    </row>
    <row r="154" spans="1:9" x14ac:dyDescent="0.25">
      <c r="A154" s="13">
        <v>2075</v>
      </c>
      <c r="B154" s="13"/>
      <c r="C154" s="13" t="s">
        <v>109</v>
      </c>
      <c r="D154" s="13"/>
      <c r="E154" s="13"/>
      <c r="F154" s="13">
        <v>2</v>
      </c>
      <c r="G154" t="e">
        <f>IF(B154=777,(INDEX(ОКНА!$C$60:$C$66,MATCH(СВОДНАЯ!D154,ОКНА!$B$60:$B$66,0))),(INDEX(ОКНА!$C$2:$C$58,MATCH(D154,ОКНА!$B$2:$B$58))))</f>
        <v>#N/A</v>
      </c>
      <c r="H154" t="e">
        <f>INDEX(ОКНА!$D$60:$D$66,MATCH(СВОДНАЯ!D154,ОКНА!$B$60:$B$66,0))</f>
        <v>#N/A</v>
      </c>
      <c r="I154" t="e">
        <f>IF(B154=777,(INDEX(ОКНА!$F$60:$F$66,MATCH(СВОДНАЯ!D154,ОКНА!$B$60:$B$66,0))),(INDEX(ОКНА!$F$2:$F$58,MATCH(D154,ОКНА!$B$2:$B$58))))</f>
        <v>#N/A</v>
      </c>
    </row>
    <row r="155" spans="1:9" x14ac:dyDescent="0.25">
      <c r="A155" s="13">
        <v>2075</v>
      </c>
      <c r="B155" s="13"/>
      <c r="C155" s="13" t="s">
        <v>110</v>
      </c>
      <c r="D155" s="14"/>
      <c r="E155" s="13" t="s">
        <v>107</v>
      </c>
      <c r="F155" s="13">
        <v>2</v>
      </c>
      <c r="G155" t="e">
        <f>IF(B155=777,(INDEX(ОКНА!$C$60:$C$66,MATCH(СВОДНАЯ!D155,ОКНА!$B$60:$B$66,0))),(INDEX(ОКНА!$C$2:$C$58,MATCH(D155,ОКНА!$B$2:$B$58))))</f>
        <v>#N/A</v>
      </c>
      <c r="H155" t="e">
        <f>INDEX(ОКНА!$D$60:$D$66,MATCH(СВОДНАЯ!D155,ОКНА!$B$60:$B$66,0))</f>
        <v>#N/A</v>
      </c>
      <c r="I155" t="e">
        <f>IF(B155=777,(INDEX(ОКНА!$F$60:$F$66,MATCH(СВОДНАЯ!D155,ОКНА!$B$60:$B$66,0))),(INDEX(ОКНА!$F$2:$F$58,MATCH(D155,ОКНА!$B$2:$B$58))))</f>
        <v>#N/A</v>
      </c>
    </row>
    <row r="156" spans="1:9" x14ac:dyDescent="0.25">
      <c r="A156" s="13">
        <v>2077</v>
      </c>
      <c r="B156" s="13"/>
      <c r="C156" s="13" t="s">
        <v>109</v>
      </c>
      <c r="D156" s="13"/>
      <c r="E156" s="13"/>
      <c r="F156" s="13">
        <v>1</v>
      </c>
      <c r="G156" t="e">
        <f>IF(B156=777,(INDEX(ОКНА!$C$60:$C$66,MATCH(СВОДНАЯ!D156,ОКНА!$B$60:$B$66,0))),(INDEX(ОКНА!$C$2:$C$58,MATCH(D156,ОКНА!$B$2:$B$58))))</f>
        <v>#N/A</v>
      </c>
      <c r="H156" t="e">
        <f>INDEX(ОКНА!$D$60:$D$66,MATCH(СВОДНАЯ!D156,ОКНА!$B$60:$B$66,0))</f>
        <v>#N/A</v>
      </c>
      <c r="I156" t="e">
        <f>IF(B156=777,(INDEX(ОКНА!$F$60:$F$66,MATCH(СВОДНАЯ!D156,ОКНА!$B$60:$B$66,0))),(INDEX(ОКНА!$F$2:$F$58,MATCH(D156,ОКНА!$B$2:$B$58))))</f>
        <v>#N/A</v>
      </c>
    </row>
    <row r="157" spans="1:9" x14ac:dyDescent="0.25">
      <c r="A157" s="13">
        <v>2077</v>
      </c>
      <c r="B157" s="13"/>
      <c r="C157" s="13" t="s">
        <v>110</v>
      </c>
      <c r="D157" s="14"/>
      <c r="E157" s="13" t="s">
        <v>107</v>
      </c>
      <c r="F157" s="13">
        <v>1</v>
      </c>
      <c r="G157" t="e">
        <f>IF(B157=777,(INDEX(ОКНА!$C$60:$C$66,MATCH(СВОДНАЯ!D157,ОКНА!$B$60:$B$66,0))),(INDEX(ОКНА!$C$2:$C$58,MATCH(D157,ОКНА!$B$2:$B$58))))</f>
        <v>#N/A</v>
      </c>
      <c r="H157" t="e">
        <f>INDEX(ОКНА!$D$60:$D$66,MATCH(СВОДНАЯ!D157,ОКНА!$B$60:$B$66,0))</f>
        <v>#N/A</v>
      </c>
      <c r="I157" t="e">
        <f>IF(B157=777,(INDEX(ОКНА!$F$60:$F$66,MATCH(СВОДНАЯ!D157,ОКНА!$B$60:$B$66,0))),(INDEX(ОКНА!$F$2:$F$58,MATCH(D157,ОКНА!$B$2:$B$58))))</f>
        <v>#N/A</v>
      </c>
    </row>
    <row r="158" spans="1:9" x14ac:dyDescent="0.25">
      <c r="A158" s="13">
        <v>2077</v>
      </c>
      <c r="B158" s="13"/>
      <c r="C158" s="13" t="s">
        <v>111</v>
      </c>
      <c r="D158" s="14"/>
      <c r="E158" s="13"/>
      <c r="F158" s="13">
        <v>1</v>
      </c>
      <c r="G158" t="e">
        <f>IF(B158=777,(INDEX(ОКНА!$C$60:$C$66,MATCH(СВОДНАЯ!D158,ОКНА!$B$60:$B$66,0))),(INDEX(ОКНА!$C$2:$C$58,MATCH(D158,ОКНА!$B$2:$B$58))))</f>
        <v>#N/A</v>
      </c>
      <c r="H158" t="e">
        <f>INDEX(ОКНА!$D$60:$D$66,MATCH(СВОДНАЯ!D158,ОКНА!$B$60:$B$66,0))</f>
        <v>#N/A</v>
      </c>
      <c r="I158" t="e">
        <f>IF(B158=777,(INDEX(ОКНА!$F$60:$F$66,MATCH(СВОДНАЯ!D158,ОКНА!$B$60:$B$66,0))),(INDEX(ОКНА!$F$2:$F$58,MATCH(D158,ОКНА!$B$2:$B$58))))</f>
        <v>#N/A</v>
      </c>
    </row>
    <row r="159" spans="1:9" x14ac:dyDescent="0.25">
      <c r="A159" s="13">
        <v>2077</v>
      </c>
      <c r="B159" s="13"/>
      <c r="C159" s="13" t="s">
        <v>113</v>
      </c>
      <c r="D159" s="14"/>
      <c r="E159" s="13"/>
      <c r="F159" s="13">
        <v>2</v>
      </c>
      <c r="G159" t="e">
        <f>IF(B159=777,(INDEX(ОКНА!$C$60:$C$66,MATCH(СВОДНАЯ!D159,ОКНА!$B$60:$B$66,0))),(INDEX(ОКНА!$C$2:$C$58,MATCH(D159,ОКНА!$B$2:$B$58))))</f>
        <v>#N/A</v>
      </c>
      <c r="H159" t="e">
        <f>INDEX(ОКНА!$D$60:$D$66,MATCH(СВОДНАЯ!D159,ОКНА!$B$60:$B$66,0))</f>
        <v>#N/A</v>
      </c>
      <c r="I159" t="e">
        <f>IF(B159=777,(INDEX(ОКНА!$F$60:$F$66,MATCH(СВОДНАЯ!D159,ОКНА!$B$60:$B$66,0))),(INDEX(ОКНА!$F$2:$F$58,MATCH(D159,ОКНА!$B$2:$B$58))))</f>
        <v>#N/A</v>
      </c>
    </row>
    <row r="160" spans="1:9" x14ac:dyDescent="0.25">
      <c r="A160" s="13">
        <v>2079</v>
      </c>
      <c r="B160" s="13">
        <v>333</v>
      </c>
      <c r="C160" s="13" t="s">
        <v>112</v>
      </c>
      <c r="D160" s="13" t="s">
        <v>63</v>
      </c>
      <c r="E160" s="13"/>
      <c r="F160" s="13">
        <v>1</v>
      </c>
      <c r="G160">
        <f>IF(B160=777,(INDEX(ОКНА!$C$60:$C$66,MATCH(СВОДНАЯ!D160,ОКНА!$B$60:$B$66,0))),(INDEX(ОКНА!$C$2:$C$58,MATCH(D160,ОКНА!$B$2:$B$58))))</f>
        <v>151</v>
      </c>
      <c r="H160" t="e">
        <f>INDEX(ОКНА!$D$60:$D$66,MATCH(СВОДНАЯ!D160,ОКНА!$B$60:$B$66,0))</f>
        <v>#N/A</v>
      </c>
      <c r="I160">
        <f>IF(B160=777,(INDEX(ОКНА!$F$60:$F$66,MATCH(СВОДНАЯ!D160,ОКНА!$B$60:$B$66,0))),(INDEX(ОКНА!$F$2:$F$58,MATCH(D160,ОКНА!$B$2:$B$58))))</f>
        <v>71</v>
      </c>
    </row>
    <row r="161" spans="1:9" x14ac:dyDescent="0.25">
      <c r="A161" s="13">
        <v>2079</v>
      </c>
      <c r="B161" s="13"/>
      <c r="C161" s="13" t="s">
        <v>110</v>
      </c>
      <c r="D161" s="14"/>
      <c r="E161" s="13" t="s">
        <v>107</v>
      </c>
      <c r="F161" s="13">
        <v>1</v>
      </c>
      <c r="G161" t="e">
        <f>IF(B161=777,(INDEX(ОКНА!$C$60:$C$66,MATCH(СВОДНАЯ!D161,ОКНА!$B$60:$B$66,0))),(INDEX(ОКНА!$C$2:$C$58,MATCH(D161,ОКНА!$B$2:$B$58))))</f>
        <v>#N/A</v>
      </c>
      <c r="H161" t="e">
        <f>INDEX(ОКНА!$D$60:$D$66,MATCH(СВОДНАЯ!D161,ОКНА!$B$60:$B$66,0))</f>
        <v>#N/A</v>
      </c>
      <c r="I161" t="e">
        <f>IF(B161=777,(INDEX(ОКНА!$F$60:$F$66,MATCH(СВОДНАЯ!D161,ОКНА!$B$60:$B$66,0))),(INDEX(ОКНА!$F$2:$F$58,MATCH(D161,ОКНА!$B$2:$B$58))))</f>
        <v>#N/A</v>
      </c>
    </row>
    <row r="162" spans="1:9" x14ac:dyDescent="0.25">
      <c r="A162" s="13">
        <v>2079</v>
      </c>
      <c r="B162" s="13"/>
      <c r="C162" s="13" t="s">
        <v>109</v>
      </c>
      <c r="D162" s="14"/>
      <c r="E162" s="13"/>
      <c r="F162" s="13">
        <v>1</v>
      </c>
      <c r="G162" t="e">
        <f>IF(B162=777,(INDEX(ОКНА!$C$60:$C$66,MATCH(СВОДНАЯ!D162,ОКНА!$B$60:$B$66,0))),(INDEX(ОКНА!$C$2:$C$58,MATCH(D162,ОКНА!$B$2:$B$58))))</f>
        <v>#N/A</v>
      </c>
      <c r="H162" t="e">
        <f>INDEX(ОКНА!$D$60:$D$66,MATCH(СВОДНАЯ!D162,ОКНА!$B$60:$B$66,0))</f>
        <v>#N/A</v>
      </c>
      <c r="I162" t="e">
        <f>IF(B162=777,(INDEX(ОКНА!$F$60:$F$66,MATCH(СВОДНАЯ!D162,ОКНА!$B$60:$B$66,0))),(INDEX(ОКНА!$F$2:$F$58,MATCH(D162,ОКНА!$B$2:$B$58))))</f>
        <v>#N/A</v>
      </c>
    </row>
    <row r="163" spans="1:9" x14ac:dyDescent="0.25">
      <c r="A163" s="13">
        <v>2082</v>
      </c>
      <c r="B163" s="13">
        <v>333</v>
      </c>
      <c r="C163" s="13" t="s">
        <v>112</v>
      </c>
      <c r="D163" s="13" t="s">
        <v>70</v>
      </c>
      <c r="E163" s="13"/>
      <c r="F163" s="13">
        <v>1</v>
      </c>
      <c r="G163">
        <f>IF(B163=777,(INDEX(ОКНА!$C$60:$C$66,MATCH(СВОДНАЯ!D163,ОКНА!$B$60:$B$66,0))),(INDEX(ОКНА!$C$2:$C$58,MATCH(D163,ОКНА!$B$2:$B$58))))</f>
        <v>213</v>
      </c>
      <c r="H163" t="e">
        <f>INDEX(ОКНА!$D$60:$D$66,MATCH(СВОДНАЯ!D163,ОКНА!$B$60:$B$66,0))</f>
        <v>#N/A</v>
      </c>
      <c r="I163">
        <f>IF(B163=777,(INDEX(ОКНА!$F$60:$F$66,MATCH(СВОДНАЯ!D163,ОКНА!$B$60:$B$66,0))),(INDEX(ОКНА!$F$2:$F$58,MATCH(D163,ОКНА!$B$2:$B$58))))</f>
        <v>93</v>
      </c>
    </row>
    <row r="164" spans="1:9" x14ac:dyDescent="0.25">
      <c r="A164" s="13">
        <v>2082</v>
      </c>
      <c r="B164" s="13"/>
      <c r="C164" s="13" t="s">
        <v>110</v>
      </c>
      <c r="D164" s="14"/>
      <c r="E164" s="13" t="s">
        <v>107</v>
      </c>
      <c r="F164" s="13">
        <v>1</v>
      </c>
      <c r="G164" t="e">
        <f>IF(B164=777,(INDEX(ОКНА!$C$60:$C$66,MATCH(СВОДНАЯ!D164,ОКНА!$B$60:$B$66,0))),(INDEX(ОКНА!$C$2:$C$58,MATCH(D164,ОКНА!$B$2:$B$58))))</f>
        <v>#N/A</v>
      </c>
      <c r="H164" t="e">
        <f>INDEX(ОКНА!$D$60:$D$66,MATCH(СВОДНАЯ!D164,ОКНА!$B$60:$B$66,0))</f>
        <v>#N/A</v>
      </c>
      <c r="I164" t="e">
        <f>IF(B164=777,(INDEX(ОКНА!$F$60:$F$66,MATCH(СВОДНАЯ!D164,ОКНА!$B$60:$B$66,0))),(INDEX(ОКНА!$F$2:$F$58,MATCH(D164,ОКНА!$B$2:$B$58))))</f>
        <v>#N/A</v>
      </c>
    </row>
    <row r="165" spans="1:9" x14ac:dyDescent="0.25">
      <c r="A165" s="13">
        <v>2082</v>
      </c>
      <c r="B165" s="13"/>
      <c r="C165" s="13" t="s">
        <v>109</v>
      </c>
      <c r="D165" s="14"/>
      <c r="E165" s="13"/>
      <c r="F165" s="13">
        <v>1</v>
      </c>
      <c r="G165" t="e">
        <f>IF(B165=777,(INDEX(ОКНА!$C$60:$C$66,MATCH(СВОДНАЯ!D165,ОКНА!$B$60:$B$66,0))),(INDEX(ОКНА!$C$2:$C$58,MATCH(D165,ОКНА!$B$2:$B$58))))</f>
        <v>#N/A</v>
      </c>
      <c r="H165" t="e">
        <f>INDEX(ОКНА!$D$60:$D$66,MATCH(СВОДНАЯ!D165,ОКНА!$B$60:$B$66,0))</f>
        <v>#N/A</v>
      </c>
      <c r="I165" t="e">
        <f>IF(B165=777,(INDEX(ОКНА!$F$60:$F$66,MATCH(СВОДНАЯ!D165,ОКНА!$B$60:$B$66,0))),(INDEX(ОКНА!$F$2:$F$58,MATCH(D165,ОКНА!$B$2:$B$58))))</f>
        <v>#N/A</v>
      </c>
    </row>
    <row r="166" spans="1:9" x14ac:dyDescent="0.25">
      <c r="A166" s="13">
        <v>2083</v>
      </c>
      <c r="B166" s="13">
        <v>333</v>
      </c>
      <c r="C166" s="13" t="s">
        <v>112</v>
      </c>
      <c r="D166" s="13" t="s">
        <v>71</v>
      </c>
      <c r="E166" s="13"/>
      <c r="F166" s="13">
        <v>1</v>
      </c>
      <c r="G166">
        <f>IF(B166=777,(INDEX(ОКНА!$C$60:$C$66,MATCH(СВОДНАЯ!D166,ОКНА!$B$60:$B$66,0))),(INDEX(ОКНА!$C$2:$C$58,MATCH(D166,ОКНА!$B$2:$B$58))))</f>
        <v>213</v>
      </c>
      <c r="H166" t="e">
        <f>INDEX(ОКНА!$D$60:$D$66,MATCH(СВОДНАЯ!D166,ОКНА!$B$60:$B$66,0))</f>
        <v>#N/A</v>
      </c>
      <c r="I166">
        <f>IF(B166=777,(INDEX(ОКНА!$F$60:$F$66,MATCH(СВОДНАЯ!D166,ОКНА!$B$60:$B$66,0))),(INDEX(ОКНА!$F$2:$F$58,MATCH(D166,ОКНА!$B$2:$B$58))))</f>
        <v>93</v>
      </c>
    </row>
    <row r="167" spans="1:9" x14ac:dyDescent="0.25">
      <c r="A167" s="13">
        <v>2083</v>
      </c>
      <c r="B167" s="13"/>
      <c r="C167" s="13" t="s">
        <v>110</v>
      </c>
      <c r="D167" s="14"/>
      <c r="E167" s="13" t="s">
        <v>107</v>
      </c>
      <c r="F167" s="13">
        <v>1</v>
      </c>
      <c r="G167" t="e">
        <f>IF(B167=777,(INDEX(ОКНА!$C$60:$C$66,MATCH(СВОДНАЯ!D167,ОКНА!$B$60:$B$66,0))),(INDEX(ОКНА!$C$2:$C$58,MATCH(D167,ОКНА!$B$2:$B$58))))</f>
        <v>#N/A</v>
      </c>
      <c r="H167" t="e">
        <f>INDEX(ОКНА!$D$60:$D$66,MATCH(СВОДНАЯ!D167,ОКНА!$B$60:$B$66,0))</f>
        <v>#N/A</v>
      </c>
      <c r="I167" t="e">
        <f>IF(B167=777,(INDEX(ОКНА!$F$60:$F$66,MATCH(СВОДНАЯ!D167,ОКНА!$B$60:$B$66,0))),(INDEX(ОКНА!$F$2:$F$58,MATCH(D167,ОКНА!$B$2:$B$58))))</f>
        <v>#N/A</v>
      </c>
    </row>
    <row r="168" spans="1:9" x14ac:dyDescent="0.25">
      <c r="A168" s="13">
        <v>2083</v>
      </c>
      <c r="B168" s="13"/>
      <c r="C168" s="13" t="s">
        <v>109</v>
      </c>
      <c r="D168" s="14"/>
      <c r="E168" s="13"/>
      <c r="F168" s="13">
        <v>1</v>
      </c>
      <c r="G168" t="e">
        <f>IF(B168=777,(INDEX(ОКНА!$C$60:$C$66,MATCH(СВОДНАЯ!D168,ОКНА!$B$60:$B$66,0))),(INDEX(ОКНА!$C$2:$C$58,MATCH(D168,ОКНА!$B$2:$B$58))))</f>
        <v>#N/A</v>
      </c>
      <c r="H168" t="e">
        <f>INDEX(ОКНА!$D$60:$D$66,MATCH(СВОДНАЯ!D168,ОКНА!$B$60:$B$66,0))</f>
        <v>#N/A</v>
      </c>
      <c r="I168" t="e">
        <f>IF(B168=777,(INDEX(ОКНА!$F$60:$F$66,MATCH(СВОДНАЯ!D168,ОКНА!$B$60:$B$66,0))),(INDEX(ОКНА!$F$2:$F$58,MATCH(D168,ОКНА!$B$2:$B$58))))</f>
        <v>#N/A</v>
      </c>
    </row>
    <row r="169" spans="1:9" x14ac:dyDescent="0.25">
      <c r="A169" s="13">
        <v>2084</v>
      </c>
      <c r="B169" s="13">
        <v>333</v>
      </c>
      <c r="C169" s="13" t="s">
        <v>112</v>
      </c>
      <c r="D169" s="13" t="s">
        <v>72</v>
      </c>
      <c r="E169" s="13"/>
      <c r="F169" s="13">
        <v>1</v>
      </c>
      <c r="G169">
        <f>IF(B169=777,(INDEX(ОКНА!$C$60:$C$66,MATCH(СВОДНАЯ!D169,ОКНА!$B$60:$B$66,0))),(INDEX(ОКНА!$C$2:$C$58,MATCH(D169,ОКНА!$B$2:$B$58))))</f>
        <v>213</v>
      </c>
      <c r="H169" t="e">
        <f>INDEX(ОКНА!$D$60:$D$66,MATCH(СВОДНАЯ!D169,ОКНА!$B$60:$B$66,0))</f>
        <v>#N/A</v>
      </c>
      <c r="I169">
        <f>IF(B169=777,(INDEX(ОКНА!$F$60:$F$66,MATCH(СВОДНАЯ!D169,ОКНА!$B$60:$B$66,0))),(INDEX(ОКНА!$F$2:$F$58,MATCH(D169,ОКНА!$B$2:$B$58))))</f>
        <v>93</v>
      </c>
    </row>
    <row r="170" spans="1:9" x14ac:dyDescent="0.25">
      <c r="A170" s="13">
        <v>2084</v>
      </c>
      <c r="B170" s="13"/>
      <c r="C170" s="13" t="s">
        <v>110</v>
      </c>
      <c r="D170" s="14"/>
      <c r="E170" s="13" t="s">
        <v>107</v>
      </c>
      <c r="F170" s="13">
        <v>1</v>
      </c>
      <c r="G170" t="e">
        <f>IF(B170=777,(INDEX(ОКНА!$C$60:$C$66,MATCH(СВОДНАЯ!D170,ОКНА!$B$60:$B$66,0))),(INDEX(ОКНА!$C$2:$C$58,MATCH(D170,ОКНА!$B$2:$B$58))))</f>
        <v>#N/A</v>
      </c>
      <c r="H170" t="e">
        <f>INDEX(ОКНА!$D$60:$D$66,MATCH(СВОДНАЯ!D170,ОКНА!$B$60:$B$66,0))</f>
        <v>#N/A</v>
      </c>
      <c r="I170" t="e">
        <f>IF(B170=777,(INDEX(ОКНА!$F$60:$F$66,MATCH(СВОДНАЯ!D170,ОКНА!$B$60:$B$66,0))),(INDEX(ОКНА!$F$2:$F$58,MATCH(D170,ОКНА!$B$2:$B$58))))</f>
        <v>#N/A</v>
      </c>
    </row>
    <row r="171" spans="1:9" x14ac:dyDescent="0.25">
      <c r="A171" s="13">
        <v>2084</v>
      </c>
      <c r="B171" s="13"/>
      <c r="C171" s="13" t="s">
        <v>109</v>
      </c>
      <c r="D171" s="14"/>
      <c r="E171" s="13"/>
      <c r="F171" s="13">
        <v>1</v>
      </c>
      <c r="G171" t="e">
        <f>IF(B171=777,(INDEX(ОКНА!$C$60:$C$66,MATCH(СВОДНАЯ!D171,ОКНА!$B$60:$B$66,0))),(INDEX(ОКНА!$C$2:$C$58,MATCH(D171,ОКНА!$B$2:$B$58))))</f>
        <v>#N/A</v>
      </c>
      <c r="H171" t="e">
        <f>INDEX(ОКНА!$D$60:$D$66,MATCH(СВОДНАЯ!D171,ОКНА!$B$60:$B$66,0))</f>
        <v>#N/A</v>
      </c>
      <c r="I171" t="e">
        <f>IF(B171=777,(INDEX(ОКНА!$F$60:$F$66,MATCH(СВОДНАЯ!D171,ОКНА!$B$60:$B$66,0))),(INDEX(ОКНА!$F$2:$F$58,MATCH(D171,ОКНА!$B$2:$B$58))))</f>
        <v>#N/A</v>
      </c>
    </row>
    <row r="172" spans="1:9" x14ac:dyDescent="0.25">
      <c r="A172" s="13">
        <v>2085</v>
      </c>
      <c r="B172" s="13">
        <v>333</v>
      </c>
      <c r="C172" s="13" t="s">
        <v>112</v>
      </c>
      <c r="D172" s="13" t="s">
        <v>73</v>
      </c>
      <c r="E172" s="13"/>
      <c r="F172" s="13">
        <v>1</v>
      </c>
      <c r="G172">
        <f>IF(B172=777,(INDEX(ОКНА!$C$60:$C$66,MATCH(СВОДНАЯ!D172,ОКНА!$B$60:$B$66,0))),(INDEX(ОКНА!$C$2:$C$58,MATCH(D172,ОКНА!$B$2:$B$58))))</f>
        <v>213</v>
      </c>
      <c r="H172" t="e">
        <f>INDEX(ОКНА!$D$60:$D$66,MATCH(СВОДНАЯ!D172,ОКНА!$B$60:$B$66,0))</f>
        <v>#N/A</v>
      </c>
      <c r="I172">
        <f>IF(B172=777,(INDEX(ОКНА!$F$60:$F$66,MATCH(СВОДНАЯ!D172,ОКНА!$B$60:$B$66,0))),(INDEX(ОКНА!$F$2:$F$58,MATCH(D172,ОКНА!$B$2:$B$58))))</f>
        <v>93</v>
      </c>
    </row>
    <row r="173" spans="1:9" x14ac:dyDescent="0.25">
      <c r="A173" s="13">
        <v>2085</v>
      </c>
      <c r="B173" s="13"/>
      <c r="C173" s="13" t="s">
        <v>110</v>
      </c>
      <c r="D173" s="14"/>
      <c r="E173" s="13" t="s">
        <v>107</v>
      </c>
      <c r="F173" s="13">
        <v>1</v>
      </c>
      <c r="G173" t="e">
        <f>IF(B173=777,(INDEX(ОКНА!$C$60:$C$66,MATCH(СВОДНАЯ!D173,ОКНА!$B$60:$B$66,0))),(INDEX(ОКНА!$C$2:$C$58,MATCH(D173,ОКНА!$B$2:$B$58))))</f>
        <v>#N/A</v>
      </c>
      <c r="H173" t="e">
        <f>INDEX(ОКНА!$D$60:$D$66,MATCH(СВОДНАЯ!D173,ОКНА!$B$60:$B$66,0))</f>
        <v>#N/A</v>
      </c>
      <c r="I173" t="e">
        <f>IF(B173=777,(INDEX(ОКНА!$F$60:$F$66,MATCH(СВОДНАЯ!D173,ОКНА!$B$60:$B$66,0))),(INDEX(ОКНА!$F$2:$F$58,MATCH(D173,ОКНА!$B$2:$B$58))))</f>
        <v>#N/A</v>
      </c>
    </row>
    <row r="174" spans="1:9" x14ac:dyDescent="0.25">
      <c r="A174" s="13">
        <v>2085</v>
      </c>
      <c r="B174" s="13"/>
      <c r="C174" s="13" t="s">
        <v>109</v>
      </c>
      <c r="D174" s="14"/>
      <c r="E174" s="13"/>
      <c r="F174" s="13">
        <v>1</v>
      </c>
      <c r="G174" t="e">
        <f>IF(B174=777,(INDEX(ОКНА!$C$60:$C$66,MATCH(СВОДНАЯ!D174,ОКНА!$B$60:$B$66,0))),(INDEX(ОКНА!$C$2:$C$58,MATCH(D174,ОКНА!$B$2:$B$58))))</f>
        <v>#N/A</v>
      </c>
      <c r="H174" t="e">
        <f>INDEX(ОКНА!$D$60:$D$66,MATCH(СВОДНАЯ!D174,ОКНА!$B$60:$B$66,0))</f>
        <v>#N/A</v>
      </c>
      <c r="I174" t="e">
        <f>IF(B174=777,(INDEX(ОКНА!$F$60:$F$66,MATCH(СВОДНАЯ!D174,ОКНА!$B$60:$B$66,0))),(INDEX(ОКНА!$F$2:$F$58,MATCH(D174,ОКНА!$B$2:$B$58))))</f>
        <v>#N/A</v>
      </c>
    </row>
    <row r="175" spans="1:9" x14ac:dyDescent="0.25">
      <c r="A175" s="13">
        <v>2086</v>
      </c>
      <c r="B175" s="13">
        <v>333</v>
      </c>
      <c r="C175" s="13" t="s">
        <v>112</v>
      </c>
      <c r="D175" s="13" t="s">
        <v>78</v>
      </c>
      <c r="E175" s="13"/>
      <c r="F175" s="13">
        <v>1</v>
      </c>
      <c r="G175">
        <f>IF(B175=777,(INDEX(ОКНА!$C$60:$C$66,MATCH(СВОДНАЯ!D175,ОКНА!$B$60:$B$66,0))),(INDEX(ОКНА!$C$2:$C$58,MATCH(D175,ОКНА!$B$2:$B$58))))</f>
        <v>213</v>
      </c>
      <c r="H175" t="e">
        <f>INDEX(ОКНА!$D$60:$D$66,MATCH(СВОДНАЯ!D175,ОКНА!$B$60:$B$66,0))</f>
        <v>#N/A</v>
      </c>
      <c r="I175">
        <f>IF(B175=777,(INDEX(ОКНА!$F$60:$F$66,MATCH(СВОДНАЯ!D175,ОКНА!$B$60:$B$66,0))),(INDEX(ОКНА!$F$2:$F$58,MATCH(D175,ОКНА!$B$2:$B$58))))</f>
        <v>93</v>
      </c>
    </row>
    <row r="176" spans="1:9" x14ac:dyDescent="0.25">
      <c r="A176" s="13">
        <v>2086</v>
      </c>
      <c r="B176" s="13"/>
      <c r="C176" s="13" t="s">
        <v>110</v>
      </c>
      <c r="D176" s="14"/>
      <c r="E176" s="13" t="s">
        <v>107</v>
      </c>
      <c r="F176" s="13">
        <v>1</v>
      </c>
      <c r="G176" t="e">
        <f>IF(B176=777,(INDEX(ОКНА!$C$60:$C$66,MATCH(СВОДНАЯ!D176,ОКНА!$B$60:$B$66,0))),(INDEX(ОКНА!$C$2:$C$58,MATCH(D176,ОКНА!$B$2:$B$58))))</f>
        <v>#N/A</v>
      </c>
      <c r="H176" t="e">
        <f>INDEX(ОКНА!$D$60:$D$66,MATCH(СВОДНАЯ!D176,ОКНА!$B$60:$B$66,0))</f>
        <v>#N/A</v>
      </c>
      <c r="I176" t="e">
        <f>IF(B176=777,(INDEX(ОКНА!$F$60:$F$66,MATCH(СВОДНАЯ!D176,ОКНА!$B$60:$B$66,0))),(INDEX(ОКНА!$F$2:$F$58,MATCH(D176,ОКНА!$B$2:$B$58))))</f>
        <v>#N/A</v>
      </c>
    </row>
    <row r="177" spans="1:9" x14ac:dyDescent="0.25">
      <c r="A177" s="13">
        <v>2086</v>
      </c>
      <c r="B177" s="13"/>
      <c r="C177" s="13" t="s">
        <v>109</v>
      </c>
      <c r="D177" s="13"/>
      <c r="E177" s="13"/>
      <c r="F177" s="13">
        <v>1</v>
      </c>
      <c r="G177" t="e">
        <f>IF(B177=777,(INDEX(ОКНА!$C$60:$C$66,MATCH(СВОДНАЯ!D177,ОКНА!$B$60:$B$66,0))),(INDEX(ОКНА!$C$2:$C$58,MATCH(D177,ОКНА!$B$2:$B$58))))</f>
        <v>#N/A</v>
      </c>
      <c r="H177" t="e">
        <f>INDEX(ОКНА!$D$60:$D$66,MATCH(СВОДНАЯ!D177,ОКНА!$B$60:$B$66,0))</f>
        <v>#N/A</v>
      </c>
      <c r="I177" t="e">
        <f>IF(B177=777,(INDEX(ОКНА!$F$60:$F$66,MATCH(СВОДНАЯ!D177,ОКНА!$B$60:$B$66,0))),(INDEX(ОКНА!$F$2:$F$58,MATCH(D177,ОКНА!$B$2:$B$58))))</f>
        <v>#N/A</v>
      </c>
    </row>
    <row r="178" spans="1:9" x14ac:dyDescent="0.25">
      <c r="A178" s="13">
        <v>2090</v>
      </c>
      <c r="B178" s="13"/>
      <c r="C178" s="13" t="s">
        <v>110</v>
      </c>
      <c r="D178" s="14"/>
      <c r="E178" s="13" t="s">
        <v>107</v>
      </c>
      <c r="F178" s="13">
        <v>1</v>
      </c>
      <c r="G178" t="e">
        <f>IF(B178=777,(INDEX(ОКНА!$C$60:$C$66,MATCH(СВОДНАЯ!D178,ОКНА!$B$60:$B$66,0))),(INDEX(ОКНА!$C$2:$C$58,MATCH(D178,ОКНА!$B$2:$B$58))))</f>
        <v>#N/A</v>
      </c>
      <c r="H178" t="e">
        <f>INDEX(ОКНА!$D$60:$D$66,MATCH(СВОДНАЯ!D178,ОКНА!$B$60:$B$66,0))</f>
        <v>#N/A</v>
      </c>
      <c r="I178" t="e">
        <f>IF(B178=777,(INDEX(ОКНА!$F$60:$F$66,MATCH(СВОДНАЯ!D178,ОКНА!$B$60:$B$66,0))),(INDEX(ОКНА!$F$2:$F$58,MATCH(D178,ОКНА!$B$2:$B$58))))</f>
        <v>#N/A</v>
      </c>
    </row>
    <row r="179" spans="1:9" x14ac:dyDescent="0.25">
      <c r="A179" s="13">
        <v>2090</v>
      </c>
      <c r="B179" s="13"/>
      <c r="C179" s="13" t="s">
        <v>113</v>
      </c>
      <c r="D179" s="14"/>
      <c r="E179" s="13"/>
      <c r="F179" s="13">
        <v>2</v>
      </c>
      <c r="G179" t="e">
        <f>IF(B179=777,(INDEX(ОКНА!$C$60:$C$66,MATCH(СВОДНАЯ!D179,ОКНА!$B$60:$B$66,0))),(INDEX(ОКНА!$C$2:$C$58,MATCH(D179,ОКНА!$B$2:$B$58))))</f>
        <v>#N/A</v>
      </c>
      <c r="H179" t="e">
        <f>INDEX(ОКНА!$D$60:$D$66,MATCH(СВОДНАЯ!D179,ОКНА!$B$60:$B$66,0))</f>
        <v>#N/A</v>
      </c>
      <c r="I179" t="e">
        <f>IF(B179=777,(INDEX(ОКНА!$F$60:$F$66,MATCH(СВОДНАЯ!D179,ОКНА!$B$60:$B$66,0))),(INDEX(ОКНА!$F$2:$F$58,MATCH(D179,ОКНА!$B$2:$B$58))))</f>
        <v>#N/A</v>
      </c>
    </row>
    <row r="180" spans="1:9" x14ac:dyDescent="0.25">
      <c r="A180" s="13">
        <v>2090</v>
      </c>
      <c r="B180" s="13"/>
      <c r="C180" s="13" t="s">
        <v>109</v>
      </c>
      <c r="D180" s="14"/>
      <c r="E180" s="13"/>
      <c r="F180" s="13">
        <v>1</v>
      </c>
      <c r="G180" t="e">
        <f>IF(B180=777,(INDEX(ОКНА!$C$60:$C$66,MATCH(СВОДНАЯ!D180,ОКНА!$B$60:$B$66,0))),(INDEX(ОКНА!$C$2:$C$58,MATCH(D180,ОКНА!$B$2:$B$58))))</f>
        <v>#N/A</v>
      </c>
      <c r="H180" t="e">
        <f>INDEX(ОКНА!$D$60:$D$66,MATCH(СВОДНАЯ!D180,ОКНА!$B$60:$B$66,0))</f>
        <v>#N/A</v>
      </c>
      <c r="I180" t="e">
        <f>IF(B180=777,(INDEX(ОКНА!$F$60:$F$66,MATCH(СВОДНАЯ!D180,ОКНА!$B$60:$B$66,0))),(INDEX(ОКНА!$F$2:$F$58,MATCH(D180,ОКНА!$B$2:$B$58))))</f>
        <v>#N/A</v>
      </c>
    </row>
    <row r="181" spans="1:9" x14ac:dyDescent="0.25">
      <c r="A181" s="13">
        <v>2090</v>
      </c>
      <c r="B181" s="13"/>
      <c r="C181" s="13" t="s">
        <v>111</v>
      </c>
      <c r="D181" s="14"/>
      <c r="E181" s="13"/>
      <c r="F181" s="13">
        <v>1</v>
      </c>
      <c r="G181" t="e">
        <f>IF(B181=777,(INDEX(ОКНА!$C$60:$C$66,MATCH(СВОДНАЯ!D181,ОКНА!$B$60:$B$66,0))),(INDEX(ОКНА!$C$2:$C$58,MATCH(D181,ОКНА!$B$2:$B$58))))</f>
        <v>#N/A</v>
      </c>
      <c r="H181" t="e">
        <f>INDEX(ОКНА!$D$60:$D$66,MATCH(СВОДНАЯ!D181,ОКНА!$B$60:$B$66,0))</f>
        <v>#N/A</v>
      </c>
      <c r="I181" t="e">
        <f>IF(B181=777,(INDEX(ОКНА!$F$60:$F$66,MATCH(СВОДНАЯ!D181,ОКНА!$B$60:$B$66,0))),(INDEX(ОКНА!$F$2:$F$58,MATCH(D181,ОКНА!$B$2:$B$58))))</f>
        <v>#N/A</v>
      </c>
    </row>
    <row r="182" spans="1:9" x14ac:dyDescent="0.25">
      <c r="A182" s="13">
        <v>2091</v>
      </c>
      <c r="B182" s="13"/>
      <c r="C182" s="13" t="s">
        <v>111</v>
      </c>
      <c r="D182" s="13"/>
      <c r="E182" s="13"/>
      <c r="F182" s="13">
        <v>1</v>
      </c>
      <c r="G182" t="e">
        <f>IF(B182=777,(INDEX(ОКНА!$C$60:$C$66,MATCH(СВОДНАЯ!D182,ОКНА!$B$60:$B$66,0))),(INDEX(ОКНА!$C$2:$C$58,MATCH(D182,ОКНА!$B$2:$B$58))))</f>
        <v>#N/A</v>
      </c>
      <c r="H182" t="e">
        <f>INDEX(ОКНА!$D$60:$D$66,MATCH(СВОДНАЯ!D182,ОКНА!$B$60:$B$66,0))</f>
        <v>#N/A</v>
      </c>
      <c r="I182" t="e">
        <f>IF(B182=777,(INDEX(ОКНА!$F$60:$F$66,MATCH(СВОДНАЯ!D182,ОКНА!$B$60:$B$66,0))),(INDEX(ОКНА!$F$2:$F$58,MATCH(D182,ОКНА!$B$2:$B$58))))</f>
        <v>#N/A</v>
      </c>
    </row>
    <row r="183" spans="1:9" x14ac:dyDescent="0.25">
      <c r="A183" s="13">
        <v>2091</v>
      </c>
      <c r="B183" s="13"/>
      <c r="C183" s="13" t="s">
        <v>110</v>
      </c>
      <c r="D183" s="14"/>
      <c r="E183" s="13" t="s">
        <v>107</v>
      </c>
      <c r="F183" s="13">
        <v>1</v>
      </c>
      <c r="G183" t="e">
        <f>IF(B183=777,(INDEX(ОКНА!$C$60:$C$66,MATCH(СВОДНАЯ!D183,ОКНА!$B$60:$B$66,0))),(INDEX(ОКНА!$C$2:$C$58,MATCH(D183,ОКНА!$B$2:$B$58))))</f>
        <v>#N/A</v>
      </c>
      <c r="H183" t="e">
        <f>INDEX(ОКНА!$D$60:$D$66,MATCH(СВОДНАЯ!D183,ОКНА!$B$60:$B$66,0))</f>
        <v>#N/A</v>
      </c>
      <c r="I183" t="e">
        <f>IF(B183=777,(INDEX(ОКНА!$F$60:$F$66,MATCH(СВОДНАЯ!D183,ОКНА!$B$60:$B$66,0))),(INDEX(ОКНА!$F$2:$F$58,MATCH(D183,ОКНА!$B$2:$B$58))))</f>
        <v>#N/A</v>
      </c>
    </row>
    <row r="184" spans="1:9" x14ac:dyDescent="0.25">
      <c r="A184" s="13">
        <v>2091</v>
      </c>
      <c r="B184" s="13"/>
      <c r="C184" s="13" t="s">
        <v>113</v>
      </c>
      <c r="D184" s="14"/>
      <c r="E184" s="13"/>
      <c r="F184" s="13">
        <v>2</v>
      </c>
      <c r="G184" t="e">
        <f>IF(B184=777,(INDEX(ОКНА!$C$60:$C$66,MATCH(СВОДНАЯ!D184,ОКНА!$B$60:$B$66,0))),(INDEX(ОКНА!$C$2:$C$58,MATCH(D184,ОКНА!$B$2:$B$58))))</f>
        <v>#N/A</v>
      </c>
      <c r="H184" t="e">
        <f>INDEX(ОКНА!$D$60:$D$66,MATCH(СВОДНАЯ!D184,ОКНА!$B$60:$B$66,0))</f>
        <v>#N/A</v>
      </c>
      <c r="I184" t="e">
        <f>IF(B184=777,(INDEX(ОКНА!$F$60:$F$66,MATCH(СВОДНАЯ!D184,ОКНА!$B$60:$B$66,0))),(INDEX(ОКНА!$F$2:$F$58,MATCH(D184,ОКНА!$B$2:$B$58))))</f>
        <v>#N/A</v>
      </c>
    </row>
    <row r="185" spans="1:9" x14ac:dyDescent="0.25">
      <c r="A185" s="13">
        <v>2091</v>
      </c>
      <c r="B185" s="13"/>
      <c r="C185" s="13" t="s">
        <v>109</v>
      </c>
      <c r="D185" s="14"/>
      <c r="E185" s="13"/>
      <c r="F185" s="13">
        <v>1</v>
      </c>
      <c r="G185" t="e">
        <f>IF(B185=777,(INDEX(ОКНА!$C$60:$C$66,MATCH(СВОДНАЯ!D185,ОКНА!$B$60:$B$66,0))),(INDEX(ОКНА!$C$2:$C$58,MATCH(D185,ОКНА!$B$2:$B$58))))</f>
        <v>#N/A</v>
      </c>
      <c r="H185" t="e">
        <f>INDEX(ОКНА!$D$60:$D$66,MATCH(СВОДНАЯ!D185,ОКНА!$B$60:$B$66,0))</f>
        <v>#N/A</v>
      </c>
      <c r="I185" t="e">
        <f>IF(B185=777,(INDEX(ОКНА!$F$60:$F$66,MATCH(СВОДНАЯ!D185,ОКНА!$B$60:$B$66,0))),(INDEX(ОКНА!$F$2:$F$58,MATCH(D185,ОКНА!$B$2:$B$58))))</f>
        <v>#N/A</v>
      </c>
    </row>
    <row r="186" spans="1:9" x14ac:dyDescent="0.25">
      <c r="A186" s="13">
        <v>2094</v>
      </c>
      <c r="B186" s="13"/>
      <c r="C186" s="13" t="s">
        <v>111</v>
      </c>
      <c r="D186" s="14"/>
      <c r="E186" s="13"/>
      <c r="F186" s="13">
        <v>1</v>
      </c>
      <c r="G186" t="e">
        <f>IF(B186=777,(INDEX(ОКНА!$C$60:$C$66,MATCH(СВОДНАЯ!D186,ОКНА!$B$60:$B$66,0))),(INDEX(ОКНА!$C$2:$C$58,MATCH(D186,ОКНА!$B$2:$B$58))))</f>
        <v>#N/A</v>
      </c>
      <c r="H186" t="e">
        <f>INDEX(ОКНА!$D$60:$D$66,MATCH(СВОДНАЯ!D186,ОКНА!$B$60:$B$66,0))</f>
        <v>#N/A</v>
      </c>
      <c r="I186" t="e">
        <f>IF(B186=777,(INDEX(ОКНА!$F$60:$F$66,MATCH(СВОДНАЯ!D186,ОКНА!$B$60:$B$66,0))),(INDEX(ОКНА!$F$2:$F$58,MATCH(D186,ОКНА!$B$2:$B$58))))</f>
        <v>#N/A</v>
      </c>
    </row>
    <row r="187" spans="1:9" x14ac:dyDescent="0.25">
      <c r="A187" s="13">
        <v>2094</v>
      </c>
      <c r="B187" s="13"/>
      <c r="C187" s="13" t="s">
        <v>113</v>
      </c>
      <c r="D187" s="14"/>
      <c r="E187" s="13"/>
      <c r="F187" s="13">
        <v>2</v>
      </c>
      <c r="G187" t="e">
        <f>IF(B187=777,(INDEX(ОКНА!$C$60:$C$66,MATCH(СВОДНАЯ!D187,ОКНА!$B$60:$B$66,0))),(INDEX(ОКНА!$C$2:$C$58,MATCH(D187,ОКНА!$B$2:$B$58))))</f>
        <v>#N/A</v>
      </c>
      <c r="H187" t="e">
        <f>INDEX(ОКНА!$D$60:$D$66,MATCH(СВОДНАЯ!D187,ОКНА!$B$60:$B$66,0))</f>
        <v>#N/A</v>
      </c>
      <c r="I187" t="e">
        <f>IF(B187=777,(INDEX(ОКНА!$F$60:$F$66,MATCH(СВОДНАЯ!D187,ОКНА!$B$60:$B$66,0))),(INDEX(ОКНА!$F$2:$F$58,MATCH(D187,ОКНА!$B$2:$B$58))))</f>
        <v>#N/A</v>
      </c>
    </row>
    <row r="188" spans="1:9" x14ac:dyDescent="0.25">
      <c r="A188" s="13">
        <v>2094</v>
      </c>
      <c r="B188" s="13"/>
      <c r="C188" s="13" t="s">
        <v>109</v>
      </c>
      <c r="D188" s="13"/>
      <c r="E188" s="13"/>
      <c r="F188" s="13">
        <v>1</v>
      </c>
      <c r="G188" t="e">
        <f>IF(B188=777,(INDEX(ОКНА!$C$60:$C$66,MATCH(СВОДНАЯ!D188,ОКНА!$B$60:$B$66,0))),(INDEX(ОКНА!$C$2:$C$58,MATCH(D188,ОКНА!$B$2:$B$58))))</f>
        <v>#N/A</v>
      </c>
      <c r="H188" t="e">
        <f>INDEX(ОКНА!$D$60:$D$66,MATCH(СВОДНАЯ!D188,ОКНА!$B$60:$B$66,0))</f>
        <v>#N/A</v>
      </c>
      <c r="I188" t="e">
        <f>IF(B188=777,(INDEX(ОКНА!$F$60:$F$66,MATCH(СВОДНАЯ!D188,ОКНА!$B$60:$B$66,0))),(INDEX(ОКНА!$F$2:$F$58,MATCH(D188,ОКНА!$B$2:$B$58))))</f>
        <v>#N/A</v>
      </c>
    </row>
    <row r="189" spans="1:9" x14ac:dyDescent="0.25">
      <c r="A189" s="13">
        <v>2094</v>
      </c>
      <c r="B189" s="13"/>
      <c r="C189" s="13" t="s">
        <v>110</v>
      </c>
      <c r="D189" s="13"/>
      <c r="E189" s="13" t="s">
        <v>107</v>
      </c>
      <c r="F189" s="13">
        <v>1</v>
      </c>
      <c r="G189" t="e">
        <f>IF(B189=777,(INDEX(ОКНА!$C$60:$C$66,MATCH(СВОДНАЯ!D189,ОКНА!$B$60:$B$66,0))),(INDEX(ОКНА!$C$2:$C$58,MATCH(D189,ОКНА!$B$2:$B$58))))</f>
        <v>#N/A</v>
      </c>
      <c r="H189" t="e">
        <f>INDEX(ОКНА!$D$60:$D$66,MATCH(СВОДНАЯ!D189,ОКНА!$B$60:$B$66,0))</f>
        <v>#N/A</v>
      </c>
      <c r="I189" t="e">
        <f>IF(B189=777,(INDEX(ОКНА!$F$60:$F$66,MATCH(СВОДНАЯ!D189,ОКНА!$B$60:$B$66,0))),(INDEX(ОКНА!$F$2:$F$58,MATCH(D189,ОКНА!$B$2:$B$58))))</f>
        <v>#N/A</v>
      </c>
    </row>
    <row r="190" spans="1:9" x14ac:dyDescent="0.25">
      <c r="A190" s="13">
        <v>2108</v>
      </c>
      <c r="B190" s="13"/>
      <c r="C190" s="13" t="s">
        <v>110</v>
      </c>
      <c r="D190" s="14"/>
      <c r="E190" s="13" t="s">
        <v>107</v>
      </c>
      <c r="F190" s="13">
        <v>1</v>
      </c>
      <c r="G190" t="e">
        <f>IF(B190=777,(INDEX(ОКНА!$C$60:$C$66,MATCH(СВОДНАЯ!D190,ОКНА!$B$60:$B$66,0))),(INDEX(ОКНА!$C$2:$C$58,MATCH(D190,ОКНА!$B$2:$B$58))))</f>
        <v>#N/A</v>
      </c>
      <c r="H190" t="e">
        <f>INDEX(ОКНА!$D$60:$D$66,MATCH(СВОДНАЯ!D190,ОКНА!$B$60:$B$66,0))</f>
        <v>#N/A</v>
      </c>
      <c r="I190" t="e">
        <f>IF(B190=777,(INDEX(ОКНА!$F$60:$F$66,MATCH(СВОДНАЯ!D190,ОКНА!$B$60:$B$66,0))),(INDEX(ОКНА!$F$2:$F$58,MATCH(D190,ОКНА!$B$2:$B$58))))</f>
        <v>#N/A</v>
      </c>
    </row>
    <row r="191" spans="1:9" x14ac:dyDescent="0.25">
      <c r="A191" s="13">
        <v>2108</v>
      </c>
      <c r="B191" s="13"/>
      <c r="C191" s="13" t="s">
        <v>111</v>
      </c>
      <c r="D191" s="14"/>
      <c r="E191" s="13"/>
      <c r="F191" s="13">
        <v>1</v>
      </c>
      <c r="G191" t="e">
        <f>IF(B191=777,(INDEX(ОКНА!$C$60:$C$66,MATCH(СВОДНАЯ!D191,ОКНА!$B$60:$B$66,0))),(INDEX(ОКНА!$C$2:$C$58,MATCH(D191,ОКНА!$B$2:$B$58))))</f>
        <v>#N/A</v>
      </c>
      <c r="H191" t="e">
        <f>INDEX(ОКНА!$D$60:$D$66,MATCH(СВОДНАЯ!D191,ОКНА!$B$60:$B$66,0))</f>
        <v>#N/A</v>
      </c>
      <c r="I191" t="e">
        <f>IF(B191=777,(INDEX(ОКНА!$F$60:$F$66,MATCH(СВОДНАЯ!D191,ОКНА!$B$60:$B$66,0))),(INDEX(ОКНА!$F$2:$F$58,MATCH(D191,ОКНА!$B$2:$B$58))))</f>
        <v>#N/A</v>
      </c>
    </row>
    <row r="192" spans="1:9" x14ac:dyDescent="0.25">
      <c r="A192" s="13">
        <v>2108</v>
      </c>
      <c r="B192" s="13"/>
      <c r="C192" s="13" t="s">
        <v>113</v>
      </c>
      <c r="D192" s="14"/>
      <c r="E192" s="13"/>
      <c r="F192" s="13">
        <v>2</v>
      </c>
      <c r="G192" t="e">
        <f>IF(B192=777,(INDEX(ОКНА!$C$60:$C$66,MATCH(СВОДНАЯ!D192,ОКНА!$B$60:$B$66,0))),(INDEX(ОКНА!$C$2:$C$58,MATCH(D192,ОКНА!$B$2:$B$58))))</f>
        <v>#N/A</v>
      </c>
      <c r="H192" t="e">
        <f>INDEX(ОКНА!$D$60:$D$66,MATCH(СВОДНАЯ!D192,ОКНА!$B$60:$B$66,0))</f>
        <v>#N/A</v>
      </c>
      <c r="I192" t="e">
        <f>IF(B192=777,(INDEX(ОКНА!$F$60:$F$66,MATCH(СВОДНАЯ!D192,ОКНА!$B$60:$B$66,0))),(INDEX(ОКНА!$F$2:$F$58,MATCH(D192,ОКНА!$B$2:$B$58))))</f>
        <v>#N/A</v>
      </c>
    </row>
    <row r="193" spans="1:9" x14ac:dyDescent="0.25">
      <c r="A193" s="13">
        <v>2108</v>
      </c>
      <c r="B193" s="13"/>
      <c r="C193" s="13" t="s">
        <v>109</v>
      </c>
      <c r="D193" s="14"/>
      <c r="E193" s="13"/>
      <c r="F193" s="13">
        <v>1</v>
      </c>
      <c r="G193" t="e">
        <f>IF(B193=777,(INDEX(ОКНА!$C$60:$C$66,MATCH(СВОДНАЯ!D193,ОКНА!$B$60:$B$66,0))),(INDEX(ОКНА!$C$2:$C$58,MATCH(D193,ОКНА!$B$2:$B$58))))</f>
        <v>#N/A</v>
      </c>
      <c r="H193" t="e">
        <f>INDEX(ОКНА!$D$60:$D$66,MATCH(СВОДНАЯ!D193,ОКНА!$B$60:$B$66,0))</f>
        <v>#N/A</v>
      </c>
      <c r="I193" t="e">
        <f>IF(B193=777,(INDEX(ОКНА!$F$60:$F$66,MATCH(СВОДНАЯ!D193,ОКНА!$B$60:$B$66,0))),(INDEX(ОКНА!$F$2:$F$58,MATCH(D193,ОКНА!$B$2:$B$58))))</f>
        <v>#N/A</v>
      </c>
    </row>
    <row r="194" spans="1:9" x14ac:dyDescent="0.25">
      <c r="A194" s="13">
        <v>2109</v>
      </c>
      <c r="B194" s="13"/>
      <c r="C194" s="13" t="s">
        <v>111</v>
      </c>
      <c r="D194" s="14"/>
      <c r="E194" s="13"/>
      <c r="F194" s="13">
        <v>1</v>
      </c>
      <c r="G194" t="e">
        <f>IF(B194=777,(INDEX(ОКНА!$C$60:$C$66,MATCH(СВОДНАЯ!D194,ОКНА!$B$60:$B$66,0))),(INDEX(ОКНА!$C$2:$C$58,MATCH(D194,ОКНА!$B$2:$B$58))))</f>
        <v>#N/A</v>
      </c>
      <c r="H194" t="e">
        <f>INDEX(ОКНА!$D$60:$D$66,MATCH(СВОДНАЯ!D194,ОКНА!$B$60:$B$66,0))</f>
        <v>#N/A</v>
      </c>
      <c r="I194" t="e">
        <f>IF(B194=777,(INDEX(ОКНА!$F$60:$F$66,MATCH(СВОДНАЯ!D194,ОКНА!$B$60:$B$66,0))),(INDEX(ОКНА!$F$2:$F$58,MATCH(D194,ОКНА!$B$2:$B$58))))</f>
        <v>#N/A</v>
      </c>
    </row>
    <row r="195" spans="1:9" x14ac:dyDescent="0.25">
      <c r="A195" s="13">
        <v>2109</v>
      </c>
      <c r="B195" s="13"/>
      <c r="C195" s="13" t="s">
        <v>109</v>
      </c>
      <c r="D195" s="14"/>
      <c r="E195" s="13"/>
      <c r="F195" s="13">
        <v>1</v>
      </c>
      <c r="G195" t="e">
        <f>IF(B195=777,(INDEX(ОКНА!$C$60:$C$66,MATCH(СВОДНАЯ!D195,ОКНА!$B$60:$B$66,0))),(INDEX(ОКНА!$C$2:$C$58,MATCH(D195,ОКНА!$B$2:$B$58))))</f>
        <v>#N/A</v>
      </c>
      <c r="H195" t="e">
        <f>INDEX(ОКНА!$D$60:$D$66,MATCH(СВОДНАЯ!D195,ОКНА!$B$60:$B$66,0))</f>
        <v>#N/A</v>
      </c>
      <c r="I195" t="e">
        <f>IF(B195=777,(INDEX(ОКНА!$F$60:$F$66,MATCH(СВОДНАЯ!D195,ОКНА!$B$60:$B$66,0))),(INDEX(ОКНА!$F$2:$F$58,MATCH(D195,ОКНА!$B$2:$B$58))))</f>
        <v>#N/A</v>
      </c>
    </row>
    <row r="196" spans="1:9" x14ac:dyDescent="0.25">
      <c r="A196" s="13">
        <v>2109</v>
      </c>
      <c r="B196" s="13"/>
      <c r="C196" s="13" t="s">
        <v>113</v>
      </c>
      <c r="D196" s="14"/>
      <c r="E196" s="13"/>
      <c r="F196" s="13">
        <v>2</v>
      </c>
      <c r="G196" t="e">
        <f>IF(B196=777,(INDEX(ОКНА!$C$60:$C$66,MATCH(СВОДНАЯ!D196,ОКНА!$B$60:$B$66,0))),(INDEX(ОКНА!$C$2:$C$58,MATCH(D196,ОКНА!$B$2:$B$58))))</f>
        <v>#N/A</v>
      </c>
      <c r="H196" t="e">
        <f>INDEX(ОКНА!$D$60:$D$66,MATCH(СВОДНАЯ!D196,ОКНА!$B$60:$B$66,0))</f>
        <v>#N/A</v>
      </c>
      <c r="I196" t="e">
        <f>IF(B196=777,(INDEX(ОКНА!$F$60:$F$66,MATCH(СВОДНАЯ!D196,ОКНА!$B$60:$B$66,0))),(INDEX(ОКНА!$F$2:$F$58,MATCH(D196,ОКНА!$B$2:$B$58))))</f>
        <v>#N/A</v>
      </c>
    </row>
    <row r="197" spans="1:9" x14ac:dyDescent="0.25">
      <c r="A197" s="13">
        <v>2110</v>
      </c>
      <c r="B197" s="13"/>
      <c r="C197" s="13" t="s">
        <v>113</v>
      </c>
      <c r="D197" s="14"/>
      <c r="E197" s="13"/>
      <c r="F197" s="13">
        <v>2</v>
      </c>
      <c r="G197" t="e">
        <f>IF(B197=777,(INDEX(ОКНА!$C$60:$C$66,MATCH(СВОДНАЯ!D197,ОКНА!$B$60:$B$66,0))),(INDEX(ОКНА!$C$2:$C$58,MATCH(D197,ОКНА!$B$2:$B$58))))</f>
        <v>#N/A</v>
      </c>
      <c r="H197" t="e">
        <f>INDEX(ОКНА!$D$60:$D$66,MATCH(СВОДНАЯ!D197,ОКНА!$B$60:$B$66,0))</f>
        <v>#N/A</v>
      </c>
      <c r="I197" t="e">
        <f>IF(B197=777,(INDEX(ОКНА!$F$60:$F$66,MATCH(СВОДНАЯ!D197,ОКНА!$B$60:$B$66,0))),(INDEX(ОКНА!$F$2:$F$58,MATCH(D197,ОКНА!$B$2:$B$58))))</f>
        <v>#N/A</v>
      </c>
    </row>
    <row r="198" spans="1:9" x14ac:dyDescent="0.25">
      <c r="A198" s="13">
        <v>2110</v>
      </c>
      <c r="B198" s="13"/>
      <c r="C198" s="13" t="s">
        <v>111</v>
      </c>
      <c r="D198" s="13"/>
      <c r="E198" s="13"/>
      <c r="F198" s="13">
        <v>1</v>
      </c>
      <c r="G198" t="e">
        <f>IF(B198=777,(INDEX(ОКНА!$C$60:$C$66,MATCH(СВОДНАЯ!D198,ОКНА!$B$60:$B$66,0))),(INDEX(ОКНА!$C$2:$C$58,MATCH(D198,ОКНА!$B$2:$B$58))))</f>
        <v>#N/A</v>
      </c>
      <c r="H198" t="e">
        <f>INDEX(ОКНА!$D$60:$D$66,MATCH(СВОДНАЯ!D198,ОКНА!$B$60:$B$66,0))</f>
        <v>#N/A</v>
      </c>
      <c r="I198" t="e">
        <f>IF(B198=777,(INDEX(ОКНА!$F$60:$F$66,MATCH(СВОДНАЯ!D198,ОКНА!$B$60:$B$66,0))),(INDEX(ОКНА!$F$2:$F$58,MATCH(D198,ОКНА!$B$2:$B$58))))</f>
        <v>#N/A</v>
      </c>
    </row>
    <row r="199" spans="1:9" x14ac:dyDescent="0.25">
      <c r="A199" s="13">
        <v>2110</v>
      </c>
      <c r="B199" s="13"/>
      <c r="C199" s="13" t="s">
        <v>110</v>
      </c>
      <c r="D199" s="14"/>
      <c r="E199" s="13" t="s">
        <v>107</v>
      </c>
      <c r="F199" s="13">
        <v>2</v>
      </c>
      <c r="G199" t="e">
        <f>IF(B199=777,(INDEX(ОКНА!$C$60:$C$66,MATCH(СВОДНАЯ!D199,ОКНА!$B$60:$B$66,0))),(INDEX(ОКНА!$C$2:$C$58,MATCH(D199,ОКНА!$B$2:$B$58))))</f>
        <v>#N/A</v>
      </c>
      <c r="H199" t="e">
        <f>INDEX(ОКНА!$D$60:$D$66,MATCH(СВОДНАЯ!D199,ОКНА!$B$60:$B$66,0))</f>
        <v>#N/A</v>
      </c>
      <c r="I199" t="e">
        <f>IF(B199=777,(INDEX(ОКНА!$F$60:$F$66,MATCH(СВОДНАЯ!D199,ОКНА!$B$60:$B$66,0))),(INDEX(ОКНА!$F$2:$F$58,MATCH(D199,ОКНА!$B$2:$B$58))))</f>
        <v>#N/A</v>
      </c>
    </row>
    <row r="200" spans="1:9" x14ac:dyDescent="0.25">
      <c r="A200" s="13">
        <v>2110</v>
      </c>
      <c r="B200" s="13"/>
      <c r="C200" s="13" t="s">
        <v>109</v>
      </c>
      <c r="D200" s="14"/>
      <c r="E200" s="13"/>
      <c r="F200" s="13">
        <v>1</v>
      </c>
      <c r="G200" t="e">
        <f>IF(B200=777,(INDEX(ОКНА!$C$60:$C$66,MATCH(СВОДНАЯ!D200,ОКНА!$B$60:$B$66,0))),(INDEX(ОКНА!$C$2:$C$58,MATCH(D200,ОКНА!$B$2:$B$58))))</f>
        <v>#N/A</v>
      </c>
      <c r="H200" t="e">
        <f>INDEX(ОКНА!$D$60:$D$66,MATCH(СВОДНАЯ!D200,ОКНА!$B$60:$B$66,0))</f>
        <v>#N/A</v>
      </c>
      <c r="I200" t="e">
        <f>IF(B200=777,(INDEX(ОКНА!$F$60:$F$66,MATCH(СВОДНАЯ!D200,ОКНА!$B$60:$B$66,0))),(INDEX(ОКНА!$F$2:$F$58,MATCH(D200,ОКНА!$B$2:$B$58))))</f>
        <v>#N/A</v>
      </c>
    </row>
    <row r="201" spans="1:9" x14ac:dyDescent="0.25">
      <c r="A201" s="13">
        <v>2111</v>
      </c>
      <c r="B201" s="13"/>
      <c r="C201" s="13" t="s">
        <v>109</v>
      </c>
      <c r="D201" s="14"/>
      <c r="E201" s="13"/>
      <c r="F201" s="13">
        <v>1</v>
      </c>
      <c r="G201" t="e">
        <f>IF(B201=777,(INDEX(ОКНА!$C$60:$C$66,MATCH(СВОДНАЯ!D201,ОКНА!$B$60:$B$66,0))),(INDEX(ОКНА!$C$2:$C$58,MATCH(D201,ОКНА!$B$2:$B$58))))</f>
        <v>#N/A</v>
      </c>
      <c r="H201" t="e">
        <f>INDEX(ОКНА!$D$60:$D$66,MATCH(СВОДНАЯ!D201,ОКНА!$B$60:$B$66,0))</f>
        <v>#N/A</v>
      </c>
      <c r="I201" t="e">
        <f>IF(B201=777,(INDEX(ОКНА!$F$60:$F$66,MATCH(СВОДНАЯ!D201,ОКНА!$B$60:$B$66,0))),(INDEX(ОКНА!$F$2:$F$58,MATCH(D201,ОКНА!$B$2:$B$58))))</f>
        <v>#N/A</v>
      </c>
    </row>
    <row r="202" spans="1:9" x14ac:dyDescent="0.25">
      <c r="A202" s="13">
        <v>2111</v>
      </c>
      <c r="B202" s="13"/>
      <c r="C202" s="13" t="s">
        <v>111</v>
      </c>
      <c r="D202" s="14"/>
      <c r="E202" s="13"/>
      <c r="F202" s="13">
        <v>1</v>
      </c>
      <c r="G202" t="e">
        <f>IF(B202=777,(INDEX(ОКНА!$C$60:$C$66,MATCH(СВОДНАЯ!D202,ОКНА!$B$60:$B$66,0))),(INDEX(ОКНА!$C$2:$C$58,MATCH(D202,ОКНА!$B$2:$B$58))))</f>
        <v>#N/A</v>
      </c>
      <c r="H202" t="e">
        <f>INDEX(ОКНА!$D$60:$D$66,MATCH(СВОДНАЯ!D202,ОКНА!$B$60:$B$66,0))</f>
        <v>#N/A</v>
      </c>
      <c r="I202" t="e">
        <f>IF(B202=777,(INDEX(ОКНА!$F$60:$F$66,MATCH(СВОДНАЯ!D202,ОКНА!$B$60:$B$66,0))),(INDEX(ОКНА!$F$2:$F$58,MATCH(D202,ОКНА!$B$2:$B$58))))</f>
        <v>#N/A</v>
      </c>
    </row>
    <row r="203" spans="1:9" x14ac:dyDescent="0.25">
      <c r="A203" s="13">
        <v>2111</v>
      </c>
      <c r="B203" s="13"/>
      <c r="C203" s="13" t="s">
        <v>113</v>
      </c>
      <c r="D203" s="13"/>
      <c r="E203" s="13"/>
      <c r="F203" s="13">
        <v>2</v>
      </c>
      <c r="G203" t="e">
        <f>IF(B203=777,(INDEX(ОКНА!$C$60:$C$66,MATCH(СВОДНАЯ!D203,ОКНА!$B$60:$B$66,0))),(INDEX(ОКНА!$C$2:$C$58,MATCH(D203,ОКНА!$B$2:$B$58))))</f>
        <v>#N/A</v>
      </c>
      <c r="H203" t="e">
        <f>INDEX(ОКНА!$D$60:$D$66,MATCH(СВОДНАЯ!D203,ОКНА!$B$60:$B$66,0))</f>
        <v>#N/A</v>
      </c>
      <c r="I203" t="e">
        <f>IF(B203=777,(INDEX(ОКНА!$F$60:$F$66,MATCH(СВОДНАЯ!D203,ОКНА!$B$60:$B$66,0))),(INDEX(ОКНА!$F$2:$F$58,MATCH(D203,ОКНА!$B$2:$B$58))))</f>
        <v>#N/A</v>
      </c>
    </row>
    <row r="204" spans="1:9" x14ac:dyDescent="0.25">
      <c r="A204" s="13">
        <v>2111</v>
      </c>
      <c r="B204" s="13"/>
      <c r="C204" s="13" t="s">
        <v>110</v>
      </c>
      <c r="D204" s="14"/>
      <c r="E204" s="13" t="s">
        <v>107</v>
      </c>
      <c r="F204" s="13">
        <v>1</v>
      </c>
      <c r="G204" t="e">
        <f>IF(B204=777,(INDEX(ОКНА!$C$60:$C$66,MATCH(СВОДНАЯ!D204,ОКНА!$B$60:$B$66,0))),(INDEX(ОКНА!$C$2:$C$58,MATCH(D204,ОКНА!$B$2:$B$58))))</f>
        <v>#N/A</v>
      </c>
      <c r="H204" t="e">
        <f>INDEX(ОКНА!$D$60:$D$66,MATCH(СВОДНАЯ!D204,ОКНА!$B$60:$B$66,0))</f>
        <v>#N/A</v>
      </c>
      <c r="I204" t="e">
        <f>IF(B204=777,(INDEX(ОКНА!$F$60:$F$66,MATCH(СВОДНАЯ!D204,ОКНА!$B$60:$B$66,0))),(INDEX(ОКНА!$F$2:$F$58,MATCH(D204,ОКНА!$B$2:$B$58))))</f>
        <v>#N/A</v>
      </c>
    </row>
    <row r="205" spans="1:9" x14ac:dyDescent="0.25">
      <c r="A205" s="13">
        <v>2112</v>
      </c>
      <c r="B205" s="13">
        <v>333</v>
      </c>
      <c r="C205" s="13" t="s">
        <v>112</v>
      </c>
      <c r="D205" s="13" t="s">
        <v>74</v>
      </c>
      <c r="E205" s="13"/>
      <c r="F205" s="13">
        <v>1</v>
      </c>
      <c r="G205">
        <f>IF(B205=777,(INDEX(ОКНА!$C$60:$C$66,MATCH(СВОДНАЯ!D205,ОКНА!$B$60:$B$66,0))),(INDEX(ОКНА!$C$2:$C$58,MATCH(D205,ОКНА!$B$2:$B$58))))</f>
        <v>213</v>
      </c>
      <c r="H205" t="e">
        <f>INDEX(ОКНА!$D$60:$D$66,MATCH(СВОДНАЯ!D205,ОКНА!$B$60:$B$66,0))</f>
        <v>#N/A</v>
      </c>
      <c r="I205">
        <f>IF(B205=777,(INDEX(ОКНА!$F$60:$F$66,MATCH(СВОДНАЯ!D205,ОКНА!$B$60:$B$66,0))),(INDEX(ОКНА!$F$2:$F$58,MATCH(D205,ОКНА!$B$2:$B$58))))</f>
        <v>93</v>
      </c>
    </row>
    <row r="206" spans="1:9" x14ac:dyDescent="0.25">
      <c r="A206" s="13">
        <v>2112</v>
      </c>
      <c r="B206" s="13"/>
      <c r="C206" s="13" t="s">
        <v>110</v>
      </c>
      <c r="D206" s="14"/>
      <c r="E206" s="13" t="s">
        <v>107</v>
      </c>
      <c r="F206" s="13">
        <v>1</v>
      </c>
      <c r="G206" t="e">
        <f>IF(B206=777,(INDEX(ОКНА!$C$60:$C$66,MATCH(СВОДНАЯ!D206,ОКНА!$B$60:$B$66,0))),(INDEX(ОКНА!$C$2:$C$58,MATCH(D206,ОКНА!$B$2:$B$58))))</f>
        <v>#N/A</v>
      </c>
      <c r="H206" t="e">
        <f>INDEX(ОКНА!$D$60:$D$66,MATCH(СВОДНАЯ!D206,ОКНА!$B$60:$B$66,0))</f>
        <v>#N/A</v>
      </c>
      <c r="I206" t="e">
        <f>IF(B206=777,(INDEX(ОКНА!$F$60:$F$66,MATCH(СВОДНАЯ!D206,ОКНА!$B$60:$B$66,0))),(INDEX(ОКНА!$F$2:$F$58,MATCH(D206,ОКНА!$B$2:$B$58))))</f>
        <v>#N/A</v>
      </c>
    </row>
    <row r="207" spans="1:9" x14ac:dyDescent="0.25">
      <c r="A207" s="13">
        <v>2112</v>
      </c>
      <c r="B207" s="13"/>
      <c r="C207" s="13" t="s">
        <v>109</v>
      </c>
      <c r="D207" s="14"/>
      <c r="E207" s="13"/>
      <c r="F207" s="13">
        <v>1</v>
      </c>
      <c r="G207" t="e">
        <f>IF(B207=777,(INDEX(ОКНА!$C$60:$C$66,MATCH(СВОДНАЯ!D207,ОКНА!$B$60:$B$66,0))),(INDEX(ОКНА!$C$2:$C$58,MATCH(D207,ОКНА!$B$2:$B$58))))</f>
        <v>#N/A</v>
      </c>
      <c r="H207" t="e">
        <f>INDEX(ОКНА!$D$60:$D$66,MATCH(СВОДНАЯ!D207,ОКНА!$B$60:$B$66,0))</f>
        <v>#N/A</v>
      </c>
      <c r="I207" t="e">
        <f>IF(B207=777,(INDEX(ОКНА!$F$60:$F$66,MATCH(СВОДНАЯ!D207,ОКНА!$B$60:$B$66,0))),(INDEX(ОКНА!$F$2:$F$58,MATCH(D207,ОКНА!$B$2:$B$58))))</f>
        <v>#N/A</v>
      </c>
    </row>
    <row r="208" spans="1:9" x14ac:dyDescent="0.25">
      <c r="A208" s="13">
        <v>2119</v>
      </c>
      <c r="B208" s="13"/>
      <c r="C208" s="13" t="s">
        <v>111</v>
      </c>
      <c r="D208" s="14"/>
      <c r="E208" s="13"/>
      <c r="F208" s="13">
        <v>2</v>
      </c>
      <c r="G208" t="e">
        <f>IF(B208=777,(INDEX(ОКНА!$C$60:$C$66,MATCH(СВОДНАЯ!D208,ОКНА!$B$60:$B$66,0))),(INDEX(ОКНА!$C$2:$C$58,MATCH(D208,ОКНА!$B$2:$B$58))))</f>
        <v>#N/A</v>
      </c>
      <c r="H208" t="e">
        <f>INDEX(ОКНА!$D$60:$D$66,MATCH(СВОДНАЯ!D208,ОКНА!$B$60:$B$66,0))</f>
        <v>#N/A</v>
      </c>
      <c r="I208" t="e">
        <f>IF(B208=777,(INDEX(ОКНА!$F$60:$F$66,MATCH(СВОДНАЯ!D208,ОКНА!$B$60:$B$66,0))),(INDEX(ОКНА!$F$2:$F$58,MATCH(D208,ОКНА!$B$2:$B$58))))</f>
        <v>#N/A</v>
      </c>
    </row>
    <row r="209" spans="1:9" x14ac:dyDescent="0.25">
      <c r="A209" s="13">
        <v>2119</v>
      </c>
      <c r="B209" s="13"/>
      <c r="C209" s="13" t="s">
        <v>113</v>
      </c>
      <c r="D209" s="14"/>
      <c r="E209" s="13"/>
      <c r="F209" s="13">
        <v>4</v>
      </c>
      <c r="G209" t="e">
        <f>IF(B209=777,(INDEX(ОКНА!$C$60:$C$66,MATCH(СВОДНАЯ!D209,ОКНА!$B$60:$B$66,0))),(INDEX(ОКНА!$C$2:$C$58,MATCH(D209,ОКНА!$B$2:$B$58))))</f>
        <v>#N/A</v>
      </c>
      <c r="H209" t="e">
        <f>INDEX(ОКНА!$D$60:$D$66,MATCH(СВОДНАЯ!D209,ОКНА!$B$60:$B$66,0))</f>
        <v>#N/A</v>
      </c>
      <c r="I209" t="e">
        <f>IF(B209=777,(INDEX(ОКНА!$F$60:$F$66,MATCH(СВОДНАЯ!D209,ОКНА!$B$60:$B$66,0))),(INDEX(ОКНА!$F$2:$F$58,MATCH(D209,ОКНА!$B$2:$B$58))))</f>
        <v>#N/A</v>
      </c>
    </row>
    <row r="210" spans="1:9" x14ac:dyDescent="0.25">
      <c r="A210" s="13">
        <v>2119</v>
      </c>
      <c r="B210" s="13"/>
      <c r="C210" s="13" t="s">
        <v>109</v>
      </c>
      <c r="D210" s="13"/>
      <c r="E210" s="13"/>
      <c r="F210" s="13">
        <v>2</v>
      </c>
      <c r="G210" t="e">
        <f>IF(B210=777,(INDEX(ОКНА!$C$60:$C$66,MATCH(СВОДНАЯ!D210,ОКНА!$B$60:$B$66,0))),(INDEX(ОКНА!$C$2:$C$58,MATCH(D210,ОКНА!$B$2:$B$58))))</f>
        <v>#N/A</v>
      </c>
      <c r="H210" t="e">
        <f>INDEX(ОКНА!$D$60:$D$66,MATCH(СВОДНАЯ!D210,ОКНА!$B$60:$B$66,0))</f>
        <v>#N/A</v>
      </c>
      <c r="I210" t="e">
        <f>IF(B210=777,(INDEX(ОКНА!$F$60:$F$66,MATCH(СВОДНАЯ!D210,ОКНА!$B$60:$B$66,0))),(INDEX(ОКНА!$F$2:$F$58,MATCH(D210,ОКНА!$B$2:$B$58))))</f>
        <v>#N/A</v>
      </c>
    </row>
    <row r="211" spans="1:9" x14ac:dyDescent="0.25">
      <c r="A211" s="13">
        <v>2119</v>
      </c>
      <c r="B211" s="13"/>
      <c r="C211" s="13" t="s">
        <v>110</v>
      </c>
      <c r="D211" s="14"/>
      <c r="E211" s="13" t="s">
        <v>107</v>
      </c>
      <c r="F211" s="13">
        <v>2</v>
      </c>
      <c r="G211" t="e">
        <f>IF(B211=777,(INDEX(ОКНА!$C$60:$C$66,MATCH(СВОДНАЯ!D211,ОКНА!$B$60:$B$66,0))),(INDEX(ОКНА!$C$2:$C$58,MATCH(D211,ОКНА!$B$2:$B$58))))</f>
        <v>#N/A</v>
      </c>
      <c r="H211" t="e">
        <f>INDEX(ОКНА!$D$60:$D$66,MATCH(СВОДНАЯ!D211,ОКНА!$B$60:$B$66,0))</f>
        <v>#N/A</v>
      </c>
      <c r="I211" t="e">
        <f>IF(B211=777,(INDEX(ОКНА!$F$60:$F$66,MATCH(СВОДНАЯ!D211,ОКНА!$B$60:$B$66,0))),(INDEX(ОКНА!$F$2:$F$58,MATCH(D211,ОКНА!$B$2:$B$58))))</f>
        <v>#N/A</v>
      </c>
    </row>
    <row r="212" spans="1:9" x14ac:dyDescent="0.25">
      <c r="A212" s="13">
        <v>2120</v>
      </c>
      <c r="B212" s="13"/>
      <c r="C212" s="13" t="s">
        <v>111</v>
      </c>
      <c r="D212" s="14"/>
      <c r="E212" s="13"/>
      <c r="F212" s="13">
        <v>1</v>
      </c>
      <c r="G212" t="e">
        <f>IF(B212=777,(INDEX(ОКНА!$C$60:$C$66,MATCH(СВОДНАЯ!D212,ОКНА!$B$60:$B$66,0))),(INDEX(ОКНА!$C$2:$C$58,MATCH(D212,ОКНА!$B$2:$B$58))))</f>
        <v>#N/A</v>
      </c>
      <c r="H212" t="e">
        <f>INDEX(ОКНА!$D$60:$D$66,MATCH(СВОДНАЯ!D212,ОКНА!$B$60:$B$66,0))</f>
        <v>#N/A</v>
      </c>
      <c r="I212" t="e">
        <f>IF(B212=777,(INDEX(ОКНА!$F$60:$F$66,MATCH(СВОДНАЯ!D212,ОКНА!$B$60:$B$66,0))),(INDEX(ОКНА!$F$2:$F$58,MATCH(D212,ОКНА!$B$2:$B$58))))</f>
        <v>#N/A</v>
      </c>
    </row>
    <row r="213" spans="1:9" x14ac:dyDescent="0.25">
      <c r="A213" s="13">
        <v>2120</v>
      </c>
      <c r="B213" s="13"/>
      <c r="C213" s="13" t="s">
        <v>109</v>
      </c>
      <c r="D213" s="13"/>
      <c r="E213" s="13"/>
      <c r="F213" s="13">
        <v>1</v>
      </c>
      <c r="G213" t="e">
        <f>IF(B213=777,(INDEX(ОКНА!$C$60:$C$66,MATCH(СВОДНАЯ!D213,ОКНА!$B$60:$B$66,0))),(INDEX(ОКНА!$C$2:$C$58,MATCH(D213,ОКНА!$B$2:$B$58))))</f>
        <v>#N/A</v>
      </c>
      <c r="H213" t="e">
        <f>INDEX(ОКНА!$D$60:$D$66,MATCH(СВОДНАЯ!D213,ОКНА!$B$60:$B$66,0))</f>
        <v>#N/A</v>
      </c>
      <c r="I213" t="e">
        <f>IF(B213=777,(INDEX(ОКНА!$F$60:$F$66,MATCH(СВОДНАЯ!D213,ОКНА!$B$60:$B$66,0))),(INDEX(ОКНА!$F$2:$F$58,MATCH(D213,ОКНА!$B$2:$B$58))))</f>
        <v>#N/A</v>
      </c>
    </row>
    <row r="214" spans="1:9" x14ac:dyDescent="0.25">
      <c r="A214" s="13">
        <v>2120</v>
      </c>
      <c r="B214" s="13"/>
      <c r="C214" s="13" t="s">
        <v>110</v>
      </c>
      <c r="D214" s="14"/>
      <c r="E214" s="13" t="s">
        <v>107</v>
      </c>
      <c r="F214" s="13">
        <v>1</v>
      </c>
      <c r="G214" t="e">
        <f>IF(B214=777,(INDEX(ОКНА!$C$60:$C$66,MATCH(СВОДНАЯ!D214,ОКНА!$B$60:$B$66,0))),(INDEX(ОКНА!$C$2:$C$58,MATCH(D214,ОКНА!$B$2:$B$58))))</f>
        <v>#N/A</v>
      </c>
      <c r="H214" t="e">
        <f>INDEX(ОКНА!$D$60:$D$66,MATCH(СВОДНАЯ!D214,ОКНА!$B$60:$B$66,0))</f>
        <v>#N/A</v>
      </c>
      <c r="I214" t="e">
        <f>IF(B214=777,(INDEX(ОКНА!$F$60:$F$66,MATCH(СВОДНАЯ!D214,ОКНА!$B$60:$B$66,0))),(INDEX(ОКНА!$F$2:$F$58,MATCH(D214,ОКНА!$B$2:$B$58))))</f>
        <v>#N/A</v>
      </c>
    </row>
    <row r="215" spans="1:9" x14ac:dyDescent="0.25">
      <c r="A215" s="13">
        <v>2121</v>
      </c>
      <c r="B215" s="13"/>
      <c r="C215" s="13" t="s">
        <v>111</v>
      </c>
      <c r="D215" s="13"/>
      <c r="E215" s="13"/>
      <c r="F215" s="13">
        <v>1</v>
      </c>
      <c r="G215" t="e">
        <f>IF(B215=777,(INDEX(ОКНА!$C$60:$C$66,MATCH(СВОДНАЯ!D215,ОКНА!$B$60:$B$66,0))),(INDEX(ОКНА!$C$2:$C$58,MATCH(D215,ОКНА!$B$2:$B$58))))</f>
        <v>#N/A</v>
      </c>
      <c r="H215" t="e">
        <f>INDEX(ОКНА!$D$60:$D$66,MATCH(СВОДНАЯ!D215,ОКНА!$B$60:$B$66,0))</f>
        <v>#N/A</v>
      </c>
      <c r="I215" t="e">
        <f>IF(B215=777,(INDEX(ОКНА!$F$60:$F$66,MATCH(СВОДНАЯ!D215,ОКНА!$B$60:$B$66,0))),(INDEX(ОКНА!$F$2:$F$58,MATCH(D215,ОКНА!$B$2:$B$58))))</f>
        <v>#N/A</v>
      </c>
    </row>
    <row r="216" spans="1:9" x14ac:dyDescent="0.25">
      <c r="A216" s="13">
        <v>2121</v>
      </c>
      <c r="B216" s="13"/>
      <c r="C216" s="13" t="s">
        <v>110</v>
      </c>
      <c r="D216" s="14"/>
      <c r="E216" s="13" t="s">
        <v>107</v>
      </c>
      <c r="F216" s="13">
        <v>1</v>
      </c>
      <c r="G216" t="e">
        <f>IF(B216=777,(INDEX(ОКНА!$C$60:$C$66,MATCH(СВОДНАЯ!D216,ОКНА!$B$60:$B$66,0))),(INDEX(ОКНА!$C$2:$C$58,MATCH(D216,ОКНА!$B$2:$B$58))))</f>
        <v>#N/A</v>
      </c>
      <c r="H216" t="e">
        <f>INDEX(ОКНА!$D$60:$D$66,MATCH(СВОДНАЯ!D216,ОКНА!$B$60:$B$66,0))</f>
        <v>#N/A</v>
      </c>
      <c r="I216" t="e">
        <f>IF(B216=777,(INDEX(ОКНА!$F$60:$F$66,MATCH(СВОДНАЯ!D216,ОКНА!$B$60:$B$66,0))),(INDEX(ОКНА!$F$2:$F$58,MATCH(D216,ОКНА!$B$2:$B$58))))</f>
        <v>#N/A</v>
      </c>
    </row>
    <row r="217" spans="1:9" x14ac:dyDescent="0.25">
      <c r="A217" s="13">
        <v>2121</v>
      </c>
      <c r="B217" s="13"/>
      <c r="C217" s="13" t="s">
        <v>109</v>
      </c>
      <c r="D217" s="14"/>
      <c r="E217" s="13"/>
      <c r="F217" s="13">
        <v>1</v>
      </c>
      <c r="G217" t="e">
        <f>IF(B217=777,(INDEX(ОКНА!$C$60:$C$66,MATCH(СВОДНАЯ!D217,ОКНА!$B$60:$B$66,0))),(INDEX(ОКНА!$C$2:$C$58,MATCH(D217,ОКНА!$B$2:$B$58))))</f>
        <v>#N/A</v>
      </c>
      <c r="H217" t="e">
        <f>INDEX(ОКНА!$D$60:$D$66,MATCH(СВОДНАЯ!D217,ОКНА!$B$60:$B$66,0))</f>
        <v>#N/A</v>
      </c>
      <c r="I217" t="e">
        <f>IF(B217=777,(INDEX(ОКНА!$F$60:$F$66,MATCH(СВОДНАЯ!D217,ОКНА!$B$60:$B$66,0))),(INDEX(ОКНА!$F$2:$F$58,MATCH(D217,ОКНА!$B$2:$B$58))))</f>
        <v>#N/A</v>
      </c>
    </row>
    <row r="218" spans="1:9" x14ac:dyDescent="0.25">
      <c r="A218" s="13">
        <v>2121</v>
      </c>
      <c r="B218" s="13"/>
      <c r="C218" s="13" t="s">
        <v>113</v>
      </c>
      <c r="D218" s="14"/>
      <c r="E218" s="13"/>
      <c r="F218" s="13">
        <v>2</v>
      </c>
      <c r="G218" t="e">
        <f>IF(B218=777,(INDEX(ОКНА!$C$60:$C$66,MATCH(СВОДНАЯ!D218,ОКНА!$B$60:$B$66,0))),(INDEX(ОКНА!$C$2:$C$58,MATCH(D218,ОКНА!$B$2:$B$58))))</f>
        <v>#N/A</v>
      </c>
      <c r="H218" t="e">
        <f>INDEX(ОКНА!$D$60:$D$66,MATCH(СВОДНАЯ!D218,ОКНА!$B$60:$B$66,0))</f>
        <v>#N/A</v>
      </c>
      <c r="I218" t="e">
        <f>IF(B218=777,(INDEX(ОКНА!$F$60:$F$66,MATCH(СВОДНАЯ!D218,ОКНА!$B$60:$B$66,0))),(INDEX(ОКНА!$F$2:$F$58,MATCH(D218,ОКНА!$B$2:$B$58))))</f>
        <v>#N/A</v>
      </c>
    </row>
    <row r="219" spans="1:9" x14ac:dyDescent="0.25">
      <c r="A219" s="13">
        <v>2122</v>
      </c>
      <c r="B219" s="13"/>
      <c r="C219" s="13" t="s">
        <v>113</v>
      </c>
      <c r="D219" s="14"/>
      <c r="E219" s="13"/>
      <c r="F219" s="13">
        <v>2</v>
      </c>
      <c r="G219" t="e">
        <f>IF(B219=777,(INDEX(ОКНА!$C$60:$C$66,MATCH(СВОДНАЯ!D219,ОКНА!$B$60:$B$66,0))),(INDEX(ОКНА!$C$2:$C$58,MATCH(D219,ОКНА!$B$2:$B$58))))</f>
        <v>#N/A</v>
      </c>
      <c r="H219" t="e">
        <f>INDEX(ОКНА!$D$60:$D$66,MATCH(СВОДНАЯ!D219,ОКНА!$B$60:$B$66,0))</f>
        <v>#N/A</v>
      </c>
      <c r="I219" t="e">
        <f>IF(B219=777,(INDEX(ОКНА!$F$60:$F$66,MATCH(СВОДНАЯ!D219,ОКНА!$B$60:$B$66,0))),(INDEX(ОКНА!$F$2:$F$58,MATCH(D219,ОКНА!$B$2:$B$58))))</f>
        <v>#N/A</v>
      </c>
    </row>
    <row r="220" spans="1:9" x14ac:dyDescent="0.25">
      <c r="A220" s="13">
        <v>2122</v>
      </c>
      <c r="B220" s="13"/>
      <c r="C220" s="13" t="s">
        <v>111</v>
      </c>
      <c r="D220" s="13"/>
      <c r="E220" s="13"/>
      <c r="F220" s="13">
        <v>1</v>
      </c>
      <c r="G220" t="e">
        <f>IF(B220=777,(INDEX(ОКНА!$C$60:$C$66,MATCH(СВОДНАЯ!D220,ОКНА!$B$60:$B$66,0))),(INDEX(ОКНА!$C$2:$C$58,MATCH(D220,ОКНА!$B$2:$B$58))))</f>
        <v>#N/A</v>
      </c>
      <c r="H220" t="e">
        <f>INDEX(ОКНА!$D$60:$D$66,MATCH(СВОДНАЯ!D220,ОКНА!$B$60:$B$66,0))</f>
        <v>#N/A</v>
      </c>
      <c r="I220" t="e">
        <f>IF(B220=777,(INDEX(ОКНА!$F$60:$F$66,MATCH(СВОДНАЯ!D220,ОКНА!$B$60:$B$66,0))),(INDEX(ОКНА!$F$2:$F$58,MATCH(D220,ОКНА!$B$2:$B$58))))</f>
        <v>#N/A</v>
      </c>
    </row>
    <row r="221" spans="1:9" x14ac:dyDescent="0.25">
      <c r="A221" s="13">
        <v>2122</v>
      </c>
      <c r="B221" s="13"/>
      <c r="C221" s="13" t="s">
        <v>110</v>
      </c>
      <c r="D221" s="14"/>
      <c r="E221" s="13" t="s">
        <v>107</v>
      </c>
      <c r="F221" s="13">
        <v>1</v>
      </c>
      <c r="G221" t="e">
        <f>IF(B221=777,(INDEX(ОКНА!$C$60:$C$66,MATCH(СВОДНАЯ!D221,ОКНА!$B$60:$B$66,0))),(INDEX(ОКНА!$C$2:$C$58,MATCH(D221,ОКНА!$B$2:$B$58))))</f>
        <v>#N/A</v>
      </c>
      <c r="H221" t="e">
        <f>INDEX(ОКНА!$D$60:$D$66,MATCH(СВОДНАЯ!D221,ОКНА!$B$60:$B$66,0))</f>
        <v>#N/A</v>
      </c>
      <c r="I221" t="e">
        <f>IF(B221=777,(INDEX(ОКНА!$F$60:$F$66,MATCH(СВОДНАЯ!D221,ОКНА!$B$60:$B$66,0))),(INDEX(ОКНА!$F$2:$F$58,MATCH(D221,ОКНА!$B$2:$B$58))))</f>
        <v>#N/A</v>
      </c>
    </row>
    <row r="222" spans="1:9" x14ac:dyDescent="0.25">
      <c r="A222" s="13">
        <v>2124</v>
      </c>
      <c r="B222" s="13"/>
      <c r="C222" s="13" t="s">
        <v>111</v>
      </c>
      <c r="D222" s="13"/>
      <c r="E222" s="13"/>
      <c r="F222" s="13">
        <v>1</v>
      </c>
      <c r="G222" t="e">
        <f>IF(B222=777,(INDEX(ОКНА!$C$60:$C$66,MATCH(СВОДНАЯ!D222,ОКНА!$B$60:$B$66,0))),(INDEX(ОКНА!$C$2:$C$58,MATCH(D222,ОКНА!$B$2:$B$58))))</f>
        <v>#N/A</v>
      </c>
      <c r="H222" t="e">
        <f>INDEX(ОКНА!$D$60:$D$66,MATCH(СВОДНАЯ!D222,ОКНА!$B$60:$B$66,0))</f>
        <v>#N/A</v>
      </c>
      <c r="I222" t="e">
        <f>IF(B222=777,(INDEX(ОКНА!$F$60:$F$66,MATCH(СВОДНАЯ!D222,ОКНА!$B$60:$B$66,0))),(INDEX(ОКНА!$F$2:$F$58,MATCH(D222,ОКНА!$B$2:$B$58))))</f>
        <v>#N/A</v>
      </c>
    </row>
    <row r="223" spans="1:9" x14ac:dyDescent="0.25">
      <c r="A223" s="13">
        <v>2124</v>
      </c>
      <c r="B223" s="13"/>
      <c r="C223" s="13" t="s">
        <v>110</v>
      </c>
      <c r="D223" s="14"/>
      <c r="E223" s="13" t="s">
        <v>107</v>
      </c>
      <c r="F223" s="13">
        <v>1</v>
      </c>
      <c r="G223" t="e">
        <f>IF(B223=777,(INDEX(ОКНА!$C$60:$C$66,MATCH(СВОДНАЯ!D223,ОКНА!$B$60:$B$66,0))),(INDEX(ОКНА!$C$2:$C$58,MATCH(D223,ОКНА!$B$2:$B$58))))</f>
        <v>#N/A</v>
      </c>
      <c r="H223" t="e">
        <f>INDEX(ОКНА!$D$60:$D$66,MATCH(СВОДНАЯ!D223,ОКНА!$B$60:$B$66,0))</f>
        <v>#N/A</v>
      </c>
      <c r="I223" t="e">
        <f>IF(B223=777,(INDEX(ОКНА!$F$60:$F$66,MATCH(СВОДНАЯ!D223,ОКНА!$B$60:$B$66,0))),(INDEX(ОКНА!$F$2:$F$58,MATCH(D223,ОКНА!$B$2:$B$58))))</f>
        <v>#N/A</v>
      </c>
    </row>
    <row r="224" spans="1:9" x14ac:dyDescent="0.25">
      <c r="A224" s="13">
        <v>2124</v>
      </c>
      <c r="B224" s="13"/>
      <c r="C224" s="13" t="s">
        <v>113</v>
      </c>
      <c r="D224" s="14"/>
      <c r="E224" s="13"/>
      <c r="F224" s="13">
        <v>8</v>
      </c>
      <c r="G224" t="e">
        <f>IF(B224=777,(INDEX(ОКНА!$C$60:$C$66,MATCH(СВОДНАЯ!D224,ОКНА!$B$60:$B$66,0))),(INDEX(ОКНА!$C$2:$C$58,MATCH(D224,ОКНА!$B$2:$B$58))))</f>
        <v>#N/A</v>
      </c>
      <c r="H224" t="e">
        <f>INDEX(ОКНА!$D$60:$D$66,MATCH(СВОДНАЯ!D224,ОКНА!$B$60:$B$66,0))</f>
        <v>#N/A</v>
      </c>
      <c r="I224" t="e">
        <f>IF(B224=777,(INDEX(ОКНА!$F$60:$F$66,MATCH(СВОДНАЯ!D224,ОКНА!$B$60:$B$66,0))),(INDEX(ОКНА!$F$2:$F$58,MATCH(D224,ОКНА!$B$2:$B$58))))</f>
        <v>#N/A</v>
      </c>
    </row>
    <row r="225" spans="1:9" x14ac:dyDescent="0.25">
      <c r="A225" s="13">
        <v>2124</v>
      </c>
      <c r="B225" s="13"/>
      <c r="C225" s="13" t="s">
        <v>109</v>
      </c>
      <c r="D225" s="14"/>
      <c r="E225" s="13"/>
      <c r="F225" s="13">
        <v>1</v>
      </c>
      <c r="G225" t="e">
        <f>IF(B225=777,(INDEX(ОКНА!$C$60:$C$66,MATCH(СВОДНАЯ!D225,ОКНА!$B$60:$B$66,0))),(INDEX(ОКНА!$C$2:$C$58,MATCH(D225,ОКНА!$B$2:$B$58))))</f>
        <v>#N/A</v>
      </c>
      <c r="H225" t="e">
        <f>INDEX(ОКНА!$D$60:$D$66,MATCH(СВОДНАЯ!D225,ОКНА!$B$60:$B$66,0))</f>
        <v>#N/A</v>
      </c>
      <c r="I225" t="e">
        <f>IF(B225=777,(INDEX(ОКНА!$F$60:$F$66,MATCH(СВОДНАЯ!D225,ОКНА!$B$60:$B$66,0))),(INDEX(ОКНА!$F$2:$F$58,MATCH(D225,ОКНА!$B$2:$B$58))))</f>
        <v>#N/A</v>
      </c>
    </row>
    <row r="226" spans="1:9" x14ac:dyDescent="0.25">
      <c r="A226" s="13">
        <v>2125</v>
      </c>
      <c r="B226" s="13"/>
      <c r="C226" s="13" t="s">
        <v>113</v>
      </c>
      <c r="D226" s="14"/>
      <c r="E226" s="13"/>
      <c r="F226" s="13">
        <v>2</v>
      </c>
      <c r="G226" t="e">
        <f>IF(B226=777,(INDEX(ОКНА!$C$60:$C$66,MATCH(СВОДНАЯ!D226,ОКНА!$B$60:$B$66,0))),(INDEX(ОКНА!$C$2:$C$58,MATCH(D226,ОКНА!$B$2:$B$58))))</f>
        <v>#N/A</v>
      </c>
      <c r="H226" t="e">
        <f>INDEX(ОКНА!$D$60:$D$66,MATCH(СВОДНАЯ!D226,ОКНА!$B$60:$B$66,0))</f>
        <v>#N/A</v>
      </c>
      <c r="I226" t="e">
        <f>IF(B226=777,(INDEX(ОКНА!$F$60:$F$66,MATCH(СВОДНАЯ!D226,ОКНА!$B$60:$B$66,0))),(INDEX(ОКНА!$F$2:$F$58,MATCH(D226,ОКНА!$B$2:$B$58))))</f>
        <v>#N/A</v>
      </c>
    </row>
    <row r="227" spans="1:9" x14ac:dyDescent="0.25">
      <c r="A227" s="13">
        <v>2125</v>
      </c>
      <c r="B227" s="13">
        <v>333</v>
      </c>
      <c r="C227" s="13" t="s">
        <v>112</v>
      </c>
      <c r="D227" s="13" t="s">
        <v>92</v>
      </c>
      <c r="E227" s="13"/>
      <c r="F227" s="13">
        <v>1</v>
      </c>
      <c r="G227">
        <f>IF(B227=777,(INDEX(ОКНА!$C$60:$C$66,MATCH(СВОДНАЯ!D227,ОКНА!$B$60:$B$66,0))),(INDEX(ОКНА!$C$2:$C$58,MATCH(D227,ОКНА!$B$2:$B$58))))</f>
        <v>213</v>
      </c>
      <c r="H227" t="e">
        <f>INDEX(ОКНА!$D$60:$D$66,MATCH(СВОДНАЯ!D227,ОКНА!$B$60:$B$66,0))</f>
        <v>#N/A</v>
      </c>
      <c r="I227">
        <f>IF(B227=777,(INDEX(ОКНА!$F$60:$F$66,MATCH(СВОДНАЯ!D227,ОКНА!$B$60:$B$66,0))),(INDEX(ОКНА!$F$2:$F$58,MATCH(D227,ОКНА!$B$2:$B$58))))</f>
        <v>93</v>
      </c>
    </row>
    <row r="228" spans="1:9" x14ac:dyDescent="0.25">
      <c r="A228" s="13">
        <v>2125</v>
      </c>
      <c r="B228" s="13"/>
      <c r="C228" s="13" t="s">
        <v>110</v>
      </c>
      <c r="D228" s="14"/>
      <c r="E228" s="13" t="s">
        <v>107</v>
      </c>
      <c r="F228" s="13">
        <v>1</v>
      </c>
      <c r="G228" t="e">
        <f>IF(B228=777,(INDEX(ОКНА!$C$60:$C$66,MATCH(СВОДНАЯ!D228,ОКНА!$B$60:$B$66,0))),(INDEX(ОКНА!$C$2:$C$58,MATCH(D228,ОКНА!$B$2:$B$58))))</f>
        <v>#N/A</v>
      </c>
      <c r="H228" t="e">
        <f>INDEX(ОКНА!$D$60:$D$66,MATCH(СВОДНАЯ!D228,ОКНА!$B$60:$B$66,0))</f>
        <v>#N/A</v>
      </c>
      <c r="I228" t="e">
        <f>IF(B228=777,(INDEX(ОКНА!$F$60:$F$66,MATCH(СВОДНАЯ!D228,ОКНА!$B$60:$B$66,0))),(INDEX(ОКНА!$F$2:$F$58,MATCH(D228,ОКНА!$B$2:$B$58))))</f>
        <v>#N/A</v>
      </c>
    </row>
    <row r="229" spans="1:9" x14ac:dyDescent="0.25">
      <c r="A229" s="13">
        <v>2125</v>
      </c>
      <c r="B229" s="13"/>
      <c r="C229" s="13" t="s">
        <v>109</v>
      </c>
      <c r="D229" s="14"/>
      <c r="E229" s="13"/>
      <c r="F229" s="13">
        <v>1</v>
      </c>
      <c r="G229" t="e">
        <f>IF(B229=777,(INDEX(ОКНА!$C$60:$C$66,MATCH(СВОДНАЯ!D229,ОКНА!$B$60:$B$66,0))),(INDEX(ОКНА!$C$2:$C$58,MATCH(D229,ОКНА!$B$2:$B$58))))</f>
        <v>#N/A</v>
      </c>
      <c r="H229" t="e">
        <f>INDEX(ОКНА!$D$60:$D$66,MATCH(СВОДНАЯ!D229,ОКНА!$B$60:$B$66,0))</f>
        <v>#N/A</v>
      </c>
      <c r="I229" t="e">
        <f>IF(B229=777,(INDEX(ОКНА!$F$60:$F$66,MATCH(СВОДНАЯ!D229,ОКНА!$B$60:$B$66,0))),(INDEX(ОКНА!$F$2:$F$58,MATCH(D229,ОКНА!$B$2:$B$58))))</f>
        <v>#N/A</v>
      </c>
    </row>
    <row r="230" spans="1:9" x14ac:dyDescent="0.25">
      <c r="A230" s="13">
        <v>2125</v>
      </c>
      <c r="B230" s="13"/>
      <c r="C230" s="13" t="s">
        <v>111</v>
      </c>
      <c r="D230" s="14"/>
      <c r="E230" s="13"/>
      <c r="F230" s="13">
        <v>1</v>
      </c>
      <c r="G230" t="e">
        <f>IF(B230=777,(INDEX(ОКНА!$C$60:$C$66,MATCH(СВОДНАЯ!D230,ОКНА!$B$60:$B$66,0))),(INDEX(ОКНА!$C$2:$C$58,MATCH(D230,ОКНА!$B$2:$B$58))))</f>
        <v>#N/A</v>
      </c>
      <c r="H230" t="e">
        <f>INDEX(ОКНА!$D$60:$D$66,MATCH(СВОДНАЯ!D230,ОКНА!$B$60:$B$66,0))</f>
        <v>#N/A</v>
      </c>
      <c r="I230" t="e">
        <f>IF(B230=777,(INDEX(ОКНА!$F$60:$F$66,MATCH(СВОДНАЯ!D230,ОКНА!$B$60:$B$66,0))),(INDEX(ОКНА!$F$2:$F$58,MATCH(D230,ОКНА!$B$2:$B$58))))</f>
        <v>#N/A</v>
      </c>
    </row>
    <row r="231" spans="1:9" x14ac:dyDescent="0.25">
      <c r="A231" s="13">
        <v>2126</v>
      </c>
      <c r="B231" s="13">
        <v>333</v>
      </c>
      <c r="C231" s="13" t="s">
        <v>112</v>
      </c>
      <c r="D231" s="13" t="s">
        <v>81</v>
      </c>
      <c r="E231" s="13"/>
      <c r="F231" s="13">
        <v>1</v>
      </c>
      <c r="G231">
        <f>IF(B231=777,(INDEX(ОКНА!$C$60:$C$66,MATCH(СВОДНАЯ!D231,ОКНА!$B$60:$B$66,0))),(INDEX(ОКНА!$C$2:$C$58,MATCH(D231,ОКНА!$B$2:$B$58))))</f>
        <v>213</v>
      </c>
      <c r="H231" t="e">
        <f>INDEX(ОКНА!$D$60:$D$66,MATCH(СВОДНАЯ!D231,ОКНА!$B$60:$B$66,0))</f>
        <v>#N/A</v>
      </c>
      <c r="I231">
        <f>IF(B231=777,(INDEX(ОКНА!$F$60:$F$66,MATCH(СВОДНАЯ!D231,ОКНА!$B$60:$B$66,0))),(INDEX(ОКНА!$F$2:$F$58,MATCH(D231,ОКНА!$B$2:$B$58))))</f>
        <v>93</v>
      </c>
    </row>
    <row r="232" spans="1:9" x14ac:dyDescent="0.25">
      <c r="A232" s="13">
        <v>2126</v>
      </c>
      <c r="B232" s="13"/>
      <c r="C232" s="13" t="s">
        <v>110</v>
      </c>
      <c r="D232" s="14"/>
      <c r="E232" s="13" t="s">
        <v>107</v>
      </c>
      <c r="F232" s="13">
        <v>1</v>
      </c>
      <c r="G232" t="e">
        <f>IF(B232=777,(INDEX(ОКНА!$C$60:$C$66,MATCH(СВОДНАЯ!D232,ОКНА!$B$60:$B$66,0))),(INDEX(ОКНА!$C$2:$C$58,MATCH(D232,ОКНА!$B$2:$B$58))))</f>
        <v>#N/A</v>
      </c>
      <c r="H232" t="e">
        <f>INDEX(ОКНА!$D$60:$D$66,MATCH(СВОДНАЯ!D232,ОКНА!$B$60:$B$66,0))</f>
        <v>#N/A</v>
      </c>
      <c r="I232" t="e">
        <f>IF(B232=777,(INDEX(ОКНА!$F$60:$F$66,MATCH(СВОДНАЯ!D232,ОКНА!$B$60:$B$66,0))),(INDEX(ОКНА!$F$2:$F$58,MATCH(D232,ОКНА!$B$2:$B$58))))</f>
        <v>#N/A</v>
      </c>
    </row>
    <row r="233" spans="1:9" x14ac:dyDescent="0.25">
      <c r="A233" s="13">
        <v>2126</v>
      </c>
      <c r="B233" s="13"/>
      <c r="C233" s="13" t="s">
        <v>109</v>
      </c>
      <c r="D233" s="13"/>
      <c r="E233" s="13"/>
      <c r="F233" s="13">
        <v>1</v>
      </c>
      <c r="G233" t="e">
        <f>IF(B233=777,(INDEX(ОКНА!$C$60:$C$66,MATCH(СВОДНАЯ!D233,ОКНА!$B$60:$B$66,0))),(INDEX(ОКНА!$C$2:$C$58,MATCH(D233,ОКНА!$B$2:$B$58))))</f>
        <v>#N/A</v>
      </c>
      <c r="H233" t="e">
        <f>INDEX(ОКНА!$D$60:$D$66,MATCH(СВОДНАЯ!D233,ОКНА!$B$60:$B$66,0))</f>
        <v>#N/A</v>
      </c>
      <c r="I233" t="e">
        <f>IF(B233=777,(INDEX(ОКНА!$F$60:$F$66,MATCH(СВОДНАЯ!D233,ОКНА!$B$60:$B$66,0))),(INDEX(ОКНА!$F$2:$F$58,MATCH(D233,ОКНА!$B$2:$B$58))))</f>
        <v>#N/A</v>
      </c>
    </row>
    <row r="234" spans="1:9" x14ac:dyDescent="0.25">
      <c r="A234" s="13">
        <v>2127</v>
      </c>
      <c r="B234" s="13"/>
      <c r="C234" s="13" t="s">
        <v>110</v>
      </c>
      <c r="D234" s="14"/>
      <c r="E234" s="13" t="s">
        <v>107</v>
      </c>
      <c r="F234" s="13">
        <v>1</v>
      </c>
      <c r="G234" t="e">
        <f>IF(B234=777,(INDEX(ОКНА!$C$60:$C$66,MATCH(СВОДНАЯ!D234,ОКНА!$B$60:$B$66,0))),(INDEX(ОКНА!$C$2:$C$58,MATCH(D234,ОКНА!$B$2:$B$58))))</f>
        <v>#N/A</v>
      </c>
      <c r="H234" t="e">
        <f>INDEX(ОКНА!$D$60:$D$66,MATCH(СВОДНАЯ!D234,ОКНА!$B$60:$B$66,0))</f>
        <v>#N/A</v>
      </c>
      <c r="I234" t="e">
        <f>IF(B234=777,(INDEX(ОКНА!$F$60:$F$66,MATCH(СВОДНАЯ!D234,ОКНА!$B$60:$B$66,0))),(INDEX(ОКНА!$F$2:$F$58,MATCH(D234,ОКНА!$B$2:$B$58))))</f>
        <v>#N/A</v>
      </c>
    </row>
    <row r="235" spans="1:9" x14ac:dyDescent="0.25">
      <c r="A235" s="13">
        <v>2127</v>
      </c>
      <c r="B235" s="13">
        <v>333</v>
      </c>
      <c r="C235" s="13" t="s">
        <v>112</v>
      </c>
      <c r="D235" s="13" t="s">
        <v>82</v>
      </c>
      <c r="E235" s="13"/>
      <c r="F235" s="13">
        <v>1</v>
      </c>
      <c r="G235">
        <f>IF(B235=777,(INDEX(ОКНА!$C$60:$C$66,MATCH(СВОДНАЯ!D235,ОКНА!$B$60:$B$66,0))),(INDEX(ОКНА!$C$2:$C$58,MATCH(D235,ОКНА!$B$2:$B$58))))</f>
        <v>213</v>
      </c>
      <c r="H235" t="e">
        <f>INDEX(ОКНА!$D$60:$D$66,MATCH(СВОДНАЯ!D235,ОКНА!$B$60:$B$66,0))</f>
        <v>#N/A</v>
      </c>
      <c r="I235">
        <f>IF(B235=777,(INDEX(ОКНА!$F$60:$F$66,MATCH(СВОДНАЯ!D235,ОКНА!$B$60:$B$66,0))),(INDEX(ОКНА!$F$2:$F$58,MATCH(D235,ОКНА!$B$2:$B$58))))</f>
        <v>93</v>
      </c>
    </row>
    <row r="236" spans="1:9" x14ac:dyDescent="0.25">
      <c r="A236" s="13">
        <v>2127</v>
      </c>
      <c r="B236" s="13"/>
      <c r="C236" s="13" t="s">
        <v>113</v>
      </c>
      <c r="D236" s="14"/>
      <c r="E236" s="13"/>
      <c r="F236" s="13">
        <v>2</v>
      </c>
      <c r="G236" t="e">
        <f>IF(B236=777,(INDEX(ОКНА!$C$60:$C$66,MATCH(СВОДНАЯ!D236,ОКНА!$B$60:$B$66,0))),(INDEX(ОКНА!$C$2:$C$58,MATCH(D236,ОКНА!$B$2:$B$58))))</f>
        <v>#N/A</v>
      </c>
      <c r="H236" t="e">
        <f>INDEX(ОКНА!$D$60:$D$66,MATCH(СВОДНАЯ!D236,ОКНА!$B$60:$B$66,0))</f>
        <v>#N/A</v>
      </c>
      <c r="I236" t="e">
        <f>IF(B236=777,(INDEX(ОКНА!$F$60:$F$66,MATCH(СВОДНАЯ!D236,ОКНА!$B$60:$B$66,0))),(INDEX(ОКНА!$F$2:$F$58,MATCH(D236,ОКНА!$B$2:$B$58))))</f>
        <v>#N/A</v>
      </c>
    </row>
    <row r="237" spans="1:9" x14ac:dyDescent="0.25">
      <c r="A237" s="13">
        <v>2127</v>
      </c>
      <c r="B237" s="13"/>
      <c r="C237" s="13" t="s">
        <v>111</v>
      </c>
      <c r="D237" s="13"/>
      <c r="E237" s="13"/>
      <c r="F237" s="13">
        <v>1</v>
      </c>
      <c r="G237" t="e">
        <f>IF(B237=777,(INDEX(ОКНА!$C$60:$C$66,MATCH(СВОДНАЯ!D237,ОКНА!$B$60:$B$66,0))),(INDEX(ОКНА!$C$2:$C$58,MATCH(D237,ОКНА!$B$2:$B$58))))</f>
        <v>#N/A</v>
      </c>
      <c r="H237" t="e">
        <f>INDEX(ОКНА!$D$60:$D$66,MATCH(СВОДНАЯ!D237,ОКНА!$B$60:$B$66,0))</f>
        <v>#N/A</v>
      </c>
      <c r="I237" t="e">
        <f>IF(B237=777,(INDEX(ОКНА!$F$60:$F$66,MATCH(СВОДНАЯ!D237,ОКНА!$B$60:$B$66,0))),(INDEX(ОКНА!$F$2:$F$58,MATCH(D237,ОКНА!$B$2:$B$58))))</f>
        <v>#N/A</v>
      </c>
    </row>
    <row r="238" spans="1:9" x14ac:dyDescent="0.25">
      <c r="A238" s="13">
        <v>2128</v>
      </c>
      <c r="B238" s="13"/>
      <c r="C238" s="13" t="s">
        <v>110</v>
      </c>
      <c r="D238" s="14"/>
      <c r="E238" s="13" t="s">
        <v>107</v>
      </c>
      <c r="F238" s="13">
        <v>1</v>
      </c>
      <c r="G238" t="e">
        <f>IF(B238=777,(INDEX(ОКНА!$C$60:$C$66,MATCH(СВОДНАЯ!D238,ОКНА!$B$60:$B$66,0))),(INDEX(ОКНА!$C$2:$C$58,MATCH(D238,ОКНА!$B$2:$B$58))))</f>
        <v>#N/A</v>
      </c>
      <c r="H238" t="e">
        <f>INDEX(ОКНА!$D$60:$D$66,MATCH(СВОДНАЯ!D238,ОКНА!$B$60:$B$66,0))</f>
        <v>#N/A</v>
      </c>
      <c r="I238" t="e">
        <f>IF(B238=777,(INDEX(ОКНА!$F$60:$F$66,MATCH(СВОДНАЯ!D238,ОКНА!$B$60:$B$66,0))),(INDEX(ОКНА!$F$2:$F$58,MATCH(D238,ОКНА!$B$2:$B$58))))</f>
        <v>#N/A</v>
      </c>
    </row>
    <row r="239" spans="1:9" x14ac:dyDescent="0.25">
      <c r="A239" s="13">
        <v>2128</v>
      </c>
      <c r="B239" s="13"/>
      <c r="C239" s="13" t="s">
        <v>113</v>
      </c>
      <c r="D239" s="14"/>
      <c r="E239" s="13"/>
      <c r="F239" s="13">
        <v>4</v>
      </c>
      <c r="G239" t="e">
        <f>IF(B239=777,(INDEX(ОКНА!$C$60:$C$66,MATCH(СВОДНАЯ!D239,ОКНА!$B$60:$B$66,0))),(INDEX(ОКНА!$C$2:$C$58,MATCH(D239,ОКНА!$B$2:$B$58))))</f>
        <v>#N/A</v>
      </c>
      <c r="H239" t="e">
        <f>INDEX(ОКНА!$D$60:$D$66,MATCH(СВОДНАЯ!D239,ОКНА!$B$60:$B$66,0))</f>
        <v>#N/A</v>
      </c>
      <c r="I239" t="e">
        <f>IF(B239=777,(INDEX(ОКНА!$F$60:$F$66,MATCH(СВОДНАЯ!D239,ОКНА!$B$60:$B$66,0))),(INDEX(ОКНА!$F$2:$F$58,MATCH(D239,ОКНА!$B$2:$B$58))))</f>
        <v>#N/A</v>
      </c>
    </row>
    <row r="240" spans="1:9" x14ac:dyDescent="0.25">
      <c r="A240" s="13">
        <v>2128</v>
      </c>
      <c r="B240" s="13"/>
      <c r="C240" s="13" t="s">
        <v>111</v>
      </c>
      <c r="D240" s="14"/>
      <c r="E240" s="13"/>
      <c r="F240" s="13">
        <v>2</v>
      </c>
      <c r="G240" t="e">
        <f>IF(B240=777,(INDEX(ОКНА!$C$60:$C$66,MATCH(СВОДНАЯ!D240,ОКНА!$B$60:$B$66,0))),(INDEX(ОКНА!$C$2:$C$58,MATCH(D240,ОКНА!$B$2:$B$58))))</f>
        <v>#N/A</v>
      </c>
      <c r="H240" t="e">
        <f>INDEX(ОКНА!$D$60:$D$66,MATCH(СВОДНАЯ!D240,ОКНА!$B$60:$B$66,0))</f>
        <v>#N/A</v>
      </c>
      <c r="I240" t="e">
        <f>IF(B240=777,(INDEX(ОКНА!$F$60:$F$66,MATCH(СВОДНАЯ!D240,ОКНА!$B$60:$B$66,0))),(INDEX(ОКНА!$F$2:$F$58,MATCH(D240,ОКНА!$B$2:$B$58))))</f>
        <v>#N/A</v>
      </c>
    </row>
    <row r="241" spans="1:9" x14ac:dyDescent="0.25">
      <c r="A241" s="13">
        <v>2129</v>
      </c>
      <c r="B241" s="13">
        <v>333</v>
      </c>
      <c r="C241" s="13" t="s">
        <v>112</v>
      </c>
      <c r="D241" s="13" t="s">
        <v>83</v>
      </c>
      <c r="E241" s="13"/>
      <c r="F241" s="13">
        <v>1</v>
      </c>
      <c r="G241">
        <f>IF(B241=777,(INDEX(ОКНА!$C$60:$C$66,MATCH(СВОДНАЯ!D241,ОКНА!$B$60:$B$66,0))),(INDEX(ОКНА!$C$2:$C$58,MATCH(D241,ОКНА!$B$2:$B$58))))</f>
        <v>213</v>
      </c>
      <c r="H241" t="e">
        <f>INDEX(ОКНА!$D$60:$D$66,MATCH(СВОДНАЯ!D241,ОКНА!$B$60:$B$66,0))</f>
        <v>#N/A</v>
      </c>
      <c r="I241">
        <f>IF(B241=777,(INDEX(ОКНА!$F$60:$F$66,MATCH(СВОДНАЯ!D241,ОКНА!$B$60:$B$66,0))),(INDEX(ОКНА!$F$2:$F$58,MATCH(D241,ОКНА!$B$2:$B$58))))</f>
        <v>93</v>
      </c>
    </row>
    <row r="242" spans="1:9" x14ac:dyDescent="0.25">
      <c r="A242" s="13">
        <v>2129</v>
      </c>
      <c r="B242" s="13"/>
      <c r="C242" s="13" t="s">
        <v>110</v>
      </c>
      <c r="D242" s="14"/>
      <c r="E242" s="13" t="s">
        <v>107</v>
      </c>
      <c r="F242" s="13">
        <v>1</v>
      </c>
      <c r="G242" t="e">
        <f>IF(B242=777,(INDEX(ОКНА!$C$60:$C$66,MATCH(СВОДНАЯ!D242,ОКНА!$B$60:$B$66,0))),(INDEX(ОКНА!$C$2:$C$58,MATCH(D242,ОКНА!$B$2:$B$58))))</f>
        <v>#N/A</v>
      </c>
      <c r="H242" t="e">
        <f>INDEX(ОКНА!$D$60:$D$66,MATCH(СВОДНАЯ!D242,ОКНА!$B$60:$B$66,0))</f>
        <v>#N/A</v>
      </c>
      <c r="I242" t="e">
        <f>IF(B242=777,(INDEX(ОКНА!$F$60:$F$66,MATCH(СВОДНАЯ!D242,ОКНА!$B$60:$B$66,0))),(INDEX(ОКНА!$F$2:$F$58,MATCH(D242,ОКНА!$B$2:$B$58))))</f>
        <v>#N/A</v>
      </c>
    </row>
    <row r="243" spans="1:9" x14ac:dyDescent="0.25">
      <c r="A243" s="13">
        <v>2129</v>
      </c>
      <c r="B243" s="13"/>
      <c r="C243" s="13" t="s">
        <v>109</v>
      </c>
      <c r="D243" s="14"/>
      <c r="E243" s="13"/>
      <c r="F243" s="13">
        <v>1</v>
      </c>
      <c r="G243" t="e">
        <f>IF(B243=777,(INDEX(ОКНА!$C$60:$C$66,MATCH(СВОДНАЯ!D243,ОКНА!$B$60:$B$66,0))),(INDEX(ОКНА!$C$2:$C$58,MATCH(D243,ОКНА!$B$2:$B$58))))</f>
        <v>#N/A</v>
      </c>
      <c r="H243" t="e">
        <f>INDEX(ОКНА!$D$60:$D$66,MATCH(СВОДНАЯ!D243,ОКНА!$B$60:$B$66,0))</f>
        <v>#N/A</v>
      </c>
      <c r="I243" t="e">
        <f>IF(B243=777,(INDEX(ОКНА!$F$60:$F$66,MATCH(СВОДНАЯ!D243,ОКНА!$B$60:$B$66,0))),(INDEX(ОКНА!$F$2:$F$58,MATCH(D243,ОКНА!$B$2:$B$58))))</f>
        <v>#N/A</v>
      </c>
    </row>
    <row r="244" spans="1:9" x14ac:dyDescent="0.25">
      <c r="A244" s="13">
        <v>2130</v>
      </c>
      <c r="B244" s="13">
        <v>333</v>
      </c>
      <c r="C244" s="13" t="s">
        <v>112</v>
      </c>
      <c r="D244" s="13" t="s">
        <v>84</v>
      </c>
      <c r="E244" s="13"/>
      <c r="F244" s="13">
        <v>1</v>
      </c>
      <c r="G244">
        <f>IF(B244=777,(INDEX(ОКНА!$C$60:$C$66,MATCH(СВОДНАЯ!D244,ОКНА!$B$60:$B$66,0))),(INDEX(ОКНА!$C$2:$C$58,MATCH(D244,ОКНА!$B$2:$B$58))))</f>
        <v>213</v>
      </c>
      <c r="H244" t="e">
        <f>INDEX(ОКНА!$D$60:$D$66,MATCH(СВОДНАЯ!D244,ОКНА!$B$60:$B$66,0))</f>
        <v>#N/A</v>
      </c>
      <c r="I244">
        <f>IF(B244=777,(INDEX(ОКНА!$F$60:$F$66,MATCH(СВОДНАЯ!D244,ОКНА!$B$60:$B$66,0))),(INDEX(ОКНА!$F$2:$F$58,MATCH(D244,ОКНА!$B$2:$B$58))))</f>
        <v>93</v>
      </c>
    </row>
    <row r="245" spans="1:9" x14ac:dyDescent="0.25">
      <c r="A245" s="13">
        <v>2130</v>
      </c>
      <c r="B245" s="13"/>
      <c r="C245" s="13" t="s">
        <v>110</v>
      </c>
      <c r="D245" s="14"/>
      <c r="E245" s="13" t="s">
        <v>107</v>
      </c>
      <c r="F245" s="13">
        <v>1</v>
      </c>
      <c r="G245" t="e">
        <f>IF(B245=777,(INDEX(ОКНА!$C$60:$C$66,MATCH(СВОДНАЯ!D245,ОКНА!$B$60:$B$66,0))),(INDEX(ОКНА!$C$2:$C$58,MATCH(D245,ОКНА!$B$2:$B$58))))</f>
        <v>#N/A</v>
      </c>
      <c r="H245" t="e">
        <f>INDEX(ОКНА!$D$60:$D$66,MATCH(СВОДНАЯ!D245,ОКНА!$B$60:$B$66,0))</f>
        <v>#N/A</v>
      </c>
      <c r="I245" t="e">
        <f>IF(B245=777,(INDEX(ОКНА!$F$60:$F$66,MATCH(СВОДНАЯ!D245,ОКНА!$B$60:$B$66,0))),(INDEX(ОКНА!$F$2:$F$58,MATCH(D245,ОКНА!$B$2:$B$58))))</f>
        <v>#N/A</v>
      </c>
    </row>
    <row r="246" spans="1:9" x14ac:dyDescent="0.25">
      <c r="A246" s="13">
        <v>2130</v>
      </c>
      <c r="B246" s="13"/>
      <c r="C246" s="13" t="s">
        <v>109</v>
      </c>
      <c r="D246" s="14"/>
      <c r="E246" s="13"/>
      <c r="F246" s="13">
        <v>1</v>
      </c>
      <c r="G246" t="e">
        <f>IF(B246=777,(INDEX(ОКНА!$C$60:$C$66,MATCH(СВОДНАЯ!D246,ОКНА!$B$60:$B$66,0))),(INDEX(ОКНА!$C$2:$C$58,MATCH(D246,ОКНА!$B$2:$B$58))))</f>
        <v>#N/A</v>
      </c>
      <c r="H246" t="e">
        <f>INDEX(ОКНА!$D$60:$D$66,MATCH(СВОДНАЯ!D246,ОКНА!$B$60:$B$66,0))</f>
        <v>#N/A</v>
      </c>
      <c r="I246" t="e">
        <f>IF(B246=777,(INDEX(ОКНА!$F$60:$F$66,MATCH(СВОДНАЯ!D246,ОКНА!$B$60:$B$66,0))),(INDEX(ОКНА!$F$2:$F$58,MATCH(D246,ОКНА!$B$2:$B$58))))</f>
        <v>#N/A</v>
      </c>
    </row>
    <row r="247" spans="1:9" x14ac:dyDescent="0.25">
      <c r="A247" s="13">
        <v>2131</v>
      </c>
      <c r="B247" s="13">
        <v>333</v>
      </c>
      <c r="C247" s="13" t="s">
        <v>112</v>
      </c>
      <c r="D247" s="13" t="s">
        <v>85</v>
      </c>
      <c r="E247" s="13"/>
      <c r="F247" s="13">
        <v>1</v>
      </c>
      <c r="G247">
        <f>IF(B247=777,(INDEX(ОКНА!$C$60:$C$66,MATCH(СВОДНАЯ!D247,ОКНА!$B$60:$B$66,0))),(INDEX(ОКНА!$C$2:$C$58,MATCH(D247,ОКНА!$B$2:$B$58))))</f>
        <v>213</v>
      </c>
      <c r="H247" t="e">
        <f>INDEX(ОКНА!$D$60:$D$66,MATCH(СВОДНАЯ!D247,ОКНА!$B$60:$B$66,0))</f>
        <v>#N/A</v>
      </c>
      <c r="I247">
        <f>IF(B247=777,(INDEX(ОКНА!$F$60:$F$66,MATCH(СВОДНАЯ!D247,ОКНА!$B$60:$B$66,0))),(INDEX(ОКНА!$F$2:$F$58,MATCH(D247,ОКНА!$B$2:$B$58))))</f>
        <v>93</v>
      </c>
    </row>
    <row r="248" spans="1:9" x14ac:dyDescent="0.25">
      <c r="A248" s="13">
        <v>2131</v>
      </c>
      <c r="B248" s="13"/>
      <c r="C248" s="13" t="s">
        <v>110</v>
      </c>
      <c r="D248" s="14"/>
      <c r="E248" s="13" t="s">
        <v>107</v>
      </c>
      <c r="F248" s="13">
        <v>1</v>
      </c>
      <c r="G248" t="e">
        <f>IF(B248=777,(INDEX(ОКНА!$C$60:$C$66,MATCH(СВОДНАЯ!D248,ОКНА!$B$60:$B$66,0))),(INDEX(ОКНА!$C$2:$C$58,MATCH(D248,ОКНА!$B$2:$B$58))))</f>
        <v>#N/A</v>
      </c>
      <c r="H248" t="e">
        <f>INDEX(ОКНА!$D$60:$D$66,MATCH(СВОДНАЯ!D248,ОКНА!$B$60:$B$66,0))</f>
        <v>#N/A</v>
      </c>
      <c r="I248" t="e">
        <f>IF(B248=777,(INDEX(ОКНА!$F$60:$F$66,MATCH(СВОДНАЯ!D248,ОКНА!$B$60:$B$66,0))),(INDEX(ОКНА!$F$2:$F$58,MATCH(D248,ОКНА!$B$2:$B$58))))</f>
        <v>#N/A</v>
      </c>
    </row>
    <row r="249" spans="1:9" x14ac:dyDescent="0.25">
      <c r="A249" s="13">
        <v>2131</v>
      </c>
      <c r="B249" s="13"/>
      <c r="C249" s="13" t="s">
        <v>109</v>
      </c>
      <c r="D249" s="14"/>
      <c r="E249" s="13"/>
      <c r="F249" s="13">
        <v>1</v>
      </c>
      <c r="G249" t="e">
        <f>IF(B249=777,(INDEX(ОКНА!$C$60:$C$66,MATCH(СВОДНАЯ!D249,ОКНА!$B$60:$B$66,0))),(INDEX(ОКНА!$C$2:$C$58,MATCH(D249,ОКНА!$B$2:$B$58))))</f>
        <v>#N/A</v>
      </c>
      <c r="H249" t="e">
        <f>INDEX(ОКНА!$D$60:$D$66,MATCH(СВОДНАЯ!D249,ОКНА!$B$60:$B$66,0))</f>
        <v>#N/A</v>
      </c>
      <c r="I249" t="e">
        <f>IF(B249=777,(INDEX(ОКНА!$F$60:$F$66,MATCH(СВОДНАЯ!D249,ОКНА!$B$60:$B$66,0))),(INDEX(ОКНА!$F$2:$F$58,MATCH(D249,ОКНА!$B$2:$B$58))))</f>
        <v>#N/A</v>
      </c>
    </row>
    <row r="250" spans="1:9" x14ac:dyDescent="0.25">
      <c r="A250" s="13">
        <v>2132</v>
      </c>
      <c r="B250" s="13">
        <v>333</v>
      </c>
      <c r="C250" s="13" t="s">
        <v>112</v>
      </c>
      <c r="D250" s="13" t="s">
        <v>86</v>
      </c>
      <c r="E250" s="13"/>
      <c r="F250" s="13">
        <v>1</v>
      </c>
      <c r="G250">
        <f>IF(B250=777,(INDEX(ОКНА!$C$60:$C$66,MATCH(СВОДНАЯ!D250,ОКНА!$B$60:$B$66,0))),(INDEX(ОКНА!$C$2:$C$58,MATCH(D250,ОКНА!$B$2:$B$58))))</f>
        <v>213</v>
      </c>
      <c r="H250" t="e">
        <f>INDEX(ОКНА!$D$60:$D$66,MATCH(СВОДНАЯ!D250,ОКНА!$B$60:$B$66,0))</f>
        <v>#N/A</v>
      </c>
      <c r="I250">
        <f>IF(B250=777,(INDEX(ОКНА!$F$60:$F$66,MATCH(СВОДНАЯ!D250,ОКНА!$B$60:$B$66,0))),(INDEX(ОКНА!$F$2:$F$58,MATCH(D250,ОКНА!$B$2:$B$58))))</f>
        <v>93</v>
      </c>
    </row>
    <row r="251" spans="1:9" x14ac:dyDescent="0.25">
      <c r="A251" s="13">
        <v>2132</v>
      </c>
      <c r="B251" s="13"/>
      <c r="C251" s="13" t="s">
        <v>110</v>
      </c>
      <c r="D251" s="14"/>
      <c r="E251" s="13" t="s">
        <v>107</v>
      </c>
      <c r="F251" s="13">
        <v>1</v>
      </c>
      <c r="G251" t="e">
        <f>IF(B251=777,(INDEX(ОКНА!$C$60:$C$66,MATCH(СВОДНАЯ!D251,ОКНА!$B$60:$B$66,0))),(INDEX(ОКНА!$C$2:$C$58,MATCH(D251,ОКНА!$B$2:$B$58))))</f>
        <v>#N/A</v>
      </c>
      <c r="H251" t="e">
        <f>INDEX(ОКНА!$D$60:$D$66,MATCH(СВОДНАЯ!D251,ОКНА!$B$60:$B$66,0))</f>
        <v>#N/A</v>
      </c>
      <c r="I251" t="e">
        <f>IF(B251=777,(INDEX(ОКНА!$F$60:$F$66,MATCH(СВОДНАЯ!D251,ОКНА!$B$60:$B$66,0))),(INDEX(ОКНА!$F$2:$F$58,MATCH(D251,ОКНА!$B$2:$B$58))))</f>
        <v>#N/A</v>
      </c>
    </row>
    <row r="252" spans="1:9" x14ac:dyDescent="0.25">
      <c r="A252" s="13">
        <v>2132</v>
      </c>
      <c r="B252" s="13"/>
      <c r="C252" s="13" t="s">
        <v>109</v>
      </c>
      <c r="D252" s="14"/>
      <c r="E252" s="13"/>
      <c r="F252" s="13">
        <v>1</v>
      </c>
      <c r="G252" t="e">
        <f>IF(B252=777,(INDEX(ОКНА!$C$60:$C$66,MATCH(СВОДНАЯ!D252,ОКНА!$B$60:$B$66,0))),(INDEX(ОКНА!$C$2:$C$58,MATCH(D252,ОКНА!$B$2:$B$58))))</f>
        <v>#N/A</v>
      </c>
      <c r="H252" t="e">
        <f>INDEX(ОКНА!$D$60:$D$66,MATCH(СВОДНАЯ!D252,ОКНА!$B$60:$B$66,0))</f>
        <v>#N/A</v>
      </c>
      <c r="I252" t="e">
        <f>IF(B252=777,(INDEX(ОКНА!$F$60:$F$66,MATCH(СВОДНАЯ!D252,ОКНА!$B$60:$B$66,0))),(INDEX(ОКНА!$F$2:$F$58,MATCH(D252,ОКНА!$B$2:$B$58))))</f>
        <v>#N/A</v>
      </c>
    </row>
    <row r="253" spans="1:9" x14ac:dyDescent="0.25">
      <c r="A253" s="13">
        <v>2133</v>
      </c>
      <c r="B253" s="13">
        <v>333</v>
      </c>
      <c r="C253" s="13" t="s">
        <v>112</v>
      </c>
      <c r="D253" s="13" t="s">
        <v>87</v>
      </c>
      <c r="E253" s="13"/>
      <c r="F253" s="13">
        <v>1</v>
      </c>
      <c r="G253">
        <f>IF(B253=777,(INDEX(ОКНА!$C$60:$C$66,MATCH(СВОДНАЯ!D253,ОКНА!$B$60:$B$66,0))),(INDEX(ОКНА!$C$2:$C$58,MATCH(D253,ОКНА!$B$2:$B$58))))</f>
        <v>161</v>
      </c>
      <c r="H253" t="e">
        <f>INDEX(ОКНА!$D$60:$D$66,MATCH(СВОДНАЯ!D253,ОКНА!$B$60:$B$66,0))</f>
        <v>#N/A</v>
      </c>
      <c r="I253">
        <f>IF(B253=777,(INDEX(ОКНА!$F$60:$F$66,MATCH(СВОДНАЯ!D253,ОКНА!$B$60:$B$66,0))),(INDEX(ОКНА!$F$2:$F$58,MATCH(D253,ОКНА!$B$2:$B$58))))</f>
        <v>70</v>
      </c>
    </row>
    <row r="254" spans="1:9" x14ac:dyDescent="0.25">
      <c r="A254" s="13">
        <v>2133</v>
      </c>
      <c r="B254" s="13"/>
      <c r="C254" s="13" t="s">
        <v>110</v>
      </c>
      <c r="D254" s="14"/>
      <c r="E254" s="13" t="s">
        <v>107</v>
      </c>
      <c r="F254" s="13">
        <v>1</v>
      </c>
      <c r="G254" t="e">
        <f>IF(B254=777,(INDEX(ОКНА!$C$60:$C$66,MATCH(СВОДНАЯ!D254,ОКНА!$B$60:$B$66,0))),(INDEX(ОКНА!$C$2:$C$58,MATCH(D254,ОКНА!$B$2:$B$58))))</f>
        <v>#N/A</v>
      </c>
      <c r="H254" t="e">
        <f>INDEX(ОКНА!$D$60:$D$66,MATCH(СВОДНАЯ!D254,ОКНА!$B$60:$B$66,0))</f>
        <v>#N/A</v>
      </c>
      <c r="I254" t="e">
        <f>IF(B254=777,(INDEX(ОКНА!$F$60:$F$66,MATCH(СВОДНАЯ!D254,ОКНА!$B$60:$B$66,0))),(INDEX(ОКНА!$F$2:$F$58,MATCH(D254,ОКНА!$B$2:$B$58))))</f>
        <v>#N/A</v>
      </c>
    </row>
    <row r="255" spans="1:9" x14ac:dyDescent="0.25">
      <c r="A255" s="13">
        <v>2133</v>
      </c>
      <c r="B255" s="13"/>
      <c r="C255" s="13" t="s">
        <v>109</v>
      </c>
      <c r="D255" s="14"/>
      <c r="E255" s="13"/>
      <c r="F255" s="13">
        <v>1</v>
      </c>
      <c r="G255" t="e">
        <f>IF(B255=777,(INDEX(ОКНА!$C$60:$C$66,MATCH(СВОДНАЯ!D255,ОКНА!$B$60:$B$66,0))),(INDEX(ОКНА!$C$2:$C$58,MATCH(D255,ОКНА!$B$2:$B$58))))</f>
        <v>#N/A</v>
      </c>
      <c r="H255" t="e">
        <f>INDEX(ОКНА!$D$60:$D$66,MATCH(СВОДНАЯ!D255,ОКНА!$B$60:$B$66,0))</f>
        <v>#N/A</v>
      </c>
      <c r="I255" t="e">
        <f>IF(B255=777,(INDEX(ОКНА!$F$60:$F$66,MATCH(СВОДНАЯ!D255,ОКНА!$B$60:$B$66,0))),(INDEX(ОКНА!$F$2:$F$58,MATCH(D255,ОКНА!$B$2:$B$58))))</f>
        <v>#N/A</v>
      </c>
    </row>
    <row r="256" spans="1:9" x14ac:dyDescent="0.25">
      <c r="A256" s="13">
        <v>2134</v>
      </c>
      <c r="B256" s="13">
        <v>333</v>
      </c>
      <c r="C256" s="13" t="s">
        <v>112</v>
      </c>
      <c r="D256" s="13" t="s">
        <v>88</v>
      </c>
      <c r="E256" s="13"/>
      <c r="F256" s="13">
        <v>1</v>
      </c>
      <c r="G256">
        <f>IF(B256=777,(INDEX(ОКНА!$C$60:$C$66,MATCH(СВОДНАЯ!D256,ОКНА!$B$60:$B$66,0))),(INDEX(ОКНА!$C$2:$C$58,MATCH(D256,ОКНА!$B$2:$B$58))))</f>
        <v>161</v>
      </c>
      <c r="H256" t="e">
        <f>INDEX(ОКНА!$D$60:$D$66,MATCH(СВОДНАЯ!D256,ОКНА!$B$60:$B$66,0))</f>
        <v>#N/A</v>
      </c>
      <c r="I256">
        <f>IF(B256=777,(INDEX(ОКНА!$F$60:$F$66,MATCH(СВОДНАЯ!D256,ОКНА!$B$60:$B$66,0))),(INDEX(ОКНА!$F$2:$F$58,MATCH(D256,ОКНА!$B$2:$B$58))))</f>
        <v>70</v>
      </c>
    </row>
    <row r="257" spans="1:9" x14ac:dyDescent="0.25">
      <c r="A257" s="13">
        <v>2134</v>
      </c>
      <c r="B257" s="13"/>
      <c r="C257" s="13" t="s">
        <v>110</v>
      </c>
      <c r="D257" s="14"/>
      <c r="E257" s="13" t="s">
        <v>107</v>
      </c>
      <c r="F257" s="13">
        <v>1</v>
      </c>
      <c r="G257" t="e">
        <f>IF(B257=777,(INDEX(ОКНА!$C$60:$C$66,MATCH(СВОДНАЯ!D257,ОКНА!$B$60:$B$66,0))),(INDEX(ОКНА!$C$2:$C$58,MATCH(D257,ОКНА!$B$2:$B$58))))</f>
        <v>#N/A</v>
      </c>
      <c r="H257" t="e">
        <f>INDEX(ОКНА!$D$60:$D$66,MATCH(СВОДНАЯ!D257,ОКНА!$B$60:$B$66,0))</f>
        <v>#N/A</v>
      </c>
      <c r="I257" t="e">
        <f>IF(B257=777,(INDEX(ОКНА!$F$60:$F$66,MATCH(СВОДНАЯ!D257,ОКНА!$B$60:$B$66,0))),(INDEX(ОКНА!$F$2:$F$58,MATCH(D257,ОКНА!$B$2:$B$58))))</f>
        <v>#N/A</v>
      </c>
    </row>
    <row r="258" spans="1:9" x14ac:dyDescent="0.25">
      <c r="A258" s="13">
        <v>2134</v>
      </c>
      <c r="B258" s="13"/>
      <c r="C258" s="13" t="s">
        <v>109</v>
      </c>
      <c r="D258" s="14"/>
      <c r="E258" s="13"/>
      <c r="F258" s="13">
        <v>1</v>
      </c>
      <c r="G258" t="e">
        <f>IF(B258=777,(INDEX(ОКНА!$C$60:$C$66,MATCH(СВОДНАЯ!D258,ОКНА!$B$60:$B$66,0))),(INDEX(ОКНА!$C$2:$C$58,MATCH(D258,ОКНА!$B$2:$B$58))))</f>
        <v>#N/A</v>
      </c>
      <c r="H258" t="e">
        <f>INDEX(ОКНА!$D$60:$D$66,MATCH(СВОДНАЯ!D258,ОКНА!$B$60:$B$66,0))</f>
        <v>#N/A</v>
      </c>
      <c r="I258" t="e">
        <f>IF(B258=777,(INDEX(ОКНА!$F$60:$F$66,MATCH(СВОДНАЯ!D258,ОКНА!$B$60:$B$66,0))),(INDEX(ОКНА!$F$2:$F$58,MATCH(D258,ОКНА!$B$2:$B$58))))</f>
        <v>#N/A</v>
      </c>
    </row>
    <row r="259" spans="1:9" x14ac:dyDescent="0.25">
      <c r="A259" s="13">
        <v>2135</v>
      </c>
      <c r="B259" s="13">
        <v>333</v>
      </c>
      <c r="C259" s="13" t="s">
        <v>112</v>
      </c>
      <c r="D259" s="13" t="s">
        <v>89</v>
      </c>
      <c r="E259" s="13"/>
      <c r="F259" s="13">
        <v>1</v>
      </c>
      <c r="G259">
        <f>IF(B259=777,(INDEX(ОКНА!$C$60:$C$66,MATCH(СВОДНАЯ!D259,ОКНА!$B$60:$B$66,0))),(INDEX(ОКНА!$C$2:$C$58,MATCH(D259,ОКНА!$B$2:$B$58))))</f>
        <v>161</v>
      </c>
      <c r="H259" t="e">
        <f>INDEX(ОКНА!$D$60:$D$66,MATCH(СВОДНАЯ!D259,ОКНА!$B$60:$B$66,0))</f>
        <v>#N/A</v>
      </c>
      <c r="I259">
        <f>IF(B259=777,(INDEX(ОКНА!$F$60:$F$66,MATCH(СВОДНАЯ!D259,ОКНА!$B$60:$B$66,0))),(INDEX(ОКНА!$F$2:$F$58,MATCH(D259,ОКНА!$B$2:$B$58))))</f>
        <v>70</v>
      </c>
    </row>
    <row r="260" spans="1:9" x14ac:dyDescent="0.25">
      <c r="A260" s="13">
        <v>2135</v>
      </c>
      <c r="B260" s="13"/>
      <c r="C260" s="13" t="s">
        <v>111</v>
      </c>
      <c r="D260" s="13"/>
      <c r="E260" s="13"/>
      <c r="F260" s="13">
        <v>1</v>
      </c>
      <c r="G260" t="e">
        <f>IF(B260=777,(INDEX(ОКНА!$C$60:$C$66,MATCH(СВОДНАЯ!D260,ОКНА!$B$60:$B$66,0))),(INDEX(ОКНА!$C$2:$C$58,MATCH(D260,ОКНА!$B$2:$B$58))))</f>
        <v>#N/A</v>
      </c>
      <c r="H260" t="e">
        <f>INDEX(ОКНА!$D$60:$D$66,MATCH(СВОДНАЯ!D260,ОКНА!$B$60:$B$66,0))</f>
        <v>#N/A</v>
      </c>
      <c r="I260" t="e">
        <f>IF(B260=777,(INDEX(ОКНА!$F$60:$F$66,MATCH(СВОДНАЯ!D260,ОКНА!$B$60:$B$66,0))),(INDEX(ОКНА!$F$2:$F$58,MATCH(D260,ОКНА!$B$2:$B$58))))</f>
        <v>#N/A</v>
      </c>
    </row>
    <row r="261" spans="1:9" x14ac:dyDescent="0.25">
      <c r="A261" s="13">
        <v>2135</v>
      </c>
      <c r="B261" s="13"/>
      <c r="C261" s="13" t="s">
        <v>110</v>
      </c>
      <c r="D261" s="13"/>
      <c r="E261" s="13" t="s">
        <v>107</v>
      </c>
      <c r="F261" s="13">
        <v>1</v>
      </c>
      <c r="G261" t="e">
        <f>IF(B261=777,(INDEX(ОКНА!$C$60:$C$66,MATCH(СВОДНАЯ!D261,ОКНА!$B$60:$B$66,0))),(INDEX(ОКНА!$C$2:$C$58,MATCH(D261,ОКНА!$B$2:$B$58))))</f>
        <v>#N/A</v>
      </c>
      <c r="H261" t="e">
        <f>INDEX(ОКНА!$D$60:$D$66,MATCH(СВОДНАЯ!D261,ОКНА!$B$60:$B$66,0))</f>
        <v>#N/A</v>
      </c>
      <c r="I261" t="e">
        <f>IF(B261=777,(INDEX(ОКНА!$F$60:$F$66,MATCH(СВОДНАЯ!D261,ОКНА!$B$60:$B$66,0))),(INDEX(ОКНА!$F$2:$F$58,MATCH(D261,ОКНА!$B$2:$B$58))))</f>
        <v>#N/A</v>
      </c>
    </row>
    <row r="262" spans="1:9" x14ac:dyDescent="0.25">
      <c r="A262" s="13">
        <v>2136</v>
      </c>
      <c r="B262" s="13"/>
      <c r="C262" s="13" t="s">
        <v>110</v>
      </c>
      <c r="D262" s="14"/>
      <c r="E262" s="13" t="s">
        <v>107</v>
      </c>
      <c r="F262" s="13">
        <v>1</v>
      </c>
      <c r="G262" t="e">
        <f>IF(B262=777,(INDEX(ОКНА!$C$60:$C$66,MATCH(СВОДНАЯ!D262,ОКНА!$B$60:$B$66,0))),(INDEX(ОКНА!$C$2:$C$58,MATCH(D262,ОКНА!$B$2:$B$58))))</f>
        <v>#N/A</v>
      </c>
      <c r="H262" t="e">
        <f>INDEX(ОКНА!$D$60:$D$66,MATCH(СВОДНАЯ!D262,ОКНА!$B$60:$B$66,0))</f>
        <v>#N/A</v>
      </c>
      <c r="I262" t="e">
        <f>IF(B262=777,(INDEX(ОКНА!$F$60:$F$66,MATCH(СВОДНАЯ!D262,ОКНА!$B$60:$B$66,0))),(INDEX(ОКНА!$F$2:$F$58,MATCH(D262,ОКНА!$B$2:$B$58))))</f>
        <v>#N/A</v>
      </c>
    </row>
    <row r="263" spans="1:9" x14ac:dyDescent="0.25">
      <c r="A263" s="13">
        <v>2136</v>
      </c>
      <c r="B263" s="13">
        <v>333</v>
      </c>
      <c r="C263" s="13" t="s">
        <v>112</v>
      </c>
      <c r="D263" s="13" t="s">
        <v>90</v>
      </c>
      <c r="E263" s="13"/>
      <c r="F263" s="13">
        <v>1</v>
      </c>
      <c r="G263">
        <f>IF(B263=777,(INDEX(ОКНА!$C$60:$C$66,MATCH(СВОДНАЯ!D263,ОКНА!$B$60:$B$66,0))),(INDEX(ОКНА!$C$2:$C$58,MATCH(D263,ОКНА!$B$2:$B$58))))</f>
        <v>142</v>
      </c>
      <c r="H263" t="e">
        <f>INDEX(ОКНА!$D$60:$D$66,MATCH(СВОДНАЯ!D263,ОКНА!$B$60:$B$66,0))</f>
        <v>#N/A</v>
      </c>
      <c r="I263">
        <f>IF(B263=777,(INDEX(ОКНА!$F$60:$F$66,MATCH(СВОДНАЯ!D263,ОКНА!$B$60:$B$66,0))),(INDEX(ОКНА!$F$2:$F$58,MATCH(D263,ОКНА!$B$2:$B$58))))</f>
        <v>62</v>
      </c>
    </row>
    <row r="264" spans="1:9" x14ac:dyDescent="0.25">
      <c r="A264" s="13">
        <v>2136</v>
      </c>
      <c r="B264" s="13"/>
      <c r="C264" s="13" t="s">
        <v>109</v>
      </c>
      <c r="D264" s="14"/>
      <c r="E264" s="13"/>
      <c r="F264" s="13">
        <v>1</v>
      </c>
      <c r="G264" t="e">
        <f>IF(B264=777,(INDEX(ОКНА!$C$60:$C$66,MATCH(СВОДНАЯ!D264,ОКНА!$B$60:$B$66,0))),(INDEX(ОКНА!$C$2:$C$58,MATCH(D264,ОКНА!$B$2:$B$58))))</f>
        <v>#N/A</v>
      </c>
      <c r="H264" t="e">
        <f>INDEX(ОКНА!$D$60:$D$66,MATCH(СВОДНАЯ!D264,ОКНА!$B$60:$B$66,0))</f>
        <v>#N/A</v>
      </c>
      <c r="I264" t="e">
        <f>IF(B264=777,(INDEX(ОКНА!$F$60:$F$66,MATCH(СВОДНАЯ!D264,ОКНА!$B$60:$B$66,0))),(INDEX(ОКНА!$F$2:$F$58,MATCH(D264,ОКНА!$B$2:$B$58))))</f>
        <v>#N/A</v>
      </c>
    </row>
    <row r="265" spans="1:9" x14ac:dyDescent="0.25">
      <c r="A265" s="13">
        <v>2136</v>
      </c>
      <c r="B265" s="13"/>
      <c r="C265" s="13" t="s">
        <v>111</v>
      </c>
      <c r="D265" s="14"/>
      <c r="E265" s="13"/>
      <c r="F265" s="13">
        <v>1</v>
      </c>
      <c r="G265" t="e">
        <f>IF(B265=777,(INDEX(ОКНА!$C$60:$C$66,MATCH(СВОДНАЯ!D265,ОКНА!$B$60:$B$66,0))),(INDEX(ОКНА!$C$2:$C$58,MATCH(D265,ОКНА!$B$2:$B$58))))</f>
        <v>#N/A</v>
      </c>
      <c r="H265" t="e">
        <f>INDEX(ОКНА!$D$60:$D$66,MATCH(СВОДНАЯ!D265,ОКНА!$B$60:$B$66,0))</f>
        <v>#N/A</v>
      </c>
      <c r="I265" t="e">
        <f>IF(B265=777,(INDEX(ОКНА!$F$60:$F$66,MATCH(СВОДНАЯ!D265,ОКНА!$B$60:$B$66,0))),(INDEX(ОКНА!$F$2:$F$58,MATCH(D265,ОКНА!$B$2:$B$58))))</f>
        <v>#N/A</v>
      </c>
    </row>
    <row r="266" spans="1:9" x14ac:dyDescent="0.25">
      <c r="A266" s="13">
        <v>2137</v>
      </c>
      <c r="B266" s="13"/>
      <c r="C266" s="13" t="s">
        <v>111</v>
      </c>
      <c r="D266" s="14"/>
      <c r="E266" s="13"/>
      <c r="F266" s="13">
        <v>1</v>
      </c>
      <c r="G266" t="e">
        <f>IF(B266=777,(INDEX(ОКНА!$C$60:$C$66,MATCH(СВОДНАЯ!D266,ОКНА!$B$60:$B$66,0))),(INDEX(ОКНА!$C$2:$C$58,MATCH(D266,ОКНА!$B$2:$B$58))))</f>
        <v>#N/A</v>
      </c>
      <c r="H266" t="e">
        <f>INDEX(ОКНА!$D$60:$D$66,MATCH(СВОДНАЯ!D266,ОКНА!$B$60:$B$66,0))</f>
        <v>#N/A</v>
      </c>
      <c r="I266" t="e">
        <f>IF(B266=777,(INDEX(ОКНА!$F$60:$F$66,MATCH(СВОДНАЯ!D266,ОКНА!$B$60:$B$66,0))),(INDEX(ОКНА!$F$2:$F$58,MATCH(D266,ОКНА!$B$2:$B$58))))</f>
        <v>#N/A</v>
      </c>
    </row>
    <row r="267" spans="1:9" x14ac:dyDescent="0.25">
      <c r="A267" s="13">
        <v>2137</v>
      </c>
      <c r="B267" s="13"/>
      <c r="C267" s="13" t="s">
        <v>113</v>
      </c>
      <c r="D267" s="14"/>
      <c r="E267" s="13"/>
      <c r="F267" s="13">
        <v>2</v>
      </c>
      <c r="G267" t="e">
        <f>IF(B267=777,(INDEX(ОКНА!$C$60:$C$66,MATCH(СВОДНАЯ!D267,ОКНА!$B$60:$B$66,0))),(INDEX(ОКНА!$C$2:$C$58,MATCH(D267,ОКНА!$B$2:$B$58))))</f>
        <v>#N/A</v>
      </c>
      <c r="H267" t="e">
        <f>INDEX(ОКНА!$D$60:$D$66,MATCH(СВОДНАЯ!D267,ОКНА!$B$60:$B$66,0))</f>
        <v>#N/A</v>
      </c>
      <c r="I267" t="e">
        <f>IF(B267=777,(INDEX(ОКНА!$F$60:$F$66,MATCH(СВОДНАЯ!D267,ОКНА!$B$60:$B$66,0))),(INDEX(ОКНА!$F$2:$F$58,MATCH(D267,ОКНА!$B$2:$B$58))))</f>
        <v>#N/A</v>
      </c>
    </row>
    <row r="268" spans="1:9" x14ac:dyDescent="0.25">
      <c r="A268" s="13">
        <v>2137</v>
      </c>
      <c r="B268" s="13"/>
      <c r="C268" s="13" t="s">
        <v>109</v>
      </c>
      <c r="D268" s="13"/>
      <c r="E268" s="13"/>
      <c r="F268" s="13">
        <v>1</v>
      </c>
      <c r="G268" t="e">
        <f>IF(B268=777,(INDEX(ОКНА!$C$60:$C$66,MATCH(СВОДНАЯ!D268,ОКНА!$B$60:$B$66,0))),(INDEX(ОКНА!$C$2:$C$58,MATCH(D268,ОКНА!$B$2:$B$58))))</f>
        <v>#N/A</v>
      </c>
      <c r="H268" t="e">
        <f>INDEX(ОКНА!$D$60:$D$66,MATCH(СВОДНАЯ!D268,ОКНА!$B$60:$B$66,0))</f>
        <v>#N/A</v>
      </c>
      <c r="I268" t="e">
        <f>IF(B268=777,(INDEX(ОКНА!$F$60:$F$66,MATCH(СВОДНАЯ!D268,ОКНА!$B$60:$B$66,0))),(INDEX(ОКНА!$F$2:$F$58,MATCH(D268,ОКНА!$B$2:$B$58))))</f>
        <v>#N/A</v>
      </c>
    </row>
    <row r="269" spans="1:9" x14ac:dyDescent="0.25">
      <c r="A269" s="13">
        <v>2137</v>
      </c>
      <c r="B269" s="13"/>
      <c r="C269" s="13" t="s">
        <v>110</v>
      </c>
      <c r="D269" s="13"/>
      <c r="E269" s="13" t="s">
        <v>107</v>
      </c>
      <c r="F269" s="13">
        <v>1</v>
      </c>
      <c r="G269" t="e">
        <f>IF(B269=777,(INDEX(ОКНА!$C$60:$C$66,MATCH(СВОДНАЯ!D269,ОКНА!$B$60:$B$66,0))),(INDEX(ОКНА!$C$2:$C$58,MATCH(D269,ОКНА!$B$2:$B$58))))</f>
        <v>#N/A</v>
      </c>
      <c r="H269" t="e">
        <f>INDEX(ОКНА!$D$60:$D$66,MATCH(СВОДНАЯ!D269,ОКНА!$B$60:$B$66,0))</f>
        <v>#N/A</v>
      </c>
      <c r="I269" t="e">
        <f>IF(B269=777,(INDEX(ОКНА!$F$60:$F$66,MATCH(СВОДНАЯ!D269,ОКНА!$B$60:$B$66,0))),(INDEX(ОКНА!$F$2:$F$58,MATCH(D269,ОКНА!$B$2:$B$58))))</f>
        <v>#N/A</v>
      </c>
    </row>
    <row r="270" spans="1:9" x14ac:dyDescent="0.25">
      <c r="A270" s="13">
        <v>2149</v>
      </c>
      <c r="B270" s="13"/>
      <c r="C270" s="13" t="s">
        <v>110</v>
      </c>
      <c r="D270" s="14"/>
      <c r="E270" s="13" t="s">
        <v>107</v>
      </c>
      <c r="F270" s="13">
        <v>1</v>
      </c>
      <c r="G270" t="e">
        <f>IF(B270=777,(INDEX(ОКНА!$C$60:$C$66,MATCH(СВОДНАЯ!D270,ОКНА!$B$60:$B$66,0))),(INDEX(ОКНА!$C$2:$C$58,MATCH(D270,ОКНА!$B$2:$B$58))))</f>
        <v>#N/A</v>
      </c>
      <c r="H270" t="e">
        <f>INDEX(ОКНА!$D$60:$D$66,MATCH(СВОДНАЯ!D270,ОКНА!$B$60:$B$66,0))</f>
        <v>#N/A</v>
      </c>
      <c r="I270" t="e">
        <f>IF(B270=777,(INDEX(ОКНА!$F$60:$F$66,MATCH(СВОДНАЯ!D270,ОКНА!$B$60:$B$66,0))),(INDEX(ОКНА!$F$2:$F$58,MATCH(D270,ОКНА!$B$2:$B$58))))</f>
        <v>#N/A</v>
      </c>
    </row>
    <row r="271" spans="1:9" x14ac:dyDescent="0.25">
      <c r="A271" s="13">
        <v>2149</v>
      </c>
      <c r="B271" s="13"/>
      <c r="C271" s="13" t="s">
        <v>111</v>
      </c>
      <c r="D271" s="14"/>
      <c r="E271" s="13"/>
      <c r="F271" s="13">
        <v>1</v>
      </c>
      <c r="G271" t="e">
        <f>IF(B271=777,(INDEX(ОКНА!$C$60:$C$66,MATCH(СВОДНАЯ!D271,ОКНА!$B$60:$B$66,0))),(INDEX(ОКНА!$C$2:$C$58,MATCH(D271,ОКНА!$B$2:$B$58))))</f>
        <v>#N/A</v>
      </c>
      <c r="H271" t="e">
        <f>INDEX(ОКНА!$D$60:$D$66,MATCH(СВОДНАЯ!D271,ОКНА!$B$60:$B$66,0))</f>
        <v>#N/A</v>
      </c>
      <c r="I271" t="e">
        <f>IF(B271=777,(INDEX(ОКНА!$F$60:$F$66,MATCH(СВОДНАЯ!D271,ОКНА!$B$60:$B$66,0))),(INDEX(ОКНА!$F$2:$F$58,MATCH(D271,ОКНА!$B$2:$B$58))))</f>
        <v>#N/A</v>
      </c>
    </row>
    <row r="272" spans="1:9" x14ac:dyDescent="0.25">
      <c r="A272" s="13">
        <v>2149</v>
      </c>
      <c r="B272" s="13"/>
      <c r="C272" s="13" t="s">
        <v>109</v>
      </c>
      <c r="D272" s="14"/>
      <c r="E272" s="13"/>
      <c r="F272" s="13">
        <v>1</v>
      </c>
      <c r="G272" t="e">
        <f>IF(B272=777,(INDEX(ОКНА!$C$60:$C$66,MATCH(СВОДНАЯ!D272,ОКНА!$B$60:$B$66,0))),(INDEX(ОКНА!$C$2:$C$58,MATCH(D272,ОКНА!$B$2:$B$58))))</f>
        <v>#N/A</v>
      </c>
      <c r="H272" t="e">
        <f>INDEX(ОКНА!$D$60:$D$66,MATCH(СВОДНАЯ!D272,ОКНА!$B$60:$B$66,0))</f>
        <v>#N/A</v>
      </c>
      <c r="I272" t="e">
        <f>IF(B272=777,(INDEX(ОКНА!$F$60:$F$66,MATCH(СВОДНАЯ!D272,ОКНА!$B$60:$B$66,0))),(INDEX(ОКНА!$F$2:$F$58,MATCH(D272,ОКНА!$B$2:$B$58))))</f>
        <v>#N/A</v>
      </c>
    </row>
    <row r="273" spans="1:9" x14ac:dyDescent="0.25">
      <c r="A273" s="13">
        <v>2152</v>
      </c>
      <c r="B273" s="13"/>
      <c r="C273" s="13" t="s">
        <v>113</v>
      </c>
      <c r="D273" s="14"/>
      <c r="E273" s="13"/>
      <c r="F273" s="13">
        <v>2</v>
      </c>
      <c r="G273" t="e">
        <f>IF(B273=777,(INDEX(ОКНА!$C$60:$C$66,MATCH(СВОДНАЯ!D273,ОКНА!$B$60:$B$66,0))),(INDEX(ОКНА!$C$2:$C$58,MATCH(D273,ОКНА!$B$2:$B$58))))</f>
        <v>#N/A</v>
      </c>
      <c r="H273" t="e">
        <f>INDEX(ОКНА!$D$60:$D$66,MATCH(СВОДНАЯ!D273,ОКНА!$B$60:$B$66,0))</f>
        <v>#N/A</v>
      </c>
      <c r="I273" t="e">
        <f>IF(B273=777,(INDEX(ОКНА!$F$60:$F$66,MATCH(СВОДНАЯ!D273,ОКНА!$B$60:$B$66,0))),(INDEX(ОКНА!$F$2:$F$58,MATCH(D273,ОКНА!$B$2:$B$58))))</f>
        <v>#N/A</v>
      </c>
    </row>
    <row r="274" spans="1:9" x14ac:dyDescent="0.25">
      <c r="A274" s="13">
        <v>2152</v>
      </c>
      <c r="B274" s="13"/>
      <c r="C274" s="13" t="s">
        <v>111</v>
      </c>
      <c r="D274" s="13"/>
      <c r="E274" s="13"/>
      <c r="F274" s="13">
        <v>1</v>
      </c>
      <c r="G274" t="e">
        <f>IF(B274=777,(INDEX(ОКНА!$C$60:$C$66,MATCH(СВОДНАЯ!D274,ОКНА!$B$60:$B$66,0))),(INDEX(ОКНА!$C$2:$C$58,MATCH(D274,ОКНА!$B$2:$B$58))))</f>
        <v>#N/A</v>
      </c>
      <c r="H274" t="e">
        <f>INDEX(ОКНА!$D$60:$D$66,MATCH(СВОДНАЯ!D274,ОКНА!$B$60:$B$66,0))</f>
        <v>#N/A</v>
      </c>
      <c r="I274" t="e">
        <f>IF(B274=777,(INDEX(ОКНА!$F$60:$F$66,MATCH(СВОДНАЯ!D274,ОКНА!$B$60:$B$66,0))),(INDEX(ОКНА!$F$2:$F$58,MATCH(D274,ОКНА!$B$2:$B$58))))</f>
        <v>#N/A</v>
      </c>
    </row>
    <row r="275" spans="1:9" x14ac:dyDescent="0.25">
      <c r="A275" s="13">
        <v>2152</v>
      </c>
      <c r="B275" s="13"/>
      <c r="C275" s="13" t="s">
        <v>110</v>
      </c>
      <c r="D275" s="14"/>
      <c r="E275" s="13" t="s">
        <v>107</v>
      </c>
      <c r="F275" s="13">
        <v>1</v>
      </c>
      <c r="G275" t="e">
        <f>IF(B275=777,(INDEX(ОКНА!$C$60:$C$66,MATCH(СВОДНАЯ!D275,ОКНА!$B$60:$B$66,0))),(INDEX(ОКНА!$C$2:$C$58,MATCH(D275,ОКНА!$B$2:$B$58))))</f>
        <v>#N/A</v>
      </c>
      <c r="H275" t="e">
        <f>INDEX(ОКНА!$D$60:$D$66,MATCH(СВОДНАЯ!D275,ОКНА!$B$60:$B$66,0))</f>
        <v>#N/A</v>
      </c>
      <c r="I275" t="e">
        <f>IF(B275=777,(INDEX(ОКНА!$F$60:$F$66,MATCH(СВОДНАЯ!D275,ОКНА!$B$60:$B$66,0))),(INDEX(ОКНА!$F$2:$F$58,MATCH(D275,ОКНА!$B$2:$B$58))))</f>
        <v>#N/A</v>
      </c>
    </row>
    <row r="276" spans="1:9" x14ac:dyDescent="0.25">
      <c r="A276" s="13">
        <v>2153</v>
      </c>
      <c r="B276" s="13"/>
      <c r="C276" s="13" t="s">
        <v>111</v>
      </c>
      <c r="D276" s="13"/>
      <c r="E276" s="13"/>
      <c r="F276" s="13">
        <v>1</v>
      </c>
      <c r="G276" t="e">
        <f>IF(B276=777,(INDEX(ОКНА!$C$60:$C$66,MATCH(СВОДНАЯ!D276,ОКНА!$B$60:$B$66,0))),(INDEX(ОКНА!$C$2:$C$58,MATCH(D276,ОКНА!$B$2:$B$58))))</f>
        <v>#N/A</v>
      </c>
      <c r="H276" t="e">
        <f>INDEX(ОКНА!$D$60:$D$66,MATCH(СВОДНАЯ!D276,ОКНА!$B$60:$B$66,0))</f>
        <v>#N/A</v>
      </c>
      <c r="I276" t="e">
        <f>IF(B276=777,(INDEX(ОКНА!$F$60:$F$66,MATCH(СВОДНАЯ!D276,ОКНА!$B$60:$B$66,0))),(INDEX(ОКНА!$F$2:$F$58,MATCH(D276,ОКНА!$B$2:$B$58))))</f>
        <v>#N/A</v>
      </c>
    </row>
    <row r="277" spans="1:9" x14ac:dyDescent="0.25">
      <c r="A277" s="13">
        <v>2153</v>
      </c>
      <c r="B277" s="13"/>
      <c r="C277" s="13" t="s">
        <v>110</v>
      </c>
      <c r="D277" s="14"/>
      <c r="E277" s="13" t="s">
        <v>107</v>
      </c>
      <c r="F277" s="13">
        <v>1</v>
      </c>
      <c r="G277" t="e">
        <f>IF(B277=777,(INDEX(ОКНА!$C$60:$C$66,MATCH(СВОДНАЯ!D277,ОКНА!$B$60:$B$66,0))),(INDEX(ОКНА!$C$2:$C$58,MATCH(D277,ОКНА!$B$2:$B$58))))</f>
        <v>#N/A</v>
      </c>
      <c r="H277" t="e">
        <f>INDEX(ОКНА!$D$60:$D$66,MATCH(СВОДНАЯ!D277,ОКНА!$B$60:$B$66,0))</f>
        <v>#N/A</v>
      </c>
      <c r="I277" t="e">
        <f>IF(B277=777,(INDEX(ОКНА!$F$60:$F$66,MATCH(СВОДНАЯ!D277,ОКНА!$B$60:$B$66,0))),(INDEX(ОКНА!$F$2:$F$58,MATCH(D277,ОКНА!$B$2:$B$58))))</f>
        <v>#N/A</v>
      </c>
    </row>
    <row r="278" spans="1:9" x14ac:dyDescent="0.25">
      <c r="A278" s="13">
        <v>2153</v>
      </c>
      <c r="B278" s="13"/>
      <c r="C278" s="13" t="s">
        <v>113</v>
      </c>
      <c r="D278" s="14"/>
      <c r="E278" s="13"/>
      <c r="F278" s="13">
        <v>4</v>
      </c>
      <c r="G278" t="e">
        <f>IF(B278=777,(INDEX(ОКНА!$C$60:$C$66,MATCH(СВОДНАЯ!D278,ОКНА!$B$60:$B$66,0))),(INDEX(ОКНА!$C$2:$C$58,MATCH(D278,ОКНА!$B$2:$B$58))))</f>
        <v>#N/A</v>
      </c>
      <c r="H278" t="e">
        <f>INDEX(ОКНА!$D$60:$D$66,MATCH(СВОДНАЯ!D278,ОКНА!$B$60:$B$66,0))</f>
        <v>#N/A</v>
      </c>
      <c r="I278" t="e">
        <f>IF(B278=777,(INDEX(ОКНА!$F$60:$F$66,MATCH(СВОДНАЯ!D278,ОКНА!$B$60:$B$66,0))),(INDEX(ОКНА!$F$2:$F$58,MATCH(D278,ОКНА!$B$2:$B$58))))</f>
        <v>#N/A</v>
      </c>
    </row>
    <row r="279" spans="1:9" x14ac:dyDescent="0.25">
      <c r="A279" s="13" t="s">
        <v>116</v>
      </c>
      <c r="B279" s="13"/>
      <c r="C279" s="13" t="s">
        <v>113</v>
      </c>
      <c r="D279" s="14"/>
      <c r="E279" s="13"/>
      <c r="F279" s="13">
        <v>2</v>
      </c>
      <c r="G279" t="e">
        <f>IF(B279=777,(INDEX(ОКНА!$C$60:$C$66,MATCH(СВОДНАЯ!D279,ОКНА!$B$60:$B$66,0))),(INDEX(ОКНА!$C$2:$C$58,MATCH(D279,ОКНА!$B$2:$B$58))))</f>
        <v>#N/A</v>
      </c>
      <c r="H279" t="e">
        <f>INDEX(ОКНА!$D$60:$D$66,MATCH(СВОДНАЯ!D279,ОКНА!$B$60:$B$66,0))</f>
        <v>#N/A</v>
      </c>
      <c r="I279" t="e">
        <f>IF(B279=777,(INDEX(ОКНА!$F$60:$F$66,MATCH(СВОДНАЯ!D279,ОКНА!$B$60:$B$66,0))),(INDEX(ОКНА!$F$2:$F$58,MATCH(D279,ОКНА!$B$2:$B$58))))</f>
        <v>#N/A</v>
      </c>
    </row>
    <row r="280" spans="1:9" x14ac:dyDescent="0.25">
      <c r="A280" s="13" t="s">
        <v>116</v>
      </c>
      <c r="B280" s="13"/>
      <c r="C280" s="13" t="s">
        <v>111</v>
      </c>
      <c r="D280" s="14"/>
      <c r="E280" s="13"/>
      <c r="F280" s="13">
        <v>1</v>
      </c>
      <c r="G280" t="e">
        <f>IF(B280=777,(INDEX(ОКНА!$C$60:$C$66,MATCH(СВОДНАЯ!D280,ОКНА!$B$60:$B$66,0))),(INDEX(ОКНА!$C$2:$C$58,MATCH(D280,ОКНА!$B$2:$B$58))))</f>
        <v>#N/A</v>
      </c>
      <c r="H280" t="e">
        <f>INDEX(ОКНА!$D$60:$D$66,MATCH(СВОДНАЯ!D280,ОКНА!$B$60:$B$66,0))</f>
        <v>#N/A</v>
      </c>
      <c r="I280" t="e">
        <f>IF(B280=777,(INDEX(ОКНА!$F$60:$F$66,MATCH(СВОДНАЯ!D280,ОКНА!$B$60:$B$66,0))),(INDEX(ОКНА!$F$2:$F$58,MATCH(D280,ОКНА!$B$2:$B$58))))</f>
        <v>#N/A</v>
      </c>
    </row>
    <row r="281" spans="1:9" x14ac:dyDescent="0.25">
      <c r="A281" s="13" t="s">
        <v>116</v>
      </c>
      <c r="B281" s="13"/>
      <c r="C281" s="13" t="s">
        <v>109</v>
      </c>
      <c r="D281" s="13"/>
      <c r="E281" s="13"/>
      <c r="F281" s="13">
        <v>1</v>
      </c>
      <c r="G281" t="e">
        <f>IF(B281=777,(INDEX(ОКНА!$C$60:$C$66,MATCH(СВОДНАЯ!D281,ОКНА!$B$60:$B$66,0))),(INDEX(ОКНА!$C$2:$C$58,MATCH(D281,ОКНА!$B$2:$B$58))))</f>
        <v>#N/A</v>
      </c>
      <c r="H281" t="e">
        <f>INDEX(ОКНА!$D$60:$D$66,MATCH(СВОДНАЯ!D281,ОКНА!$B$60:$B$66,0))</f>
        <v>#N/A</v>
      </c>
      <c r="I281" t="e">
        <f>IF(B281=777,(INDEX(ОКНА!$F$60:$F$66,MATCH(СВОДНАЯ!D281,ОКНА!$B$60:$B$66,0))),(INDEX(ОКНА!$F$2:$F$58,MATCH(D281,ОКНА!$B$2:$B$58))))</f>
        <v>#N/A</v>
      </c>
    </row>
    <row r="282" spans="1:9" x14ac:dyDescent="0.25">
      <c r="A282" s="13" t="s">
        <v>116</v>
      </c>
      <c r="B282" s="13"/>
      <c r="C282" s="13" t="s">
        <v>110</v>
      </c>
      <c r="D282" s="13"/>
      <c r="E282" s="13" t="s">
        <v>107</v>
      </c>
      <c r="F282" s="13">
        <v>1</v>
      </c>
      <c r="G282" t="e">
        <f>IF(B282=777,(INDEX(ОКНА!$C$60:$C$66,MATCH(СВОДНАЯ!D282,ОКНА!$B$60:$B$66,0))),(INDEX(ОКНА!$C$2:$C$58,MATCH(D282,ОКНА!$B$2:$B$58))))</f>
        <v>#N/A</v>
      </c>
      <c r="H282" t="e">
        <f>INDEX(ОКНА!$D$60:$D$66,MATCH(СВОДНАЯ!D282,ОКНА!$B$60:$B$66,0))</f>
        <v>#N/A</v>
      </c>
      <c r="I282" t="e">
        <f>IF(B282=777,(INDEX(ОКНА!$F$60:$F$66,MATCH(СВОДНАЯ!D282,ОКНА!$B$60:$B$66,0))),(INDEX(ОКНА!$F$2:$F$58,MATCH(D282,ОКНА!$B$2:$B$58))))</f>
        <v>#N/A</v>
      </c>
    </row>
    <row r="283" spans="1:9" x14ac:dyDescent="0.25">
      <c r="A283" s="13">
        <v>2155</v>
      </c>
      <c r="B283" s="13"/>
      <c r="C283" s="13" t="s">
        <v>110</v>
      </c>
      <c r="D283" s="14"/>
      <c r="E283" s="13" t="s">
        <v>107</v>
      </c>
      <c r="F283" s="13">
        <v>1</v>
      </c>
      <c r="G283" t="e">
        <f>IF(B283=777,(INDEX(ОКНА!$C$60:$C$66,MATCH(СВОДНАЯ!D283,ОКНА!$B$60:$B$66,0))),(INDEX(ОКНА!$C$2:$C$58,MATCH(D283,ОКНА!$B$2:$B$58))))</f>
        <v>#N/A</v>
      </c>
      <c r="H283" t="e">
        <f>INDEX(ОКНА!$D$60:$D$66,MATCH(СВОДНАЯ!D283,ОКНА!$B$60:$B$66,0))</f>
        <v>#N/A</v>
      </c>
      <c r="I283" t="e">
        <f>IF(B283=777,(INDEX(ОКНА!$F$60:$F$66,MATCH(СВОДНАЯ!D283,ОКНА!$B$60:$B$66,0))),(INDEX(ОКНА!$F$2:$F$58,MATCH(D283,ОКНА!$B$2:$B$58))))</f>
        <v>#N/A</v>
      </c>
    </row>
    <row r="284" spans="1:9" x14ac:dyDescent="0.25">
      <c r="A284" s="13">
        <v>2155</v>
      </c>
      <c r="B284" s="13">
        <v>333</v>
      </c>
      <c r="C284" s="13" t="s">
        <v>112</v>
      </c>
      <c r="D284" s="13" t="s">
        <v>79</v>
      </c>
      <c r="E284" s="13"/>
      <c r="F284" s="13">
        <v>1</v>
      </c>
      <c r="G284">
        <f>IF(B284=777,(INDEX(ОКНА!$C$60:$C$66,MATCH(СВОДНАЯ!D284,ОКНА!$B$60:$B$66,0))),(INDEX(ОКНА!$C$2:$C$58,MATCH(D284,ОКНА!$B$2:$B$58))))</f>
        <v>213</v>
      </c>
      <c r="H284" t="e">
        <f>INDEX(ОКНА!$D$60:$D$66,MATCH(СВОДНАЯ!D284,ОКНА!$B$60:$B$66,0))</f>
        <v>#N/A</v>
      </c>
      <c r="I284">
        <f>IF(B284=777,(INDEX(ОКНА!$F$60:$F$66,MATCH(СВОДНАЯ!D284,ОКНА!$B$60:$B$66,0))),(INDEX(ОКНА!$F$2:$F$58,MATCH(D284,ОКНА!$B$2:$B$58))))</f>
        <v>93</v>
      </c>
    </row>
    <row r="285" spans="1:9" x14ac:dyDescent="0.25">
      <c r="A285" s="13">
        <v>2155</v>
      </c>
      <c r="B285" s="13"/>
      <c r="C285" s="13" t="s">
        <v>109</v>
      </c>
      <c r="D285" s="14"/>
      <c r="E285" s="13"/>
      <c r="F285" s="13">
        <v>1</v>
      </c>
      <c r="G285" t="e">
        <f>IF(B285=777,(INDEX(ОКНА!$C$60:$C$66,MATCH(СВОДНАЯ!D285,ОКНА!$B$60:$B$66,0))),(INDEX(ОКНА!$C$2:$C$58,MATCH(D285,ОКНА!$B$2:$B$58))))</f>
        <v>#N/A</v>
      </c>
      <c r="H285" t="e">
        <f>INDEX(ОКНА!$D$60:$D$66,MATCH(СВОДНАЯ!D285,ОКНА!$B$60:$B$66,0))</f>
        <v>#N/A</v>
      </c>
      <c r="I285" t="e">
        <f>IF(B285=777,(INDEX(ОКНА!$F$60:$F$66,MATCH(СВОДНАЯ!D285,ОКНА!$B$60:$B$66,0))),(INDEX(ОКНА!$F$2:$F$58,MATCH(D285,ОКНА!$B$2:$B$58))))</f>
        <v>#N/A</v>
      </c>
    </row>
    <row r="286" spans="1:9" x14ac:dyDescent="0.25">
      <c r="A286" s="13">
        <v>2155</v>
      </c>
      <c r="B286" s="13"/>
      <c r="C286" s="13" t="s">
        <v>111</v>
      </c>
      <c r="D286" s="14"/>
      <c r="E286" s="13"/>
      <c r="F286" s="13">
        <v>1</v>
      </c>
      <c r="G286" t="e">
        <f>IF(B286=777,(INDEX(ОКНА!$C$60:$C$66,MATCH(СВОДНАЯ!D286,ОКНА!$B$60:$B$66,0))),(INDEX(ОКНА!$C$2:$C$58,MATCH(D286,ОКНА!$B$2:$B$58))))</f>
        <v>#N/A</v>
      </c>
      <c r="H286" t="e">
        <f>INDEX(ОКНА!$D$60:$D$66,MATCH(СВОДНАЯ!D286,ОКНА!$B$60:$B$66,0))</f>
        <v>#N/A</v>
      </c>
      <c r="I286" t="e">
        <f>IF(B286=777,(INDEX(ОКНА!$F$60:$F$66,MATCH(СВОДНАЯ!D286,ОКНА!$B$60:$B$66,0))),(INDEX(ОКНА!$F$2:$F$58,MATCH(D286,ОКНА!$B$2:$B$58))))</f>
        <v>#N/A</v>
      </c>
    </row>
    <row r="287" spans="1:9" x14ac:dyDescent="0.25">
      <c r="A287" s="13">
        <v>2155</v>
      </c>
      <c r="B287" s="13"/>
      <c r="C287" s="13" t="s">
        <v>113</v>
      </c>
      <c r="D287" s="14"/>
      <c r="E287" s="13"/>
      <c r="F287" s="13">
        <v>3</v>
      </c>
      <c r="G287" t="e">
        <f>IF(B287=777,(INDEX(ОКНА!$C$60:$C$66,MATCH(СВОДНАЯ!D287,ОКНА!$B$60:$B$66,0))),(INDEX(ОКНА!$C$2:$C$58,MATCH(D287,ОКНА!$B$2:$B$58))))</f>
        <v>#N/A</v>
      </c>
      <c r="H287" t="e">
        <f>INDEX(ОКНА!$D$60:$D$66,MATCH(СВОДНАЯ!D287,ОКНА!$B$60:$B$66,0))</f>
        <v>#N/A</v>
      </c>
      <c r="I287" t="e">
        <f>IF(B287=777,(INDEX(ОКНА!$F$60:$F$66,MATCH(СВОДНАЯ!D287,ОКНА!$B$60:$B$66,0))),(INDEX(ОКНА!$F$2:$F$58,MATCH(D287,ОКНА!$B$2:$B$58))))</f>
        <v>#N/A</v>
      </c>
    </row>
    <row r="288" spans="1:9" x14ac:dyDescent="0.25">
      <c r="A288" s="13">
        <v>2157</v>
      </c>
      <c r="B288" s="13"/>
      <c r="C288" s="13" t="s">
        <v>109</v>
      </c>
      <c r="D288" s="14"/>
      <c r="E288" s="13"/>
      <c r="F288" s="13">
        <v>1</v>
      </c>
      <c r="G288" t="e">
        <f>IF(B288=777,(INDEX(ОКНА!$C$60:$C$66,MATCH(СВОДНАЯ!D288,ОКНА!$B$60:$B$66,0))),(INDEX(ОКНА!$C$2:$C$58,MATCH(D288,ОКНА!$B$2:$B$58))))</f>
        <v>#N/A</v>
      </c>
      <c r="H288" t="e">
        <f>INDEX(ОКНА!$D$60:$D$66,MATCH(СВОДНАЯ!D288,ОКНА!$B$60:$B$66,0))</f>
        <v>#N/A</v>
      </c>
      <c r="I288" t="e">
        <f>IF(B288=777,(INDEX(ОКНА!$F$60:$F$66,MATCH(СВОДНАЯ!D288,ОКНА!$B$60:$B$66,0))),(INDEX(ОКНА!$F$2:$F$58,MATCH(D288,ОКНА!$B$2:$B$58))))</f>
        <v>#N/A</v>
      </c>
    </row>
    <row r="289" spans="1:9" x14ac:dyDescent="0.25">
      <c r="A289" s="13">
        <v>2157</v>
      </c>
      <c r="B289" s="13"/>
      <c r="C289" s="13" t="s">
        <v>111</v>
      </c>
      <c r="D289" s="14"/>
      <c r="E289" s="13"/>
      <c r="F289" s="13">
        <v>1</v>
      </c>
      <c r="G289" t="e">
        <f>IF(B289=777,(INDEX(ОКНА!$C$60:$C$66,MATCH(СВОДНАЯ!D289,ОКНА!$B$60:$B$66,0))),(INDEX(ОКНА!$C$2:$C$58,MATCH(D289,ОКНА!$B$2:$B$58))))</f>
        <v>#N/A</v>
      </c>
      <c r="H289" t="e">
        <f>INDEX(ОКНА!$D$60:$D$66,MATCH(СВОДНАЯ!D289,ОКНА!$B$60:$B$66,0))</f>
        <v>#N/A</v>
      </c>
      <c r="I289" t="e">
        <f>IF(B289=777,(INDEX(ОКНА!$F$60:$F$66,MATCH(СВОДНАЯ!D289,ОКНА!$B$60:$B$66,0))),(INDEX(ОКНА!$F$2:$F$58,MATCH(D289,ОКНА!$B$2:$B$58))))</f>
        <v>#N/A</v>
      </c>
    </row>
    <row r="290" spans="1:9" x14ac:dyDescent="0.25">
      <c r="A290" s="13">
        <v>2157</v>
      </c>
      <c r="B290" s="13"/>
      <c r="C290" s="13" t="s">
        <v>113</v>
      </c>
      <c r="D290" s="13"/>
      <c r="E290" s="13"/>
      <c r="F290" s="13">
        <v>2</v>
      </c>
      <c r="G290" t="e">
        <f>IF(B290=777,(INDEX(ОКНА!$C$60:$C$66,MATCH(СВОДНАЯ!D290,ОКНА!$B$60:$B$66,0))),(INDEX(ОКНА!$C$2:$C$58,MATCH(D290,ОКНА!$B$2:$B$58))))</f>
        <v>#N/A</v>
      </c>
      <c r="H290" t="e">
        <f>INDEX(ОКНА!$D$60:$D$66,MATCH(СВОДНАЯ!D290,ОКНА!$B$60:$B$66,0))</f>
        <v>#N/A</v>
      </c>
      <c r="I290" t="e">
        <f>IF(B290=777,(INDEX(ОКНА!$F$60:$F$66,MATCH(СВОДНАЯ!D290,ОКНА!$B$60:$B$66,0))),(INDEX(ОКНА!$F$2:$F$58,MATCH(D290,ОКНА!$B$2:$B$58))))</f>
        <v>#N/A</v>
      </c>
    </row>
    <row r="291" spans="1:9" x14ac:dyDescent="0.25">
      <c r="A291" s="13">
        <v>2157</v>
      </c>
      <c r="B291" s="13"/>
      <c r="C291" s="13" t="s">
        <v>110</v>
      </c>
      <c r="D291" s="14"/>
      <c r="E291" s="13" t="s">
        <v>107</v>
      </c>
      <c r="F291" s="13">
        <v>1</v>
      </c>
      <c r="G291" t="e">
        <f>IF(B291=777,(INDEX(ОКНА!$C$60:$C$66,MATCH(СВОДНАЯ!D291,ОКНА!$B$60:$B$66,0))),(INDEX(ОКНА!$C$2:$C$58,MATCH(D291,ОКНА!$B$2:$B$58))))</f>
        <v>#N/A</v>
      </c>
      <c r="H291" t="e">
        <f>INDEX(ОКНА!$D$60:$D$66,MATCH(СВОДНАЯ!D291,ОКНА!$B$60:$B$66,0))</f>
        <v>#N/A</v>
      </c>
      <c r="I291" t="e">
        <f>IF(B291=777,(INDEX(ОКНА!$F$60:$F$66,MATCH(СВОДНАЯ!D291,ОКНА!$B$60:$B$66,0))),(INDEX(ОКНА!$F$2:$F$58,MATCH(D291,ОКНА!$B$2:$B$58))))</f>
        <v>#N/A</v>
      </c>
    </row>
    <row r="292" spans="1:9" x14ac:dyDescent="0.25">
      <c r="A292" s="13">
        <v>2160</v>
      </c>
      <c r="B292" s="13">
        <v>333</v>
      </c>
      <c r="C292" s="13" t="s">
        <v>112</v>
      </c>
      <c r="D292" s="13" t="s">
        <v>80</v>
      </c>
      <c r="E292" s="13"/>
      <c r="F292" s="13">
        <v>1</v>
      </c>
      <c r="G292">
        <f>IF(B292=777,(INDEX(ОКНА!$C$60:$C$66,MATCH(СВОДНАЯ!D292,ОКНА!$B$60:$B$66,0))),(INDEX(ОКНА!$C$2:$C$58,MATCH(D292,ОКНА!$B$2:$B$58))))</f>
        <v>213</v>
      </c>
      <c r="H292" t="e">
        <f>INDEX(ОКНА!$D$60:$D$66,MATCH(СВОДНАЯ!D292,ОКНА!$B$60:$B$66,0))</f>
        <v>#N/A</v>
      </c>
      <c r="I292">
        <f>IF(B292=777,(INDEX(ОКНА!$F$60:$F$66,MATCH(СВОДНАЯ!D292,ОКНА!$B$60:$B$66,0))),(INDEX(ОКНА!$F$2:$F$58,MATCH(D292,ОКНА!$B$2:$B$58))))</f>
        <v>93</v>
      </c>
    </row>
    <row r="293" spans="1:9" x14ac:dyDescent="0.25">
      <c r="A293" s="13">
        <v>2160</v>
      </c>
      <c r="B293" s="13"/>
      <c r="C293" s="13" t="s">
        <v>110</v>
      </c>
      <c r="D293" s="14"/>
      <c r="E293" s="13" t="s">
        <v>107</v>
      </c>
      <c r="F293" s="13">
        <v>1</v>
      </c>
      <c r="G293" t="e">
        <f>IF(B293=777,(INDEX(ОКНА!$C$60:$C$66,MATCH(СВОДНАЯ!D293,ОКНА!$B$60:$B$66,0))),(INDEX(ОКНА!$C$2:$C$58,MATCH(D293,ОКНА!$B$2:$B$58))))</f>
        <v>#N/A</v>
      </c>
      <c r="H293" t="e">
        <f>INDEX(ОКНА!$D$60:$D$66,MATCH(СВОДНАЯ!D293,ОКНА!$B$60:$B$66,0))</f>
        <v>#N/A</v>
      </c>
      <c r="I293" t="e">
        <f>IF(B293=777,(INDEX(ОКНА!$F$60:$F$66,MATCH(СВОДНАЯ!D293,ОКНА!$B$60:$B$66,0))),(INDEX(ОКНА!$F$2:$F$58,MATCH(D293,ОКНА!$B$2:$B$58))))</f>
        <v>#N/A</v>
      </c>
    </row>
    <row r="294" spans="1:9" x14ac:dyDescent="0.25">
      <c r="A294" s="13">
        <v>2160</v>
      </c>
      <c r="B294" s="13"/>
      <c r="C294" s="13" t="s">
        <v>109</v>
      </c>
      <c r="D294" s="14"/>
      <c r="E294" s="13"/>
      <c r="F294" s="13">
        <v>1</v>
      </c>
      <c r="G294" t="e">
        <f>IF(B294=777,(INDEX(ОКНА!$C$60:$C$66,MATCH(СВОДНАЯ!D294,ОКНА!$B$60:$B$66,0))),(INDEX(ОКНА!$C$2:$C$58,MATCH(D294,ОКНА!$B$2:$B$58))))</f>
        <v>#N/A</v>
      </c>
      <c r="H294" t="e">
        <f>INDEX(ОКНА!$D$60:$D$66,MATCH(СВОДНАЯ!D294,ОКНА!$B$60:$B$66,0))</f>
        <v>#N/A</v>
      </c>
      <c r="I294" t="e">
        <f>IF(B294=777,(INDEX(ОКНА!$F$60:$F$66,MATCH(СВОДНАЯ!D294,ОКНА!$B$60:$B$66,0))),(INDEX(ОКНА!$F$2:$F$58,MATCH(D294,ОКНА!$B$2:$B$58))))</f>
        <v>#N/A</v>
      </c>
    </row>
    <row r="295" spans="1:9" x14ac:dyDescent="0.25">
      <c r="A295" s="13">
        <v>2161</v>
      </c>
      <c r="B295" s="13"/>
      <c r="C295" s="13" t="s">
        <v>111</v>
      </c>
      <c r="D295" s="14"/>
      <c r="E295" s="13"/>
      <c r="F295" s="13">
        <v>1</v>
      </c>
      <c r="G295" t="e">
        <f>IF(B295=777,(INDEX(ОКНА!$C$60:$C$66,MATCH(СВОДНАЯ!D295,ОКНА!$B$60:$B$66,0))),(INDEX(ОКНА!$C$2:$C$58,MATCH(D295,ОКНА!$B$2:$B$58))))</f>
        <v>#N/A</v>
      </c>
      <c r="H295" t="e">
        <f>INDEX(ОКНА!$D$60:$D$66,MATCH(СВОДНАЯ!D295,ОКНА!$B$60:$B$66,0))</f>
        <v>#N/A</v>
      </c>
      <c r="I295" t="e">
        <f>IF(B295=777,(INDEX(ОКНА!$F$60:$F$66,MATCH(СВОДНАЯ!D295,ОКНА!$B$60:$B$66,0))),(INDEX(ОКНА!$F$2:$F$58,MATCH(D295,ОКНА!$B$2:$B$58))))</f>
        <v>#N/A</v>
      </c>
    </row>
    <row r="296" spans="1:9" x14ac:dyDescent="0.25">
      <c r="A296" s="13">
        <v>2161</v>
      </c>
      <c r="B296" s="13"/>
      <c r="C296" s="13" t="s">
        <v>113</v>
      </c>
      <c r="D296" s="14"/>
      <c r="E296" s="13"/>
      <c r="F296" s="13">
        <v>2</v>
      </c>
      <c r="G296" t="e">
        <f>IF(B296=777,(INDEX(ОКНА!$C$60:$C$66,MATCH(СВОДНАЯ!D296,ОКНА!$B$60:$B$66,0))),(INDEX(ОКНА!$C$2:$C$58,MATCH(D296,ОКНА!$B$2:$B$58))))</f>
        <v>#N/A</v>
      </c>
      <c r="H296" t="e">
        <f>INDEX(ОКНА!$D$60:$D$66,MATCH(СВОДНАЯ!D296,ОКНА!$B$60:$B$66,0))</f>
        <v>#N/A</v>
      </c>
      <c r="I296" t="e">
        <f>IF(B296=777,(INDEX(ОКНА!$F$60:$F$66,MATCH(СВОДНАЯ!D296,ОКНА!$B$60:$B$66,0))),(INDEX(ОКНА!$F$2:$F$58,MATCH(D296,ОКНА!$B$2:$B$58))))</f>
        <v>#N/A</v>
      </c>
    </row>
    <row r="297" spans="1:9" x14ac:dyDescent="0.25">
      <c r="A297" s="13">
        <v>2161</v>
      </c>
      <c r="B297" s="13"/>
      <c r="C297" s="13" t="s">
        <v>109</v>
      </c>
      <c r="D297" s="13"/>
      <c r="E297" s="13"/>
      <c r="F297" s="13">
        <v>1</v>
      </c>
      <c r="G297" t="e">
        <f>IF(B297=777,(INDEX(ОКНА!$C$60:$C$66,MATCH(СВОДНАЯ!D297,ОКНА!$B$60:$B$66,0))),(INDEX(ОКНА!$C$2:$C$58,MATCH(D297,ОКНА!$B$2:$B$58))))</f>
        <v>#N/A</v>
      </c>
      <c r="H297" t="e">
        <f>INDEX(ОКНА!$D$60:$D$66,MATCH(СВОДНАЯ!D297,ОКНА!$B$60:$B$66,0))</f>
        <v>#N/A</v>
      </c>
      <c r="I297" t="e">
        <f>IF(B297=777,(INDEX(ОКНА!$F$60:$F$66,MATCH(СВОДНАЯ!D297,ОКНА!$B$60:$B$66,0))),(INDEX(ОКНА!$F$2:$F$58,MATCH(D297,ОКНА!$B$2:$B$58))))</f>
        <v>#N/A</v>
      </c>
    </row>
    <row r="298" spans="1:9" x14ac:dyDescent="0.25">
      <c r="A298" s="13">
        <v>2161</v>
      </c>
      <c r="B298" s="13"/>
      <c r="C298" s="13" t="s">
        <v>110</v>
      </c>
      <c r="D298" s="13"/>
      <c r="E298" s="13" t="s">
        <v>107</v>
      </c>
      <c r="F298" s="13">
        <v>1</v>
      </c>
      <c r="G298" t="e">
        <f>IF(B298=777,(INDEX(ОКНА!$C$60:$C$66,MATCH(СВОДНАЯ!D298,ОКНА!$B$60:$B$66,0))),(INDEX(ОКНА!$C$2:$C$58,MATCH(D298,ОКНА!$B$2:$B$58))))</f>
        <v>#N/A</v>
      </c>
      <c r="H298" t="e">
        <f>INDEX(ОКНА!$D$60:$D$66,MATCH(СВОДНАЯ!D298,ОКНА!$B$60:$B$66,0))</f>
        <v>#N/A</v>
      </c>
      <c r="I298" t="e">
        <f>IF(B298=777,(INDEX(ОКНА!$F$60:$F$66,MATCH(СВОДНАЯ!D298,ОКНА!$B$60:$B$66,0))),(INDEX(ОКНА!$F$2:$F$58,MATCH(D298,ОКНА!$B$2:$B$58))))</f>
        <v>#N/A</v>
      </c>
    </row>
    <row r="299" spans="1:9" x14ac:dyDescent="0.25">
      <c r="A299" s="13">
        <v>2169</v>
      </c>
      <c r="B299" s="13"/>
      <c r="C299" s="13" t="s">
        <v>110</v>
      </c>
      <c r="D299" s="14"/>
      <c r="E299" s="13" t="s">
        <v>107</v>
      </c>
      <c r="F299" s="13">
        <v>1</v>
      </c>
      <c r="G299" t="e">
        <f>IF(B299=777,(INDEX(ОКНА!$C$60:$C$66,MATCH(СВОДНАЯ!D299,ОКНА!$B$60:$B$66,0))),(INDEX(ОКНА!$C$2:$C$58,MATCH(D299,ОКНА!$B$2:$B$58))))</f>
        <v>#N/A</v>
      </c>
      <c r="H299" t="e">
        <f>INDEX(ОКНА!$D$60:$D$66,MATCH(СВОДНАЯ!D299,ОКНА!$B$60:$B$66,0))</f>
        <v>#N/A</v>
      </c>
      <c r="I299" t="e">
        <f>IF(B299=777,(INDEX(ОКНА!$F$60:$F$66,MATCH(СВОДНАЯ!D299,ОКНА!$B$60:$B$66,0))),(INDEX(ОКНА!$F$2:$F$58,MATCH(D299,ОКНА!$B$2:$B$58))))</f>
        <v>#N/A</v>
      </c>
    </row>
    <row r="300" spans="1:9" x14ac:dyDescent="0.25">
      <c r="A300" s="13">
        <v>2169</v>
      </c>
      <c r="B300" s="13"/>
      <c r="C300" s="13" t="s">
        <v>113</v>
      </c>
      <c r="D300" s="14"/>
      <c r="E300" s="13"/>
      <c r="F300" s="13">
        <v>2</v>
      </c>
      <c r="G300" t="e">
        <f>IF(B300=777,(INDEX(ОКНА!$C$60:$C$66,MATCH(СВОДНАЯ!D300,ОКНА!$B$60:$B$66,0))),(INDEX(ОКНА!$C$2:$C$58,MATCH(D300,ОКНА!$B$2:$B$58))))</f>
        <v>#N/A</v>
      </c>
      <c r="H300" t="e">
        <f>INDEX(ОКНА!$D$60:$D$66,MATCH(СВОДНАЯ!D300,ОКНА!$B$60:$B$66,0))</f>
        <v>#N/A</v>
      </c>
      <c r="I300" t="e">
        <f>IF(B300=777,(INDEX(ОКНА!$F$60:$F$66,MATCH(СВОДНАЯ!D300,ОКНА!$B$60:$B$66,0))),(INDEX(ОКНА!$F$2:$F$58,MATCH(D300,ОКНА!$B$2:$B$58))))</f>
        <v>#N/A</v>
      </c>
    </row>
    <row r="301" spans="1:9" x14ac:dyDescent="0.25">
      <c r="A301" s="13">
        <v>2169</v>
      </c>
      <c r="B301" s="13"/>
      <c r="C301" s="13" t="s">
        <v>109</v>
      </c>
      <c r="D301" s="14"/>
      <c r="E301" s="13"/>
      <c r="F301" s="13">
        <v>1</v>
      </c>
      <c r="G301" t="e">
        <f>IF(B301=777,(INDEX(ОКНА!$C$60:$C$66,MATCH(СВОДНАЯ!D301,ОКНА!$B$60:$B$66,0))),(INDEX(ОКНА!$C$2:$C$58,MATCH(D301,ОКНА!$B$2:$B$58))))</f>
        <v>#N/A</v>
      </c>
      <c r="H301" t="e">
        <f>INDEX(ОКНА!$D$60:$D$66,MATCH(СВОДНАЯ!D301,ОКНА!$B$60:$B$66,0))</f>
        <v>#N/A</v>
      </c>
      <c r="I301" t="e">
        <f>IF(B301=777,(INDEX(ОКНА!$F$60:$F$66,MATCH(СВОДНАЯ!D301,ОКНА!$B$60:$B$66,0))),(INDEX(ОКНА!$F$2:$F$58,MATCH(D301,ОКНА!$B$2:$B$58))))</f>
        <v>#N/A</v>
      </c>
    </row>
    <row r="302" spans="1:9" x14ac:dyDescent="0.25">
      <c r="A302" s="13">
        <v>2172</v>
      </c>
      <c r="B302" s="13"/>
      <c r="C302" s="13" t="s">
        <v>109</v>
      </c>
      <c r="D302" s="13"/>
      <c r="E302" s="13"/>
      <c r="F302" s="13">
        <v>1</v>
      </c>
      <c r="G302" t="e">
        <f>IF(B302=777,(INDEX(ОКНА!$C$60:$C$66,MATCH(СВОДНАЯ!D302,ОКНА!$B$60:$B$66,0))),(INDEX(ОКНА!$C$2:$C$58,MATCH(D302,ОКНА!$B$2:$B$58))))</f>
        <v>#N/A</v>
      </c>
      <c r="H302" t="e">
        <f>INDEX(ОКНА!$D$60:$D$66,MATCH(СВОДНАЯ!D302,ОКНА!$B$60:$B$66,0))</f>
        <v>#N/A</v>
      </c>
      <c r="I302" t="e">
        <f>IF(B302=777,(INDEX(ОКНА!$F$60:$F$66,MATCH(СВОДНАЯ!D302,ОКНА!$B$60:$B$66,0))),(INDEX(ОКНА!$F$2:$F$58,MATCH(D302,ОКНА!$B$2:$B$58))))</f>
        <v>#N/A</v>
      </c>
    </row>
    <row r="303" spans="1:9" x14ac:dyDescent="0.25">
      <c r="A303" s="13">
        <v>2172</v>
      </c>
      <c r="B303" s="13"/>
      <c r="C303" s="13" t="s">
        <v>110</v>
      </c>
      <c r="D303" s="14"/>
      <c r="E303" s="13" t="s">
        <v>107</v>
      </c>
      <c r="F303" s="13">
        <v>1</v>
      </c>
      <c r="G303" t="e">
        <f>IF(B303=777,(INDEX(ОКНА!$C$60:$C$66,MATCH(СВОДНАЯ!D303,ОКНА!$B$60:$B$66,0))),(INDEX(ОКНА!$C$2:$C$58,MATCH(D303,ОКНА!$B$2:$B$58))))</f>
        <v>#N/A</v>
      </c>
      <c r="H303" t="e">
        <f>INDEX(ОКНА!$D$60:$D$66,MATCH(СВОДНАЯ!D303,ОКНА!$B$60:$B$66,0))</f>
        <v>#N/A</v>
      </c>
      <c r="I303" t="e">
        <f>IF(B303=777,(INDEX(ОКНА!$F$60:$F$66,MATCH(СВОДНАЯ!D303,ОКНА!$B$60:$B$66,0))),(INDEX(ОКНА!$F$2:$F$58,MATCH(D303,ОКНА!$B$2:$B$58))))</f>
        <v>#N/A</v>
      </c>
    </row>
    <row r="304" spans="1:9" x14ac:dyDescent="0.25">
      <c r="A304" s="13">
        <v>2178</v>
      </c>
      <c r="B304" s="13"/>
      <c r="C304" s="13" t="s">
        <v>111</v>
      </c>
      <c r="D304" s="13"/>
      <c r="E304" s="13"/>
      <c r="F304" s="13">
        <v>2</v>
      </c>
      <c r="G304" t="e">
        <f>IF(B304=777,(INDEX(ОКНА!$C$60:$C$66,MATCH(СВОДНАЯ!D304,ОКНА!$B$60:$B$66,0))),(INDEX(ОКНА!$C$2:$C$58,MATCH(D304,ОКНА!$B$2:$B$58))))</f>
        <v>#N/A</v>
      </c>
      <c r="H304" t="e">
        <f>INDEX(ОКНА!$D$60:$D$66,MATCH(СВОДНАЯ!D304,ОКНА!$B$60:$B$66,0))</f>
        <v>#N/A</v>
      </c>
      <c r="I304" t="e">
        <f>IF(B304=777,(INDEX(ОКНА!$F$60:$F$66,MATCH(СВОДНАЯ!D304,ОКНА!$B$60:$B$66,0))),(INDEX(ОКНА!$F$2:$F$58,MATCH(D304,ОКНА!$B$2:$B$58))))</f>
        <v>#N/A</v>
      </c>
    </row>
    <row r="305" spans="1:9" x14ac:dyDescent="0.25">
      <c r="A305" s="13">
        <v>2178</v>
      </c>
      <c r="B305" s="13"/>
      <c r="C305" s="13" t="s">
        <v>110</v>
      </c>
      <c r="D305" s="14"/>
      <c r="E305" s="13" t="s">
        <v>107</v>
      </c>
      <c r="F305" s="13">
        <v>1</v>
      </c>
      <c r="G305" t="e">
        <f>IF(B305=777,(INDEX(ОКНА!$C$60:$C$66,MATCH(СВОДНАЯ!D305,ОКНА!$B$60:$B$66,0))),(INDEX(ОКНА!$C$2:$C$58,MATCH(D305,ОКНА!$B$2:$B$58))))</f>
        <v>#N/A</v>
      </c>
      <c r="H305" t="e">
        <f>INDEX(ОКНА!$D$60:$D$66,MATCH(СВОДНАЯ!D305,ОКНА!$B$60:$B$66,0))</f>
        <v>#N/A</v>
      </c>
      <c r="I305" t="e">
        <f>IF(B305=777,(INDEX(ОКНА!$F$60:$F$66,MATCH(СВОДНАЯ!D305,ОКНА!$B$60:$B$66,0))),(INDEX(ОКНА!$F$2:$F$58,MATCH(D305,ОКНА!$B$2:$B$58))))</f>
        <v>#N/A</v>
      </c>
    </row>
    <row r="306" spans="1:9" x14ac:dyDescent="0.25">
      <c r="A306" s="13">
        <v>2178</v>
      </c>
      <c r="B306" s="13"/>
      <c r="C306" s="13" t="s">
        <v>113</v>
      </c>
      <c r="D306" s="14"/>
      <c r="E306" s="13"/>
      <c r="F306" s="13">
        <v>15</v>
      </c>
      <c r="G306" t="e">
        <f>IF(B306=777,(INDEX(ОКНА!$C$60:$C$66,MATCH(СВОДНАЯ!D306,ОКНА!$B$60:$B$66,0))),(INDEX(ОКНА!$C$2:$C$58,MATCH(D306,ОКНА!$B$2:$B$58))))</f>
        <v>#N/A</v>
      </c>
      <c r="H306" t="e">
        <f>INDEX(ОКНА!$D$60:$D$66,MATCH(СВОДНАЯ!D306,ОКНА!$B$60:$B$66,0))</f>
        <v>#N/A</v>
      </c>
      <c r="I306" t="e">
        <f>IF(B306=777,(INDEX(ОКНА!$F$60:$F$66,MATCH(СВОДНАЯ!D306,ОКНА!$B$60:$B$66,0))),(INDEX(ОКНА!$F$2:$F$58,MATCH(D306,ОКНА!$B$2:$B$58))))</f>
        <v>#N/A</v>
      </c>
    </row>
    <row r="307" spans="1:9" x14ac:dyDescent="0.25">
      <c r="A307" s="13">
        <v>2180</v>
      </c>
      <c r="B307" s="13"/>
      <c r="C307" s="13" t="s">
        <v>109</v>
      </c>
      <c r="D307" s="13"/>
      <c r="E307" s="13"/>
      <c r="F307" s="13">
        <v>1</v>
      </c>
      <c r="G307" t="e">
        <f>IF(B307=777,(INDEX(ОКНА!$C$60:$C$66,MATCH(СВОДНАЯ!D307,ОКНА!$B$60:$B$66,0))),(INDEX(ОКНА!$C$2:$C$58,MATCH(D307,ОКНА!$B$2:$B$58))))</f>
        <v>#N/A</v>
      </c>
      <c r="H307" t="e">
        <f>INDEX(ОКНА!$D$60:$D$66,MATCH(СВОДНАЯ!D307,ОКНА!$B$60:$B$66,0))</f>
        <v>#N/A</v>
      </c>
      <c r="I307" t="e">
        <f>IF(B307=777,(INDEX(ОКНА!$F$60:$F$66,MATCH(СВОДНАЯ!D307,ОКНА!$B$60:$B$66,0))),(INDEX(ОКНА!$F$2:$F$58,MATCH(D307,ОКНА!$B$2:$B$58))))</f>
        <v>#N/A</v>
      </c>
    </row>
    <row r="308" spans="1:9" x14ac:dyDescent="0.25">
      <c r="A308" s="13">
        <v>2180</v>
      </c>
      <c r="B308" s="13"/>
      <c r="C308" s="13" t="s">
        <v>110</v>
      </c>
      <c r="D308" s="14"/>
      <c r="E308" s="13" t="s">
        <v>107</v>
      </c>
      <c r="F308" s="13">
        <v>1</v>
      </c>
      <c r="G308" t="e">
        <f>IF(B308=777,(INDEX(ОКНА!$C$60:$C$66,MATCH(СВОДНАЯ!D308,ОКНА!$B$60:$B$66,0))),(INDEX(ОКНА!$C$2:$C$58,MATCH(D308,ОКНА!$B$2:$B$58))))</f>
        <v>#N/A</v>
      </c>
      <c r="H308" t="e">
        <f>INDEX(ОКНА!$D$60:$D$66,MATCH(СВОДНАЯ!D308,ОКНА!$B$60:$B$66,0))</f>
        <v>#N/A</v>
      </c>
      <c r="I308" t="e">
        <f>IF(B308=777,(INDEX(ОКНА!$F$60:$F$66,MATCH(СВОДНАЯ!D308,ОКНА!$B$60:$B$66,0))),(INDEX(ОКНА!$F$2:$F$58,MATCH(D308,ОКНА!$B$2:$B$58))))</f>
        <v>#N/A</v>
      </c>
    </row>
    <row r="309" spans="1:9" x14ac:dyDescent="0.25">
      <c r="A309" s="13">
        <v>2180</v>
      </c>
      <c r="B309" s="13"/>
      <c r="C309" s="13" t="s">
        <v>111</v>
      </c>
      <c r="D309" s="14"/>
      <c r="E309" s="13"/>
      <c r="F309" s="13">
        <v>1</v>
      </c>
      <c r="G309" t="e">
        <f>IF(B309=777,(INDEX(ОКНА!$C$60:$C$66,MATCH(СВОДНАЯ!D309,ОКНА!$B$60:$B$66,0))),(INDEX(ОКНА!$C$2:$C$58,MATCH(D309,ОКНА!$B$2:$B$58))))</f>
        <v>#N/A</v>
      </c>
      <c r="H309" t="e">
        <f>INDEX(ОКНА!$D$60:$D$66,MATCH(СВОДНАЯ!D309,ОКНА!$B$60:$B$66,0))</f>
        <v>#N/A</v>
      </c>
      <c r="I309" t="e">
        <f>IF(B309=777,(INDEX(ОКНА!$F$60:$F$66,MATCH(СВОДНАЯ!D309,ОКНА!$B$60:$B$66,0))),(INDEX(ОКНА!$F$2:$F$58,MATCH(D309,ОКНА!$B$2:$B$58))))</f>
        <v>#N/A</v>
      </c>
    </row>
    <row r="310" spans="1:9" x14ac:dyDescent="0.25">
      <c r="A310" s="13">
        <v>2180</v>
      </c>
      <c r="B310" s="13"/>
      <c r="C310" s="13" t="s">
        <v>113</v>
      </c>
      <c r="D310" s="13"/>
      <c r="E310" s="13"/>
      <c r="F310" s="13">
        <v>2</v>
      </c>
      <c r="G310" t="e">
        <f>IF(B310=777,(INDEX(ОКНА!$C$60:$C$66,MATCH(СВОДНАЯ!D310,ОКНА!$B$60:$B$66,0))),(INDEX(ОКНА!$C$2:$C$58,MATCH(D310,ОКНА!$B$2:$B$58))))</f>
        <v>#N/A</v>
      </c>
      <c r="H310" t="e">
        <f>INDEX(ОКНА!$D$60:$D$66,MATCH(СВОДНАЯ!D310,ОКНА!$B$60:$B$66,0))</f>
        <v>#N/A</v>
      </c>
      <c r="I310" t="e">
        <f>IF(B310=777,(INDEX(ОКНА!$F$60:$F$66,MATCH(СВОДНАЯ!D310,ОКНА!$B$60:$B$66,0))),(INDEX(ОКНА!$F$2:$F$58,MATCH(D310,ОКНА!$B$2:$B$58))))</f>
        <v>#N/A</v>
      </c>
    </row>
    <row r="311" spans="1:9" x14ac:dyDescent="0.25">
      <c r="A311" s="13">
        <v>2191</v>
      </c>
      <c r="B311" s="13"/>
      <c r="C311" s="13" t="s">
        <v>110</v>
      </c>
      <c r="D311" s="14"/>
      <c r="E311" s="13" t="s">
        <v>107</v>
      </c>
      <c r="F311" s="13">
        <v>1</v>
      </c>
      <c r="G311" t="e">
        <f>IF(B311=777,(INDEX(ОКНА!$C$60:$C$66,MATCH(СВОДНАЯ!D311,ОКНА!$B$60:$B$66,0))),(INDEX(ОКНА!$C$2:$C$58,MATCH(D311,ОКНА!$B$2:$B$58))))</f>
        <v>#N/A</v>
      </c>
      <c r="H311" t="e">
        <f>INDEX(ОКНА!$D$60:$D$66,MATCH(СВОДНАЯ!D311,ОКНА!$B$60:$B$66,0))</f>
        <v>#N/A</v>
      </c>
      <c r="I311" t="e">
        <f>IF(B311=777,(INDEX(ОКНА!$F$60:$F$66,MATCH(СВОДНАЯ!D311,ОКНА!$B$60:$B$66,0))),(INDEX(ОКНА!$F$2:$F$58,MATCH(D311,ОКНА!$B$2:$B$58))))</f>
        <v>#N/A</v>
      </c>
    </row>
    <row r="312" spans="1:9" x14ac:dyDescent="0.25">
      <c r="A312" s="13">
        <v>2191</v>
      </c>
      <c r="B312" s="13"/>
      <c r="C312" s="13" t="s">
        <v>113</v>
      </c>
      <c r="D312" s="14"/>
      <c r="E312" s="13"/>
      <c r="F312" s="13">
        <v>2</v>
      </c>
      <c r="G312" t="e">
        <f>IF(B312=777,(INDEX(ОКНА!$C$60:$C$66,MATCH(СВОДНАЯ!D312,ОКНА!$B$60:$B$66,0))),(INDEX(ОКНА!$C$2:$C$58,MATCH(D312,ОКНА!$B$2:$B$58))))</f>
        <v>#N/A</v>
      </c>
      <c r="H312" t="e">
        <f>INDEX(ОКНА!$D$60:$D$66,MATCH(СВОДНАЯ!D312,ОКНА!$B$60:$B$66,0))</f>
        <v>#N/A</v>
      </c>
      <c r="I312" t="e">
        <f>IF(B312=777,(INDEX(ОКНА!$F$60:$F$66,MATCH(СВОДНАЯ!D312,ОКНА!$B$60:$B$66,0))),(INDEX(ОКНА!$F$2:$F$58,MATCH(D312,ОКНА!$B$2:$B$58))))</f>
        <v>#N/A</v>
      </c>
    </row>
    <row r="313" spans="1:9" x14ac:dyDescent="0.25">
      <c r="A313" s="13">
        <v>2191</v>
      </c>
      <c r="B313" s="13"/>
      <c r="C313" s="13" t="s">
        <v>111</v>
      </c>
      <c r="D313" s="14"/>
      <c r="E313" s="13"/>
      <c r="F313" s="13">
        <v>1</v>
      </c>
      <c r="G313" t="e">
        <f>IF(B313=777,(INDEX(ОКНА!$C$60:$C$66,MATCH(СВОДНАЯ!D313,ОКНА!$B$60:$B$66,0))),(INDEX(ОКНА!$C$2:$C$58,MATCH(D313,ОКНА!$B$2:$B$58))))</f>
        <v>#N/A</v>
      </c>
      <c r="H313" t="e">
        <f>INDEX(ОКНА!$D$60:$D$66,MATCH(СВОДНАЯ!D313,ОКНА!$B$60:$B$66,0))</f>
        <v>#N/A</v>
      </c>
      <c r="I313" t="e">
        <f>IF(B313=777,(INDEX(ОКНА!$F$60:$F$66,MATCH(СВОДНАЯ!D313,ОКНА!$B$60:$B$66,0))),(INDEX(ОКНА!$F$2:$F$58,MATCH(D313,ОКНА!$B$2:$B$58))))</f>
        <v>#N/A</v>
      </c>
    </row>
    <row r="314" spans="1:9" x14ac:dyDescent="0.25">
      <c r="A314" s="13">
        <v>2194</v>
      </c>
      <c r="B314" s="13">
        <v>333</v>
      </c>
      <c r="C314" s="13" t="s">
        <v>112</v>
      </c>
      <c r="D314" s="13" t="s">
        <v>29</v>
      </c>
      <c r="E314" s="13"/>
      <c r="F314" s="13">
        <v>1</v>
      </c>
      <c r="G314">
        <f>IF(B314=777,(INDEX(ОКНА!$C$60:$C$66,MATCH(СВОДНАЯ!D314,ОКНА!$B$60:$B$66,0))),(INDEX(ОКНА!$C$2:$C$58,MATCH(D314,ОКНА!$B$2:$B$58))))</f>
        <v>54</v>
      </c>
      <c r="H314" t="e">
        <f>INDEX(ОКНА!$D$60:$D$66,MATCH(СВОДНАЯ!D314,ОКНА!$B$60:$B$66,0))</f>
        <v>#N/A</v>
      </c>
      <c r="I314">
        <f>IF(B314=777,(INDEX(ОКНА!$F$60:$F$66,MATCH(СВОДНАЯ!D314,ОКНА!$B$60:$B$66,0))),(INDEX(ОКНА!$F$2:$F$58,MATCH(D314,ОКНА!$B$2:$B$58))))</f>
        <v>24</v>
      </c>
    </row>
    <row r="315" spans="1:9" x14ac:dyDescent="0.25">
      <c r="A315" s="13">
        <v>2194</v>
      </c>
      <c r="B315" s="13"/>
      <c r="C315" s="13" t="s">
        <v>110</v>
      </c>
      <c r="D315" s="14"/>
      <c r="E315" s="13" t="s">
        <v>107</v>
      </c>
      <c r="F315" s="13">
        <v>1</v>
      </c>
      <c r="G315" t="e">
        <f>IF(B315=777,(INDEX(ОКНА!$C$60:$C$66,MATCH(СВОДНАЯ!D315,ОКНА!$B$60:$B$66,0))),(INDEX(ОКНА!$C$2:$C$58,MATCH(D315,ОКНА!$B$2:$B$58))))</f>
        <v>#N/A</v>
      </c>
      <c r="H315" t="e">
        <f>INDEX(ОКНА!$D$60:$D$66,MATCH(СВОДНАЯ!D315,ОКНА!$B$60:$B$66,0))</f>
        <v>#N/A</v>
      </c>
      <c r="I315" t="e">
        <f>IF(B315=777,(INDEX(ОКНА!$F$60:$F$66,MATCH(СВОДНАЯ!D315,ОКНА!$B$60:$B$66,0))),(INDEX(ОКНА!$F$2:$F$58,MATCH(D315,ОКНА!$B$2:$B$58))))</f>
        <v>#N/A</v>
      </c>
    </row>
    <row r="316" spans="1:9" x14ac:dyDescent="0.25">
      <c r="A316" s="13">
        <v>2194</v>
      </c>
      <c r="B316" s="13"/>
      <c r="C316" s="13" t="s">
        <v>109</v>
      </c>
      <c r="D316" s="14"/>
      <c r="E316" s="13"/>
      <c r="F316" s="13">
        <v>1</v>
      </c>
      <c r="G316" t="e">
        <f>IF(B316=777,(INDEX(ОКНА!$C$60:$C$66,MATCH(СВОДНАЯ!D316,ОКНА!$B$60:$B$66,0))),(INDEX(ОКНА!$C$2:$C$58,MATCH(D316,ОКНА!$B$2:$B$58))))</f>
        <v>#N/A</v>
      </c>
      <c r="H316" t="e">
        <f>INDEX(ОКНА!$D$60:$D$66,MATCH(СВОДНАЯ!D316,ОКНА!$B$60:$B$66,0))</f>
        <v>#N/A</v>
      </c>
      <c r="I316" t="e">
        <f>IF(B316=777,(INDEX(ОКНА!$F$60:$F$66,MATCH(СВОДНАЯ!D316,ОКНА!$B$60:$B$66,0))),(INDEX(ОКНА!$F$2:$F$58,MATCH(D316,ОКНА!$B$2:$B$58))))</f>
        <v>#N/A</v>
      </c>
    </row>
    <row r="317" spans="1:9" x14ac:dyDescent="0.25">
      <c r="A317" s="13">
        <v>2195</v>
      </c>
      <c r="B317" s="13">
        <v>333</v>
      </c>
      <c r="C317" s="13" t="s">
        <v>112</v>
      </c>
      <c r="D317" s="13" t="s">
        <v>28</v>
      </c>
      <c r="E317" s="13"/>
      <c r="F317" s="13">
        <v>1</v>
      </c>
      <c r="G317">
        <f>IF(B317=777,(INDEX(ОКНА!$C$60:$C$66,MATCH(СВОДНАЯ!D317,ОКНА!$B$60:$B$66,0))),(INDEX(ОКНА!$C$2:$C$58,MATCH(D317,ОКНА!$B$2:$B$58))))</f>
        <v>71</v>
      </c>
      <c r="H317" t="e">
        <f>INDEX(ОКНА!$D$60:$D$66,MATCH(СВОДНАЯ!D317,ОКНА!$B$60:$B$66,0))</f>
        <v>#N/A</v>
      </c>
      <c r="I317">
        <f>IF(B317=777,(INDEX(ОКНА!$F$60:$F$66,MATCH(СВОДНАЯ!D317,ОКНА!$B$60:$B$66,0))),(INDEX(ОКНА!$F$2:$F$58,MATCH(D317,ОКНА!$B$2:$B$58))))</f>
        <v>31</v>
      </c>
    </row>
    <row r="318" spans="1:9" x14ac:dyDescent="0.25">
      <c r="A318" s="13">
        <v>2195</v>
      </c>
      <c r="B318" s="13"/>
      <c r="C318" s="13" t="s">
        <v>110</v>
      </c>
      <c r="D318" s="14"/>
      <c r="E318" s="13" t="s">
        <v>107</v>
      </c>
      <c r="F318" s="13">
        <v>1</v>
      </c>
      <c r="G318" t="e">
        <f>IF(B318=777,(INDEX(ОКНА!$C$60:$C$66,MATCH(СВОДНАЯ!D318,ОКНА!$B$60:$B$66,0))),(INDEX(ОКНА!$C$2:$C$58,MATCH(D318,ОКНА!$B$2:$B$58))))</f>
        <v>#N/A</v>
      </c>
      <c r="H318" t="e">
        <f>INDEX(ОКНА!$D$60:$D$66,MATCH(СВОДНАЯ!D318,ОКНА!$B$60:$B$66,0))</f>
        <v>#N/A</v>
      </c>
      <c r="I318" t="e">
        <f>IF(B318=777,(INDEX(ОКНА!$F$60:$F$66,MATCH(СВОДНАЯ!D318,ОКНА!$B$60:$B$66,0))),(INDEX(ОКНА!$F$2:$F$58,MATCH(D318,ОКНА!$B$2:$B$58))))</f>
        <v>#N/A</v>
      </c>
    </row>
    <row r="319" spans="1:9" x14ac:dyDescent="0.25">
      <c r="A319" s="13">
        <v>2195</v>
      </c>
      <c r="B319" s="13"/>
      <c r="C319" s="13" t="s">
        <v>109</v>
      </c>
      <c r="D319" s="13"/>
      <c r="E319" s="13"/>
      <c r="F319" s="13">
        <v>1</v>
      </c>
      <c r="G319" t="e">
        <f>IF(B319=777,(INDEX(ОКНА!$C$60:$C$66,MATCH(СВОДНАЯ!D319,ОКНА!$B$60:$B$66,0))),(INDEX(ОКНА!$C$2:$C$58,MATCH(D319,ОКНА!$B$2:$B$58))))</f>
        <v>#N/A</v>
      </c>
      <c r="H319" t="e">
        <f>INDEX(ОКНА!$D$60:$D$66,MATCH(СВОДНАЯ!D319,ОКНА!$B$60:$B$66,0))</f>
        <v>#N/A</v>
      </c>
      <c r="I319" t="e">
        <f>IF(B319=777,(INDEX(ОКНА!$F$60:$F$66,MATCH(СВОДНАЯ!D319,ОКНА!$B$60:$B$66,0))),(INDEX(ОКНА!$F$2:$F$58,MATCH(D319,ОКНА!$B$2:$B$58))))</f>
        <v>#N/A</v>
      </c>
    </row>
    <row r="320" spans="1:9" x14ac:dyDescent="0.25">
      <c r="A320" s="13">
        <v>2196</v>
      </c>
      <c r="B320" s="13"/>
      <c r="C320" s="13" t="s">
        <v>110</v>
      </c>
      <c r="D320" s="14"/>
      <c r="E320" s="13" t="s">
        <v>107</v>
      </c>
      <c r="F320" s="13">
        <v>1</v>
      </c>
      <c r="G320" t="e">
        <f>IF(B320=777,(INDEX(ОКНА!$C$60:$C$66,MATCH(СВОДНАЯ!D320,ОКНА!$B$60:$B$66,0))),(INDEX(ОКНА!$C$2:$C$58,MATCH(D320,ОКНА!$B$2:$B$58))))</f>
        <v>#N/A</v>
      </c>
      <c r="H320" t="e">
        <f>INDEX(ОКНА!$D$60:$D$66,MATCH(СВОДНАЯ!D320,ОКНА!$B$60:$B$66,0))</f>
        <v>#N/A</v>
      </c>
      <c r="I320" t="e">
        <f>IF(B320=777,(INDEX(ОКНА!$F$60:$F$66,MATCH(СВОДНАЯ!D320,ОКНА!$B$60:$B$66,0))),(INDEX(ОКНА!$F$2:$F$58,MATCH(D320,ОКНА!$B$2:$B$58))))</f>
        <v>#N/A</v>
      </c>
    </row>
    <row r="321" spans="1:9" x14ac:dyDescent="0.25">
      <c r="A321" s="13">
        <v>2196</v>
      </c>
      <c r="B321" s="13"/>
      <c r="C321" s="13" t="s">
        <v>109</v>
      </c>
      <c r="D321" s="14"/>
      <c r="E321" s="13"/>
      <c r="F321" s="13">
        <v>1</v>
      </c>
      <c r="G321" t="e">
        <f>IF(B321=777,(INDEX(ОКНА!$C$60:$C$66,MATCH(СВОДНАЯ!D321,ОКНА!$B$60:$B$66,0))),(INDEX(ОКНА!$C$2:$C$58,MATCH(D321,ОКНА!$B$2:$B$58))))</f>
        <v>#N/A</v>
      </c>
      <c r="H321" t="e">
        <f>INDEX(ОКНА!$D$60:$D$66,MATCH(СВОДНАЯ!D321,ОКНА!$B$60:$B$66,0))</f>
        <v>#N/A</v>
      </c>
      <c r="I321" t="e">
        <f>IF(B321=777,(INDEX(ОКНА!$F$60:$F$66,MATCH(СВОДНАЯ!D321,ОКНА!$B$60:$B$66,0))),(INDEX(ОКНА!$F$2:$F$58,MATCH(D321,ОКНА!$B$2:$B$58))))</f>
        <v>#N/A</v>
      </c>
    </row>
    <row r="322" spans="1:9" x14ac:dyDescent="0.25">
      <c r="A322" s="13">
        <v>2196</v>
      </c>
      <c r="B322" s="13">
        <v>333</v>
      </c>
      <c r="C322" s="13" t="s">
        <v>112</v>
      </c>
      <c r="D322" s="13" t="s">
        <v>27</v>
      </c>
      <c r="E322" s="13"/>
      <c r="F322" s="13">
        <v>1</v>
      </c>
      <c r="G322">
        <f>IF(B322=777,(INDEX(ОКНА!$C$60:$C$66,MATCH(СВОДНАЯ!D322,ОКНА!$B$60:$B$66,0))),(INDEX(ОКНА!$C$2:$C$58,MATCH(D322,ОКНА!$B$2:$B$58))))</f>
        <v>71</v>
      </c>
      <c r="H322" t="e">
        <f>INDEX(ОКНА!$D$60:$D$66,MATCH(СВОДНАЯ!D322,ОКНА!$B$60:$B$66,0))</f>
        <v>#N/A</v>
      </c>
      <c r="I322">
        <f>IF(B322=777,(INDEX(ОКНА!$F$60:$F$66,MATCH(СВОДНАЯ!D322,ОКНА!$B$60:$B$66,0))),(INDEX(ОКНА!$F$2:$F$58,MATCH(D322,ОКНА!$B$2:$B$58))))</f>
        <v>31</v>
      </c>
    </row>
    <row r="323" spans="1:9" x14ac:dyDescent="0.25">
      <c r="A323" s="13">
        <v>2219</v>
      </c>
      <c r="B323" s="13">
        <v>777</v>
      </c>
      <c r="C323" s="13" t="s">
        <v>112</v>
      </c>
      <c r="D323" s="13" t="s">
        <v>117</v>
      </c>
      <c r="E323" s="13"/>
      <c r="F323" s="13">
        <v>3</v>
      </c>
      <c r="G323">
        <f>IF(B323=777,(INDEX(ОКНА!$C$60:$C$66,MATCH(СВОДНАЯ!D323,ОКНА!$B$60:$B$66,0))),(INDEX(ОКНА!$C$2:$C$58,MATCH(D323,ОКНА!$B$2:$B$58))))</f>
        <v>12</v>
      </c>
      <c r="H323">
        <f>INDEX(ОКНА!$D$60:$D$66,MATCH(СВОДНАЯ!D323,ОКНА!$B$60:$B$66,0))</f>
        <v>6</v>
      </c>
      <c r="I323">
        <f>IF(B323=777,(INDEX(ОКНА!$F$60:$F$66,MATCH(СВОДНАЯ!D323,ОКНА!$B$60:$B$66,0))),(INDEX(ОКНА!$F$2:$F$58,MATCH(D323,ОКНА!$B$2:$B$58))))</f>
        <v>8</v>
      </c>
    </row>
    <row r="324" spans="1:9" x14ac:dyDescent="0.25">
      <c r="A324" s="13">
        <v>2219</v>
      </c>
      <c r="B324" s="13"/>
      <c r="C324" s="13" t="s">
        <v>110</v>
      </c>
      <c r="D324" s="14"/>
      <c r="E324" s="13" t="s">
        <v>107</v>
      </c>
      <c r="F324" s="13">
        <v>1</v>
      </c>
      <c r="G324" t="e">
        <f>IF(B324=777,(INDEX(ОКНА!$C$60:$C$66,MATCH(СВОДНАЯ!D324,ОКНА!$B$60:$B$66,0))),(INDEX(ОКНА!$C$2:$C$58,MATCH(D324,ОКНА!$B$2:$B$58))))</f>
        <v>#N/A</v>
      </c>
      <c r="H324" t="e">
        <f>INDEX(ОКНА!$D$60:$D$66,MATCH(СВОДНАЯ!D324,ОКНА!$B$60:$B$66,0))</f>
        <v>#N/A</v>
      </c>
      <c r="I324" t="e">
        <f>IF(B324=777,(INDEX(ОКНА!$F$60:$F$66,MATCH(СВОДНАЯ!D324,ОКНА!$B$60:$B$66,0))),(INDEX(ОКНА!$F$2:$F$58,MATCH(D324,ОКНА!$B$2:$B$58))))</f>
        <v>#N/A</v>
      </c>
    </row>
    <row r="325" spans="1:9" x14ac:dyDescent="0.25">
      <c r="A325" s="13">
        <v>2219</v>
      </c>
      <c r="B325" s="13"/>
      <c r="C325" s="13" t="s">
        <v>109</v>
      </c>
      <c r="D325" s="14"/>
      <c r="E325" s="13"/>
      <c r="F325" s="13">
        <v>1</v>
      </c>
      <c r="G325" t="e">
        <f>IF(B325=777,(INDEX(ОКНА!$C$60:$C$66,MATCH(СВОДНАЯ!D325,ОКНА!$B$60:$B$66,0))),(INDEX(ОКНА!$C$2:$C$58,MATCH(D325,ОКНА!$B$2:$B$58))))</f>
        <v>#N/A</v>
      </c>
      <c r="H325" t="e">
        <f>INDEX(ОКНА!$D$60:$D$66,MATCH(СВОДНАЯ!D325,ОКНА!$B$60:$B$66,0))</f>
        <v>#N/A</v>
      </c>
      <c r="I325" t="e">
        <f>IF(B325=777,(INDEX(ОКНА!$F$60:$F$66,MATCH(СВОДНАЯ!D325,ОКНА!$B$60:$B$66,0))),(INDEX(ОКНА!$F$2:$F$58,MATCH(D325,ОКНА!$B$2:$B$58))))</f>
        <v>#N/A</v>
      </c>
    </row>
    <row r="326" spans="1:9" x14ac:dyDescent="0.25">
      <c r="A326" s="13">
        <v>2221</v>
      </c>
      <c r="B326" s="13">
        <v>777</v>
      </c>
      <c r="C326" s="13" t="s">
        <v>112</v>
      </c>
      <c r="D326" s="13" t="s">
        <v>117</v>
      </c>
      <c r="E326" s="13"/>
      <c r="F326" s="13">
        <v>2</v>
      </c>
      <c r="G326">
        <f>IF(B326=777,(INDEX(ОКНА!$C$60:$C$66,MATCH(СВОДНАЯ!D326,ОКНА!$B$60:$B$66,0))),(INDEX(ОКНА!$C$2:$C$58,MATCH(D326,ОКНА!$B$2:$B$58))))</f>
        <v>12</v>
      </c>
      <c r="H326">
        <f>INDEX(ОКНА!$D$60:$D$66,MATCH(СВОДНАЯ!D326,ОКНА!$B$60:$B$66,0))</f>
        <v>6</v>
      </c>
      <c r="I326">
        <f>IF(B326=777,(INDEX(ОКНА!$F$60:$F$66,MATCH(СВОДНАЯ!D326,ОКНА!$B$60:$B$66,0))),(INDEX(ОКНА!$F$2:$F$58,MATCH(D326,ОКНА!$B$2:$B$58))))</f>
        <v>8</v>
      </c>
    </row>
    <row r="327" spans="1:9" x14ac:dyDescent="0.25">
      <c r="A327" s="13">
        <v>2221</v>
      </c>
      <c r="B327" s="13"/>
      <c r="C327" s="13" t="s">
        <v>110</v>
      </c>
      <c r="D327" s="14"/>
      <c r="E327" s="13" t="s">
        <v>107</v>
      </c>
      <c r="F327" s="13">
        <v>1</v>
      </c>
      <c r="G327" t="e">
        <f>IF(B327=777,(INDEX(ОКНА!$C$60:$C$66,MATCH(СВОДНАЯ!D327,ОКНА!$B$60:$B$66,0))),(INDEX(ОКНА!$C$2:$C$58,MATCH(D327,ОКНА!$B$2:$B$58))))</f>
        <v>#N/A</v>
      </c>
      <c r="H327" t="e">
        <f>INDEX(ОКНА!$D$60:$D$66,MATCH(СВОДНАЯ!D327,ОКНА!$B$60:$B$66,0))</f>
        <v>#N/A</v>
      </c>
      <c r="I327" t="e">
        <f>IF(B327=777,(INDEX(ОКНА!$F$60:$F$66,MATCH(СВОДНАЯ!D327,ОКНА!$B$60:$B$66,0))),(INDEX(ОКНА!$F$2:$F$58,MATCH(D327,ОКНА!$B$2:$B$58))))</f>
        <v>#N/A</v>
      </c>
    </row>
    <row r="328" spans="1:9" x14ac:dyDescent="0.25">
      <c r="A328" s="13">
        <v>2221</v>
      </c>
      <c r="B328" s="13"/>
      <c r="C328" s="13" t="s">
        <v>109</v>
      </c>
      <c r="D328" s="14"/>
      <c r="E328" s="13"/>
      <c r="F328" s="13">
        <v>1</v>
      </c>
      <c r="G328" t="e">
        <f>IF(B328=777,(INDEX(ОКНА!$C$60:$C$66,MATCH(СВОДНАЯ!D328,ОКНА!$B$60:$B$66,0))),(INDEX(ОКНА!$C$2:$C$58,MATCH(D328,ОКНА!$B$2:$B$58))))</f>
        <v>#N/A</v>
      </c>
      <c r="H328" t="e">
        <f>INDEX(ОКНА!$D$60:$D$66,MATCH(СВОДНАЯ!D328,ОКНА!$B$60:$B$66,0))</f>
        <v>#N/A</v>
      </c>
      <c r="I328" t="e">
        <f>IF(B328=777,(INDEX(ОКНА!$F$60:$F$66,MATCH(СВОДНАЯ!D328,ОКНА!$B$60:$B$66,0))),(INDEX(ОКНА!$F$2:$F$58,MATCH(D328,ОКНА!$B$2:$B$58))))</f>
        <v>#N/A</v>
      </c>
    </row>
    <row r="329" spans="1:9" x14ac:dyDescent="0.25">
      <c r="A329" s="13">
        <v>2222</v>
      </c>
      <c r="B329" s="13">
        <v>777</v>
      </c>
      <c r="C329" s="13" t="s">
        <v>112</v>
      </c>
      <c r="D329" s="13" t="s">
        <v>117</v>
      </c>
      <c r="E329" s="13"/>
      <c r="F329" s="13">
        <v>2</v>
      </c>
      <c r="G329">
        <f>IF(B329=777,(INDEX(ОКНА!$C$60:$C$66,MATCH(СВОДНАЯ!D329,ОКНА!$B$60:$B$66,0))),(INDEX(ОКНА!$C$2:$C$58,MATCH(D329,ОКНА!$B$2:$B$58))))</f>
        <v>12</v>
      </c>
      <c r="H329">
        <f>INDEX(ОКНА!$D$60:$D$66,MATCH(СВОДНАЯ!D329,ОКНА!$B$60:$B$66,0))</f>
        <v>6</v>
      </c>
      <c r="I329">
        <f>IF(B329=777,(INDEX(ОКНА!$F$60:$F$66,MATCH(СВОДНАЯ!D329,ОКНА!$B$60:$B$66,0))),(INDEX(ОКНА!$F$2:$F$58,MATCH(D329,ОКНА!$B$2:$B$58))))</f>
        <v>8</v>
      </c>
    </row>
    <row r="330" spans="1:9" x14ac:dyDescent="0.25">
      <c r="A330" s="13">
        <v>2222</v>
      </c>
      <c r="B330" s="13"/>
      <c r="C330" s="13" t="s">
        <v>110</v>
      </c>
      <c r="D330" s="14"/>
      <c r="E330" s="13" t="s">
        <v>107</v>
      </c>
      <c r="F330" s="13">
        <v>1</v>
      </c>
      <c r="G330" t="e">
        <f>IF(B330=777,(INDEX(ОКНА!$C$60:$C$66,MATCH(СВОДНАЯ!D330,ОКНА!$B$60:$B$66,0))),(INDEX(ОКНА!$C$2:$C$58,MATCH(D330,ОКНА!$B$2:$B$58))))</f>
        <v>#N/A</v>
      </c>
      <c r="H330" t="e">
        <f>INDEX(ОКНА!$D$60:$D$66,MATCH(СВОДНАЯ!D330,ОКНА!$B$60:$B$66,0))</f>
        <v>#N/A</v>
      </c>
      <c r="I330" t="e">
        <f>IF(B330=777,(INDEX(ОКНА!$F$60:$F$66,MATCH(СВОДНАЯ!D330,ОКНА!$B$60:$B$66,0))),(INDEX(ОКНА!$F$2:$F$58,MATCH(D330,ОКНА!$B$2:$B$58))))</f>
        <v>#N/A</v>
      </c>
    </row>
    <row r="331" spans="1:9" x14ac:dyDescent="0.25">
      <c r="A331" s="13">
        <v>2222</v>
      </c>
      <c r="B331" s="13"/>
      <c r="C331" s="13" t="s">
        <v>109</v>
      </c>
      <c r="D331" s="14"/>
      <c r="E331" s="13"/>
      <c r="F331" s="13">
        <v>1</v>
      </c>
      <c r="G331" t="e">
        <f>IF(B331=777,(INDEX(ОКНА!$C$60:$C$66,MATCH(СВОДНАЯ!D331,ОКНА!$B$60:$B$66,0))),(INDEX(ОКНА!$C$2:$C$58,MATCH(D331,ОКНА!$B$2:$B$58))))</f>
        <v>#N/A</v>
      </c>
      <c r="H331" t="e">
        <f>INDEX(ОКНА!$D$60:$D$66,MATCH(СВОДНАЯ!D331,ОКНА!$B$60:$B$66,0))</f>
        <v>#N/A</v>
      </c>
      <c r="I331" t="e">
        <f>IF(B331=777,(INDEX(ОКНА!$F$60:$F$66,MATCH(СВОДНАЯ!D331,ОКНА!$B$60:$B$66,0))),(INDEX(ОКНА!$F$2:$F$58,MATCH(D331,ОКНА!$B$2:$B$58))))</f>
        <v>#N/A</v>
      </c>
    </row>
    <row r="332" spans="1:9" x14ac:dyDescent="0.25">
      <c r="A332" s="13">
        <v>2223</v>
      </c>
      <c r="B332" s="13">
        <v>777</v>
      </c>
      <c r="C332" s="13" t="s">
        <v>112</v>
      </c>
      <c r="D332" s="13" t="s">
        <v>117</v>
      </c>
      <c r="E332" s="13"/>
      <c r="F332" s="13">
        <v>2</v>
      </c>
      <c r="G332">
        <f>IF(B332=777,(INDEX(ОКНА!$C$60:$C$66,MATCH(СВОДНАЯ!D332,ОКНА!$B$60:$B$66,0))),(INDEX(ОКНА!$C$2:$C$58,MATCH(D332,ОКНА!$B$2:$B$58))))</f>
        <v>12</v>
      </c>
      <c r="H332">
        <f>INDEX(ОКНА!$D$60:$D$66,MATCH(СВОДНАЯ!D332,ОКНА!$B$60:$B$66,0))</f>
        <v>6</v>
      </c>
      <c r="I332">
        <f>IF(B332=777,(INDEX(ОКНА!$F$60:$F$66,MATCH(СВОДНАЯ!D332,ОКНА!$B$60:$B$66,0))),(INDEX(ОКНА!$F$2:$F$58,MATCH(D332,ОКНА!$B$2:$B$58))))</f>
        <v>8</v>
      </c>
    </row>
    <row r="333" spans="1:9" x14ac:dyDescent="0.25">
      <c r="A333" s="13">
        <v>2223</v>
      </c>
      <c r="B333" s="13"/>
      <c r="C333" s="13" t="s">
        <v>110</v>
      </c>
      <c r="D333" s="14"/>
      <c r="E333" s="13" t="s">
        <v>107</v>
      </c>
      <c r="F333" s="13">
        <v>1</v>
      </c>
      <c r="G333" t="e">
        <f>IF(B333=777,(INDEX(ОКНА!$C$60:$C$66,MATCH(СВОДНАЯ!D333,ОКНА!$B$60:$B$66,0))),(INDEX(ОКНА!$C$2:$C$58,MATCH(D333,ОКНА!$B$2:$B$58))))</f>
        <v>#N/A</v>
      </c>
      <c r="H333" t="e">
        <f>INDEX(ОКНА!$D$60:$D$66,MATCH(СВОДНАЯ!D333,ОКНА!$B$60:$B$66,0))</f>
        <v>#N/A</v>
      </c>
      <c r="I333" t="e">
        <f>IF(B333=777,(INDEX(ОКНА!$F$60:$F$66,MATCH(СВОДНАЯ!D333,ОКНА!$B$60:$B$66,0))),(INDEX(ОКНА!$F$2:$F$58,MATCH(D333,ОКНА!$B$2:$B$58))))</f>
        <v>#N/A</v>
      </c>
    </row>
    <row r="334" spans="1:9" x14ac:dyDescent="0.25">
      <c r="A334" s="13">
        <v>2223</v>
      </c>
      <c r="B334" s="13"/>
      <c r="C334" s="13" t="s">
        <v>109</v>
      </c>
      <c r="D334" s="14"/>
      <c r="E334" s="13"/>
      <c r="F334" s="13">
        <v>1</v>
      </c>
      <c r="G334" t="e">
        <f>IF(B334=777,(INDEX(ОКНА!$C$60:$C$66,MATCH(СВОДНАЯ!D334,ОКНА!$B$60:$B$66,0))),(INDEX(ОКНА!$C$2:$C$58,MATCH(D334,ОКНА!$B$2:$B$58))))</f>
        <v>#N/A</v>
      </c>
      <c r="H334" t="e">
        <f>INDEX(ОКНА!$D$60:$D$66,MATCH(СВОДНАЯ!D334,ОКНА!$B$60:$B$66,0))</f>
        <v>#N/A</v>
      </c>
      <c r="I334" t="e">
        <f>IF(B334=777,(INDEX(ОКНА!$F$60:$F$66,MATCH(СВОДНАЯ!D334,ОКНА!$B$60:$B$66,0))),(INDEX(ОКНА!$F$2:$F$58,MATCH(D334,ОКНА!$B$2:$B$58))))</f>
        <v>#N/A</v>
      </c>
    </row>
    <row r="335" spans="1:9" x14ac:dyDescent="0.25">
      <c r="A335" s="13">
        <v>2225</v>
      </c>
      <c r="B335" s="13">
        <v>333</v>
      </c>
      <c r="C335" s="13" t="s">
        <v>112</v>
      </c>
      <c r="D335" s="13" t="s">
        <v>95</v>
      </c>
      <c r="E335" s="13"/>
      <c r="F335" s="13">
        <v>1</v>
      </c>
      <c r="G335">
        <f>IF(B335=777,(INDEX(ОКНА!$C$60:$C$66,MATCH(СВОДНАЯ!D335,ОКНА!$B$60:$B$66,0))),(INDEX(ОКНА!$C$2:$C$58,MATCH(D335,ОКНА!$B$2:$B$58))))</f>
        <v>151</v>
      </c>
      <c r="H335" t="e">
        <f>INDEX(ОКНА!$D$60:$D$66,MATCH(СВОДНАЯ!D335,ОКНА!$B$60:$B$66,0))</f>
        <v>#N/A</v>
      </c>
      <c r="I335">
        <f>IF(B335=777,(INDEX(ОКНА!$F$60:$F$66,MATCH(СВОДНАЯ!D335,ОКНА!$B$60:$B$66,0))),(INDEX(ОКНА!$F$2:$F$58,MATCH(D335,ОКНА!$B$2:$B$58))))</f>
        <v>71</v>
      </c>
    </row>
    <row r="336" spans="1:9" x14ac:dyDescent="0.25">
      <c r="A336" s="13">
        <v>2225</v>
      </c>
      <c r="B336" s="13"/>
      <c r="C336" s="13" t="s">
        <v>110</v>
      </c>
      <c r="D336" s="14"/>
      <c r="E336" s="13" t="s">
        <v>107</v>
      </c>
      <c r="F336" s="13">
        <v>1</v>
      </c>
      <c r="G336" t="e">
        <f>IF(B336=777,(INDEX(ОКНА!$C$60:$C$66,MATCH(СВОДНАЯ!D336,ОКНА!$B$60:$B$66,0))),(INDEX(ОКНА!$C$2:$C$58,MATCH(D336,ОКНА!$B$2:$B$58))))</f>
        <v>#N/A</v>
      </c>
      <c r="H336" t="e">
        <f>INDEX(ОКНА!$D$60:$D$66,MATCH(СВОДНАЯ!D336,ОКНА!$B$60:$B$66,0))</f>
        <v>#N/A</v>
      </c>
      <c r="I336" t="e">
        <f>IF(B336=777,(INDEX(ОКНА!$F$60:$F$66,MATCH(СВОДНАЯ!D336,ОКНА!$B$60:$B$66,0))),(INDEX(ОКНА!$F$2:$F$58,MATCH(D336,ОКНА!$B$2:$B$58))))</f>
        <v>#N/A</v>
      </c>
    </row>
    <row r="337" spans="1:9" x14ac:dyDescent="0.25">
      <c r="A337" s="13">
        <v>2225</v>
      </c>
      <c r="B337" s="13"/>
      <c r="C337" s="13" t="s">
        <v>109</v>
      </c>
      <c r="D337" s="14"/>
      <c r="E337" s="13"/>
      <c r="F337" s="13">
        <v>1</v>
      </c>
      <c r="G337" t="e">
        <f>IF(B337=777,(INDEX(ОКНА!$C$60:$C$66,MATCH(СВОДНАЯ!D337,ОКНА!$B$60:$B$66,0))),(INDEX(ОКНА!$C$2:$C$58,MATCH(D337,ОКНА!$B$2:$B$58))))</f>
        <v>#N/A</v>
      </c>
      <c r="H337" t="e">
        <f>INDEX(ОКНА!$D$60:$D$66,MATCH(СВОДНАЯ!D337,ОКНА!$B$60:$B$66,0))</f>
        <v>#N/A</v>
      </c>
      <c r="I337" t="e">
        <f>IF(B337=777,(INDEX(ОКНА!$F$60:$F$66,MATCH(СВОДНАЯ!D337,ОКНА!$B$60:$B$66,0))),(INDEX(ОКНА!$F$2:$F$58,MATCH(D337,ОКНА!$B$2:$B$58))))</f>
        <v>#N/A</v>
      </c>
    </row>
    <row r="338" spans="1:9" x14ac:dyDescent="0.25">
      <c r="A338" s="13">
        <v>2226</v>
      </c>
      <c r="B338" s="13">
        <v>777</v>
      </c>
      <c r="C338" s="13" t="s">
        <v>112</v>
      </c>
      <c r="D338" s="13" t="s">
        <v>117</v>
      </c>
      <c r="E338" s="13"/>
      <c r="F338" s="13">
        <v>2</v>
      </c>
      <c r="G338">
        <f>IF(B338=777,(INDEX(ОКНА!$C$60:$C$66,MATCH(СВОДНАЯ!D338,ОКНА!$B$60:$B$66,0))),(INDEX(ОКНА!$C$2:$C$58,MATCH(D338,ОКНА!$B$2:$B$58))))</f>
        <v>12</v>
      </c>
      <c r="H338">
        <f>INDEX(ОКНА!$D$60:$D$66,MATCH(СВОДНАЯ!D338,ОКНА!$B$60:$B$66,0))</f>
        <v>6</v>
      </c>
      <c r="I338">
        <f>IF(B338=777,(INDEX(ОКНА!$F$60:$F$66,MATCH(СВОДНАЯ!D338,ОКНА!$B$60:$B$66,0))),(INDEX(ОКНА!$F$2:$F$58,MATCH(D338,ОКНА!$B$2:$B$58))))</f>
        <v>8</v>
      </c>
    </row>
    <row r="339" spans="1:9" x14ac:dyDescent="0.25">
      <c r="A339" s="13">
        <v>2226</v>
      </c>
      <c r="B339" s="13"/>
      <c r="C339" s="13" t="s">
        <v>109</v>
      </c>
      <c r="D339" s="13"/>
      <c r="E339" s="13"/>
      <c r="F339" s="13">
        <v>1</v>
      </c>
      <c r="G339" t="e">
        <f>IF(B339=777,(INDEX(ОКНА!$C$60:$C$66,MATCH(СВОДНАЯ!D339,ОКНА!$B$60:$B$66,0))),(INDEX(ОКНА!$C$2:$C$58,MATCH(D339,ОКНА!$B$2:$B$58))))</f>
        <v>#N/A</v>
      </c>
      <c r="H339" t="e">
        <f>INDEX(ОКНА!$D$60:$D$66,MATCH(СВОДНАЯ!D339,ОКНА!$B$60:$B$66,0))</f>
        <v>#N/A</v>
      </c>
      <c r="I339" t="e">
        <f>IF(B339=777,(INDEX(ОКНА!$F$60:$F$66,MATCH(СВОДНАЯ!D339,ОКНА!$B$60:$B$66,0))),(INDEX(ОКНА!$F$2:$F$58,MATCH(D339,ОКНА!$B$2:$B$58))))</f>
        <v>#N/A</v>
      </c>
    </row>
    <row r="340" spans="1:9" x14ac:dyDescent="0.25">
      <c r="A340" s="13">
        <v>2226</v>
      </c>
      <c r="B340" s="13"/>
      <c r="C340" s="13" t="s">
        <v>110</v>
      </c>
      <c r="D340" s="14"/>
      <c r="E340" s="13" t="s">
        <v>107</v>
      </c>
      <c r="F340" s="13">
        <v>1</v>
      </c>
      <c r="G340" t="e">
        <f>IF(B340=777,(INDEX(ОКНА!$C$60:$C$66,MATCH(СВОДНАЯ!D340,ОКНА!$B$60:$B$66,0))),(INDEX(ОКНА!$C$2:$C$58,MATCH(D340,ОКНА!$B$2:$B$58))))</f>
        <v>#N/A</v>
      </c>
      <c r="H340" t="e">
        <f>INDEX(ОКНА!$D$60:$D$66,MATCH(СВОДНАЯ!D340,ОКНА!$B$60:$B$66,0))</f>
        <v>#N/A</v>
      </c>
      <c r="I340" t="e">
        <f>IF(B340=777,(INDEX(ОКНА!$F$60:$F$66,MATCH(СВОДНАЯ!D340,ОКНА!$B$60:$B$66,0))),(INDEX(ОКНА!$F$2:$F$58,MATCH(D340,ОКНА!$B$2:$B$58))))</f>
        <v>#N/A</v>
      </c>
    </row>
    <row r="341" spans="1:9" x14ac:dyDescent="0.25">
      <c r="A341" s="13">
        <v>2230</v>
      </c>
      <c r="B341" s="13">
        <v>333</v>
      </c>
      <c r="C341" s="13" t="s">
        <v>112</v>
      </c>
      <c r="D341" s="13" t="s">
        <v>12</v>
      </c>
      <c r="E341" s="13"/>
      <c r="F341" s="13">
        <v>1</v>
      </c>
      <c r="G341">
        <f>IF(B341=777,(INDEX(ОКНА!$C$60:$C$66,MATCH(СВОДНАЯ!D341,ОКНА!$B$60:$B$66,0))),(INDEX(ОКНА!$C$2:$C$58,MATCH(D341,ОКНА!$B$2:$B$58))))</f>
        <v>112</v>
      </c>
      <c r="H341" t="e">
        <f>INDEX(ОКНА!$D$60:$D$66,MATCH(СВОДНАЯ!D341,ОКНА!$B$60:$B$66,0))</f>
        <v>#N/A</v>
      </c>
      <c r="I341">
        <f>IF(B341=777,(INDEX(ОКНА!$F$60:$F$66,MATCH(СВОДНАЯ!D341,ОКНА!$B$60:$B$66,0))),(INDEX(ОКНА!$F$2:$F$58,MATCH(D341,ОКНА!$B$2:$B$58))))</f>
        <v>51</v>
      </c>
    </row>
    <row r="342" spans="1:9" x14ac:dyDescent="0.25">
      <c r="A342" s="13">
        <v>2230</v>
      </c>
      <c r="B342" s="13"/>
      <c r="C342" s="13" t="s">
        <v>110</v>
      </c>
      <c r="D342" s="14"/>
      <c r="E342" s="13" t="s">
        <v>107</v>
      </c>
      <c r="F342" s="13">
        <v>1</v>
      </c>
      <c r="G342" t="e">
        <f>IF(B342=777,(INDEX(ОКНА!$C$60:$C$66,MATCH(СВОДНАЯ!D342,ОКНА!$B$60:$B$66,0))),(INDEX(ОКНА!$C$2:$C$58,MATCH(D342,ОКНА!$B$2:$B$58))))</f>
        <v>#N/A</v>
      </c>
      <c r="H342" t="e">
        <f>INDEX(ОКНА!$D$60:$D$66,MATCH(СВОДНАЯ!D342,ОКНА!$B$60:$B$66,0))</f>
        <v>#N/A</v>
      </c>
      <c r="I342" t="e">
        <f>IF(B342=777,(INDEX(ОКНА!$F$60:$F$66,MATCH(СВОДНАЯ!D342,ОКНА!$B$60:$B$66,0))),(INDEX(ОКНА!$F$2:$F$58,MATCH(D342,ОКНА!$B$2:$B$58))))</f>
        <v>#N/A</v>
      </c>
    </row>
    <row r="343" spans="1:9" x14ac:dyDescent="0.25">
      <c r="A343" s="13">
        <v>2230</v>
      </c>
      <c r="B343" s="13"/>
      <c r="C343" s="13" t="s">
        <v>109</v>
      </c>
      <c r="D343" s="14"/>
      <c r="E343" s="13"/>
      <c r="F343" s="13">
        <v>1</v>
      </c>
      <c r="G343" t="e">
        <f>IF(B343=777,(INDEX(ОКНА!$C$60:$C$66,MATCH(СВОДНАЯ!D343,ОКНА!$B$60:$B$66,0))),(INDEX(ОКНА!$C$2:$C$58,MATCH(D343,ОКНА!$B$2:$B$58))))</f>
        <v>#N/A</v>
      </c>
      <c r="H343" t="e">
        <f>INDEX(ОКНА!$D$60:$D$66,MATCH(СВОДНАЯ!D343,ОКНА!$B$60:$B$66,0))</f>
        <v>#N/A</v>
      </c>
      <c r="I343" t="e">
        <f>IF(B343=777,(INDEX(ОКНА!$F$60:$F$66,MATCH(СВОДНАЯ!D343,ОКНА!$B$60:$B$66,0))),(INDEX(ОКНА!$F$2:$F$58,MATCH(D343,ОКНА!$B$2:$B$58))))</f>
        <v>#N/A</v>
      </c>
    </row>
    <row r="344" spans="1:9" x14ac:dyDescent="0.25">
      <c r="A344" s="13">
        <v>2233</v>
      </c>
      <c r="B344" s="13">
        <v>333</v>
      </c>
      <c r="C344" s="13" t="s">
        <v>112</v>
      </c>
      <c r="D344" s="13" t="s">
        <v>10</v>
      </c>
      <c r="E344" s="13"/>
      <c r="F344" s="13">
        <v>1</v>
      </c>
      <c r="G344">
        <f>IF(B344=777,(INDEX(ОКНА!$C$60:$C$66,MATCH(СВОДНАЯ!D344,ОКНА!$B$60:$B$66,0))),(INDEX(ОКНА!$C$2:$C$58,MATCH(D344,ОКНА!$B$2:$B$58))))</f>
        <v>149</v>
      </c>
      <c r="H344" t="e">
        <f>INDEX(ОКНА!$D$60:$D$66,MATCH(СВОДНАЯ!D344,ОКНА!$B$60:$B$66,0))</f>
        <v>#N/A</v>
      </c>
      <c r="I344">
        <f>IF(B344=777,(INDEX(ОКНА!$F$60:$F$66,MATCH(СВОДНАЯ!D344,ОКНА!$B$60:$B$66,0))),(INDEX(ОКНА!$F$2:$F$58,MATCH(D344,ОКНА!$B$2:$B$58))))</f>
        <v>68</v>
      </c>
    </row>
    <row r="345" spans="1:9" x14ac:dyDescent="0.25">
      <c r="A345" s="13">
        <v>2233</v>
      </c>
      <c r="B345" s="13"/>
      <c r="C345" s="13" t="s">
        <v>110</v>
      </c>
      <c r="D345" s="14"/>
      <c r="E345" s="13" t="s">
        <v>107</v>
      </c>
      <c r="F345" s="13">
        <v>1</v>
      </c>
      <c r="G345" t="e">
        <f>IF(B345=777,(INDEX(ОКНА!$C$60:$C$66,MATCH(СВОДНАЯ!D345,ОКНА!$B$60:$B$66,0))),(INDEX(ОКНА!$C$2:$C$58,MATCH(D345,ОКНА!$B$2:$B$58))))</f>
        <v>#N/A</v>
      </c>
      <c r="H345" t="e">
        <f>INDEX(ОКНА!$D$60:$D$66,MATCH(СВОДНАЯ!D345,ОКНА!$B$60:$B$66,0))</f>
        <v>#N/A</v>
      </c>
      <c r="I345" t="e">
        <f>IF(B345=777,(INDEX(ОКНА!$F$60:$F$66,MATCH(СВОДНАЯ!D345,ОКНА!$B$60:$B$66,0))),(INDEX(ОКНА!$F$2:$F$58,MATCH(D345,ОКНА!$B$2:$B$58))))</f>
        <v>#N/A</v>
      </c>
    </row>
    <row r="346" spans="1:9" x14ac:dyDescent="0.25">
      <c r="A346" s="13">
        <v>2233</v>
      </c>
      <c r="B346" s="13"/>
      <c r="C346" s="13" t="s">
        <v>109</v>
      </c>
      <c r="D346" s="14"/>
      <c r="E346" s="13"/>
      <c r="F346" s="13">
        <v>1</v>
      </c>
      <c r="G346" t="e">
        <f>IF(B346=777,(INDEX(ОКНА!$C$60:$C$66,MATCH(СВОДНАЯ!D346,ОКНА!$B$60:$B$66,0))),(INDEX(ОКНА!$C$2:$C$58,MATCH(D346,ОКНА!$B$2:$B$58))))</f>
        <v>#N/A</v>
      </c>
      <c r="H346" t="e">
        <f>INDEX(ОКНА!$D$60:$D$66,MATCH(СВОДНАЯ!D346,ОКНА!$B$60:$B$66,0))</f>
        <v>#N/A</v>
      </c>
      <c r="I346" t="e">
        <f>IF(B346=777,(INDEX(ОКНА!$F$60:$F$66,MATCH(СВОДНАЯ!D346,ОКНА!$B$60:$B$66,0))),(INDEX(ОКНА!$F$2:$F$58,MATCH(D346,ОКНА!$B$2:$B$58))))</f>
        <v>#N/A</v>
      </c>
    </row>
    <row r="347" spans="1:9" x14ac:dyDescent="0.25">
      <c r="A347" s="13">
        <v>2234</v>
      </c>
      <c r="B347" s="13">
        <v>777</v>
      </c>
      <c r="C347" s="13" t="s">
        <v>112</v>
      </c>
      <c r="D347" s="13" t="s">
        <v>117</v>
      </c>
      <c r="E347" s="13"/>
      <c r="F347" s="13">
        <v>2</v>
      </c>
      <c r="G347">
        <f>IF(B347=777,(INDEX(ОКНА!$C$60:$C$66,MATCH(СВОДНАЯ!D347,ОКНА!$B$60:$B$66,0))),(INDEX(ОКНА!$C$2:$C$58,MATCH(D347,ОКНА!$B$2:$B$58))))</f>
        <v>12</v>
      </c>
      <c r="H347">
        <f>INDEX(ОКНА!$D$60:$D$66,MATCH(СВОДНАЯ!D347,ОКНА!$B$60:$B$66,0))</f>
        <v>6</v>
      </c>
      <c r="I347">
        <f>IF(B347=777,(INDEX(ОКНА!$F$60:$F$66,MATCH(СВОДНАЯ!D347,ОКНА!$B$60:$B$66,0))),(INDEX(ОКНА!$F$2:$F$58,MATCH(D347,ОКНА!$B$2:$B$58))))</f>
        <v>8</v>
      </c>
    </row>
    <row r="348" spans="1:9" x14ac:dyDescent="0.25">
      <c r="A348" s="13">
        <v>2234</v>
      </c>
      <c r="B348" s="13"/>
      <c r="C348" s="13" t="s">
        <v>109</v>
      </c>
      <c r="D348" s="13"/>
      <c r="E348" s="13"/>
      <c r="F348" s="13">
        <v>1</v>
      </c>
      <c r="G348" t="e">
        <f>IF(B348=777,(INDEX(ОКНА!$C$60:$C$66,MATCH(СВОДНАЯ!D348,ОКНА!$B$60:$B$66,0))),(INDEX(ОКНА!$C$2:$C$58,MATCH(D348,ОКНА!$B$2:$B$58))))</f>
        <v>#N/A</v>
      </c>
      <c r="H348" t="e">
        <f>INDEX(ОКНА!$D$60:$D$66,MATCH(СВОДНАЯ!D348,ОКНА!$B$60:$B$66,0))</f>
        <v>#N/A</v>
      </c>
      <c r="I348" t="e">
        <f>IF(B348=777,(INDEX(ОКНА!$F$60:$F$66,MATCH(СВОДНАЯ!D348,ОКНА!$B$60:$B$66,0))),(INDEX(ОКНА!$F$2:$F$58,MATCH(D348,ОКНА!$B$2:$B$58))))</f>
        <v>#N/A</v>
      </c>
    </row>
    <row r="349" spans="1:9" x14ac:dyDescent="0.25">
      <c r="A349" s="13">
        <v>2234</v>
      </c>
      <c r="B349" s="13"/>
      <c r="C349" s="13" t="s">
        <v>110</v>
      </c>
      <c r="D349" s="13"/>
      <c r="E349" s="13" t="s">
        <v>107</v>
      </c>
      <c r="F349" s="13">
        <v>1</v>
      </c>
      <c r="G349" t="e">
        <f>IF(B349=777,(INDEX(ОКНА!$C$60:$C$66,MATCH(СВОДНАЯ!D349,ОКНА!$B$60:$B$66,0))),(INDEX(ОКНА!$C$2:$C$58,MATCH(D349,ОКНА!$B$2:$B$58))))</f>
        <v>#N/A</v>
      </c>
      <c r="H349" t="e">
        <f>INDEX(ОКНА!$D$60:$D$66,MATCH(СВОДНАЯ!D349,ОКНА!$B$60:$B$66,0))</f>
        <v>#N/A</v>
      </c>
      <c r="I349" t="e">
        <f>IF(B349=777,(INDEX(ОКНА!$F$60:$F$66,MATCH(СВОДНАЯ!D349,ОКНА!$B$60:$B$66,0))),(INDEX(ОКНА!$F$2:$F$58,MATCH(D349,ОКНА!$B$2:$B$58))))</f>
        <v>#N/A</v>
      </c>
    </row>
    <row r="350" spans="1:9" x14ac:dyDescent="0.25">
      <c r="A350" s="13">
        <v>2244</v>
      </c>
      <c r="B350" s="13"/>
      <c r="C350" s="13" t="s">
        <v>110</v>
      </c>
      <c r="D350" s="14"/>
      <c r="E350" s="13" t="s">
        <v>107</v>
      </c>
      <c r="F350" s="13">
        <v>1</v>
      </c>
      <c r="G350" t="e">
        <f>IF(B350=777,(INDEX(ОКНА!$C$60:$C$66,MATCH(СВОДНАЯ!D350,ОКНА!$B$60:$B$66,0))),(INDEX(ОКНА!$C$2:$C$58,MATCH(D350,ОКНА!$B$2:$B$58))))</f>
        <v>#N/A</v>
      </c>
      <c r="H350" t="e">
        <f>INDEX(ОКНА!$D$60:$D$66,MATCH(СВОДНАЯ!D350,ОКНА!$B$60:$B$66,0))</f>
        <v>#N/A</v>
      </c>
      <c r="I350" t="e">
        <f>IF(B350=777,(INDEX(ОКНА!$F$60:$F$66,MATCH(СВОДНАЯ!D350,ОКНА!$B$60:$B$66,0))),(INDEX(ОКНА!$F$2:$F$58,MATCH(D350,ОКНА!$B$2:$B$58))))</f>
        <v>#N/A</v>
      </c>
    </row>
    <row r="351" spans="1:9" x14ac:dyDescent="0.25">
      <c r="A351" s="13">
        <v>2244</v>
      </c>
      <c r="B351" s="13"/>
      <c r="C351" s="13" t="s">
        <v>112</v>
      </c>
      <c r="D351" s="13" t="s">
        <v>30</v>
      </c>
      <c r="E351" s="13"/>
      <c r="F351" s="13">
        <v>1</v>
      </c>
      <c r="G351">
        <f>IF(B351=777,(INDEX(ОКНА!$C$60:$C$66,MATCH(СВОДНАЯ!D351,ОКНА!$B$60:$B$66,0))),(INDEX(ОКНА!$C$2:$C$58,MATCH(D351,ОКНА!$B$2:$B$58))))</f>
        <v>67</v>
      </c>
      <c r="H351" t="e">
        <f>INDEX(ОКНА!$D$60:$D$66,MATCH(СВОДНАЯ!D351,ОКНА!$B$60:$B$66,0))</f>
        <v>#N/A</v>
      </c>
      <c r="I351">
        <f>IF(B351=777,(INDEX(ОКНА!$F$60:$F$66,MATCH(СВОДНАЯ!D351,ОКНА!$B$60:$B$66,0))),(INDEX(ОКНА!$F$2:$F$58,MATCH(D351,ОКНА!$B$2:$B$58))))</f>
        <v>31</v>
      </c>
    </row>
    <row r="352" spans="1:9" x14ac:dyDescent="0.25">
      <c r="A352" s="13">
        <v>2244</v>
      </c>
      <c r="B352" s="13"/>
      <c r="C352" s="13" t="s">
        <v>109</v>
      </c>
      <c r="D352" s="14"/>
      <c r="E352" s="13"/>
      <c r="F352" s="13">
        <v>1</v>
      </c>
      <c r="G352" t="e">
        <f>IF(B352=777,(INDEX(ОКНА!$C$60:$C$66,MATCH(СВОДНАЯ!D352,ОКНА!$B$60:$B$66,0))),(INDEX(ОКНА!$C$2:$C$58,MATCH(D352,ОКНА!$B$2:$B$58))))</f>
        <v>#N/A</v>
      </c>
      <c r="H352" t="e">
        <f>INDEX(ОКНА!$D$60:$D$66,MATCH(СВОДНАЯ!D352,ОКНА!$B$60:$B$66,0))</f>
        <v>#N/A</v>
      </c>
      <c r="I352" t="e">
        <f>IF(B352=777,(INDEX(ОКНА!$F$60:$F$66,MATCH(СВОДНАЯ!D352,ОКНА!$B$60:$B$66,0))),(INDEX(ОКНА!$F$2:$F$58,MATCH(D352,ОКНА!$B$2:$B$58))))</f>
        <v>#N/A</v>
      </c>
    </row>
    <row r="353" spans="1:9" x14ac:dyDescent="0.25">
      <c r="A353" s="13">
        <v>2244</v>
      </c>
      <c r="B353" s="13"/>
      <c r="C353" s="13" t="s">
        <v>113</v>
      </c>
      <c r="D353" s="14"/>
      <c r="E353" s="13"/>
      <c r="F353" s="13">
        <v>2</v>
      </c>
      <c r="G353" t="e">
        <f>IF(B353=777,(INDEX(ОКНА!$C$60:$C$66,MATCH(СВОДНАЯ!D353,ОКНА!$B$60:$B$66,0))),(INDEX(ОКНА!$C$2:$C$58,MATCH(D353,ОКНА!$B$2:$B$58))))</f>
        <v>#N/A</v>
      </c>
      <c r="H353" t="e">
        <f>INDEX(ОКНА!$D$60:$D$66,MATCH(СВОДНАЯ!D353,ОКНА!$B$60:$B$66,0))</f>
        <v>#N/A</v>
      </c>
      <c r="I353" t="e">
        <f>IF(B353=777,(INDEX(ОКНА!$F$60:$F$66,MATCH(СВОДНАЯ!D353,ОКНА!$B$60:$B$66,0))),(INDEX(ОКНА!$F$2:$F$58,MATCH(D353,ОКНА!$B$2:$B$58))))</f>
        <v>#N/A</v>
      </c>
    </row>
    <row r="354" spans="1:9" x14ac:dyDescent="0.25">
      <c r="A354" s="13">
        <v>2244</v>
      </c>
      <c r="B354" s="13"/>
      <c r="C354" s="13" t="s">
        <v>111</v>
      </c>
      <c r="D354" s="14"/>
      <c r="E354" s="13"/>
      <c r="F354" s="13">
        <v>1</v>
      </c>
      <c r="G354" t="e">
        <f>IF(B354=777,(INDEX(ОКНА!$C$60:$C$66,MATCH(СВОДНАЯ!D354,ОКНА!$B$60:$B$66,0))),(INDEX(ОКНА!$C$2:$C$58,MATCH(D354,ОКНА!$B$2:$B$58))))</f>
        <v>#N/A</v>
      </c>
      <c r="H354" t="e">
        <f>INDEX(ОКНА!$D$60:$D$66,MATCH(СВОДНАЯ!D354,ОКНА!$B$60:$B$66,0))</f>
        <v>#N/A</v>
      </c>
      <c r="I354" t="e">
        <f>IF(B354=777,(INDEX(ОКНА!$F$60:$F$66,MATCH(СВОДНАЯ!D354,ОКНА!$B$60:$B$66,0))),(INDEX(ОКНА!$F$2:$F$58,MATCH(D354,ОКНА!$B$2:$B$58))))</f>
        <v>#N/A</v>
      </c>
    </row>
    <row r="355" spans="1:9" x14ac:dyDescent="0.25">
      <c r="A355" s="13">
        <v>2252</v>
      </c>
      <c r="B355" s="13"/>
      <c r="C355" s="13" t="s">
        <v>112</v>
      </c>
      <c r="D355" s="13" t="s">
        <v>36</v>
      </c>
      <c r="E355" s="13"/>
      <c r="F355" s="13">
        <v>1</v>
      </c>
      <c r="G355">
        <f>IF(B355=777,(INDEX(ОКНА!$C$60:$C$66,MATCH(СВОДНАЯ!D355,ОКНА!$B$60:$B$66,0))),(INDEX(ОКНА!$C$2:$C$58,MATCH(D355,ОКНА!$B$2:$B$58))))</f>
        <v>86</v>
      </c>
      <c r="H355" t="e">
        <f>INDEX(ОКНА!$D$60:$D$66,MATCH(СВОДНАЯ!D355,ОКНА!$B$60:$B$66,0))</f>
        <v>#N/A</v>
      </c>
      <c r="I355">
        <f>IF(B355=777,(INDEX(ОКНА!$F$60:$F$66,MATCH(СВОДНАЯ!D355,ОКНА!$B$60:$B$66,0))),(INDEX(ОКНА!$F$2:$F$58,MATCH(D355,ОКНА!$B$2:$B$58))))</f>
        <v>37</v>
      </c>
    </row>
    <row r="356" spans="1:9" x14ac:dyDescent="0.25">
      <c r="A356" s="13">
        <v>2252</v>
      </c>
      <c r="B356" s="13"/>
      <c r="C356" s="13" t="s">
        <v>110</v>
      </c>
      <c r="D356" s="14"/>
      <c r="E356" s="13" t="s">
        <v>107</v>
      </c>
      <c r="F356" s="13">
        <v>1</v>
      </c>
      <c r="G356" t="e">
        <f>IF(B356=777,(INDEX(ОКНА!$C$60:$C$66,MATCH(СВОДНАЯ!D356,ОКНА!$B$60:$B$66,0))),(INDEX(ОКНА!$C$2:$C$58,MATCH(D356,ОКНА!$B$2:$B$58))))</f>
        <v>#N/A</v>
      </c>
      <c r="H356" t="e">
        <f>INDEX(ОКНА!$D$60:$D$66,MATCH(СВОДНАЯ!D356,ОКНА!$B$60:$B$66,0))</f>
        <v>#N/A</v>
      </c>
      <c r="I356" t="e">
        <f>IF(B356=777,(INDEX(ОКНА!$F$60:$F$66,MATCH(СВОДНАЯ!D356,ОКНА!$B$60:$B$66,0))),(INDEX(ОКНА!$F$2:$F$58,MATCH(D356,ОКНА!$B$2:$B$58))))</f>
        <v>#N/A</v>
      </c>
    </row>
    <row r="357" spans="1:9" x14ac:dyDescent="0.25">
      <c r="A357" s="13">
        <v>2252</v>
      </c>
      <c r="B357" s="13"/>
      <c r="C357" s="13" t="s">
        <v>109</v>
      </c>
      <c r="D357" s="14"/>
      <c r="E357" s="13"/>
      <c r="F357" s="13">
        <v>1</v>
      </c>
      <c r="G357" t="e">
        <f>IF(B357=777,(INDEX(ОКНА!$C$60:$C$66,MATCH(СВОДНАЯ!D357,ОКНА!$B$60:$B$66,0))),(INDEX(ОКНА!$C$2:$C$58,MATCH(D357,ОКНА!$B$2:$B$58))))</f>
        <v>#N/A</v>
      </c>
      <c r="H357" t="e">
        <f>INDEX(ОКНА!$D$60:$D$66,MATCH(СВОДНАЯ!D357,ОКНА!$B$60:$B$66,0))</f>
        <v>#N/A</v>
      </c>
      <c r="I357" t="e">
        <f>IF(B357=777,(INDEX(ОКНА!$F$60:$F$66,MATCH(СВОДНАЯ!D357,ОКНА!$B$60:$B$66,0))),(INDEX(ОКНА!$F$2:$F$58,MATCH(D357,ОКНА!$B$2:$B$58))))</f>
        <v>#N/A</v>
      </c>
    </row>
    <row r="358" spans="1:9" x14ac:dyDescent="0.25">
      <c r="A358" s="13">
        <v>2253</v>
      </c>
      <c r="B358" s="13"/>
      <c r="C358" s="13" t="s">
        <v>112</v>
      </c>
      <c r="D358" s="13" t="s">
        <v>34</v>
      </c>
      <c r="E358" s="13"/>
      <c r="F358" s="13">
        <v>1</v>
      </c>
      <c r="G358">
        <f>IF(B358=777,(INDEX(ОКНА!$C$60:$C$66,MATCH(СВОДНАЯ!D358,ОКНА!$B$60:$B$66,0))),(INDEX(ОКНА!$C$2:$C$58,MATCH(D358,ОКНА!$B$2:$B$58))))</f>
        <v>85</v>
      </c>
      <c r="H358" t="e">
        <f>INDEX(ОКНА!$D$60:$D$66,MATCH(СВОДНАЯ!D358,ОКНА!$B$60:$B$66,0))</f>
        <v>#N/A</v>
      </c>
      <c r="I358">
        <f>IF(B358=777,(INDEX(ОКНА!$F$60:$F$66,MATCH(СВОДНАЯ!D358,ОКНА!$B$60:$B$66,0))),(INDEX(ОКНА!$F$2:$F$58,MATCH(D358,ОКНА!$B$2:$B$58))))</f>
        <v>39</v>
      </c>
    </row>
    <row r="359" spans="1:9" x14ac:dyDescent="0.25">
      <c r="A359" s="13">
        <v>2253</v>
      </c>
      <c r="B359" s="13"/>
      <c r="C359" s="13" t="s">
        <v>110</v>
      </c>
      <c r="D359" s="14"/>
      <c r="E359" s="13" t="s">
        <v>107</v>
      </c>
      <c r="F359" s="13">
        <v>1</v>
      </c>
      <c r="G359" t="e">
        <f>IF(B359=777,(INDEX(ОКНА!$C$60:$C$66,MATCH(СВОДНАЯ!D359,ОКНА!$B$60:$B$66,0))),(INDEX(ОКНА!$C$2:$C$58,MATCH(D359,ОКНА!$B$2:$B$58))))</f>
        <v>#N/A</v>
      </c>
      <c r="H359" t="e">
        <f>INDEX(ОКНА!$D$60:$D$66,MATCH(СВОДНАЯ!D359,ОКНА!$B$60:$B$66,0))</f>
        <v>#N/A</v>
      </c>
      <c r="I359" t="e">
        <f>IF(B359=777,(INDEX(ОКНА!$F$60:$F$66,MATCH(СВОДНАЯ!D359,ОКНА!$B$60:$B$66,0))),(INDEX(ОКНА!$F$2:$F$58,MATCH(D359,ОКНА!$B$2:$B$58))))</f>
        <v>#N/A</v>
      </c>
    </row>
    <row r="360" spans="1:9" x14ac:dyDescent="0.25">
      <c r="A360" s="13">
        <v>2253</v>
      </c>
      <c r="B360" s="13"/>
      <c r="C360" s="13" t="s">
        <v>109</v>
      </c>
      <c r="D360" s="14"/>
      <c r="E360" s="13"/>
      <c r="F360" s="13">
        <v>1</v>
      </c>
      <c r="G360" t="e">
        <f>IF(B360=777,(INDEX(ОКНА!$C$60:$C$66,MATCH(СВОДНАЯ!D360,ОКНА!$B$60:$B$66,0))),(INDEX(ОКНА!$C$2:$C$58,MATCH(D360,ОКНА!$B$2:$B$58))))</f>
        <v>#N/A</v>
      </c>
      <c r="H360" t="e">
        <f>INDEX(ОКНА!$D$60:$D$66,MATCH(СВОДНАЯ!D360,ОКНА!$B$60:$B$66,0))</f>
        <v>#N/A</v>
      </c>
      <c r="I360" t="e">
        <f>IF(B360=777,(INDEX(ОКНА!$F$60:$F$66,MATCH(СВОДНАЯ!D360,ОКНА!$B$60:$B$66,0))),(INDEX(ОКНА!$F$2:$F$58,MATCH(D360,ОКНА!$B$2:$B$58))))</f>
        <v>#N/A</v>
      </c>
    </row>
    <row r="361" spans="1:9" x14ac:dyDescent="0.25">
      <c r="A361" s="13">
        <v>2254</v>
      </c>
      <c r="B361" s="13"/>
      <c r="C361" s="13" t="s">
        <v>112</v>
      </c>
      <c r="D361" s="13" t="s">
        <v>33</v>
      </c>
      <c r="E361" s="13"/>
      <c r="F361" s="13">
        <v>1</v>
      </c>
      <c r="G361">
        <f>IF(B361=777,(INDEX(ОКНА!$C$60:$C$66,MATCH(СВОДНАЯ!D361,ОКНА!$B$60:$B$66,0))),(INDEX(ОКНА!$C$2:$C$58,MATCH(D361,ОКНА!$B$2:$B$58))))</f>
        <v>267</v>
      </c>
      <c r="H361" t="e">
        <f>INDEX(ОКНА!$D$60:$D$66,MATCH(СВОДНАЯ!D361,ОКНА!$B$60:$B$66,0))</f>
        <v>#N/A</v>
      </c>
      <c r="I361">
        <f>IF(B361=777,(INDEX(ОКНА!$F$60:$F$66,MATCH(СВОДНАЯ!D361,ОКНА!$B$60:$B$66,0))),(INDEX(ОКНА!$F$2:$F$58,MATCH(D361,ОКНА!$B$2:$B$58))))</f>
        <v>29</v>
      </c>
    </row>
    <row r="362" spans="1:9" x14ac:dyDescent="0.25">
      <c r="A362" s="13">
        <v>2254</v>
      </c>
      <c r="B362" s="13"/>
      <c r="C362" s="13" t="s">
        <v>110</v>
      </c>
      <c r="D362" s="14"/>
      <c r="E362" s="13" t="s">
        <v>107</v>
      </c>
      <c r="F362" s="13">
        <v>1</v>
      </c>
      <c r="G362" t="e">
        <f>IF(B362=777,(INDEX(ОКНА!$C$60:$C$66,MATCH(СВОДНАЯ!D362,ОКНА!$B$60:$B$66,0))),(INDEX(ОКНА!$C$2:$C$58,MATCH(D362,ОКНА!$B$2:$B$58))))</f>
        <v>#N/A</v>
      </c>
      <c r="H362" t="e">
        <f>INDEX(ОКНА!$D$60:$D$66,MATCH(СВОДНАЯ!D362,ОКНА!$B$60:$B$66,0))</f>
        <v>#N/A</v>
      </c>
      <c r="I362" t="e">
        <f>IF(B362=777,(INDEX(ОКНА!$F$60:$F$66,MATCH(СВОДНАЯ!D362,ОКНА!$B$60:$B$66,0))),(INDEX(ОКНА!$F$2:$F$58,MATCH(D362,ОКНА!$B$2:$B$58))))</f>
        <v>#N/A</v>
      </c>
    </row>
    <row r="363" spans="1:9" x14ac:dyDescent="0.25">
      <c r="A363" s="13">
        <v>2254</v>
      </c>
      <c r="B363" s="13"/>
      <c r="C363" s="13" t="s">
        <v>109</v>
      </c>
      <c r="D363" s="14"/>
      <c r="E363" s="13"/>
      <c r="F363" s="13">
        <v>1</v>
      </c>
      <c r="G363" t="e">
        <f>IF(B363=777,(INDEX(ОКНА!$C$60:$C$66,MATCH(СВОДНАЯ!D363,ОКНА!$B$60:$B$66,0))),(INDEX(ОКНА!$C$2:$C$58,MATCH(D363,ОКНА!$B$2:$B$58))))</f>
        <v>#N/A</v>
      </c>
      <c r="H363" t="e">
        <f>INDEX(ОКНА!$D$60:$D$66,MATCH(СВОДНАЯ!D363,ОКНА!$B$60:$B$66,0))</f>
        <v>#N/A</v>
      </c>
      <c r="I363" t="e">
        <f>IF(B363=777,(INDEX(ОКНА!$F$60:$F$66,MATCH(СВОДНАЯ!D363,ОКНА!$B$60:$B$66,0))),(INDEX(ОКНА!$F$2:$F$58,MATCH(D363,ОКНА!$B$2:$B$58))))</f>
        <v>#N/A</v>
      </c>
    </row>
    <row r="364" spans="1:9" x14ac:dyDescent="0.25">
      <c r="A364" s="13">
        <v>2255</v>
      </c>
      <c r="B364" s="13"/>
      <c r="C364" s="13" t="s">
        <v>112</v>
      </c>
      <c r="D364" s="13" t="s">
        <v>32</v>
      </c>
      <c r="E364" s="13"/>
      <c r="F364" s="13">
        <v>1</v>
      </c>
      <c r="G364">
        <f>IF(B364=777,(INDEX(ОКНА!$C$60:$C$66,MATCH(СВОДНАЯ!D364,ОКНА!$B$60:$B$66,0))),(INDEX(ОКНА!$C$2:$C$58,MATCH(D364,ОКНА!$B$2:$B$58))))</f>
        <v>71</v>
      </c>
      <c r="H364" t="e">
        <f>INDEX(ОКНА!$D$60:$D$66,MATCH(СВОДНАЯ!D364,ОКНА!$B$60:$B$66,0))</f>
        <v>#N/A</v>
      </c>
      <c r="I364">
        <f>IF(B364=777,(INDEX(ОКНА!$F$60:$F$66,MATCH(СВОДНАЯ!D364,ОКНА!$B$60:$B$66,0))),(INDEX(ОКНА!$F$2:$F$58,MATCH(D364,ОКНА!$B$2:$B$58))))</f>
        <v>31</v>
      </c>
    </row>
    <row r="365" spans="1:9" x14ac:dyDescent="0.25">
      <c r="A365" s="13">
        <v>2255</v>
      </c>
      <c r="B365" s="13"/>
      <c r="C365" s="13" t="s">
        <v>110</v>
      </c>
      <c r="D365" s="14"/>
      <c r="E365" s="13" t="s">
        <v>107</v>
      </c>
      <c r="F365" s="13">
        <v>1</v>
      </c>
      <c r="G365" t="e">
        <f>IF(B365=777,(INDEX(ОКНА!$C$60:$C$66,MATCH(СВОДНАЯ!D365,ОКНА!$B$60:$B$66,0))),(INDEX(ОКНА!$C$2:$C$58,MATCH(D365,ОКНА!$B$2:$B$58))))</f>
        <v>#N/A</v>
      </c>
      <c r="H365" t="e">
        <f>INDEX(ОКНА!$D$60:$D$66,MATCH(СВОДНАЯ!D365,ОКНА!$B$60:$B$66,0))</f>
        <v>#N/A</v>
      </c>
      <c r="I365" t="e">
        <f>IF(B365=777,(INDEX(ОКНА!$F$60:$F$66,MATCH(СВОДНАЯ!D365,ОКНА!$B$60:$B$66,0))),(INDEX(ОКНА!$F$2:$F$58,MATCH(D365,ОКНА!$B$2:$B$58))))</f>
        <v>#N/A</v>
      </c>
    </row>
    <row r="366" spans="1:9" x14ac:dyDescent="0.25">
      <c r="A366" s="13">
        <v>2255</v>
      </c>
      <c r="B366" s="13"/>
      <c r="C366" s="13" t="s">
        <v>109</v>
      </c>
      <c r="D366" s="14"/>
      <c r="E366" s="13"/>
      <c r="F366" s="13">
        <v>1</v>
      </c>
      <c r="G366" t="e">
        <f>IF(B366=777,(INDEX(ОКНА!$C$60:$C$66,MATCH(СВОДНАЯ!D366,ОКНА!$B$60:$B$66,0))),(INDEX(ОКНА!$C$2:$C$58,MATCH(D366,ОКНА!$B$2:$B$58))))</f>
        <v>#N/A</v>
      </c>
      <c r="H366" t="e">
        <f>INDEX(ОКНА!$D$60:$D$66,MATCH(СВОДНАЯ!D366,ОКНА!$B$60:$B$66,0))</f>
        <v>#N/A</v>
      </c>
      <c r="I366" t="e">
        <f>IF(B366=777,(INDEX(ОКНА!$F$60:$F$66,MATCH(СВОДНАЯ!D366,ОКНА!$B$60:$B$66,0))),(INDEX(ОКНА!$F$2:$F$58,MATCH(D366,ОКНА!$B$2:$B$58))))</f>
        <v>#N/A</v>
      </c>
    </row>
    <row r="367" spans="1:9" x14ac:dyDescent="0.25">
      <c r="A367" s="13">
        <v>2256</v>
      </c>
      <c r="B367" s="13"/>
      <c r="C367" s="13" t="s">
        <v>112</v>
      </c>
      <c r="D367" s="13" t="s">
        <v>31</v>
      </c>
      <c r="E367" s="13"/>
      <c r="F367" s="13">
        <v>1</v>
      </c>
      <c r="G367">
        <f>IF(B367=777,(INDEX(ОКНА!$C$60:$C$66,MATCH(СВОДНАЯ!D367,ОКНА!$B$60:$B$66,0))),(INDEX(ОКНА!$C$2:$C$58,MATCH(D367,ОКНА!$B$2:$B$58))))</f>
        <v>71</v>
      </c>
      <c r="H367" t="e">
        <f>INDEX(ОКНА!$D$60:$D$66,MATCH(СВОДНАЯ!D367,ОКНА!$B$60:$B$66,0))</f>
        <v>#N/A</v>
      </c>
      <c r="I367">
        <f>IF(B367=777,(INDEX(ОКНА!$F$60:$F$66,MATCH(СВОДНАЯ!D367,ОКНА!$B$60:$B$66,0))),(INDEX(ОКНА!$F$2:$F$58,MATCH(D367,ОКНА!$B$2:$B$58))))</f>
        <v>31</v>
      </c>
    </row>
    <row r="368" spans="1:9" x14ac:dyDescent="0.25">
      <c r="A368" s="13">
        <v>2256</v>
      </c>
      <c r="B368" s="13"/>
      <c r="C368" s="13" t="s">
        <v>110</v>
      </c>
      <c r="D368" s="14"/>
      <c r="E368" s="13" t="s">
        <v>107</v>
      </c>
      <c r="F368" s="13">
        <v>1</v>
      </c>
      <c r="G368" t="e">
        <f>IF(B368=777,(INDEX(ОКНА!$C$60:$C$66,MATCH(СВОДНАЯ!D368,ОКНА!$B$60:$B$66,0))),(INDEX(ОКНА!$C$2:$C$58,MATCH(D368,ОКНА!$B$2:$B$58))))</f>
        <v>#N/A</v>
      </c>
      <c r="H368" t="e">
        <f>INDEX(ОКНА!$D$60:$D$66,MATCH(СВОДНАЯ!D368,ОКНА!$B$60:$B$66,0))</f>
        <v>#N/A</v>
      </c>
      <c r="I368" t="e">
        <f>IF(B368=777,(INDEX(ОКНА!$F$60:$F$66,MATCH(СВОДНАЯ!D368,ОКНА!$B$60:$B$66,0))),(INDEX(ОКНА!$F$2:$F$58,MATCH(D368,ОКНА!$B$2:$B$58))))</f>
        <v>#N/A</v>
      </c>
    </row>
    <row r="369" spans="1:9" x14ac:dyDescent="0.25">
      <c r="A369" s="13">
        <v>2256</v>
      </c>
      <c r="B369" s="13"/>
      <c r="C369" s="13" t="s">
        <v>109</v>
      </c>
      <c r="D369" s="14"/>
      <c r="E369" s="13"/>
      <c r="F369" s="13">
        <v>1</v>
      </c>
      <c r="G369" t="e">
        <f>IF(B369=777,(INDEX(ОКНА!$C$60:$C$66,MATCH(СВОДНАЯ!D369,ОКНА!$B$60:$B$66,0))),(INDEX(ОКНА!$C$2:$C$58,MATCH(D369,ОКНА!$B$2:$B$58))))</f>
        <v>#N/A</v>
      </c>
      <c r="H369" t="e">
        <f>INDEX(ОКНА!$D$60:$D$66,MATCH(СВОДНАЯ!D369,ОКНА!$B$60:$B$66,0))</f>
        <v>#N/A</v>
      </c>
      <c r="I369" t="e">
        <f>IF(B369=777,(INDEX(ОКНА!$F$60:$F$66,MATCH(СВОДНАЯ!D369,ОКНА!$B$60:$B$66,0))),(INDEX(ОКНА!$F$2:$F$58,MATCH(D369,ОКНА!$B$2:$B$58))))</f>
        <v>#N/A</v>
      </c>
    </row>
    <row r="370" spans="1:9" x14ac:dyDescent="0.25">
      <c r="A370" s="13">
        <v>2258</v>
      </c>
      <c r="B370" s="13"/>
      <c r="C370" s="13" t="s">
        <v>109</v>
      </c>
      <c r="D370" s="13"/>
      <c r="E370" s="13"/>
      <c r="F370" s="13">
        <v>1</v>
      </c>
      <c r="G370" t="e">
        <f>IF(B370=777,(INDEX(ОКНА!$C$60:$C$66,MATCH(СВОДНАЯ!D370,ОКНА!$B$60:$B$66,0))),(INDEX(ОКНА!$C$2:$C$58,MATCH(D370,ОКНА!$B$2:$B$58))))</f>
        <v>#N/A</v>
      </c>
      <c r="H370" t="e">
        <f>INDEX(ОКНА!$D$60:$D$66,MATCH(СВОДНАЯ!D370,ОКНА!$B$60:$B$66,0))</f>
        <v>#N/A</v>
      </c>
      <c r="I370" t="e">
        <f>IF(B370=777,(INDEX(ОКНА!$F$60:$F$66,MATCH(СВОДНАЯ!D370,ОКНА!$B$60:$B$66,0))),(INDEX(ОКНА!$F$2:$F$58,MATCH(D370,ОКНА!$B$2:$B$58))))</f>
        <v>#N/A</v>
      </c>
    </row>
    <row r="371" spans="1:9" x14ac:dyDescent="0.25">
      <c r="A371" s="13">
        <v>2258</v>
      </c>
      <c r="B371" s="13"/>
      <c r="C371" s="13" t="s">
        <v>110</v>
      </c>
      <c r="D371" s="14"/>
      <c r="E371" s="13" t="s">
        <v>107</v>
      </c>
      <c r="F371" s="13">
        <v>1</v>
      </c>
      <c r="G371" t="e">
        <f>IF(B371=777,(INDEX(ОКНА!$C$60:$C$66,MATCH(СВОДНАЯ!D371,ОКНА!$B$60:$B$66,0))),(INDEX(ОКНА!$C$2:$C$58,MATCH(D371,ОКНА!$B$2:$B$58))))</f>
        <v>#N/A</v>
      </c>
      <c r="H371" t="e">
        <f>INDEX(ОКНА!$D$60:$D$66,MATCH(СВОДНАЯ!D371,ОКНА!$B$60:$B$66,0))</f>
        <v>#N/A</v>
      </c>
      <c r="I371" t="e">
        <f>IF(B371=777,(INDEX(ОКНА!$F$60:$F$66,MATCH(СВОДНАЯ!D371,ОКНА!$B$60:$B$66,0))),(INDEX(ОКНА!$F$2:$F$58,MATCH(D371,ОКНА!$B$2:$B$58))))</f>
        <v>#N/A</v>
      </c>
    </row>
    <row r="372" spans="1:9" x14ac:dyDescent="0.25">
      <c r="A372" s="13">
        <v>2258</v>
      </c>
      <c r="B372" s="13"/>
      <c r="C372" s="13" t="s">
        <v>113</v>
      </c>
      <c r="D372" s="14"/>
      <c r="E372" s="13"/>
      <c r="F372" s="13">
        <v>2</v>
      </c>
      <c r="G372" t="e">
        <f>IF(B372=777,(INDEX(ОКНА!$C$60:$C$66,MATCH(СВОДНАЯ!D372,ОКНА!$B$60:$B$66,0))),(INDEX(ОКНА!$C$2:$C$58,MATCH(D372,ОКНА!$B$2:$B$58))))</f>
        <v>#N/A</v>
      </c>
      <c r="H372" t="e">
        <f>INDEX(ОКНА!$D$60:$D$66,MATCH(СВОДНАЯ!D372,ОКНА!$B$60:$B$66,0))</f>
        <v>#N/A</v>
      </c>
      <c r="I372" t="e">
        <f>IF(B372=777,(INDEX(ОКНА!$F$60:$F$66,MATCH(СВОДНАЯ!D372,ОКНА!$B$60:$B$66,0))),(INDEX(ОКНА!$F$2:$F$58,MATCH(D372,ОКНА!$B$2:$B$58))))</f>
        <v>#N/A</v>
      </c>
    </row>
    <row r="373" spans="1:9" x14ac:dyDescent="0.25">
      <c r="A373" s="13">
        <v>2258</v>
      </c>
      <c r="B373" s="13"/>
      <c r="C373" s="13" t="s">
        <v>111</v>
      </c>
      <c r="D373" s="14"/>
      <c r="E373" s="13"/>
      <c r="F373" s="13">
        <v>1</v>
      </c>
      <c r="G373" t="e">
        <f>IF(B373=777,(INDEX(ОКНА!$C$60:$C$66,MATCH(СВОДНАЯ!D373,ОКНА!$B$60:$B$66,0))),(INDEX(ОКНА!$C$2:$C$58,MATCH(D373,ОКНА!$B$2:$B$58))))</f>
        <v>#N/A</v>
      </c>
      <c r="H373" t="e">
        <f>INDEX(ОКНА!$D$60:$D$66,MATCH(СВОДНАЯ!D373,ОКНА!$B$60:$B$66,0))</f>
        <v>#N/A</v>
      </c>
      <c r="I373" t="e">
        <f>IF(B373=777,(INDEX(ОКНА!$F$60:$F$66,MATCH(СВОДНАЯ!D373,ОКНА!$B$60:$B$66,0))),(INDEX(ОКНА!$F$2:$F$58,MATCH(D373,ОКНА!$B$2:$B$58))))</f>
        <v>#N/A</v>
      </c>
    </row>
    <row r="374" spans="1:9" x14ac:dyDescent="0.25">
      <c r="A374" s="13">
        <v>2259</v>
      </c>
      <c r="B374" s="13"/>
      <c r="C374" s="13" t="s">
        <v>111</v>
      </c>
      <c r="D374" s="14"/>
      <c r="E374" s="13"/>
      <c r="F374" s="13">
        <v>1</v>
      </c>
      <c r="G374" t="e">
        <f>IF(B374=777,(INDEX(ОКНА!$C$60:$C$66,MATCH(СВОДНАЯ!D374,ОКНА!$B$60:$B$66,0))),(INDEX(ОКНА!$C$2:$C$58,MATCH(D374,ОКНА!$B$2:$B$58))))</f>
        <v>#N/A</v>
      </c>
      <c r="H374" t="e">
        <f>INDEX(ОКНА!$D$60:$D$66,MATCH(СВОДНАЯ!D374,ОКНА!$B$60:$B$66,0))</f>
        <v>#N/A</v>
      </c>
      <c r="I374" t="e">
        <f>IF(B374=777,(INDEX(ОКНА!$F$60:$F$66,MATCH(СВОДНАЯ!D374,ОКНА!$B$60:$B$66,0))),(INDEX(ОКНА!$F$2:$F$58,MATCH(D374,ОКНА!$B$2:$B$58))))</f>
        <v>#N/A</v>
      </c>
    </row>
    <row r="375" spans="1:9" x14ac:dyDescent="0.25">
      <c r="A375" s="13">
        <v>2259</v>
      </c>
      <c r="B375" s="13"/>
      <c r="C375" s="13" t="s">
        <v>113</v>
      </c>
      <c r="D375" s="14"/>
      <c r="E375" s="13"/>
      <c r="F375" s="13">
        <v>2</v>
      </c>
      <c r="G375" t="e">
        <f>IF(B375=777,(INDEX(ОКНА!$C$60:$C$66,MATCH(СВОДНАЯ!D375,ОКНА!$B$60:$B$66,0))),(INDEX(ОКНА!$C$2:$C$58,MATCH(D375,ОКНА!$B$2:$B$58))))</f>
        <v>#N/A</v>
      </c>
      <c r="H375" t="e">
        <f>INDEX(ОКНА!$D$60:$D$66,MATCH(СВОДНАЯ!D375,ОКНА!$B$60:$B$66,0))</f>
        <v>#N/A</v>
      </c>
      <c r="I375" t="e">
        <f>IF(B375=777,(INDEX(ОКНА!$F$60:$F$66,MATCH(СВОДНАЯ!D375,ОКНА!$B$60:$B$66,0))),(INDEX(ОКНА!$F$2:$F$58,MATCH(D375,ОКНА!$B$2:$B$58))))</f>
        <v>#N/A</v>
      </c>
    </row>
    <row r="376" spans="1:9" x14ac:dyDescent="0.25">
      <c r="A376" s="13">
        <v>2259</v>
      </c>
      <c r="B376" s="13"/>
      <c r="C376" s="13" t="s">
        <v>109</v>
      </c>
      <c r="D376" s="13"/>
      <c r="E376" s="13"/>
      <c r="F376" s="13">
        <v>1</v>
      </c>
      <c r="G376" t="e">
        <f>IF(B376=777,(INDEX(ОКНА!$C$60:$C$66,MATCH(СВОДНАЯ!D376,ОКНА!$B$60:$B$66,0))),(INDEX(ОКНА!$C$2:$C$58,MATCH(D376,ОКНА!$B$2:$B$58))))</f>
        <v>#N/A</v>
      </c>
      <c r="H376" t="e">
        <f>INDEX(ОКНА!$D$60:$D$66,MATCH(СВОДНАЯ!D376,ОКНА!$B$60:$B$66,0))</f>
        <v>#N/A</v>
      </c>
      <c r="I376" t="e">
        <f>IF(B376=777,(INDEX(ОКНА!$F$60:$F$66,MATCH(СВОДНАЯ!D376,ОКНА!$B$60:$B$66,0))),(INDEX(ОКНА!$F$2:$F$58,MATCH(D376,ОКНА!$B$2:$B$58))))</f>
        <v>#N/A</v>
      </c>
    </row>
    <row r="377" spans="1:9" x14ac:dyDescent="0.25">
      <c r="A377" s="13">
        <v>2259</v>
      </c>
      <c r="B377" s="13"/>
      <c r="C377" s="13" t="s">
        <v>110</v>
      </c>
      <c r="D377" s="13"/>
      <c r="E377" s="13" t="s">
        <v>107</v>
      </c>
      <c r="F377" s="13">
        <v>1</v>
      </c>
      <c r="G377" t="e">
        <f>IF(B377=777,(INDEX(ОКНА!$C$60:$C$66,MATCH(СВОДНАЯ!D377,ОКНА!$B$60:$B$66,0))),(INDEX(ОКНА!$C$2:$C$58,MATCH(D377,ОКНА!$B$2:$B$58))))</f>
        <v>#N/A</v>
      </c>
      <c r="H377" t="e">
        <f>INDEX(ОКНА!$D$60:$D$66,MATCH(СВОДНАЯ!D377,ОКНА!$B$60:$B$66,0))</f>
        <v>#N/A</v>
      </c>
      <c r="I377" t="e">
        <f>IF(B377=777,(INDEX(ОКНА!$F$60:$F$66,MATCH(СВОДНАЯ!D377,ОКНА!$B$60:$B$66,0))),(INDEX(ОКНА!$F$2:$F$58,MATCH(D377,ОКНА!$B$2:$B$58))))</f>
        <v>#N/A</v>
      </c>
    </row>
    <row r="378" spans="1:9" x14ac:dyDescent="0.25">
      <c r="A378" s="13">
        <v>2260</v>
      </c>
      <c r="B378" s="13"/>
      <c r="C378" s="13" t="s">
        <v>110</v>
      </c>
      <c r="D378" s="14"/>
      <c r="E378" s="13" t="s">
        <v>107</v>
      </c>
      <c r="F378" s="13">
        <v>1</v>
      </c>
      <c r="G378" t="e">
        <f>IF(B378=777,(INDEX(ОКНА!$C$60:$C$66,MATCH(СВОДНАЯ!D378,ОКНА!$B$60:$B$66,0))),(INDEX(ОКНА!$C$2:$C$58,MATCH(D378,ОКНА!$B$2:$B$58))))</f>
        <v>#N/A</v>
      </c>
      <c r="H378" t="e">
        <f>INDEX(ОКНА!$D$60:$D$66,MATCH(СВОДНАЯ!D378,ОКНА!$B$60:$B$66,0))</f>
        <v>#N/A</v>
      </c>
      <c r="I378" t="e">
        <f>IF(B378=777,(INDEX(ОКНА!$F$60:$F$66,MATCH(СВОДНАЯ!D378,ОКНА!$B$60:$B$66,0))),(INDEX(ОКНА!$F$2:$F$58,MATCH(D378,ОКНА!$B$2:$B$58))))</f>
        <v>#N/A</v>
      </c>
    </row>
    <row r="379" spans="1:9" x14ac:dyDescent="0.25">
      <c r="A379" s="13">
        <v>2260</v>
      </c>
      <c r="B379" s="13"/>
      <c r="C379" s="13" t="s">
        <v>113</v>
      </c>
      <c r="D379" s="14"/>
      <c r="E379" s="13"/>
      <c r="F379" s="13">
        <v>2</v>
      </c>
      <c r="G379" t="e">
        <f>IF(B379=777,(INDEX(ОКНА!$C$60:$C$66,MATCH(СВОДНАЯ!D379,ОКНА!$B$60:$B$66,0))),(INDEX(ОКНА!$C$2:$C$58,MATCH(D379,ОКНА!$B$2:$B$58))))</f>
        <v>#N/A</v>
      </c>
      <c r="H379" t="e">
        <f>INDEX(ОКНА!$D$60:$D$66,MATCH(СВОДНАЯ!D379,ОКНА!$B$60:$B$66,0))</f>
        <v>#N/A</v>
      </c>
      <c r="I379" t="e">
        <f>IF(B379=777,(INDEX(ОКНА!$F$60:$F$66,MATCH(СВОДНАЯ!D379,ОКНА!$B$60:$B$66,0))),(INDEX(ОКНА!$F$2:$F$58,MATCH(D379,ОКНА!$B$2:$B$58))))</f>
        <v>#N/A</v>
      </c>
    </row>
    <row r="380" spans="1:9" x14ac:dyDescent="0.25">
      <c r="A380" s="13">
        <v>2260</v>
      </c>
      <c r="B380" s="13"/>
      <c r="C380" s="13" t="s">
        <v>111</v>
      </c>
      <c r="D380" s="14"/>
      <c r="E380" s="13"/>
      <c r="F380" s="13">
        <v>1</v>
      </c>
      <c r="G380" t="e">
        <f>IF(B380=777,(INDEX(ОКНА!$C$60:$C$66,MATCH(СВОДНАЯ!D380,ОКНА!$B$60:$B$66,0))),(INDEX(ОКНА!$C$2:$C$58,MATCH(D380,ОКНА!$B$2:$B$58))))</f>
        <v>#N/A</v>
      </c>
      <c r="H380" t="e">
        <f>INDEX(ОКНА!$D$60:$D$66,MATCH(СВОДНАЯ!D380,ОКНА!$B$60:$B$66,0))</f>
        <v>#N/A</v>
      </c>
      <c r="I380" t="e">
        <f>IF(B380=777,(INDEX(ОКНА!$F$60:$F$66,MATCH(СВОДНАЯ!D380,ОКНА!$B$60:$B$66,0))),(INDEX(ОКНА!$F$2:$F$58,MATCH(D380,ОКНА!$B$2:$B$58))))</f>
        <v>#N/A</v>
      </c>
    </row>
    <row r="381" spans="1:9" x14ac:dyDescent="0.25">
      <c r="A381" s="13">
        <v>2260</v>
      </c>
      <c r="B381" s="13"/>
      <c r="C381" s="13" t="s">
        <v>109</v>
      </c>
      <c r="D381" s="13"/>
      <c r="E381" s="13"/>
      <c r="F381" s="13">
        <v>1</v>
      </c>
      <c r="G381" t="e">
        <f>IF(B381=777,(INDEX(ОКНА!$C$60:$C$66,MATCH(СВОДНАЯ!D381,ОКНА!$B$60:$B$66,0))),(INDEX(ОКНА!$C$2:$C$58,MATCH(D381,ОКНА!$B$2:$B$58))))</f>
        <v>#N/A</v>
      </c>
      <c r="H381" t="e">
        <f>INDEX(ОКНА!$D$60:$D$66,MATCH(СВОДНАЯ!D381,ОКНА!$B$60:$B$66,0))</f>
        <v>#N/A</v>
      </c>
      <c r="I381" t="e">
        <f>IF(B381=777,(INDEX(ОКНА!$F$60:$F$66,MATCH(СВОДНАЯ!D381,ОКНА!$B$60:$B$66,0))),(INDEX(ОКНА!$F$2:$F$58,MATCH(D381,ОКНА!$B$2:$B$58))))</f>
        <v>#N/A</v>
      </c>
    </row>
    <row r="382" spans="1:9" x14ac:dyDescent="0.25">
      <c r="A382" s="13">
        <v>2269</v>
      </c>
      <c r="B382" s="13"/>
      <c r="C382" s="13" t="s">
        <v>110</v>
      </c>
      <c r="D382" s="14"/>
      <c r="E382" s="13" t="s">
        <v>107</v>
      </c>
      <c r="F382" s="13">
        <v>1</v>
      </c>
      <c r="G382" t="e">
        <f>IF(B382=777,(INDEX(ОКНА!$C$60:$C$66,MATCH(СВОДНАЯ!D382,ОКНА!$B$60:$B$66,0))),(INDEX(ОКНА!$C$2:$C$58,MATCH(D382,ОКНА!$B$2:$B$58))))</f>
        <v>#N/A</v>
      </c>
      <c r="H382" t="e">
        <f>INDEX(ОКНА!$D$60:$D$66,MATCH(СВОДНАЯ!D382,ОКНА!$B$60:$B$66,0))</f>
        <v>#N/A</v>
      </c>
      <c r="I382" t="e">
        <f>IF(B382=777,(INDEX(ОКНА!$F$60:$F$66,MATCH(СВОДНАЯ!D382,ОКНА!$B$60:$B$66,0))),(INDEX(ОКНА!$F$2:$F$58,MATCH(D382,ОКНА!$B$2:$B$58))))</f>
        <v>#N/A</v>
      </c>
    </row>
    <row r="383" spans="1:9" x14ac:dyDescent="0.25">
      <c r="A383" s="13">
        <v>2269</v>
      </c>
      <c r="B383" s="13"/>
      <c r="C383" s="13" t="s">
        <v>113</v>
      </c>
      <c r="D383" s="14"/>
      <c r="E383" s="13"/>
      <c r="F383" s="13">
        <v>2</v>
      </c>
      <c r="G383" t="e">
        <f>IF(B383=777,(INDEX(ОКНА!$C$60:$C$66,MATCH(СВОДНАЯ!D383,ОКНА!$B$60:$B$66,0))),(INDEX(ОКНА!$C$2:$C$58,MATCH(D383,ОКНА!$B$2:$B$58))))</f>
        <v>#N/A</v>
      </c>
      <c r="H383" t="e">
        <f>INDEX(ОКНА!$D$60:$D$66,MATCH(СВОДНАЯ!D383,ОКНА!$B$60:$B$66,0))</f>
        <v>#N/A</v>
      </c>
      <c r="I383" t="e">
        <f>IF(B383=777,(INDEX(ОКНА!$F$60:$F$66,MATCH(СВОДНАЯ!D383,ОКНА!$B$60:$B$66,0))),(INDEX(ОКНА!$F$2:$F$58,MATCH(D383,ОКНА!$B$2:$B$58))))</f>
        <v>#N/A</v>
      </c>
    </row>
    <row r="384" spans="1:9" x14ac:dyDescent="0.25">
      <c r="A384" s="13">
        <v>2269</v>
      </c>
      <c r="B384" s="13"/>
      <c r="C384" s="13" t="s">
        <v>111</v>
      </c>
      <c r="D384" s="13"/>
      <c r="E384" s="13"/>
      <c r="F384" s="13">
        <v>1</v>
      </c>
      <c r="G384" t="e">
        <f>IF(B384=777,(INDEX(ОКНА!$C$60:$C$66,MATCH(СВОДНАЯ!D384,ОКНА!$B$60:$B$66,0))),(INDEX(ОКНА!$C$2:$C$58,MATCH(D384,ОКНА!$B$2:$B$58))))</f>
        <v>#N/A</v>
      </c>
      <c r="H384" t="e">
        <f>INDEX(ОКНА!$D$60:$D$66,MATCH(СВОДНАЯ!D384,ОКНА!$B$60:$B$66,0))</f>
        <v>#N/A</v>
      </c>
      <c r="I384" t="e">
        <f>IF(B384=777,(INDEX(ОКНА!$F$60:$F$66,MATCH(СВОДНАЯ!D384,ОКНА!$B$60:$B$66,0))),(INDEX(ОКНА!$F$2:$F$58,MATCH(D384,ОКНА!$B$2:$B$58))))</f>
        <v>#N/A</v>
      </c>
    </row>
    <row r="385" spans="1:9" x14ac:dyDescent="0.25">
      <c r="A385" s="13">
        <v>2270</v>
      </c>
      <c r="B385" s="13"/>
      <c r="C385" s="13" t="s">
        <v>110</v>
      </c>
      <c r="D385" s="14"/>
      <c r="E385" s="13" t="s">
        <v>107</v>
      </c>
      <c r="F385" s="13">
        <v>1</v>
      </c>
      <c r="G385" t="e">
        <f>IF(B385=777,(INDEX(ОКНА!$C$60:$C$66,MATCH(СВОДНАЯ!D385,ОКНА!$B$60:$B$66,0))),(INDEX(ОКНА!$C$2:$C$58,MATCH(D385,ОКНА!$B$2:$B$58))))</f>
        <v>#N/A</v>
      </c>
      <c r="H385" t="e">
        <f>INDEX(ОКНА!$D$60:$D$66,MATCH(СВОДНАЯ!D385,ОКНА!$B$60:$B$66,0))</f>
        <v>#N/A</v>
      </c>
      <c r="I385" t="e">
        <f>IF(B385=777,(INDEX(ОКНА!$F$60:$F$66,MATCH(СВОДНАЯ!D385,ОКНА!$B$60:$B$66,0))),(INDEX(ОКНА!$F$2:$F$58,MATCH(D385,ОКНА!$B$2:$B$58))))</f>
        <v>#N/A</v>
      </c>
    </row>
    <row r="386" spans="1:9" x14ac:dyDescent="0.25">
      <c r="A386" s="13">
        <v>2270</v>
      </c>
      <c r="B386" s="13"/>
      <c r="C386" s="13" t="s">
        <v>113</v>
      </c>
      <c r="D386" s="14"/>
      <c r="E386" s="13"/>
      <c r="F386" s="13">
        <v>2</v>
      </c>
      <c r="G386" t="e">
        <f>IF(B386=777,(INDEX(ОКНА!$C$60:$C$66,MATCH(СВОДНАЯ!D386,ОКНА!$B$60:$B$66,0))),(INDEX(ОКНА!$C$2:$C$58,MATCH(D386,ОКНА!$B$2:$B$58))))</f>
        <v>#N/A</v>
      </c>
      <c r="H386" t="e">
        <f>INDEX(ОКНА!$D$60:$D$66,MATCH(СВОДНАЯ!D386,ОКНА!$B$60:$B$66,0))</f>
        <v>#N/A</v>
      </c>
      <c r="I386" t="e">
        <f>IF(B386=777,(INDEX(ОКНА!$F$60:$F$66,MATCH(СВОДНАЯ!D386,ОКНА!$B$60:$B$66,0))),(INDEX(ОКНА!$F$2:$F$58,MATCH(D386,ОКНА!$B$2:$B$58))))</f>
        <v>#N/A</v>
      </c>
    </row>
    <row r="387" spans="1:9" x14ac:dyDescent="0.25">
      <c r="A387" s="13">
        <v>2270</v>
      </c>
      <c r="B387" s="13"/>
      <c r="C387" s="13" t="s">
        <v>111</v>
      </c>
      <c r="D387" s="14"/>
      <c r="E387" s="13"/>
      <c r="F387" s="13">
        <v>1</v>
      </c>
      <c r="G387" t="e">
        <f>IF(B387=777,(INDEX(ОКНА!$C$60:$C$66,MATCH(СВОДНАЯ!D387,ОКНА!$B$60:$B$66,0))),(INDEX(ОКНА!$C$2:$C$58,MATCH(D387,ОКНА!$B$2:$B$58))))</f>
        <v>#N/A</v>
      </c>
      <c r="H387" t="e">
        <f>INDEX(ОКНА!$D$60:$D$66,MATCH(СВОДНАЯ!D387,ОКНА!$B$60:$B$66,0))</f>
        <v>#N/A</v>
      </c>
      <c r="I387" t="e">
        <f>IF(B387=777,(INDEX(ОКНА!$F$60:$F$66,MATCH(СВОДНАЯ!D387,ОКНА!$B$60:$B$66,0))),(INDEX(ОКНА!$F$2:$F$58,MATCH(D387,ОКНА!$B$2:$B$58))))</f>
        <v>#N/A</v>
      </c>
    </row>
    <row r="388" spans="1:9" x14ac:dyDescent="0.25">
      <c r="A388" s="13">
        <v>2271</v>
      </c>
      <c r="B388" s="13"/>
      <c r="C388" s="13" t="s">
        <v>112</v>
      </c>
      <c r="D388" s="13" t="s">
        <v>35</v>
      </c>
      <c r="E388" s="13"/>
      <c r="F388" s="13">
        <v>1</v>
      </c>
      <c r="G388">
        <f>IF(B388=777,(INDEX(ОКНА!$C$60:$C$66,MATCH(СВОДНАЯ!D388,ОКНА!$B$60:$B$66,0))),(INDEX(ОКНА!$C$2:$C$58,MATCH(D388,ОКНА!$B$2:$B$58))))</f>
        <v>71</v>
      </c>
      <c r="H388" t="e">
        <f>INDEX(ОКНА!$D$60:$D$66,MATCH(СВОДНАЯ!D388,ОКНА!$B$60:$B$66,0))</f>
        <v>#N/A</v>
      </c>
      <c r="I388">
        <f>IF(B388=777,(INDEX(ОКНА!$F$60:$F$66,MATCH(СВОДНАЯ!D388,ОКНА!$B$60:$B$66,0))),(INDEX(ОКНА!$F$2:$F$58,MATCH(D388,ОКНА!$B$2:$B$58))))</f>
        <v>32</v>
      </c>
    </row>
    <row r="389" spans="1:9" x14ac:dyDescent="0.25">
      <c r="A389" s="13">
        <v>2271</v>
      </c>
      <c r="B389" s="13"/>
      <c r="C389" s="13" t="s">
        <v>110</v>
      </c>
      <c r="D389" s="14"/>
      <c r="E389" s="13" t="s">
        <v>107</v>
      </c>
      <c r="F389" s="13">
        <v>1</v>
      </c>
      <c r="G389" t="e">
        <f>IF(B389=777,(INDEX(ОКНА!$C$60:$C$66,MATCH(СВОДНАЯ!D389,ОКНА!$B$60:$B$66,0))),(INDEX(ОКНА!$C$2:$C$58,MATCH(D389,ОКНА!$B$2:$B$58))))</f>
        <v>#N/A</v>
      </c>
      <c r="H389" t="e">
        <f>INDEX(ОКНА!$D$60:$D$66,MATCH(СВОДНАЯ!D389,ОКНА!$B$60:$B$66,0))</f>
        <v>#N/A</v>
      </c>
      <c r="I389" t="e">
        <f>IF(B389=777,(INDEX(ОКНА!$F$60:$F$66,MATCH(СВОДНАЯ!D389,ОКНА!$B$60:$B$66,0))),(INDEX(ОКНА!$F$2:$F$58,MATCH(D389,ОКНА!$B$2:$B$58))))</f>
        <v>#N/A</v>
      </c>
    </row>
    <row r="390" spans="1:9" x14ac:dyDescent="0.25">
      <c r="A390" s="13">
        <v>2271</v>
      </c>
      <c r="B390" s="13"/>
      <c r="C390" s="13" t="s">
        <v>109</v>
      </c>
      <c r="D390" s="14"/>
      <c r="E390" s="13"/>
      <c r="F390" s="13">
        <v>1</v>
      </c>
      <c r="G390" t="e">
        <f>IF(B390=777,(INDEX(ОКНА!$C$60:$C$66,MATCH(СВОДНАЯ!D390,ОКНА!$B$60:$B$66,0))),(INDEX(ОКНА!$C$2:$C$58,MATCH(D390,ОКНА!$B$2:$B$58))))</f>
        <v>#N/A</v>
      </c>
      <c r="H390" t="e">
        <f>INDEX(ОКНА!$D$60:$D$66,MATCH(СВОДНАЯ!D390,ОКНА!$B$60:$B$66,0))</f>
        <v>#N/A</v>
      </c>
      <c r="I390" t="e">
        <f>IF(B390=777,(INDEX(ОКНА!$F$60:$F$66,MATCH(СВОДНАЯ!D390,ОКНА!$B$60:$B$66,0))),(INDEX(ОКНА!$F$2:$F$58,MATCH(D390,ОКНА!$B$2:$B$58))))</f>
        <v>#N/A</v>
      </c>
    </row>
    <row r="391" spans="1:9" x14ac:dyDescent="0.25">
      <c r="A391" s="13">
        <v>2272</v>
      </c>
      <c r="B391" s="13"/>
      <c r="C391" s="13" t="s">
        <v>113</v>
      </c>
      <c r="D391" s="14"/>
      <c r="E391" s="13"/>
      <c r="F391" s="13">
        <v>2</v>
      </c>
      <c r="G391" t="e">
        <f>IF(B391=777,(INDEX(ОКНА!$C$60:$C$66,MATCH(СВОДНАЯ!D391,ОКНА!$B$60:$B$66,0))),(INDEX(ОКНА!$C$2:$C$58,MATCH(D391,ОКНА!$B$2:$B$58))))</f>
        <v>#N/A</v>
      </c>
      <c r="H391" t="e">
        <f>INDEX(ОКНА!$D$60:$D$66,MATCH(СВОДНАЯ!D391,ОКНА!$B$60:$B$66,0))</f>
        <v>#N/A</v>
      </c>
      <c r="I391" t="e">
        <f>IF(B391=777,(INDEX(ОКНА!$F$60:$F$66,MATCH(СВОДНАЯ!D391,ОКНА!$B$60:$B$66,0))),(INDEX(ОКНА!$F$2:$F$58,MATCH(D391,ОКНА!$B$2:$B$58))))</f>
        <v>#N/A</v>
      </c>
    </row>
    <row r="392" spans="1:9" x14ac:dyDescent="0.25">
      <c r="A392" s="13">
        <v>2272</v>
      </c>
      <c r="B392" s="13"/>
      <c r="C392" s="13" t="s">
        <v>109</v>
      </c>
      <c r="D392" s="14"/>
      <c r="E392" s="13"/>
      <c r="F392" s="13">
        <v>1</v>
      </c>
      <c r="G392" t="e">
        <f>IF(B392=777,(INDEX(ОКНА!$C$60:$C$66,MATCH(СВОДНАЯ!D392,ОКНА!$B$60:$B$66,0))),(INDEX(ОКНА!$C$2:$C$58,MATCH(D392,ОКНА!$B$2:$B$58))))</f>
        <v>#N/A</v>
      </c>
      <c r="H392" t="e">
        <f>INDEX(ОКНА!$D$60:$D$66,MATCH(СВОДНАЯ!D392,ОКНА!$B$60:$B$66,0))</f>
        <v>#N/A</v>
      </c>
      <c r="I392" t="e">
        <f>IF(B392=777,(INDEX(ОКНА!$F$60:$F$66,MATCH(СВОДНАЯ!D392,ОКНА!$B$60:$B$66,0))),(INDEX(ОКНА!$F$2:$F$58,MATCH(D392,ОКНА!$B$2:$B$58))))</f>
        <v>#N/A</v>
      </c>
    </row>
    <row r="393" spans="1:9" x14ac:dyDescent="0.25">
      <c r="A393" s="13">
        <v>2272</v>
      </c>
      <c r="B393" s="13"/>
      <c r="C393" s="13" t="s">
        <v>111</v>
      </c>
      <c r="D393" s="13"/>
      <c r="E393" s="13"/>
      <c r="F393" s="13">
        <v>1</v>
      </c>
      <c r="G393" t="e">
        <f>IF(B393=777,(INDEX(ОКНА!$C$60:$C$66,MATCH(СВОДНАЯ!D393,ОКНА!$B$60:$B$66,0))),(INDEX(ОКНА!$C$2:$C$58,MATCH(D393,ОКНА!$B$2:$B$58))))</f>
        <v>#N/A</v>
      </c>
      <c r="H393" t="e">
        <f>INDEX(ОКНА!$D$60:$D$66,MATCH(СВОДНАЯ!D393,ОКНА!$B$60:$B$66,0))</f>
        <v>#N/A</v>
      </c>
      <c r="I393" t="e">
        <f>IF(B393=777,(INDEX(ОКНА!$F$60:$F$66,MATCH(СВОДНАЯ!D393,ОКНА!$B$60:$B$66,0))),(INDEX(ОКНА!$F$2:$F$58,MATCH(D393,ОКНА!$B$2:$B$58))))</f>
        <v>#N/A</v>
      </c>
    </row>
    <row r="394" spans="1:9" x14ac:dyDescent="0.25">
      <c r="A394" s="13">
        <v>2273</v>
      </c>
      <c r="B394" s="13"/>
      <c r="C394" s="13" t="s">
        <v>110</v>
      </c>
      <c r="D394" s="14"/>
      <c r="E394" s="13" t="s">
        <v>107</v>
      </c>
      <c r="F394" s="13">
        <v>1</v>
      </c>
      <c r="G394" t="e">
        <f>IF(B394=777,(INDEX(ОКНА!$C$60:$C$66,MATCH(СВОДНАЯ!D394,ОКНА!$B$60:$B$66,0))),(INDEX(ОКНА!$C$2:$C$58,MATCH(D394,ОКНА!$B$2:$B$58))))</f>
        <v>#N/A</v>
      </c>
      <c r="H394" t="e">
        <f>INDEX(ОКНА!$D$60:$D$66,MATCH(СВОДНАЯ!D394,ОКНА!$B$60:$B$66,0))</f>
        <v>#N/A</v>
      </c>
      <c r="I394" t="e">
        <f>IF(B394=777,(INDEX(ОКНА!$F$60:$F$66,MATCH(СВОДНАЯ!D394,ОКНА!$B$60:$B$66,0))),(INDEX(ОКНА!$F$2:$F$58,MATCH(D394,ОКНА!$B$2:$B$58))))</f>
        <v>#N/A</v>
      </c>
    </row>
    <row r="395" spans="1:9" x14ac:dyDescent="0.25">
      <c r="A395" s="13">
        <v>2273</v>
      </c>
      <c r="B395" s="13"/>
      <c r="C395" s="13" t="s">
        <v>113</v>
      </c>
      <c r="D395" s="14"/>
      <c r="E395" s="13"/>
      <c r="F395" s="13">
        <v>2</v>
      </c>
      <c r="G395" t="e">
        <f>IF(B395=777,(INDEX(ОКНА!$C$60:$C$66,MATCH(СВОДНАЯ!D395,ОКНА!$B$60:$B$66,0))),(INDEX(ОКНА!$C$2:$C$58,MATCH(D395,ОКНА!$B$2:$B$58))))</f>
        <v>#N/A</v>
      </c>
      <c r="H395" t="e">
        <f>INDEX(ОКНА!$D$60:$D$66,MATCH(СВОДНАЯ!D395,ОКНА!$B$60:$B$66,0))</f>
        <v>#N/A</v>
      </c>
      <c r="I395" t="e">
        <f>IF(B395=777,(INDEX(ОКНА!$F$60:$F$66,MATCH(СВОДНАЯ!D395,ОКНА!$B$60:$B$66,0))),(INDEX(ОКНА!$F$2:$F$58,MATCH(D395,ОКНА!$B$2:$B$58))))</f>
        <v>#N/A</v>
      </c>
    </row>
    <row r="396" spans="1:9" x14ac:dyDescent="0.25">
      <c r="A396" s="13">
        <v>2273</v>
      </c>
      <c r="B396" s="13"/>
      <c r="C396" s="13" t="s">
        <v>111</v>
      </c>
      <c r="D396" s="14"/>
      <c r="E396" s="13"/>
      <c r="F396" s="13">
        <v>1</v>
      </c>
      <c r="G396" t="e">
        <f>IF(B396=777,(INDEX(ОКНА!$C$60:$C$66,MATCH(СВОДНАЯ!D396,ОКНА!$B$60:$B$66,0))),(INDEX(ОКНА!$C$2:$C$58,MATCH(D396,ОКНА!$B$2:$B$58))))</f>
        <v>#N/A</v>
      </c>
      <c r="H396" t="e">
        <f>INDEX(ОКНА!$D$60:$D$66,MATCH(СВОДНАЯ!D396,ОКНА!$B$60:$B$66,0))</f>
        <v>#N/A</v>
      </c>
      <c r="I396" t="e">
        <f>IF(B396=777,(INDEX(ОКНА!$F$60:$F$66,MATCH(СВОДНАЯ!D396,ОКНА!$B$60:$B$66,0))),(INDEX(ОКНА!$F$2:$F$58,MATCH(D396,ОКНА!$B$2:$B$58))))</f>
        <v>#N/A</v>
      </c>
    </row>
    <row r="397" spans="1:9" x14ac:dyDescent="0.25">
      <c r="A397" s="13">
        <v>2274</v>
      </c>
      <c r="B397" s="13"/>
      <c r="C397" s="13" t="s">
        <v>111</v>
      </c>
      <c r="D397" s="13"/>
      <c r="E397" s="13"/>
      <c r="F397" s="13">
        <v>1</v>
      </c>
      <c r="G397" t="e">
        <f>IF(B397=777,(INDEX(ОКНА!$C$60:$C$66,MATCH(СВОДНАЯ!D397,ОКНА!$B$60:$B$66,0))),(INDEX(ОКНА!$C$2:$C$58,MATCH(D397,ОКНА!$B$2:$B$58))))</f>
        <v>#N/A</v>
      </c>
      <c r="H397" t="e">
        <f>INDEX(ОКНА!$D$60:$D$66,MATCH(СВОДНАЯ!D397,ОКНА!$B$60:$B$66,0))</f>
        <v>#N/A</v>
      </c>
      <c r="I397" t="e">
        <f>IF(B397=777,(INDEX(ОКНА!$F$60:$F$66,MATCH(СВОДНАЯ!D397,ОКНА!$B$60:$B$66,0))),(INDEX(ОКНА!$F$2:$F$58,MATCH(D397,ОКНА!$B$2:$B$58))))</f>
        <v>#N/A</v>
      </c>
    </row>
    <row r="398" spans="1:9" x14ac:dyDescent="0.25">
      <c r="A398" s="13">
        <v>2274</v>
      </c>
      <c r="B398" s="13"/>
      <c r="C398" s="13" t="s">
        <v>110</v>
      </c>
      <c r="D398" s="14"/>
      <c r="E398" s="13" t="s">
        <v>107</v>
      </c>
      <c r="F398" s="13">
        <v>1</v>
      </c>
      <c r="G398" t="e">
        <f>IF(B398=777,(INDEX(ОКНА!$C$60:$C$66,MATCH(СВОДНАЯ!D398,ОКНА!$B$60:$B$66,0))),(INDEX(ОКНА!$C$2:$C$58,MATCH(D398,ОКНА!$B$2:$B$58))))</f>
        <v>#N/A</v>
      </c>
      <c r="H398" t="e">
        <f>INDEX(ОКНА!$D$60:$D$66,MATCH(СВОДНАЯ!D398,ОКНА!$B$60:$B$66,0))</f>
        <v>#N/A</v>
      </c>
      <c r="I398" t="e">
        <f>IF(B398=777,(INDEX(ОКНА!$F$60:$F$66,MATCH(СВОДНАЯ!D398,ОКНА!$B$60:$B$66,0))),(INDEX(ОКНА!$F$2:$F$58,MATCH(D398,ОКНА!$B$2:$B$58))))</f>
        <v>#N/A</v>
      </c>
    </row>
    <row r="399" spans="1:9" x14ac:dyDescent="0.25">
      <c r="A399" s="13">
        <v>2274</v>
      </c>
      <c r="B399" s="13"/>
      <c r="C399" s="13" t="s">
        <v>109</v>
      </c>
      <c r="D399" s="14"/>
      <c r="E399" s="13"/>
      <c r="F399" s="13">
        <v>1</v>
      </c>
      <c r="G399" t="e">
        <f>IF(B399=777,(INDEX(ОКНА!$C$60:$C$66,MATCH(СВОДНАЯ!D399,ОКНА!$B$60:$B$66,0))),(INDEX(ОКНА!$C$2:$C$58,MATCH(D399,ОКНА!$B$2:$B$58))))</f>
        <v>#N/A</v>
      </c>
      <c r="H399" t="e">
        <f>INDEX(ОКНА!$D$60:$D$66,MATCH(СВОДНАЯ!D399,ОКНА!$B$60:$B$66,0))</f>
        <v>#N/A</v>
      </c>
      <c r="I399" t="e">
        <f>IF(B399=777,(INDEX(ОКНА!$F$60:$F$66,MATCH(СВОДНАЯ!D399,ОКНА!$B$60:$B$66,0))),(INDEX(ОКНА!$F$2:$F$58,MATCH(D399,ОКНА!$B$2:$B$58))))</f>
        <v>#N/A</v>
      </c>
    </row>
    <row r="400" spans="1:9" x14ac:dyDescent="0.25">
      <c r="A400" s="13">
        <v>2274</v>
      </c>
      <c r="B400" s="13"/>
      <c r="C400" s="13" t="s">
        <v>113</v>
      </c>
      <c r="D400" s="14"/>
      <c r="E400" s="13"/>
      <c r="F400" s="13">
        <v>2</v>
      </c>
      <c r="G400" t="e">
        <f>IF(B400=777,(INDEX(ОКНА!$C$60:$C$66,MATCH(СВОДНАЯ!D400,ОКНА!$B$60:$B$66,0))),(INDEX(ОКНА!$C$2:$C$58,MATCH(D400,ОКНА!$B$2:$B$58))))</f>
        <v>#N/A</v>
      </c>
      <c r="H400" t="e">
        <f>INDEX(ОКНА!$D$60:$D$66,MATCH(СВОДНАЯ!D400,ОКНА!$B$60:$B$66,0))</f>
        <v>#N/A</v>
      </c>
      <c r="I400" t="e">
        <f>IF(B400=777,(INDEX(ОКНА!$F$60:$F$66,MATCH(СВОДНАЯ!D400,ОКНА!$B$60:$B$66,0))),(INDEX(ОКНА!$F$2:$F$58,MATCH(D400,ОКНА!$B$2:$B$58))))</f>
        <v>#N/A</v>
      </c>
    </row>
    <row r="401" spans="1:9" x14ac:dyDescent="0.25">
      <c r="A401" s="13">
        <v>2276</v>
      </c>
      <c r="B401" s="13">
        <v>777</v>
      </c>
      <c r="C401" s="13" t="s">
        <v>112</v>
      </c>
      <c r="D401" s="13" t="s">
        <v>117</v>
      </c>
      <c r="E401" s="13"/>
      <c r="F401" s="13">
        <v>1</v>
      </c>
      <c r="G401">
        <f>IF(B401=777,(INDEX(ОКНА!$C$60:$C$66,MATCH(СВОДНАЯ!D401,ОКНА!$B$60:$B$66,0))),(INDEX(ОКНА!$C$2:$C$58,MATCH(D401,ОКНА!$B$2:$B$58))))</f>
        <v>12</v>
      </c>
      <c r="H401">
        <f>INDEX(ОКНА!$D$60:$D$66,MATCH(СВОДНАЯ!D401,ОКНА!$B$60:$B$66,0))</f>
        <v>6</v>
      </c>
      <c r="I401">
        <f>IF(B401=777,(INDEX(ОКНА!$F$60:$F$66,MATCH(СВОДНАЯ!D401,ОКНА!$B$60:$B$66,0))),(INDEX(ОКНА!$F$2:$F$58,MATCH(D401,ОКНА!$B$2:$B$58))))</f>
        <v>8</v>
      </c>
    </row>
    <row r="402" spans="1:9" x14ac:dyDescent="0.25">
      <c r="A402" s="13">
        <v>2276</v>
      </c>
      <c r="B402" s="13">
        <v>777</v>
      </c>
      <c r="C402" s="13" t="s">
        <v>112</v>
      </c>
      <c r="D402" s="13" t="s">
        <v>117</v>
      </c>
      <c r="E402" s="13"/>
      <c r="F402" s="13">
        <v>1</v>
      </c>
      <c r="G402">
        <f>IF(B402=777,(INDEX(ОКНА!$C$60:$C$66,MATCH(СВОДНАЯ!D402,ОКНА!$B$60:$B$66,0))),(INDEX(ОКНА!$C$2:$C$58,MATCH(D402,ОКНА!$B$2:$B$58))))</f>
        <v>12</v>
      </c>
      <c r="H402">
        <f>INDEX(ОКНА!$D$60:$D$66,MATCH(СВОДНАЯ!D402,ОКНА!$B$60:$B$66,0))</f>
        <v>6</v>
      </c>
      <c r="I402">
        <f>IF(B402=777,(INDEX(ОКНА!$F$60:$F$66,MATCH(СВОДНАЯ!D402,ОКНА!$B$60:$B$66,0))),(INDEX(ОКНА!$F$2:$F$58,MATCH(D402,ОКНА!$B$2:$B$58))))</f>
        <v>8</v>
      </c>
    </row>
    <row r="403" spans="1:9" x14ac:dyDescent="0.25">
      <c r="A403" s="13">
        <v>2276</v>
      </c>
      <c r="B403" s="13"/>
      <c r="C403" s="13" t="s">
        <v>109</v>
      </c>
      <c r="D403" s="14"/>
      <c r="E403" s="13"/>
      <c r="F403" s="13">
        <v>1</v>
      </c>
      <c r="G403" t="e">
        <f>IF(B403=777,(INDEX(ОКНА!$C$60:$C$66,MATCH(СВОДНАЯ!D403,ОКНА!$B$60:$B$66,0))),(INDEX(ОКНА!$C$2:$C$58,MATCH(D403,ОКНА!$B$2:$B$58))))</f>
        <v>#N/A</v>
      </c>
      <c r="H403" t="e">
        <f>INDEX(ОКНА!$D$60:$D$66,MATCH(СВОДНАЯ!D403,ОКНА!$B$60:$B$66,0))</f>
        <v>#N/A</v>
      </c>
      <c r="I403" t="e">
        <f>IF(B403=777,(INDEX(ОКНА!$F$60:$F$66,MATCH(СВОДНАЯ!D403,ОКНА!$B$60:$B$66,0))),(INDEX(ОКНА!$F$2:$F$58,MATCH(D403,ОКНА!$B$2:$B$58))))</f>
        <v>#N/A</v>
      </c>
    </row>
    <row r="404" spans="1:9" x14ac:dyDescent="0.25">
      <c r="A404" s="13">
        <v>2276</v>
      </c>
      <c r="B404" s="13"/>
      <c r="C404" s="13" t="s">
        <v>110</v>
      </c>
      <c r="D404" s="14"/>
      <c r="E404" s="13" t="s">
        <v>107</v>
      </c>
      <c r="F404" s="13">
        <v>1</v>
      </c>
      <c r="G404" t="e">
        <f>IF(B404=777,(INDEX(ОКНА!$C$60:$C$66,MATCH(СВОДНАЯ!D404,ОКНА!$B$60:$B$66,0))),(INDEX(ОКНА!$C$2:$C$58,MATCH(D404,ОКНА!$B$2:$B$58))))</f>
        <v>#N/A</v>
      </c>
      <c r="H404" t="e">
        <f>INDEX(ОКНА!$D$60:$D$66,MATCH(СВОДНАЯ!D404,ОКНА!$B$60:$B$66,0))</f>
        <v>#N/A</v>
      </c>
      <c r="I404" t="e">
        <f>IF(B404=777,(INDEX(ОКНА!$F$60:$F$66,MATCH(СВОДНАЯ!D404,ОКНА!$B$60:$B$66,0))),(INDEX(ОКНА!$F$2:$F$58,MATCH(D404,ОКНА!$B$2:$B$58))))</f>
        <v>#N/A</v>
      </c>
    </row>
    <row r="405" spans="1:9" x14ac:dyDescent="0.25">
      <c r="A405" s="13">
        <v>2277</v>
      </c>
      <c r="B405" s="13"/>
      <c r="C405" s="13" t="s">
        <v>111</v>
      </c>
      <c r="D405" s="14"/>
      <c r="E405" s="13"/>
      <c r="F405" s="13">
        <v>1</v>
      </c>
      <c r="G405" t="e">
        <f>IF(B405=777,(INDEX(ОКНА!$C$60:$C$66,MATCH(СВОДНАЯ!D405,ОКНА!$B$60:$B$66,0))),(INDEX(ОКНА!$C$2:$C$58,MATCH(D405,ОКНА!$B$2:$B$58))))</f>
        <v>#N/A</v>
      </c>
      <c r="H405" t="e">
        <f>INDEX(ОКНА!$D$60:$D$66,MATCH(СВОДНАЯ!D405,ОКНА!$B$60:$B$66,0))</f>
        <v>#N/A</v>
      </c>
      <c r="I405" t="e">
        <f>IF(B405=777,(INDEX(ОКНА!$F$60:$F$66,MATCH(СВОДНАЯ!D405,ОКНА!$B$60:$B$66,0))),(INDEX(ОКНА!$F$2:$F$58,MATCH(D405,ОКНА!$B$2:$B$58))))</f>
        <v>#N/A</v>
      </c>
    </row>
    <row r="406" spans="1:9" x14ac:dyDescent="0.25">
      <c r="A406" s="13">
        <v>2277</v>
      </c>
      <c r="B406" s="13"/>
      <c r="C406" s="13" t="s">
        <v>112</v>
      </c>
      <c r="D406" s="13" t="s">
        <v>60</v>
      </c>
      <c r="E406" s="13"/>
      <c r="F406" s="13">
        <v>2</v>
      </c>
      <c r="G406">
        <f>IF(B406=777,(INDEX(ОКНА!$C$60:$C$66,MATCH(СВОДНАЯ!D406,ОКНА!$B$60:$B$66,0))),(INDEX(ОКНА!$C$2:$C$58,MATCH(D406,ОКНА!$B$2:$B$58))))</f>
        <v>151</v>
      </c>
      <c r="H406" t="e">
        <f>INDEX(ОКНА!$D$60:$D$66,MATCH(СВОДНАЯ!D406,ОКНА!$B$60:$B$66,0))</f>
        <v>#N/A</v>
      </c>
      <c r="I406">
        <f>IF(B406=777,(INDEX(ОКНА!$F$60:$F$66,MATCH(СВОДНАЯ!D406,ОКНА!$B$60:$B$66,0))),(INDEX(ОКНА!$F$2:$F$58,MATCH(D406,ОКНА!$B$2:$B$58))))</f>
        <v>71</v>
      </c>
    </row>
    <row r="407" spans="1:9" x14ac:dyDescent="0.25">
      <c r="A407" s="13">
        <v>2277</v>
      </c>
      <c r="B407" s="13">
        <v>777</v>
      </c>
      <c r="C407" s="13" t="s">
        <v>112</v>
      </c>
      <c r="D407" s="13" t="s">
        <v>99</v>
      </c>
      <c r="E407" s="13"/>
      <c r="F407" s="13">
        <v>2</v>
      </c>
      <c r="G407">
        <f>IF(B407=777,(INDEX(ОКНА!$C$60:$C$66,MATCH(СВОДНАЯ!D407,ОКНА!$B$60:$B$66,0))),(INDEX(ОКНА!$C$2:$C$58,MATCH(D407,ОКНА!$B$2:$B$58))))</f>
        <v>12</v>
      </c>
      <c r="H407">
        <f>INDEX(ОКНА!$D$60:$D$66,MATCH(СВОДНАЯ!D407,ОКНА!$B$60:$B$66,0))</f>
        <v>6</v>
      </c>
      <c r="I407">
        <f>IF(B407=777,(INDEX(ОКНА!$F$60:$F$66,MATCH(СВОДНАЯ!D407,ОКНА!$B$60:$B$66,0))),(INDEX(ОКНА!$F$2:$F$58,MATCH(D407,ОКНА!$B$2:$B$58))))</f>
        <v>8</v>
      </c>
    </row>
    <row r="408" spans="1:9" x14ac:dyDescent="0.25">
      <c r="A408" s="13">
        <v>2277</v>
      </c>
      <c r="B408" s="13"/>
      <c r="C408" s="13" t="s">
        <v>113</v>
      </c>
      <c r="D408" s="13"/>
      <c r="E408" s="13"/>
      <c r="F408" s="13">
        <v>3</v>
      </c>
      <c r="G408" t="e">
        <f>IF(B408=777,(INDEX(ОКНА!$C$60:$C$66,MATCH(СВОДНАЯ!D408,ОКНА!$B$60:$B$66,0))),(INDEX(ОКНА!$C$2:$C$58,MATCH(D408,ОКНА!$B$2:$B$58))))</f>
        <v>#N/A</v>
      </c>
      <c r="H408" t="e">
        <f>INDEX(ОКНА!$D$60:$D$66,MATCH(СВОДНАЯ!D408,ОКНА!$B$60:$B$66,0))</f>
        <v>#N/A</v>
      </c>
      <c r="I408" t="e">
        <f>IF(B408=777,(INDEX(ОКНА!$F$60:$F$66,MATCH(СВОДНАЯ!D408,ОКНА!$B$60:$B$66,0))),(INDEX(ОКНА!$F$2:$F$58,MATCH(D408,ОКНА!$B$2:$B$58))))</f>
        <v>#N/A</v>
      </c>
    </row>
    <row r="409" spans="1:9" x14ac:dyDescent="0.25">
      <c r="A409" s="13">
        <v>2277</v>
      </c>
      <c r="B409" s="13"/>
      <c r="C409" s="13" t="s">
        <v>109</v>
      </c>
      <c r="D409" s="14"/>
      <c r="E409" s="13"/>
      <c r="F409" s="13">
        <v>1</v>
      </c>
      <c r="G409" t="e">
        <f>IF(B409=777,(INDEX(ОКНА!$C$60:$C$66,MATCH(СВОДНАЯ!D409,ОКНА!$B$60:$B$66,0))),(INDEX(ОКНА!$C$2:$C$58,MATCH(D409,ОКНА!$B$2:$B$58))))</f>
        <v>#N/A</v>
      </c>
      <c r="H409" t="e">
        <f>INDEX(ОКНА!$D$60:$D$66,MATCH(СВОДНАЯ!D409,ОКНА!$B$60:$B$66,0))</f>
        <v>#N/A</v>
      </c>
      <c r="I409" t="e">
        <f>IF(B409=777,(INDEX(ОКНА!$F$60:$F$66,MATCH(СВОДНАЯ!D409,ОКНА!$B$60:$B$66,0))),(INDEX(ОКНА!$F$2:$F$58,MATCH(D409,ОКНА!$B$2:$B$58))))</f>
        <v>#N/A</v>
      </c>
    </row>
    <row r="410" spans="1:9" x14ac:dyDescent="0.25">
      <c r="A410" s="13">
        <v>2277</v>
      </c>
      <c r="B410" s="13"/>
      <c r="C410" s="13" t="s">
        <v>110</v>
      </c>
      <c r="D410" s="14"/>
      <c r="E410" s="13" t="s">
        <v>107</v>
      </c>
      <c r="F410" s="13">
        <v>1</v>
      </c>
      <c r="G410" t="e">
        <f>IF(B410=777,(INDEX(ОКНА!$C$60:$C$66,MATCH(СВОДНАЯ!D410,ОКНА!$B$60:$B$66,0))),(INDEX(ОКНА!$C$2:$C$58,MATCH(D410,ОКНА!$B$2:$B$58))))</f>
        <v>#N/A</v>
      </c>
      <c r="H410" t="e">
        <f>INDEX(ОКНА!$D$60:$D$66,MATCH(СВОДНАЯ!D410,ОКНА!$B$60:$B$66,0))</f>
        <v>#N/A</v>
      </c>
      <c r="I410" t="e">
        <f>IF(B410=777,(INDEX(ОКНА!$F$60:$F$66,MATCH(СВОДНАЯ!D410,ОКНА!$B$60:$B$66,0))),(INDEX(ОКНА!$F$2:$F$58,MATCH(D410,ОКНА!$B$2:$B$58))))</f>
        <v>#N/A</v>
      </c>
    </row>
    <row r="411" spans="1:9" x14ac:dyDescent="0.25">
      <c r="A411" s="13">
        <v>2285</v>
      </c>
      <c r="B411" s="13"/>
      <c r="C411" s="13" t="s">
        <v>111</v>
      </c>
      <c r="D411" s="13"/>
      <c r="E411" s="13"/>
      <c r="F411" s="13">
        <v>1</v>
      </c>
      <c r="G411" t="e">
        <f>IF(B411=777,(INDEX(ОКНА!$C$60:$C$66,MATCH(СВОДНАЯ!D411,ОКНА!$B$60:$B$66,0))),(INDEX(ОКНА!$C$2:$C$58,MATCH(D411,ОКНА!$B$2:$B$58))))</f>
        <v>#N/A</v>
      </c>
      <c r="H411" t="e">
        <f>INDEX(ОКНА!$D$60:$D$66,MATCH(СВОДНАЯ!D411,ОКНА!$B$60:$B$66,0))</f>
        <v>#N/A</v>
      </c>
      <c r="I411" t="e">
        <f>IF(B411=777,(INDEX(ОКНА!$F$60:$F$66,MATCH(СВОДНАЯ!D411,ОКНА!$B$60:$B$66,0))),(INDEX(ОКНА!$F$2:$F$58,MATCH(D411,ОКНА!$B$2:$B$58))))</f>
        <v>#N/A</v>
      </c>
    </row>
    <row r="412" spans="1:9" x14ac:dyDescent="0.25">
      <c r="A412" s="13">
        <v>2285</v>
      </c>
      <c r="B412" s="13">
        <v>777</v>
      </c>
      <c r="C412" s="13" t="s">
        <v>112</v>
      </c>
      <c r="D412" s="13" t="s">
        <v>99</v>
      </c>
      <c r="E412" s="13"/>
      <c r="F412" s="13">
        <v>2</v>
      </c>
      <c r="G412">
        <f>IF(B412=777,(INDEX(ОКНА!$C$60:$C$66,MATCH(СВОДНАЯ!D412,ОКНА!$B$60:$B$66,0))),(INDEX(ОКНА!$C$2:$C$58,MATCH(D412,ОКНА!$B$2:$B$58))))</f>
        <v>12</v>
      </c>
      <c r="H412">
        <f>INDEX(ОКНА!$D$60:$D$66,MATCH(СВОДНАЯ!D412,ОКНА!$B$60:$B$66,0))</f>
        <v>6</v>
      </c>
      <c r="I412">
        <f>IF(B412=777,(INDEX(ОКНА!$F$60:$F$66,MATCH(СВОДНАЯ!D412,ОКНА!$B$60:$B$66,0))),(INDEX(ОКНА!$F$2:$F$58,MATCH(D412,ОКНА!$B$2:$B$58))))</f>
        <v>8</v>
      </c>
    </row>
    <row r="413" spans="1:9" x14ac:dyDescent="0.25">
      <c r="A413" s="13">
        <v>2285</v>
      </c>
      <c r="B413" s="13"/>
      <c r="C413" s="13" t="s">
        <v>110</v>
      </c>
      <c r="D413" s="14"/>
      <c r="E413" s="13" t="s">
        <v>107</v>
      </c>
      <c r="F413" s="13">
        <v>1</v>
      </c>
      <c r="G413" t="e">
        <f>IF(B413=777,(INDEX(ОКНА!$C$60:$C$66,MATCH(СВОДНАЯ!D413,ОКНА!$B$60:$B$66,0))),(INDEX(ОКНА!$C$2:$C$58,MATCH(D413,ОКНА!$B$2:$B$58))))</f>
        <v>#N/A</v>
      </c>
      <c r="H413" t="e">
        <f>INDEX(ОКНА!$D$60:$D$66,MATCH(СВОДНАЯ!D413,ОКНА!$B$60:$B$66,0))</f>
        <v>#N/A</v>
      </c>
      <c r="I413" t="e">
        <f>IF(B413=777,(INDEX(ОКНА!$F$60:$F$66,MATCH(СВОДНАЯ!D413,ОКНА!$B$60:$B$66,0))),(INDEX(ОКНА!$F$2:$F$58,MATCH(D413,ОКНА!$B$2:$B$58))))</f>
        <v>#N/A</v>
      </c>
    </row>
    <row r="414" spans="1:9" x14ac:dyDescent="0.25">
      <c r="A414" s="13">
        <v>2285</v>
      </c>
      <c r="B414" s="13"/>
      <c r="C414" s="13" t="s">
        <v>113</v>
      </c>
      <c r="D414" s="13"/>
      <c r="E414" s="13"/>
      <c r="F414" s="13">
        <v>1</v>
      </c>
      <c r="G414" t="e">
        <f>IF(B414=777,(INDEX(ОКНА!$C$60:$C$66,MATCH(СВОДНАЯ!D414,ОКНА!$B$60:$B$66,0))),(INDEX(ОКНА!$C$2:$C$58,MATCH(D414,ОКНА!$B$2:$B$58))))</f>
        <v>#N/A</v>
      </c>
      <c r="H414" t="e">
        <f>INDEX(ОКНА!$D$60:$D$66,MATCH(СВОДНАЯ!D414,ОКНА!$B$60:$B$66,0))</f>
        <v>#N/A</v>
      </c>
      <c r="I414" t="e">
        <f>IF(B414=777,(INDEX(ОКНА!$F$60:$F$66,MATCH(СВОДНАЯ!D414,ОКНА!$B$60:$B$66,0))),(INDEX(ОКНА!$F$2:$F$58,MATCH(D414,ОКНА!$B$2:$B$58))))</f>
        <v>#N/A</v>
      </c>
    </row>
    <row r="415" spans="1:9" x14ac:dyDescent="0.25">
      <c r="A415" s="13">
        <v>2285</v>
      </c>
      <c r="B415" s="13"/>
      <c r="C415" s="13" t="s">
        <v>109</v>
      </c>
      <c r="D415" s="14"/>
      <c r="E415" s="13"/>
      <c r="F415" s="13">
        <v>1</v>
      </c>
      <c r="G415" t="e">
        <f>IF(B415=777,(INDEX(ОКНА!$C$60:$C$66,MATCH(СВОДНАЯ!D415,ОКНА!$B$60:$B$66,0))),(INDEX(ОКНА!$C$2:$C$58,MATCH(D415,ОКНА!$B$2:$B$58))))</f>
        <v>#N/A</v>
      </c>
      <c r="H415" t="e">
        <f>INDEX(ОКНА!$D$60:$D$66,MATCH(СВОДНАЯ!D415,ОКНА!$B$60:$B$66,0))</f>
        <v>#N/A</v>
      </c>
      <c r="I415" t="e">
        <f>IF(B415=777,(INDEX(ОКНА!$F$60:$F$66,MATCH(СВОДНАЯ!D415,ОКНА!$B$60:$B$66,0))),(INDEX(ОКНА!$F$2:$F$58,MATCH(D415,ОКНА!$B$2:$B$58))))</f>
        <v>#N/A</v>
      </c>
    </row>
    <row r="416" spans="1:9" x14ac:dyDescent="0.25">
      <c r="A416" s="13">
        <v>2286</v>
      </c>
      <c r="B416" s="13"/>
      <c r="C416" s="13" t="s">
        <v>110</v>
      </c>
      <c r="D416" s="14"/>
      <c r="E416" s="13" t="s">
        <v>107</v>
      </c>
      <c r="F416" s="13">
        <v>1</v>
      </c>
      <c r="G416" t="e">
        <f>IF(B416=777,(INDEX(ОКНА!$C$60:$C$66,MATCH(СВОДНАЯ!D416,ОКНА!$B$60:$B$66,0))),(INDEX(ОКНА!$C$2:$C$58,MATCH(D416,ОКНА!$B$2:$B$58))))</f>
        <v>#N/A</v>
      </c>
      <c r="H416" t="e">
        <f>INDEX(ОКНА!$D$60:$D$66,MATCH(СВОДНАЯ!D416,ОКНА!$B$60:$B$66,0))</f>
        <v>#N/A</v>
      </c>
      <c r="I416" t="e">
        <f>IF(B416=777,(INDEX(ОКНА!$F$60:$F$66,MATCH(СВОДНАЯ!D416,ОКНА!$B$60:$B$66,0))),(INDEX(ОКНА!$F$2:$F$58,MATCH(D416,ОКНА!$B$2:$B$58))))</f>
        <v>#N/A</v>
      </c>
    </row>
    <row r="417" spans="1:9" x14ac:dyDescent="0.25">
      <c r="A417" s="13">
        <v>2286</v>
      </c>
      <c r="B417" s="13"/>
      <c r="C417" s="13" t="s">
        <v>112</v>
      </c>
      <c r="D417" s="13" t="s">
        <v>25</v>
      </c>
      <c r="E417" s="13"/>
      <c r="F417" s="13">
        <v>1</v>
      </c>
      <c r="G417">
        <f>IF(B417=777,(INDEX(ОКНА!$C$60:$C$66,MATCH(СВОДНАЯ!D417,ОКНА!$B$60:$B$66,0))),(INDEX(ОКНА!$C$2:$C$58,MATCH(D417,ОКНА!$B$2:$B$58))))</f>
        <v>88</v>
      </c>
      <c r="H417" t="e">
        <f>INDEX(ОКНА!$D$60:$D$66,MATCH(СВОДНАЯ!D417,ОКНА!$B$60:$B$66,0))</f>
        <v>#N/A</v>
      </c>
      <c r="I417">
        <f>IF(B417=777,(INDEX(ОКНА!$F$60:$F$66,MATCH(СВОДНАЯ!D417,ОКНА!$B$60:$B$66,0))),(INDEX(ОКНА!$F$2:$F$58,MATCH(D417,ОКНА!$B$2:$B$58))))</f>
        <v>38</v>
      </c>
    </row>
    <row r="418" spans="1:9" x14ac:dyDescent="0.25">
      <c r="A418" s="13">
        <v>2286</v>
      </c>
      <c r="B418" s="13"/>
      <c r="C418" s="13" t="s">
        <v>109</v>
      </c>
      <c r="D418" s="14"/>
      <c r="E418" s="13"/>
      <c r="F418" s="13">
        <v>1</v>
      </c>
      <c r="G418" t="e">
        <f>IF(B418=777,(INDEX(ОКНА!$C$60:$C$66,MATCH(СВОДНАЯ!D418,ОКНА!$B$60:$B$66,0))),(INDEX(ОКНА!$C$2:$C$58,MATCH(D418,ОКНА!$B$2:$B$58))))</f>
        <v>#N/A</v>
      </c>
      <c r="H418" t="e">
        <f>INDEX(ОКНА!$D$60:$D$66,MATCH(СВОДНАЯ!D418,ОКНА!$B$60:$B$66,0))</f>
        <v>#N/A</v>
      </c>
      <c r="I418" t="e">
        <f>IF(B418=777,(INDEX(ОКНА!$F$60:$F$66,MATCH(СВОДНАЯ!D418,ОКНА!$B$60:$B$66,0))),(INDEX(ОКНА!$F$2:$F$58,MATCH(D418,ОКНА!$B$2:$B$58))))</f>
        <v>#N/A</v>
      </c>
    </row>
    <row r="419" spans="1:9" x14ac:dyDescent="0.25">
      <c r="A419" s="13">
        <v>2286</v>
      </c>
      <c r="B419" s="13"/>
      <c r="C419" s="13" t="s">
        <v>111</v>
      </c>
      <c r="D419" s="14"/>
      <c r="E419" s="13"/>
      <c r="F419" s="13">
        <v>1</v>
      </c>
      <c r="G419" t="e">
        <f>IF(B419=777,(INDEX(ОКНА!$C$60:$C$66,MATCH(СВОДНАЯ!D419,ОКНА!$B$60:$B$66,0))),(INDEX(ОКНА!$C$2:$C$58,MATCH(D419,ОКНА!$B$2:$B$58))))</f>
        <v>#N/A</v>
      </c>
      <c r="H419" t="e">
        <f>INDEX(ОКНА!$D$60:$D$66,MATCH(СВОДНАЯ!D419,ОКНА!$B$60:$B$66,0))</f>
        <v>#N/A</v>
      </c>
      <c r="I419" t="e">
        <f>IF(B419=777,(INDEX(ОКНА!$F$60:$F$66,MATCH(СВОДНАЯ!D419,ОКНА!$B$60:$B$66,0))),(INDEX(ОКНА!$F$2:$F$58,MATCH(D419,ОКНА!$B$2:$B$58))))</f>
        <v>#N/A</v>
      </c>
    </row>
    <row r="420" spans="1:9" x14ac:dyDescent="0.25">
      <c r="A420" s="13">
        <v>2286</v>
      </c>
      <c r="B420" s="13"/>
      <c r="C420" s="13" t="s">
        <v>113</v>
      </c>
      <c r="D420" s="14"/>
      <c r="E420" s="13"/>
      <c r="F420" s="13">
        <v>1</v>
      </c>
      <c r="G420" t="e">
        <f>IF(B420=777,(INDEX(ОКНА!$C$60:$C$66,MATCH(СВОДНАЯ!D420,ОКНА!$B$60:$B$66,0))),(INDEX(ОКНА!$C$2:$C$58,MATCH(D420,ОКНА!$B$2:$B$58))))</f>
        <v>#N/A</v>
      </c>
      <c r="H420" t="e">
        <f>INDEX(ОКНА!$D$60:$D$66,MATCH(СВОДНАЯ!D420,ОКНА!$B$60:$B$66,0))</f>
        <v>#N/A</v>
      </c>
      <c r="I420" t="e">
        <f>IF(B420=777,(INDEX(ОКНА!$F$60:$F$66,MATCH(СВОДНАЯ!D420,ОКНА!$B$60:$B$66,0))),(INDEX(ОКНА!$F$2:$F$58,MATCH(D420,ОКНА!$B$2:$B$58))))</f>
        <v>#N/A</v>
      </c>
    </row>
    <row r="421" spans="1:9" x14ac:dyDescent="0.25">
      <c r="A421" s="13">
        <v>2287</v>
      </c>
      <c r="B421" s="13"/>
      <c r="C421" s="13" t="s">
        <v>113</v>
      </c>
      <c r="D421" s="13"/>
      <c r="E421" s="13"/>
      <c r="F421" s="13">
        <v>1</v>
      </c>
      <c r="G421" t="e">
        <f>IF(B421=777,(INDEX(ОКНА!$C$60:$C$66,MATCH(СВОДНАЯ!D421,ОКНА!$B$60:$B$66,0))),(INDEX(ОКНА!$C$2:$C$58,MATCH(D421,ОКНА!$B$2:$B$58))))</f>
        <v>#N/A</v>
      </c>
      <c r="H421" t="e">
        <f>INDEX(ОКНА!$D$60:$D$66,MATCH(СВОДНАЯ!D421,ОКНА!$B$60:$B$66,0))</f>
        <v>#N/A</v>
      </c>
      <c r="I421" t="e">
        <f>IF(B421=777,(INDEX(ОКНА!$F$60:$F$66,MATCH(СВОДНАЯ!D421,ОКНА!$B$60:$B$66,0))),(INDEX(ОКНА!$F$2:$F$58,MATCH(D421,ОКНА!$B$2:$B$58))))</f>
        <v>#N/A</v>
      </c>
    </row>
    <row r="422" spans="1:9" x14ac:dyDescent="0.25">
      <c r="A422" s="13">
        <v>2287</v>
      </c>
      <c r="B422" s="13"/>
      <c r="C422" s="13" t="s">
        <v>112</v>
      </c>
      <c r="D422" s="13" t="s">
        <v>26</v>
      </c>
      <c r="E422" s="13"/>
      <c r="F422" s="13">
        <v>1</v>
      </c>
      <c r="G422">
        <f>IF(B422=777,(INDEX(ОКНА!$C$60:$C$66,MATCH(СВОДНАЯ!D422,ОКНА!$B$60:$B$66,0))),(INDEX(ОКНА!$C$2:$C$58,MATCH(D422,ОКНА!$B$2:$B$58))))</f>
        <v>114</v>
      </c>
      <c r="H422" t="e">
        <f>INDEX(ОКНА!$D$60:$D$66,MATCH(СВОДНАЯ!D422,ОКНА!$B$60:$B$66,0))</f>
        <v>#N/A</v>
      </c>
      <c r="I422">
        <f>IF(B422=777,(INDEX(ОКНА!$F$60:$F$66,MATCH(СВОДНАЯ!D422,ОКНА!$B$60:$B$66,0))),(INDEX(ОКНА!$F$2:$F$58,MATCH(D422,ОКНА!$B$2:$B$58))))</f>
        <v>56</v>
      </c>
    </row>
    <row r="423" spans="1:9" x14ac:dyDescent="0.25">
      <c r="A423" s="13">
        <v>2287</v>
      </c>
      <c r="B423" s="13"/>
      <c r="C423" s="13" t="s">
        <v>110</v>
      </c>
      <c r="D423" s="14"/>
      <c r="E423" s="13" t="s">
        <v>107</v>
      </c>
      <c r="F423" s="13">
        <v>1</v>
      </c>
      <c r="G423" t="e">
        <f>IF(B423=777,(INDEX(ОКНА!$C$60:$C$66,MATCH(СВОДНАЯ!D423,ОКНА!$B$60:$B$66,0))),(INDEX(ОКНА!$C$2:$C$58,MATCH(D423,ОКНА!$B$2:$B$58))))</f>
        <v>#N/A</v>
      </c>
      <c r="H423" t="e">
        <f>INDEX(ОКНА!$D$60:$D$66,MATCH(СВОДНАЯ!D423,ОКНА!$B$60:$B$66,0))</f>
        <v>#N/A</v>
      </c>
      <c r="I423" t="e">
        <f>IF(B423=777,(INDEX(ОКНА!$F$60:$F$66,MATCH(СВОДНАЯ!D423,ОКНА!$B$60:$B$66,0))),(INDEX(ОКНА!$F$2:$F$58,MATCH(D423,ОКНА!$B$2:$B$58))))</f>
        <v>#N/A</v>
      </c>
    </row>
    <row r="424" spans="1:9" x14ac:dyDescent="0.25">
      <c r="A424" s="13">
        <v>2287</v>
      </c>
      <c r="B424" s="13"/>
      <c r="C424" s="13" t="s">
        <v>109</v>
      </c>
      <c r="D424" s="13"/>
      <c r="E424" s="13"/>
      <c r="F424" s="13">
        <v>1</v>
      </c>
      <c r="G424" t="e">
        <f>IF(B424=777,(INDEX(ОКНА!$C$60:$C$66,MATCH(СВОДНАЯ!D424,ОКНА!$B$60:$B$66,0))),(INDEX(ОКНА!$C$2:$C$58,MATCH(D424,ОКНА!$B$2:$B$58))))</f>
        <v>#N/A</v>
      </c>
      <c r="H424" t="e">
        <f>INDEX(ОКНА!$D$60:$D$66,MATCH(СВОДНАЯ!D424,ОКНА!$B$60:$B$66,0))</f>
        <v>#N/A</v>
      </c>
      <c r="I424" t="e">
        <f>IF(B424=777,(INDEX(ОКНА!$F$60:$F$66,MATCH(СВОДНАЯ!D424,ОКНА!$B$60:$B$66,0))),(INDEX(ОКНА!$F$2:$F$58,MATCH(D424,ОКНА!$B$2:$B$58))))</f>
        <v>#N/A</v>
      </c>
    </row>
    <row r="425" spans="1:9" x14ac:dyDescent="0.25">
      <c r="A425" s="13">
        <v>2287</v>
      </c>
      <c r="B425" s="13"/>
      <c r="C425" s="13" t="s">
        <v>111</v>
      </c>
      <c r="D425" s="14"/>
      <c r="E425" s="13"/>
      <c r="F425" s="13">
        <v>1</v>
      </c>
      <c r="G425" t="e">
        <f>IF(B425=777,(INDEX(ОКНА!$C$60:$C$66,MATCH(СВОДНАЯ!D425,ОКНА!$B$60:$B$66,0))),(INDEX(ОКНА!$C$2:$C$58,MATCH(D425,ОКНА!$B$2:$B$58))))</f>
        <v>#N/A</v>
      </c>
      <c r="H425" t="e">
        <f>INDEX(ОКНА!$D$60:$D$66,MATCH(СВОДНАЯ!D425,ОКНА!$B$60:$B$66,0))</f>
        <v>#N/A</v>
      </c>
      <c r="I425" t="e">
        <f>IF(B425=777,(INDEX(ОКНА!$F$60:$F$66,MATCH(СВОДНАЯ!D425,ОКНА!$B$60:$B$66,0))),(INDEX(ОКНА!$F$2:$F$58,MATCH(D425,ОКНА!$B$2:$B$58))))</f>
        <v>#N/A</v>
      </c>
    </row>
    <row r="426" spans="1:9" x14ac:dyDescent="0.25">
      <c r="A426" s="13">
        <v>2288</v>
      </c>
      <c r="B426" s="13"/>
      <c r="C426" s="13" t="s">
        <v>110</v>
      </c>
      <c r="D426" s="14"/>
      <c r="E426" s="13" t="s">
        <v>107</v>
      </c>
      <c r="F426" s="13">
        <v>1</v>
      </c>
      <c r="G426" t="e">
        <f>IF(B426=777,(INDEX(ОКНА!$C$60:$C$66,MATCH(СВОДНАЯ!D426,ОКНА!$B$60:$B$66,0))),(INDEX(ОКНА!$C$2:$C$58,MATCH(D426,ОКНА!$B$2:$B$58))))</f>
        <v>#N/A</v>
      </c>
      <c r="H426" t="e">
        <f>INDEX(ОКНА!$D$60:$D$66,MATCH(СВОДНАЯ!D426,ОКНА!$B$60:$B$66,0))</f>
        <v>#N/A</v>
      </c>
      <c r="I426" t="e">
        <f>IF(B426=777,(INDEX(ОКНА!$F$60:$F$66,MATCH(СВОДНАЯ!D426,ОКНА!$B$60:$B$66,0))),(INDEX(ОКНА!$F$2:$F$58,MATCH(D426,ОКНА!$B$2:$B$58))))</f>
        <v>#N/A</v>
      </c>
    </row>
    <row r="427" spans="1:9" x14ac:dyDescent="0.25">
      <c r="A427" s="13">
        <v>2288</v>
      </c>
      <c r="B427" s="13">
        <v>777</v>
      </c>
      <c r="C427" s="13" t="s">
        <v>112</v>
      </c>
      <c r="D427" s="13" t="s">
        <v>99</v>
      </c>
      <c r="E427" s="13"/>
      <c r="F427" s="13">
        <v>1</v>
      </c>
      <c r="G427">
        <f>IF(B427=777,(INDEX(ОКНА!$C$60:$C$66,MATCH(СВОДНАЯ!D427,ОКНА!$B$60:$B$66,0))),(INDEX(ОКНА!$C$2:$C$58,MATCH(D427,ОКНА!$B$2:$B$58))))</f>
        <v>12</v>
      </c>
      <c r="H427">
        <f>INDEX(ОКНА!$D$60:$D$66,MATCH(СВОДНАЯ!D427,ОКНА!$B$60:$B$66,0))</f>
        <v>6</v>
      </c>
      <c r="I427">
        <f>IF(B427=777,(INDEX(ОКНА!$F$60:$F$66,MATCH(СВОДНАЯ!D427,ОКНА!$B$60:$B$66,0))),(INDEX(ОКНА!$F$2:$F$58,MATCH(D427,ОКНА!$B$2:$B$58))))</f>
        <v>8</v>
      </c>
    </row>
    <row r="428" spans="1:9" x14ac:dyDescent="0.25">
      <c r="A428" s="13">
        <v>2288</v>
      </c>
      <c r="B428" s="13"/>
      <c r="C428" s="13" t="s">
        <v>109</v>
      </c>
      <c r="D428" s="14"/>
      <c r="E428" s="13"/>
      <c r="F428" s="13">
        <v>1</v>
      </c>
      <c r="G428" t="e">
        <f>IF(B428=777,(INDEX(ОКНА!$C$60:$C$66,MATCH(СВОДНАЯ!D428,ОКНА!$B$60:$B$66,0))),(INDEX(ОКНА!$C$2:$C$58,MATCH(D428,ОКНА!$B$2:$B$58))))</f>
        <v>#N/A</v>
      </c>
      <c r="H428" t="e">
        <f>INDEX(ОКНА!$D$60:$D$66,MATCH(СВОДНАЯ!D428,ОКНА!$B$60:$B$66,0))</f>
        <v>#N/A</v>
      </c>
      <c r="I428" t="e">
        <f>IF(B428=777,(INDEX(ОКНА!$F$60:$F$66,MATCH(СВОДНАЯ!D428,ОКНА!$B$60:$B$66,0))),(INDEX(ОКНА!$F$2:$F$58,MATCH(D428,ОКНА!$B$2:$B$58))))</f>
        <v>#N/A</v>
      </c>
    </row>
    <row r="429" spans="1:9" x14ac:dyDescent="0.25">
      <c r="A429" s="13">
        <v>2288</v>
      </c>
      <c r="B429" s="13"/>
      <c r="C429" s="13" t="s">
        <v>113</v>
      </c>
      <c r="D429" s="13"/>
      <c r="E429" s="13"/>
      <c r="F429" s="13">
        <v>1</v>
      </c>
      <c r="G429" t="e">
        <f>IF(B429=777,(INDEX(ОКНА!$C$60:$C$66,MATCH(СВОДНАЯ!D429,ОКНА!$B$60:$B$66,0))),(INDEX(ОКНА!$C$2:$C$58,MATCH(D429,ОКНА!$B$2:$B$58))))</f>
        <v>#N/A</v>
      </c>
      <c r="H429" t="e">
        <f>INDEX(ОКНА!$D$60:$D$66,MATCH(СВОДНАЯ!D429,ОКНА!$B$60:$B$66,0))</f>
        <v>#N/A</v>
      </c>
      <c r="I429" t="e">
        <f>IF(B429=777,(INDEX(ОКНА!$F$60:$F$66,MATCH(СВОДНАЯ!D429,ОКНА!$B$60:$B$66,0))),(INDEX(ОКНА!$F$2:$F$58,MATCH(D429,ОКНА!$B$2:$B$58))))</f>
        <v>#N/A</v>
      </c>
    </row>
    <row r="430" spans="1:9" x14ac:dyDescent="0.25">
      <c r="A430" s="13">
        <v>2288</v>
      </c>
      <c r="B430" s="13"/>
      <c r="C430" s="13" t="s">
        <v>111</v>
      </c>
      <c r="D430" s="14"/>
      <c r="E430" s="13"/>
      <c r="F430" s="13">
        <v>1</v>
      </c>
      <c r="G430" t="e">
        <f>IF(B430=777,(INDEX(ОКНА!$C$60:$C$66,MATCH(СВОДНАЯ!D430,ОКНА!$B$60:$B$66,0))),(INDEX(ОКНА!$C$2:$C$58,MATCH(D430,ОКНА!$B$2:$B$58))))</f>
        <v>#N/A</v>
      </c>
      <c r="H430" t="e">
        <f>INDEX(ОКНА!$D$60:$D$66,MATCH(СВОДНАЯ!D430,ОКНА!$B$60:$B$66,0))</f>
        <v>#N/A</v>
      </c>
      <c r="I430" t="e">
        <f>IF(B430=777,(INDEX(ОКНА!$F$60:$F$66,MATCH(СВОДНАЯ!D430,ОКНА!$B$60:$B$66,0))),(INDEX(ОКНА!$F$2:$F$58,MATCH(D430,ОКНА!$B$2:$B$58))))</f>
        <v>#N/A</v>
      </c>
    </row>
    <row r="431" spans="1:9" x14ac:dyDescent="0.25">
      <c r="A431" s="13">
        <v>2289</v>
      </c>
      <c r="B431" s="13"/>
      <c r="C431" s="13" t="s">
        <v>110</v>
      </c>
      <c r="D431" s="14"/>
      <c r="E431" s="13" t="s">
        <v>107</v>
      </c>
      <c r="F431" s="13">
        <v>1</v>
      </c>
      <c r="G431" t="e">
        <f>IF(B431=777,(INDEX(ОКНА!$C$60:$C$66,MATCH(СВОДНАЯ!D431,ОКНА!$B$60:$B$66,0))),(INDEX(ОКНА!$C$2:$C$58,MATCH(D431,ОКНА!$B$2:$B$58))))</f>
        <v>#N/A</v>
      </c>
      <c r="H431" t="e">
        <f>INDEX(ОКНА!$D$60:$D$66,MATCH(СВОДНАЯ!D431,ОКНА!$B$60:$B$66,0))</f>
        <v>#N/A</v>
      </c>
      <c r="I431" t="e">
        <f>IF(B431=777,(INDEX(ОКНА!$F$60:$F$66,MATCH(СВОДНАЯ!D431,ОКНА!$B$60:$B$66,0))),(INDEX(ОКНА!$F$2:$F$58,MATCH(D431,ОКНА!$B$2:$B$58))))</f>
        <v>#N/A</v>
      </c>
    </row>
    <row r="432" spans="1:9" x14ac:dyDescent="0.25">
      <c r="A432" s="13">
        <v>2289</v>
      </c>
      <c r="B432" s="13">
        <v>777</v>
      </c>
      <c r="C432" s="13" t="s">
        <v>112</v>
      </c>
      <c r="D432" s="13" t="s">
        <v>99</v>
      </c>
      <c r="E432" s="13"/>
      <c r="F432" s="13">
        <v>2</v>
      </c>
      <c r="G432">
        <f>IF(B432=777,(INDEX(ОКНА!$C$60:$C$66,MATCH(СВОДНАЯ!D432,ОКНА!$B$60:$B$66,0))),(INDEX(ОКНА!$C$2:$C$58,MATCH(D432,ОКНА!$B$2:$B$58))))</f>
        <v>12</v>
      </c>
      <c r="H432">
        <f>INDEX(ОКНА!$D$60:$D$66,MATCH(СВОДНАЯ!D432,ОКНА!$B$60:$B$66,0))</f>
        <v>6</v>
      </c>
      <c r="I432">
        <f>IF(B432=777,(INDEX(ОКНА!$F$60:$F$66,MATCH(СВОДНАЯ!D432,ОКНА!$B$60:$B$66,0))),(INDEX(ОКНА!$F$2:$F$58,MATCH(D432,ОКНА!$B$2:$B$58))))</f>
        <v>8</v>
      </c>
    </row>
    <row r="433" spans="1:9" x14ac:dyDescent="0.25">
      <c r="A433" s="13">
        <v>2289</v>
      </c>
      <c r="B433" s="13"/>
      <c r="C433" s="13" t="s">
        <v>109</v>
      </c>
      <c r="D433" s="14"/>
      <c r="E433" s="13"/>
      <c r="F433" s="13">
        <v>1</v>
      </c>
      <c r="G433" t="e">
        <f>IF(B433=777,(INDEX(ОКНА!$C$60:$C$66,MATCH(СВОДНАЯ!D433,ОКНА!$B$60:$B$66,0))),(INDEX(ОКНА!$C$2:$C$58,MATCH(D433,ОКНА!$B$2:$B$58))))</f>
        <v>#N/A</v>
      </c>
      <c r="H433" t="e">
        <f>INDEX(ОКНА!$D$60:$D$66,MATCH(СВОДНАЯ!D433,ОКНА!$B$60:$B$66,0))</f>
        <v>#N/A</v>
      </c>
      <c r="I433" t="e">
        <f>IF(B433=777,(INDEX(ОКНА!$F$60:$F$66,MATCH(СВОДНАЯ!D433,ОКНА!$B$60:$B$66,0))),(INDEX(ОКНА!$F$2:$F$58,MATCH(D433,ОКНА!$B$2:$B$58))))</f>
        <v>#N/A</v>
      </c>
    </row>
    <row r="434" spans="1:9" x14ac:dyDescent="0.25">
      <c r="A434" s="13">
        <v>2289</v>
      </c>
      <c r="B434" s="13"/>
      <c r="C434" s="13" t="s">
        <v>113</v>
      </c>
      <c r="D434" s="14"/>
      <c r="E434" s="13"/>
      <c r="F434" s="13">
        <v>1</v>
      </c>
      <c r="G434" t="e">
        <f>IF(B434=777,(INDEX(ОКНА!$C$60:$C$66,MATCH(СВОДНАЯ!D434,ОКНА!$B$60:$B$66,0))),(INDEX(ОКНА!$C$2:$C$58,MATCH(D434,ОКНА!$B$2:$B$58))))</f>
        <v>#N/A</v>
      </c>
      <c r="H434" t="e">
        <f>INDEX(ОКНА!$D$60:$D$66,MATCH(СВОДНАЯ!D434,ОКНА!$B$60:$B$66,0))</f>
        <v>#N/A</v>
      </c>
      <c r="I434" t="e">
        <f>IF(B434=777,(INDEX(ОКНА!$F$60:$F$66,MATCH(СВОДНАЯ!D434,ОКНА!$B$60:$B$66,0))),(INDEX(ОКНА!$F$2:$F$58,MATCH(D434,ОКНА!$B$2:$B$58))))</f>
        <v>#N/A</v>
      </c>
    </row>
    <row r="435" spans="1:9" x14ac:dyDescent="0.25">
      <c r="A435" s="13">
        <v>2289</v>
      </c>
      <c r="B435" s="13"/>
      <c r="C435" s="13" t="s">
        <v>111</v>
      </c>
      <c r="D435" s="14"/>
      <c r="E435" s="13"/>
      <c r="F435" s="13">
        <v>1</v>
      </c>
      <c r="G435" t="e">
        <f>IF(B435=777,(INDEX(ОКНА!$C$60:$C$66,MATCH(СВОДНАЯ!D435,ОКНА!$B$60:$B$66,0))),(INDEX(ОКНА!$C$2:$C$58,MATCH(D435,ОКНА!$B$2:$B$58))))</f>
        <v>#N/A</v>
      </c>
      <c r="H435" t="e">
        <f>INDEX(ОКНА!$D$60:$D$66,MATCH(СВОДНАЯ!D435,ОКНА!$B$60:$B$66,0))</f>
        <v>#N/A</v>
      </c>
      <c r="I435" t="e">
        <f>IF(B435=777,(INDEX(ОКНА!$F$60:$F$66,MATCH(СВОДНАЯ!D435,ОКНА!$B$60:$B$66,0))),(INDEX(ОКНА!$F$2:$F$58,MATCH(D435,ОКНА!$B$2:$B$58))))</f>
        <v>#N/A</v>
      </c>
    </row>
    <row r="436" spans="1:9" x14ac:dyDescent="0.25">
      <c r="A436" s="13">
        <v>2290</v>
      </c>
      <c r="B436" s="13"/>
      <c r="C436" s="13" t="s">
        <v>111</v>
      </c>
      <c r="D436" s="14"/>
      <c r="E436" s="13"/>
      <c r="F436" s="13">
        <v>1</v>
      </c>
      <c r="G436" t="e">
        <f>IF(B436=777,(INDEX(ОКНА!$C$60:$C$66,MATCH(СВОДНАЯ!D436,ОКНА!$B$60:$B$66,0))),(INDEX(ОКНА!$C$2:$C$58,MATCH(D436,ОКНА!$B$2:$B$58))))</f>
        <v>#N/A</v>
      </c>
      <c r="H436" t="e">
        <f>INDEX(ОКНА!$D$60:$D$66,MATCH(СВОДНАЯ!D436,ОКНА!$B$60:$B$66,0))</f>
        <v>#N/A</v>
      </c>
      <c r="I436" t="e">
        <f>IF(B436=777,(INDEX(ОКНА!$F$60:$F$66,MATCH(СВОДНАЯ!D436,ОКНА!$B$60:$B$66,0))),(INDEX(ОКНА!$F$2:$F$58,MATCH(D436,ОКНА!$B$2:$B$58))))</f>
        <v>#N/A</v>
      </c>
    </row>
    <row r="437" spans="1:9" x14ac:dyDescent="0.25">
      <c r="A437" s="13">
        <v>2290</v>
      </c>
      <c r="B437" s="13">
        <v>777</v>
      </c>
      <c r="C437" s="13" t="s">
        <v>112</v>
      </c>
      <c r="D437" s="13" t="s">
        <v>99</v>
      </c>
      <c r="E437" s="13"/>
      <c r="F437" s="13">
        <v>1</v>
      </c>
      <c r="G437">
        <f>IF(B437=777,(INDEX(ОКНА!$C$60:$C$66,MATCH(СВОДНАЯ!D437,ОКНА!$B$60:$B$66,0))),(INDEX(ОКНА!$C$2:$C$58,MATCH(D437,ОКНА!$B$2:$B$58))))</f>
        <v>12</v>
      </c>
      <c r="H437">
        <f>INDEX(ОКНА!$D$60:$D$66,MATCH(СВОДНАЯ!D437,ОКНА!$B$60:$B$66,0))</f>
        <v>6</v>
      </c>
      <c r="I437">
        <f>IF(B437=777,(INDEX(ОКНА!$F$60:$F$66,MATCH(СВОДНАЯ!D437,ОКНА!$B$60:$B$66,0))),(INDEX(ОКНА!$F$2:$F$58,MATCH(D437,ОКНА!$B$2:$B$58))))</f>
        <v>8</v>
      </c>
    </row>
    <row r="438" spans="1:9" x14ac:dyDescent="0.25">
      <c r="A438" s="13">
        <v>2290</v>
      </c>
      <c r="B438" s="13"/>
      <c r="C438" s="13" t="s">
        <v>113</v>
      </c>
      <c r="D438" s="14"/>
      <c r="E438" s="13"/>
      <c r="F438" s="13">
        <v>1</v>
      </c>
      <c r="G438" t="e">
        <f>IF(B438=777,(INDEX(ОКНА!$C$60:$C$66,MATCH(СВОДНАЯ!D438,ОКНА!$B$60:$B$66,0))),(INDEX(ОКНА!$C$2:$C$58,MATCH(D438,ОКНА!$B$2:$B$58))))</f>
        <v>#N/A</v>
      </c>
      <c r="H438" t="e">
        <f>INDEX(ОКНА!$D$60:$D$66,MATCH(СВОДНАЯ!D438,ОКНА!$B$60:$B$66,0))</f>
        <v>#N/A</v>
      </c>
      <c r="I438" t="e">
        <f>IF(B438=777,(INDEX(ОКНА!$F$60:$F$66,MATCH(СВОДНАЯ!D438,ОКНА!$B$60:$B$66,0))),(INDEX(ОКНА!$F$2:$F$58,MATCH(D438,ОКНА!$B$2:$B$58))))</f>
        <v>#N/A</v>
      </c>
    </row>
    <row r="439" spans="1:9" x14ac:dyDescent="0.25">
      <c r="A439" s="13">
        <v>2290</v>
      </c>
      <c r="B439" s="13"/>
      <c r="C439" s="13" t="s">
        <v>110</v>
      </c>
      <c r="D439" s="13"/>
      <c r="E439" s="13" t="s">
        <v>107</v>
      </c>
      <c r="F439" s="13">
        <v>1</v>
      </c>
      <c r="G439" t="e">
        <f>IF(B439=777,(INDEX(ОКНА!$C$60:$C$66,MATCH(СВОДНАЯ!D439,ОКНА!$B$60:$B$66,0))),(INDEX(ОКНА!$C$2:$C$58,MATCH(D439,ОКНА!$B$2:$B$58))))</f>
        <v>#N/A</v>
      </c>
      <c r="H439" t="e">
        <f>INDEX(ОКНА!$D$60:$D$66,MATCH(СВОДНАЯ!D439,ОКНА!$B$60:$B$66,0))</f>
        <v>#N/A</v>
      </c>
      <c r="I439" t="e">
        <f>IF(B439=777,(INDEX(ОКНА!$F$60:$F$66,MATCH(СВОДНАЯ!D439,ОКНА!$B$60:$B$66,0))),(INDEX(ОКНА!$F$2:$F$58,MATCH(D439,ОКНА!$B$2:$B$58))))</f>
        <v>#N/A</v>
      </c>
    </row>
    <row r="440" spans="1:9" x14ac:dyDescent="0.25">
      <c r="A440" s="13">
        <v>2290</v>
      </c>
      <c r="B440" s="13"/>
      <c r="C440" s="13" t="s">
        <v>109</v>
      </c>
      <c r="D440" s="14"/>
      <c r="E440" s="13"/>
      <c r="F440" s="13">
        <v>1</v>
      </c>
      <c r="G440" t="e">
        <f>IF(B440=777,(INDEX(ОКНА!$C$60:$C$66,MATCH(СВОДНАЯ!D440,ОКНА!$B$60:$B$66,0))),(INDEX(ОКНА!$C$2:$C$58,MATCH(D440,ОКНА!$B$2:$B$58))))</f>
        <v>#N/A</v>
      </c>
      <c r="H440" t="e">
        <f>INDEX(ОКНА!$D$60:$D$66,MATCH(СВОДНАЯ!D440,ОКНА!$B$60:$B$66,0))</f>
        <v>#N/A</v>
      </c>
      <c r="I440" t="e">
        <f>IF(B440=777,(INDEX(ОКНА!$F$60:$F$66,MATCH(СВОДНАЯ!D440,ОКНА!$B$60:$B$66,0))),(INDEX(ОКНА!$F$2:$F$58,MATCH(D440,ОКНА!$B$2:$B$58))))</f>
        <v>#N/A</v>
      </c>
    </row>
    <row r="441" spans="1:9" x14ac:dyDescent="0.25">
      <c r="A441" s="13">
        <v>2291</v>
      </c>
      <c r="B441" s="13"/>
      <c r="C441" s="13" t="s">
        <v>110</v>
      </c>
      <c r="D441" s="14"/>
      <c r="E441" s="13" t="s">
        <v>107</v>
      </c>
      <c r="F441" s="13">
        <v>1</v>
      </c>
      <c r="G441" t="e">
        <f>IF(B441=777,(INDEX(ОКНА!$C$60:$C$66,MATCH(СВОДНАЯ!D441,ОКНА!$B$60:$B$66,0))),(INDEX(ОКНА!$C$2:$C$58,MATCH(D441,ОКНА!$B$2:$B$58))))</f>
        <v>#N/A</v>
      </c>
      <c r="H441" t="e">
        <f>INDEX(ОКНА!$D$60:$D$66,MATCH(СВОДНАЯ!D441,ОКНА!$B$60:$B$66,0))</f>
        <v>#N/A</v>
      </c>
      <c r="I441" t="e">
        <f>IF(B441=777,(INDEX(ОКНА!$F$60:$F$66,MATCH(СВОДНАЯ!D441,ОКНА!$B$60:$B$66,0))),(INDEX(ОКНА!$F$2:$F$58,MATCH(D441,ОКНА!$B$2:$B$58))))</f>
        <v>#N/A</v>
      </c>
    </row>
    <row r="442" spans="1:9" x14ac:dyDescent="0.25">
      <c r="A442" s="13">
        <v>2291</v>
      </c>
      <c r="B442" s="13">
        <v>777</v>
      </c>
      <c r="C442" s="13" t="s">
        <v>112</v>
      </c>
      <c r="D442" s="13" t="s">
        <v>99</v>
      </c>
      <c r="E442" s="13"/>
      <c r="F442" s="13">
        <v>2</v>
      </c>
      <c r="G442">
        <f>IF(B442=777,(INDEX(ОКНА!$C$60:$C$66,MATCH(СВОДНАЯ!D442,ОКНА!$B$60:$B$66,0))),(INDEX(ОКНА!$C$2:$C$58,MATCH(D442,ОКНА!$B$2:$B$58))))</f>
        <v>12</v>
      </c>
      <c r="H442">
        <f>INDEX(ОКНА!$D$60:$D$66,MATCH(СВОДНАЯ!D442,ОКНА!$B$60:$B$66,0))</f>
        <v>6</v>
      </c>
      <c r="I442">
        <f>IF(B442=777,(INDEX(ОКНА!$F$60:$F$66,MATCH(СВОДНАЯ!D442,ОКНА!$B$60:$B$66,0))),(INDEX(ОКНА!$F$2:$F$58,MATCH(D442,ОКНА!$B$2:$B$58))))</f>
        <v>8</v>
      </c>
    </row>
    <row r="443" spans="1:9" x14ac:dyDescent="0.25">
      <c r="A443" s="13">
        <v>2291</v>
      </c>
      <c r="B443" s="13"/>
      <c r="C443" s="13" t="s">
        <v>109</v>
      </c>
      <c r="D443" s="14"/>
      <c r="E443" s="13"/>
      <c r="F443" s="13">
        <v>1</v>
      </c>
      <c r="G443" t="e">
        <f>IF(B443=777,(INDEX(ОКНА!$C$60:$C$66,MATCH(СВОДНАЯ!D443,ОКНА!$B$60:$B$66,0))),(INDEX(ОКНА!$C$2:$C$58,MATCH(D443,ОКНА!$B$2:$B$58))))</f>
        <v>#N/A</v>
      </c>
      <c r="H443" t="e">
        <f>INDEX(ОКНА!$D$60:$D$66,MATCH(СВОДНАЯ!D443,ОКНА!$B$60:$B$66,0))</f>
        <v>#N/A</v>
      </c>
      <c r="I443" t="e">
        <f>IF(B443=777,(INDEX(ОКНА!$F$60:$F$66,MATCH(СВОДНАЯ!D443,ОКНА!$B$60:$B$66,0))),(INDEX(ОКНА!$F$2:$F$58,MATCH(D443,ОКНА!$B$2:$B$58))))</f>
        <v>#N/A</v>
      </c>
    </row>
    <row r="444" spans="1:9" x14ac:dyDescent="0.25">
      <c r="A444" s="13">
        <v>2291</v>
      </c>
      <c r="B444" s="13"/>
      <c r="C444" s="13" t="s">
        <v>113</v>
      </c>
      <c r="D444" s="14"/>
      <c r="E444" s="13"/>
      <c r="F444" s="13">
        <v>1</v>
      </c>
      <c r="G444" t="e">
        <f>IF(B444=777,(INDEX(ОКНА!$C$60:$C$66,MATCH(СВОДНАЯ!D444,ОКНА!$B$60:$B$66,0))),(INDEX(ОКНА!$C$2:$C$58,MATCH(D444,ОКНА!$B$2:$B$58))))</f>
        <v>#N/A</v>
      </c>
      <c r="H444" t="e">
        <f>INDEX(ОКНА!$D$60:$D$66,MATCH(СВОДНАЯ!D444,ОКНА!$B$60:$B$66,0))</f>
        <v>#N/A</v>
      </c>
      <c r="I444" t="e">
        <f>IF(B444=777,(INDEX(ОКНА!$F$60:$F$66,MATCH(СВОДНАЯ!D444,ОКНА!$B$60:$B$66,0))),(INDEX(ОКНА!$F$2:$F$58,MATCH(D444,ОКНА!$B$2:$B$58))))</f>
        <v>#N/A</v>
      </c>
    </row>
    <row r="445" spans="1:9" x14ac:dyDescent="0.25">
      <c r="A445" s="13">
        <v>2291</v>
      </c>
      <c r="B445" s="13"/>
      <c r="C445" s="13" t="s">
        <v>111</v>
      </c>
      <c r="D445" s="13"/>
      <c r="E445" s="13"/>
      <c r="F445" s="13">
        <v>1</v>
      </c>
      <c r="G445" t="e">
        <f>IF(B445=777,(INDEX(ОКНА!$C$60:$C$66,MATCH(СВОДНАЯ!D445,ОКНА!$B$60:$B$66,0))),(INDEX(ОКНА!$C$2:$C$58,MATCH(D445,ОКНА!$B$2:$B$58))))</f>
        <v>#N/A</v>
      </c>
      <c r="H445" t="e">
        <f>INDEX(ОКНА!$D$60:$D$66,MATCH(СВОДНАЯ!D445,ОКНА!$B$60:$B$66,0))</f>
        <v>#N/A</v>
      </c>
      <c r="I445" t="e">
        <f>IF(B445=777,(INDEX(ОКНА!$F$60:$F$66,MATCH(СВОДНАЯ!D445,ОКНА!$B$60:$B$66,0))),(INDEX(ОКНА!$F$2:$F$58,MATCH(D445,ОКНА!$B$2:$B$58))))</f>
        <v>#N/A</v>
      </c>
    </row>
    <row r="446" spans="1:9" x14ac:dyDescent="0.25">
      <c r="A446" s="13">
        <v>2293</v>
      </c>
      <c r="B446" s="13"/>
      <c r="C446" s="13" t="s">
        <v>112</v>
      </c>
      <c r="D446" s="13" t="s">
        <v>123</v>
      </c>
      <c r="E446" s="13"/>
      <c r="F446" s="13">
        <v>1</v>
      </c>
      <c r="G446">
        <f>IF(B446=777,(INDEX(ОКНА!$C$60:$C$66,MATCH(СВОДНАЯ!D446,ОКНА!$B$60:$B$66,0))),(INDEX(ОКНА!$C$2:$C$58,MATCH(D446,ОКНА!$B$2:$B$58))))</f>
        <v>79</v>
      </c>
      <c r="H446" t="e">
        <f>INDEX(ОКНА!$D$60:$D$66,MATCH(СВОДНАЯ!D446,ОКНА!$B$60:$B$66,0))</f>
        <v>#N/A</v>
      </c>
      <c r="I446">
        <f>IF(B446=777,(INDEX(ОКНА!$F$60:$F$66,MATCH(СВОДНАЯ!D446,ОКНА!$B$60:$B$66,0))),(INDEX(ОКНА!$F$2:$F$58,MATCH(D446,ОКНА!$B$2:$B$58))))</f>
        <v>36</v>
      </c>
    </row>
    <row r="447" spans="1:9" x14ac:dyDescent="0.25">
      <c r="A447" s="13">
        <v>2293</v>
      </c>
      <c r="B447" s="13"/>
      <c r="C447" s="13" t="s">
        <v>110</v>
      </c>
      <c r="D447" s="14"/>
      <c r="E447" s="13" t="s">
        <v>107</v>
      </c>
      <c r="F447" s="13">
        <v>1</v>
      </c>
      <c r="G447" t="e">
        <f>IF(B447=777,(INDEX(ОКНА!$C$60:$C$66,MATCH(СВОДНАЯ!D447,ОКНА!$B$60:$B$66,0))),(INDEX(ОКНА!$C$2:$C$58,MATCH(D447,ОКНА!$B$2:$B$58))))</f>
        <v>#N/A</v>
      </c>
      <c r="H447" t="e">
        <f>INDEX(ОКНА!$D$60:$D$66,MATCH(СВОДНАЯ!D447,ОКНА!$B$60:$B$66,0))</f>
        <v>#N/A</v>
      </c>
      <c r="I447" t="e">
        <f>IF(B447=777,(INDEX(ОКНА!$F$60:$F$66,MATCH(СВОДНАЯ!D447,ОКНА!$B$60:$B$66,0))),(INDEX(ОКНА!$F$2:$F$58,MATCH(D447,ОКНА!$B$2:$B$58))))</f>
        <v>#N/A</v>
      </c>
    </row>
    <row r="448" spans="1:9" x14ac:dyDescent="0.25">
      <c r="A448" s="13">
        <v>2293</v>
      </c>
      <c r="B448" s="13"/>
      <c r="C448" s="13" t="s">
        <v>109</v>
      </c>
      <c r="D448" s="14"/>
      <c r="E448" s="13"/>
      <c r="F448" s="13">
        <v>1</v>
      </c>
      <c r="G448" t="e">
        <f>IF(B448=777,(INDEX(ОКНА!$C$60:$C$66,MATCH(СВОДНАЯ!D448,ОКНА!$B$60:$B$66,0))),(INDEX(ОКНА!$C$2:$C$58,MATCH(D448,ОКНА!$B$2:$B$58))))</f>
        <v>#N/A</v>
      </c>
      <c r="H448" t="e">
        <f>INDEX(ОКНА!$D$60:$D$66,MATCH(СВОДНАЯ!D448,ОКНА!$B$60:$B$66,0))</f>
        <v>#N/A</v>
      </c>
      <c r="I448" t="e">
        <f>IF(B448=777,(INDEX(ОКНА!$F$60:$F$66,MATCH(СВОДНАЯ!D448,ОКНА!$B$60:$B$66,0))),(INDEX(ОКНА!$F$2:$F$58,MATCH(D448,ОКНА!$B$2:$B$58))))</f>
        <v>#N/A</v>
      </c>
    </row>
    <row r="449" spans="1:9" x14ac:dyDescent="0.25">
      <c r="A449" s="13">
        <v>2305</v>
      </c>
      <c r="B449" s="13"/>
      <c r="C449" s="13" t="s">
        <v>111</v>
      </c>
      <c r="D449" s="14"/>
      <c r="E449" s="13"/>
      <c r="F449" s="13">
        <v>1</v>
      </c>
      <c r="G449" t="e">
        <f>IF(B449=777,(INDEX(ОКНА!$C$60:$C$66,MATCH(СВОДНАЯ!D449,ОКНА!$B$60:$B$66,0))),(INDEX(ОКНА!$C$2:$C$58,MATCH(D449,ОКНА!$B$2:$B$58))))</f>
        <v>#N/A</v>
      </c>
      <c r="H449" t="e">
        <f>INDEX(ОКНА!$D$60:$D$66,MATCH(СВОДНАЯ!D449,ОКНА!$B$60:$B$66,0))</f>
        <v>#N/A</v>
      </c>
      <c r="I449" t="e">
        <f>IF(B449=777,(INDEX(ОКНА!$F$60:$F$66,MATCH(СВОДНАЯ!D449,ОКНА!$B$60:$B$66,0))),(INDEX(ОКНА!$F$2:$F$58,MATCH(D449,ОКНА!$B$2:$B$58))))</f>
        <v>#N/A</v>
      </c>
    </row>
    <row r="450" spans="1:9" x14ac:dyDescent="0.25">
      <c r="A450" s="13">
        <v>2305</v>
      </c>
      <c r="B450" s="13">
        <v>777</v>
      </c>
      <c r="C450" s="13" t="s">
        <v>112</v>
      </c>
      <c r="D450" s="13" t="s">
        <v>99</v>
      </c>
      <c r="E450" s="13"/>
      <c r="F450" s="13">
        <v>2</v>
      </c>
      <c r="G450">
        <f>IF(B450=777,(INDEX(ОКНА!$C$60:$C$66,MATCH(СВОДНАЯ!D450,ОКНА!$B$60:$B$66,0))),(INDEX(ОКНА!$C$2:$C$58,MATCH(D450,ОКНА!$B$2:$B$58))))</f>
        <v>12</v>
      </c>
      <c r="H450">
        <f>INDEX(ОКНА!$D$60:$D$66,MATCH(СВОДНАЯ!D450,ОКНА!$B$60:$B$66,0))</f>
        <v>6</v>
      </c>
      <c r="I450">
        <f>IF(B450=777,(INDEX(ОКНА!$F$60:$F$66,MATCH(СВОДНАЯ!D450,ОКНА!$B$60:$B$66,0))),(INDEX(ОКНА!$F$2:$F$58,MATCH(D450,ОКНА!$B$2:$B$58))))</f>
        <v>8</v>
      </c>
    </row>
    <row r="451" spans="1:9" x14ac:dyDescent="0.25">
      <c r="A451" s="13">
        <v>2305</v>
      </c>
      <c r="B451" s="13"/>
      <c r="C451" s="13" t="s">
        <v>113</v>
      </c>
      <c r="D451" s="13"/>
      <c r="E451" s="13"/>
      <c r="F451" s="13">
        <v>1</v>
      </c>
      <c r="G451" t="e">
        <f>IF(B451=777,(INDEX(ОКНА!$C$60:$C$66,MATCH(СВОДНАЯ!D451,ОКНА!$B$60:$B$66,0))),(INDEX(ОКНА!$C$2:$C$58,MATCH(D451,ОКНА!$B$2:$B$58))))</f>
        <v>#N/A</v>
      </c>
      <c r="H451" t="e">
        <f>INDEX(ОКНА!$D$60:$D$66,MATCH(СВОДНАЯ!D451,ОКНА!$B$60:$B$66,0))</f>
        <v>#N/A</v>
      </c>
      <c r="I451" t="e">
        <f>IF(B451=777,(INDEX(ОКНА!$F$60:$F$66,MATCH(СВОДНАЯ!D451,ОКНА!$B$60:$B$66,0))),(INDEX(ОКНА!$F$2:$F$58,MATCH(D451,ОКНА!$B$2:$B$58))))</f>
        <v>#N/A</v>
      </c>
    </row>
    <row r="452" spans="1:9" x14ac:dyDescent="0.25">
      <c r="A452" s="13">
        <v>2305</v>
      </c>
      <c r="B452" s="13"/>
      <c r="C452" s="13" t="s">
        <v>109</v>
      </c>
      <c r="D452" s="13"/>
      <c r="E452" s="13"/>
      <c r="F452" s="13">
        <v>1</v>
      </c>
      <c r="G452" t="e">
        <f>IF(B452=777,(INDEX(ОКНА!$C$60:$C$66,MATCH(СВОДНАЯ!D452,ОКНА!$B$60:$B$66,0))),(INDEX(ОКНА!$C$2:$C$58,MATCH(D452,ОКНА!$B$2:$B$58))))</f>
        <v>#N/A</v>
      </c>
      <c r="H452" t="e">
        <f>INDEX(ОКНА!$D$60:$D$66,MATCH(СВОДНАЯ!D452,ОКНА!$B$60:$B$66,0))</f>
        <v>#N/A</v>
      </c>
      <c r="I452" t="e">
        <f>IF(B452=777,(INDEX(ОКНА!$F$60:$F$66,MATCH(СВОДНАЯ!D452,ОКНА!$B$60:$B$66,0))),(INDEX(ОКНА!$F$2:$F$58,MATCH(D452,ОКНА!$B$2:$B$58))))</f>
        <v>#N/A</v>
      </c>
    </row>
    <row r="453" spans="1:9" x14ac:dyDescent="0.25">
      <c r="A453" s="13">
        <v>2305</v>
      </c>
      <c r="B453" s="13"/>
      <c r="C453" s="13" t="s">
        <v>110</v>
      </c>
      <c r="D453" s="14"/>
      <c r="E453" s="13" t="s">
        <v>107</v>
      </c>
      <c r="F453" s="13">
        <v>1</v>
      </c>
      <c r="G453" t="e">
        <f>IF(B453=777,(INDEX(ОКНА!$C$60:$C$66,MATCH(СВОДНАЯ!D453,ОКНА!$B$60:$B$66,0))),(INDEX(ОКНА!$C$2:$C$58,MATCH(D453,ОКНА!$B$2:$B$58))))</f>
        <v>#N/A</v>
      </c>
      <c r="H453" t="e">
        <f>INDEX(ОКНА!$D$60:$D$66,MATCH(СВОДНАЯ!D453,ОКНА!$B$60:$B$66,0))</f>
        <v>#N/A</v>
      </c>
      <c r="I453" t="e">
        <f>IF(B453=777,(INDEX(ОКНА!$F$60:$F$66,MATCH(СВОДНАЯ!D453,ОКНА!$B$60:$B$66,0))),(INDEX(ОКНА!$F$2:$F$58,MATCH(D453,ОКНА!$B$2:$B$58))))</f>
        <v>#N/A</v>
      </c>
    </row>
    <row r="454" spans="1:9" x14ac:dyDescent="0.25">
      <c r="A454" s="13">
        <v>2306</v>
      </c>
      <c r="B454" s="13"/>
      <c r="C454" s="13" t="s">
        <v>110</v>
      </c>
      <c r="D454" s="14"/>
      <c r="E454" s="13" t="s">
        <v>107</v>
      </c>
      <c r="F454" s="13">
        <v>1</v>
      </c>
      <c r="G454" t="e">
        <f>IF(B454=777,(INDEX(ОКНА!$C$60:$C$66,MATCH(СВОДНАЯ!D454,ОКНА!$B$60:$B$66,0))),(INDEX(ОКНА!$C$2:$C$58,MATCH(D454,ОКНА!$B$2:$B$58))))</f>
        <v>#N/A</v>
      </c>
      <c r="H454" t="e">
        <f>INDEX(ОКНА!$D$60:$D$66,MATCH(СВОДНАЯ!D454,ОКНА!$B$60:$B$66,0))</f>
        <v>#N/A</v>
      </c>
      <c r="I454" t="e">
        <f>IF(B454=777,(INDEX(ОКНА!$F$60:$F$66,MATCH(СВОДНАЯ!D454,ОКНА!$B$60:$B$66,0))),(INDEX(ОКНА!$F$2:$F$58,MATCH(D454,ОКНА!$B$2:$B$58))))</f>
        <v>#N/A</v>
      </c>
    </row>
    <row r="455" spans="1:9" x14ac:dyDescent="0.25">
      <c r="A455" s="13">
        <v>2306</v>
      </c>
      <c r="B455" s="13">
        <v>777</v>
      </c>
      <c r="C455" s="13" t="s">
        <v>112</v>
      </c>
      <c r="D455" s="13" t="s">
        <v>99</v>
      </c>
      <c r="E455" s="13"/>
      <c r="F455" s="13">
        <v>2</v>
      </c>
      <c r="G455">
        <f>IF(B455=777,(INDEX(ОКНА!$C$60:$C$66,MATCH(СВОДНАЯ!D455,ОКНА!$B$60:$B$66,0))),(INDEX(ОКНА!$C$2:$C$58,MATCH(D455,ОКНА!$B$2:$B$58))))</f>
        <v>12</v>
      </c>
      <c r="H455">
        <f>INDEX(ОКНА!$D$60:$D$66,MATCH(СВОДНАЯ!D455,ОКНА!$B$60:$B$66,0))</f>
        <v>6</v>
      </c>
      <c r="I455">
        <f>IF(B455=777,(INDEX(ОКНА!$F$60:$F$66,MATCH(СВОДНАЯ!D455,ОКНА!$B$60:$B$66,0))),(INDEX(ОКНА!$F$2:$F$58,MATCH(D455,ОКНА!$B$2:$B$58))))</f>
        <v>8</v>
      </c>
    </row>
    <row r="456" spans="1:9" x14ac:dyDescent="0.25">
      <c r="A456" s="13">
        <v>2306</v>
      </c>
      <c r="B456" s="13"/>
      <c r="C456" s="13" t="s">
        <v>113</v>
      </c>
      <c r="D456" s="14"/>
      <c r="E456" s="13"/>
      <c r="F456" s="13">
        <v>1</v>
      </c>
      <c r="G456" t="e">
        <f>IF(B456=777,(INDEX(ОКНА!$C$60:$C$66,MATCH(СВОДНАЯ!D456,ОКНА!$B$60:$B$66,0))),(INDEX(ОКНА!$C$2:$C$58,MATCH(D456,ОКНА!$B$2:$B$58))))</f>
        <v>#N/A</v>
      </c>
      <c r="H456" t="e">
        <f>INDEX(ОКНА!$D$60:$D$66,MATCH(СВОДНАЯ!D456,ОКНА!$B$60:$B$66,0))</f>
        <v>#N/A</v>
      </c>
      <c r="I456" t="e">
        <f>IF(B456=777,(INDEX(ОКНА!$F$60:$F$66,MATCH(СВОДНАЯ!D456,ОКНА!$B$60:$B$66,0))),(INDEX(ОКНА!$F$2:$F$58,MATCH(D456,ОКНА!$B$2:$B$58))))</f>
        <v>#N/A</v>
      </c>
    </row>
    <row r="457" spans="1:9" x14ac:dyDescent="0.25">
      <c r="A457" s="13">
        <v>2306</v>
      </c>
      <c r="B457" s="13"/>
      <c r="C457" s="13" t="s">
        <v>109</v>
      </c>
      <c r="D457" s="14"/>
      <c r="E457" s="13"/>
      <c r="F457" s="13">
        <v>1</v>
      </c>
      <c r="G457" t="e">
        <f>IF(B457=777,(INDEX(ОКНА!$C$60:$C$66,MATCH(СВОДНАЯ!D457,ОКНА!$B$60:$B$66,0))),(INDEX(ОКНА!$C$2:$C$58,MATCH(D457,ОКНА!$B$2:$B$58))))</f>
        <v>#N/A</v>
      </c>
      <c r="H457" t="e">
        <f>INDEX(ОКНА!$D$60:$D$66,MATCH(СВОДНАЯ!D457,ОКНА!$B$60:$B$66,0))</f>
        <v>#N/A</v>
      </c>
      <c r="I457" t="e">
        <f>IF(B457=777,(INDEX(ОКНА!$F$60:$F$66,MATCH(СВОДНАЯ!D457,ОКНА!$B$60:$B$66,0))),(INDEX(ОКНА!$F$2:$F$58,MATCH(D457,ОКНА!$B$2:$B$58))))</f>
        <v>#N/A</v>
      </c>
    </row>
    <row r="458" spans="1:9" x14ac:dyDescent="0.25">
      <c r="A458" s="13">
        <v>2306</v>
      </c>
      <c r="B458" s="13"/>
      <c r="C458" s="13" t="s">
        <v>111</v>
      </c>
      <c r="D458" s="14"/>
      <c r="E458" s="13"/>
      <c r="F458" s="13">
        <v>1</v>
      </c>
      <c r="G458" t="e">
        <f>IF(B458=777,(INDEX(ОКНА!$C$60:$C$66,MATCH(СВОДНАЯ!D458,ОКНА!$B$60:$B$66,0))),(INDEX(ОКНА!$C$2:$C$58,MATCH(D458,ОКНА!$B$2:$B$58))))</f>
        <v>#N/A</v>
      </c>
      <c r="H458" t="e">
        <f>INDEX(ОКНА!$D$60:$D$66,MATCH(СВОДНАЯ!D458,ОКНА!$B$60:$B$66,0))</f>
        <v>#N/A</v>
      </c>
      <c r="I458" t="e">
        <f>IF(B458=777,(INDEX(ОКНА!$F$60:$F$66,MATCH(СВОДНАЯ!D458,ОКНА!$B$60:$B$66,0))),(INDEX(ОКНА!$F$2:$F$58,MATCH(D458,ОКНА!$B$2:$B$58))))</f>
        <v>#N/A</v>
      </c>
    </row>
    <row r="459" spans="1:9" x14ac:dyDescent="0.25">
      <c r="A459" s="13">
        <v>2309</v>
      </c>
      <c r="B459" s="13"/>
      <c r="C459" s="13" t="s">
        <v>109</v>
      </c>
      <c r="D459" s="14"/>
      <c r="E459" s="13"/>
      <c r="F459" s="13">
        <v>1</v>
      </c>
      <c r="G459" t="e">
        <f>IF(B459=777,(INDEX(ОКНА!$C$60:$C$66,MATCH(СВОДНАЯ!D459,ОКНА!$B$60:$B$66,0))),(INDEX(ОКНА!$C$2:$C$58,MATCH(D459,ОКНА!$B$2:$B$58))))</f>
        <v>#N/A</v>
      </c>
      <c r="H459" t="e">
        <f>INDEX(ОКНА!$D$60:$D$66,MATCH(СВОДНАЯ!D459,ОКНА!$B$60:$B$66,0))</f>
        <v>#N/A</v>
      </c>
      <c r="I459" t="e">
        <f>IF(B459=777,(INDEX(ОКНА!$F$60:$F$66,MATCH(СВОДНАЯ!D459,ОКНА!$B$60:$B$66,0))),(INDEX(ОКНА!$F$2:$F$58,MATCH(D459,ОКНА!$B$2:$B$58))))</f>
        <v>#N/A</v>
      </c>
    </row>
    <row r="460" spans="1:9" x14ac:dyDescent="0.25">
      <c r="A460" s="13">
        <v>2309</v>
      </c>
      <c r="B460" s="13"/>
      <c r="C460" s="13" t="s">
        <v>111</v>
      </c>
      <c r="D460" s="13"/>
      <c r="E460" s="13"/>
      <c r="F460" s="13">
        <v>1</v>
      </c>
      <c r="G460" t="e">
        <f>IF(B460=777,(INDEX(ОКНА!$C$60:$C$66,MATCH(СВОДНАЯ!D460,ОКНА!$B$60:$B$66,0))),(INDEX(ОКНА!$C$2:$C$58,MATCH(D460,ОКНА!$B$2:$B$58))))</f>
        <v>#N/A</v>
      </c>
      <c r="H460" t="e">
        <f>INDEX(ОКНА!$D$60:$D$66,MATCH(СВОДНАЯ!D460,ОКНА!$B$60:$B$66,0))</f>
        <v>#N/A</v>
      </c>
      <c r="I460" t="e">
        <f>IF(B460=777,(INDEX(ОКНА!$F$60:$F$66,MATCH(СВОДНАЯ!D460,ОКНА!$B$60:$B$66,0))),(INDEX(ОКНА!$F$2:$F$58,MATCH(D460,ОКНА!$B$2:$B$58))))</f>
        <v>#N/A</v>
      </c>
    </row>
    <row r="461" spans="1:9" x14ac:dyDescent="0.25">
      <c r="A461" s="13">
        <v>2309</v>
      </c>
      <c r="B461" s="13"/>
      <c r="C461" s="13" t="s">
        <v>113</v>
      </c>
      <c r="D461" s="14"/>
      <c r="E461" s="13"/>
      <c r="F461" s="13">
        <v>1</v>
      </c>
      <c r="G461" t="e">
        <f>IF(B461=777,(INDEX(ОКНА!$C$60:$C$66,MATCH(СВОДНАЯ!D461,ОКНА!$B$60:$B$66,0))),(INDEX(ОКНА!$C$2:$C$58,MATCH(D461,ОКНА!$B$2:$B$58))))</f>
        <v>#N/A</v>
      </c>
      <c r="H461" t="e">
        <f>INDEX(ОКНА!$D$60:$D$66,MATCH(СВОДНАЯ!D461,ОКНА!$B$60:$B$66,0))</f>
        <v>#N/A</v>
      </c>
      <c r="I461" t="e">
        <f>IF(B461=777,(INDEX(ОКНА!$F$60:$F$66,MATCH(СВОДНАЯ!D461,ОКНА!$B$60:$B$66,0))),(INDEX(ОКНА!$F$2:$F$58,MATCH(D461,ОКНА!$B$2:$B$58))))</f>
        <v>#N/A</v>
      </c>
    </row>
    <row r="462" spans="1:9" x14ac:dyDescent="0.25">
      <c r="A462" s="13">
        <v>2309</v>
      </c>
      <c r="B462" s="13"/>
      <c r="C462" s="13" t="s">
        <v>110</v>
      </c>
      <c r="D462" s="14"/>
      <c r="E462" s="13" t="s">
        <v>107</v>
      </c>
      <c r="F462" s="13">
        <v>1</v>
      </c>
      <c r="G462" t="e">
        <f>IF(B462=777,(INDEX(ОКНА!$C$60:$C$66,MATCH(СВОДНАЯ!D462,ОКНА!$B$60:$B$66,0))),(INDEX(ОКНА!$C$2:$C$58,MATCH(D462,ОКНА!$B$2:$B$58))))</f>
        <v>#N/A</v>
      </c>
      <c r="H462" t="e">
        <f>INDEX(ОКНА!$D$60:$D$66,MATCH(СВОДНАЯ!D462,ОКНА!$B$60:$B$66,0))</f>
        <v>#N/A</v>
      </c>
      <c r="I462" t="e">
        <f>IF(B462=777,(INDEX(ОКНА!$F$60:$F$66,MATCH(СВОДНАЯ!D462,ОКНА!$B$60:$B$66,0))),(INDEX(ОКНА!$F$2:$F$58,MATCH(D462,ОКНА!$B$2:$B$58))))</f>
        <v>#N/A</v>
      </c>
    </row>
    <row r="463" spans="1:9" x14ac:dyDescent="0.25">
      <c r="A463" s="13">
        <v>2318</v>
      </c>
      <c r="B463" s="13">
        <v>777</v>
      </c>
      <c r="C463" s="13" t="s">
        <v>112</v>
      </c>
      <c r="D463" s="13" t="s">
        <v>117</v>
      </c>
      <c r="E463" s="13"/>
      <c r="F463" s="13">
        <v>2</v>
      </c>
      <c r="G463">
        <f>IF(B463=777,(INDEX(ОКНА!$C$60:$C$66,MATCH(СВОДНАЯ!D463,ОКНА!$B$60:$B$66,0))),(INDEX(ОКНА!$C$2:$C$58,MATCH(D463,ОКНА!$B$2:$B$58))))</f>
        <v>12</v>
      </c>
      <c r="H463">
        <f>INDEX(ОКНА!$D$60:$D$66,MATCH(СВОДНАЯ!D463,ОКНА!$B$60:$B$66,0))</f>
        <v>6</v>
      </c>
      <c r="I463">
        <f>IF(B463=777,(INDEX(ОКНА!$F$60:$F$66,MATCH(СВОДНАЯ!D463,ОКНА!$B$60:$B$66,0))),(INDEX(ОКНА!$F$2:$F$58,MATCH(D463,ОКНА!$B$2:$B$58))))</f>
        <v>8</v>
      </c>
    </row>
    <row r="464" spans="1:9" x14ac:dyDescent="0.25">
      <c r="A464" s="13">
        <v>2318</v>
      </c>
      <c r="B464" s="13"/>
      <c r="C464" s="13" t="s">
        <v>109</v>
      </c>
      <c r="D464" s="14"/>
      <c r="E464" s="13"/>
      <c r="F464" s="13">
        <v>1</v>
      </c>
      <c r="G464" t="e">
        <f>IF(B464=777,(INDEX(ОКНА!$C$60:$C$66,MATCH(СВОДНАЯ!D464,ОКНА!$B$60:$B$66,0))),(INDEX(ОКНА!$C$2:$C$58,MATCH(D464,ОКНА!$B$2:$B$58))))</f>
        <v>#N/A</v>
      </c>
      <c r="H464" t="e">
        <f>INDEX(ОКНА!$D$60:$D$66,MATCH(СВОДНАЯ!D464,ОКНА!$B$60:$B$66,0))</f>
        <v>#N/A</v>
      </c>
      <c r="I464" t="e">
        <f>IF(B464=777,(INDEX(ОКНА!$F$60:$F$66,MATCH(СВОДНАЯ!D464,ОКНА!$B$60:$B$66,0))),(INDEX(ОКНА!$F$2:$F$58,MATCH(D464,ОКНА!$B$2:$B$58))))</f>
        <v>#N/A</v>
      </c>
    </row>
    <row r="465" spans="1:9" x14ac:dyDescent="0.25">
      <c r="A465" s="13">
        <v>2318</v>
      </c>
      <c r="B465" s="13"/>
      <c r="C465" s="13" t="s">
        <v>110</v>
      </c>
      <c r="D465" s="13"/>
      <c r="E465" s="13" t="s">
        <v>107</v>
      </c>
      <c r="F465" s="13">
        <v>1</v>
      </c>
      <c r="G465" t="e">
        <f>IF(B465=777,(INDEX(ОКНА!$C$60:$C$66,MATCH(СВОДНАЯ!D465,ОКНА!$B$60:$B$66,0))),(INDEX(ОКНА!$C$2:$C$58,MATCH(D465,ОКНА!$B$2:$B$58))))</f>
        <v>#N/A</v>
      </c>
      <c r="H465" t="e">
        <f>INDEX(ОКНА!$D$60:$D$66,MATCH(СВОДНАЯ!D465,ОКНА!$B$60:$B$66,0))</f>
        <v>#N/A</v>
      </c>
      <c r="I465" t="e">
        <f>IF(B465=777,(INDEX(ОКНА!$F$60:$F$66,MATCH(СВОДНАЯ!D465,ОКНА!$B$60:$B$66,0))),(INDEX(ОКНА!$F$2:$F$58,MATCH(D465,ОКНА!$B$2:$B$58))))</f>
        <v>#N/A</v>
      </c>
    </row>
    <row r="466" spans="1:9" x14ac:dyDescent="0.25">
      <c r="A466" s="13">
        <v>2319</v>
      </c>
      <c r="B466" s="13"/>
      <c r="C466" s="13" t="s">
        <v>111</v>
      </c>
      <c r="D466" s="14"/>
      <c r="E466" s="13"/>
      <c r="F466" s="13">
        <v>1</v>
      </c>
      <c r="G466" t="e">
        <f>IF(B466=777,(INDEX(ОКНА!$C$60:$C$66,MATCH(СВОДНАЯ!D466,ОКНА!$B$60:$B$66,0))),(INDEX(ОКНА!$C$2:$C$58,MATCH(D466,ОКНА!$B$2:$B$58))))</f>
        <v>#N/A</v>
      </c>
      <c r="H466" t="e">
        <f>INDEX(ОКНА!$D$60:$D$66,MATCH(СВОДНАЯ!D466,ОКНА!$B$60:$B$66,0))</f>
        <v>#N/A</v>
      </c>
      <c r="I466" t="e">
        <f>IF(B466=777,(INDEX(ОКНА!$F$60:$F$66,MATCH(СВОДНАЯ!D466,ОКНА!$B$60:$B$66,0))),(INDEX(ОКНА!$F$2:$F$58,MATCH(D466,ОКНА!$B$2:$B$58))))</f>
        <v>#N/A</v>
      </c>
    </row>
    <row r="467" spans="1:9" x14ac:dyDescent="0.25">
      <c r="A467" s="13">
        <v>2319</v>
      </c>
      <c r="B467" s="13"/>
      <c r="C467" s="13" t="s">
        <v>110</v>
      </c>
      <c r="D467" s="14"/>
      <c r="E467" s="13" t="s">
        <v>107</v>
      </c>
      <c r="F467" s="13">
        <v>1</v>
      </c>
      <c r="G467" t="e">
        <f>IF(B467=777,(INDEX(ОКНА!$C$60:$C$66,MATCH(СВОДНАЯ!D467,ОКНА!$B$60:$B$66,0))),(INDEX(ОКНА!$C$2:$C$58,MATCH(D467,ОКНА!$B$2:$B$58))))</f>
        <v>#N/A</v>
      </c>
      <c r="H467" t="e">
        <f>INDEX(ОКНА!$D$60:$D$66,MATCH(СВОДНАЯ!D467,ОКНА!$B$60:$B$66,0))</f>
        <v>#N/A</v>
      </c>
      <c r="I467" t="e">
        <f>IF(B467=777,(INDEX(ОКНА!$F$60:$F$66,MATCH(СВОДНАЯ!D467,ОКНА!$B$60:$B$66,0))),(INDEX(ОКНА!$F$2:$F$58,MATCH(D467,ОКНА!$B$2:$B$58))))</f>
        <v>#N/A</v>
      </c>
    </row>
    <row r="468" spans="1:9" x14ac:dyDescent="0.25">
      <c r="A468" s="13">
        <v>2319</v>
      </c>
      <c r="B468" s="13"/>
      <c r="C468" s="13" t="s">
        <v>109</v>
      </c>
      <c r="D468" s="14"/>
      <c r="E468" s="13"/>
      <c r="F468" s="13">
        <v>1</v>
      </c>
      <c r="G468" t="e">
        <f>IF(B468=777,(INDEX(ОКНА!$C$60:$C$66,MATCH(СВОДНАЯ!D468,ОКНА!$B$60:$B$66,0))),(INDEX(ОКНА!$C$2:$C$58,MATCH(D468,ОКНА!$B$2:$B$58))))</f>
        <v>#N/A</v>
      </c>
      <c r="H468" t="e">
        <f>INDEX(ОКНА!$D$60:$D$66,MATCH(СВОДНАЯ!D468,ОКНА!$B$60:$B$66,0))</f>
        <v>#N/A</v>
      </c>
      <c r="I468" t="e">
        <f>IF(B468=777,(INDEX(ОКНА!$F$60:$F$66,MATCH(СВОДНАЯ!D468,ОКНА!$B$60:$B$66,0))),(INDEX(ОКНА!$F$2:$F$58,MATCH(D468,ОКНА!$B$2:$B$58))))</f>
        <v>#N/A</v>
      </c>
    </row>
    <row r="469" spans="1:9" x14ac:dyDescent="0.25">
      <c r="A469" s="13">
        <v>2319</v>
      </c>
      <c r="B469" s="13"/>
      <c r="C469" s="13" t="s">
        <v>113</v>
      </c>
      <c r="D469" s="14"/>
      <c r="E469" s="13"/>
      <c r="F469" s="13">
        <v>6</v>
      </c>
      <c r="G469" t="e">
        <f>IF(B469=777,(INDEX(ОКНА!$C$60:$C$66,MATCH(СВОДНАЯ!D469,ОКНА!$B$60:$B$66,0))),(INDEX(ОКНА!$C$2:$C$58,MATCH(D469,ОКНА!$B$2:$B$58))))</f>
        <v>#N/A</v>
      </c>
      <c r="H469" t="e">
        <f>INDEX(ОКНА!$D$60:$D$66,MATCH(СВОДНАЯ!D469,ОКНА!$B$60:$B$66,0))</f>
        <v>#N/A</v>
      </c>
      <c r="I469" t="e">
        <f>IF(B469=777,(INDEX(ОКНА!$F$60:$F$66,MATCH(СВОДНАЯ!D469,ОКНА!$B$60:$B$66,0))),(INDEX(ОКНА!$F$2:$F$58,MATCH(D469,ОКНА!$B$2:$B$58))))</f>
        <v>#N/A</v>
      </c>
    </row>
    <row r="470" spans="1:9" x14ac:dyDescent="0.25">
      <c r="A470" s="13">
        <v>2320</v>
      </c>
      <c r="B470" s="13">
        <v>777</v>
      </c>
      <c r="C470" s="13" t="s">
        <v>112</v>
      </c>
      <c r="D470" s="13" t="s">
        <v>117</v>
      </c>
      <c r="E470" s="13"/>
      <c r="F470" s="13">
        <v>2</v>
      </c>
      <c r="G470">
        <f>IF(B470=777,(INDEX(ОКНА!$C$60:$C$66,MATCH(СВОДНАЯ!D470,ОКНА!$B$60:$B$66,0))),(INDEX(ОКНА!$C$2:$C$58,MATCH(D470,ОКНА!$B$2:$B$58))))</f>
        <v>12</v>
      </c>
      <c r="H470">
        <f>INDEX(ОКНА!$D$60:$D$66,MATCH(СВОДНАЯ!D470,ОКНА!$B$60:$B$66,0))</f>
        <v>6</v>
      </c>
      <c r="I470">
        <f>IF(B470=777,(INDEX(ОКНА!$F$60:$F$66,MATCH(СВОДНАЯ!D470,ОКНА!$B$60:$B$66,0))),(INDEX(ОКНА!$F$2:$F$58,MATCH(D470,ОКНА!$B$2:$B$58))))</f>
        <v>8</v>
      </c>
    </row>
    <row r="471" spans="1:9" x14ac:dyDescent="0.25">
      <c r="A471" s="13">
        <v>2320</v>
      </c>
      <c r="B471" s="13"/>
      <c r="C471" s="13" t="s">
        <v>109</v>
      </c>
      <c r="D471" s="14"/>
      <c r="E471" s="13"/>
      <c r="F471" s="13">
        <v>1</v>
      </c>
      <c r="G471" t="e">
        <f>IF(B471=777,(INDEX(ОКНА!$C$60:$C$66,MATCH(СВОДНАЯ!D471,ОКНА!$B$60:$B$66,0))),(INDEX(ОКНА!$C$2:$C$58,MATCH(D471,ОКНА!$B$2:$B$58))))</f>
        <v>#N/A</v>
      </c>
      <c r="H471" t="e">
        <f>INDEX(ОКНА!$D$60:$D$66,MATCH(СВОДНАЯ!D471,ОКНА!$B$60:$B$66,0))</f>
        <v>#N/A</v>
      </c>
      <c r="I471" t="e">
        <f>IF(B471=777,(INDEX(ОКНА!$F$60:$F$66,MATCH(СВОДНАЯ!D471,ОКНА!$B$60:$B$66,0))),(INDEX(ОКНА!$F$2:$F$58,MATCH(D471,ОКНА!$B$2:$B$58))))</f>
        <v>#N/A</v>
      </c>
    </row>
    <row r="472" spans="1:9" x14ac:dyDescent="0.25">
      <c r="A472" s="13">
        <v>2320</v>
      </c>
      <c r="B472" s="13"/>
      <c r="C472" s="13" t="s">
        <v>110</v>
      </c>
      <c r="D472" s="13"/>
      <c r="E472" s="13" t="s">
        <v>107</v>
      </c>
      <c r="F472" s="13">
        <v>1</v>
      </c>
      <c r="G472" t="e">
        <f>IF(B472=777,(INDEX(ОКНА!$C$60:$C$66,MATCH(СВОДНАЯ!D472,ОКНА!$B$60:$B$66,0))),(INDEX(ОКНА!$C$2:$C$58,MATCH(D472,ОКНА!$B$2:$B$58))))</f>
        <v>#N/A</v>
      </c>
      <c r="H472" t="e">
        <f>INDEX(ОКНА!$D$60:$D$66,MATCH(СВОДНАЯ!D472,ОКНА!$B$60:$B$66,0))</f>
        <v>#N/A</v>
      </c>
      <c r="I472" t="e">
        <f>IF(B472=777,(INDEX(ОКНА!$F$60:$F$66,MATCH(СВОДНАЯ!D472,ОКНА!$B$60:$B$66,0))),(INDEX(ОКНА!$F$2:$F$58,MATCH(D472,ОКНА!$B$2:$B$58))))</f>
        <v>#N/A</v>
      </c>
    </row>
    <row r="473" spans="1:9" x14ac:dyDescent="0.25">
      <c r="A473" s="13">
        <v>2322</v>
      </c>
      <c r="B473" s="13">
        <v>777</v>
      </c>
      <c r="C473" s="13" t="s">
        <v>112</v>
      </c>
      <c r="D473" s="13" t="s">
        <v>117</v>
      </c>
      <c r="E473" s="13"/>
      <c r="F473" s="13">
        <v>2</v>
      </c>
      <c r="G473">
        <f>IF(B473=777,(INDEX(ОКНА!$C$60:$C$66,MATCH(СВОДНАЯ!D473,ОКНА!$B$60:$B$66,0))),(INDEX(ОКНА!$C$2:$C$58,MATCH(D473,ОКНА!$B$2:$B$58))))</f>
        <v>12</v>
      </c>
      <c r="H473">
        <f>INDEX(ОКНА!$D$60:$D$66,MATCH(СВОДНАЯ!D473,ОКНА!$B$60:$B$66,0))</f>
        <v>6</v>
      </c>
      <c r="I473">
        <f>IF(B473=777,(INDEX(ОКНА!$F$60:$F$66,MATCH(СВОДНАЯ!D473,ОКНА!$B$60:$B$66,0))),(INDEX(ОКНА!$F$2:$F$58,MATCH(D473,ОКНА!$B$2:$B$58))))</f>
        <v>8</v>
      </c>
    </row>
    <row r="474" spans="1:9" x14ac:dyDescent="0.25">
      <c r="A474" s="13">
        <v>2322</v>
      </c>
      <c r="B474" s="13"/>
      <c r="C474" s="13" t="s">
        <v>110</v>
      </c>
      <c r="D474" s="13"/>
      <c r="E474" s="13" t="s">
        <v>107</v>
      </c>
      <c r="F474" s="13">
        <v>1</v>
      </c>
      <c r="G474" t="e">
        <f>IF(B474=777,(INDEX(ОКНА!$C$60:$C$66,MATCH(СВОДНАЯ!D474,ОКНА!$B$60:$B$66,0))),(INDEX(ОКНА!$C$2:$C$58,MATCH(D474,ОКНА!$B$2:$B$58))))</f>
        <v>#N/A</v>
      </c>
      <c r="H474" t="e">
        <f>INDEX(ОКНА!$D$60:$D$66,MATCH(СВОДНАЯ!D474,ОКНА!$B$60:$B$66,0))</f>
        <v>#N/A</v>
      </c>
      <c r="I474" t="e">
        <f>IF(B474=777,(INDEX(ОКНА!$F$60:$F$66,MATCH(СВОДНАЯ!D474,ОКНА!$B$60:$B$66,0))),(INDEX(ОКНА!$F$2:$F$58,MATCH(D474,ОКНА!$B$2:$B$58))))</f>
        <v>#N/A</v>
      </c>
    </row>
    <row r="475" spans="1:9" x14ac:dyDescent="0.25">
      <c r="A475" s="13">
        <v>2322</v>
      </c>
      <c r="B475" s="13"/>
      <c r="C475" s="13" t="s">
        <v>109</v>
      </c>
      <c r="D475" s="14"/>
      <c r="E475" s="13"/>
      <c r="F475" s="13">
        <v>1</v>
      </c>
      <c r="G475" t="e">
        <f>IF(B475=777,(INDEX(ОКНА!$C$60:$C$66,MATCH(СВОДНАЯ!D475,ОКНА!$B$60:$B$66,0))),(INDEX(ОКНА!$C$2:$C$58,MATCH(D475,ОКНА!$B$2:$B$58))))</f>
        <v>#N/A</v>
      </c>
      <c r="H475" t="e">
        <f>INDEX(ОКНА!$D$60:$D$66,MATCH(СВОДНАЯ!D475,ОКНА!$B$60:$B$66,0))</f>
        <v>#N/A</v>
      </c>
      <c r="I475" t="e">
        <f>IF(B475=777,(INDEX(ОКНА!$F$60:$F$66,MATCH(СВОДНАЯ!D475,ОКНА!$B$60:$B$66,0))),(INDEX(ОКНА!$F$2:$F$58,MATCH(D475,ОКНА!$B$2:$B$58))))</f>
        <v>#N/A</v>
      </c>
    </row>
    <row r="476" spans="1:9" x14ac:dyDescent="0.25">
      <c r="A476" s="13">
        <v>2337</v>
      </c>
      <c r="B476" s="13"/>
      <c r="C476" s="13" t="s">
        <v>110</v>
      </c>
      <c r="D476" s="14"/>
      <c r="E476" s="13" t="s">
        <v>107</v>
      </c>
      <c r="F476" s="13">
        <v>1</v>
      </c>
      <c r="G476" t="e">
        <f>IF(B476=777,(INDEX(ОКНА!$C$60:$C$66,MATCH(СВОДНАЯ!D476,ОКНА!$B$60:$B$66,0))),(INDEX(ОКНА!$C$2:$C$58,MATCH(D476,ОКНА!$B$2:$B$58))))</f>
        <v>#N/A</v>
      </c>
      <c r="H476" t="e">
        <f>INDEX(ОКНА!$D$60:$D$66,MATCH(СВОДНАЯ!D476,ОКНА!$B$60:$B$66,0))</f>
        <v>#N/A</v>
      </c>
      <c r="I476" t="e">
        <f>IF(B476=777,(INDEX(ОКНА!$F$60:$F$66,MATCH(СВОДНАЯ!D476,ОКНА!$B$60:$B$66,0))),(INDEX(ОКНА!$F$2:$F$58,MATCH(D476,ОКНА!$B$2:$B$58))))</f>
        <v>#N/A</v>
      </c>
    </row>
    <row r="477" spans="1:9" x14ac:dyDescent="0.25">
      <c r="A477" s="13">
        <v>2337</v>
      </c>
      <c r="B477" s="14"/>
      <c r="C477" s="13" t="s">
        <v>111</v>
      </c>
      <c r="D477" s="14"/>
      <c r="E477" s="14"/>
      <c r="F477" s="13">
        <v>1</v>
      </c>
      <c r="G477" t="e">
        <f>IF(B477=777,(INDEX(ОКНА!$C$60:$C$66,MATCH(СВОДНАЯ!D477,ОКНА!$B$60:$B$66,0))),(INDEX(ОКНА!$C$2:$C$58,MATCH(D477,ОКНА!$B$2:$B$58))))</f>
        <v>#N/A</v>
      </c>
      <c r="H477" t="e">
        <f>INDEX(ОКНА!$D$60:$D$66,MATCH(СВОДНАЯ!D477,ОКНА!$B$60:$B$66,0))</f>
        <v>#N/A</v>
      </c>
      <c r="I477" t="e">
        <f>IF(B477=777,(INDEX(ОКНА!$F$60:$F$66,MATCH(СВОДНАЯ!D477,ОКНА!$B$60:$B$66,0))),(INDEX(ОКНА!$F$2:$F$58,MATCH(D477,ОКНА!$B$2:$B$58))))</f>
        <v>#N/A</v>
      </c>
    </row>
    <row r="478" spans="1:9" x14ac:dyDescent="0.25">
      <c r="A478" s="13">
        <v>2337</v>
      </c>
      <c r="B478" s="14"/>
      <c r="C478" s="13" t="s">
        <v>109</v>
      </c>
      <c r="D478" s="14"/>
      <c r="E478" s="14"/>
      <c r="F478" s="13">
        <v>1</v>
      </c>
      <c r="G478" t="e">
        <f>IF(B478=777,(INDEX(ОКНА!$C$60:$C$66,MATCH(СВОДНАЯ!D478,ОКНА!$B$60:$B$66,0))),(INDEX(ОКНА!$C$2:$C$58,MATCH(D478,ОКНА!$B$2:$B$58))))</f>
        <v>#N/A</v>
      </c>
      <c r="H478" t="e">
        <f>INDEX(ОКНА!$D$60:$D$66,MATCH(СВОДНАЯ!D478,ОКНА!$B$60:$B$66,0))</f>
        <v>#N/A</v>
      </c>
      <c r="I478" t="e">
        <f>IF(B478=777,(INDEX(ОКНА!$F$60:$F$66,MATCH(СВОДНАЯ!D478,ОКНА!$B$60:$B$66,0))),(INDEX(ОКНА!$F$2:$F$58,MATCH(D478,ОКНА!$B$2:$B$58))))</f>
        <v>#N/A</v>
      </c>
    </row>
  </sheetData>
  <dataConsolidate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9F6E6-4ED5-4381-A3E2-454181D13C8B}">
  <dimension ref="A1:P132"/>
  <sheetViews>
    <sheetView tabSelected="1" workbookViewId="0">
      <selection activeCell="B2" sqref="B2"/>
    </sheetView>
  </sheetViews>
  <sheetFormatPr defaultRowHeight="15" x14ac:dyDescent="0.25"/>
  <cols>
    <col min="9" max="9" width="7" customWidth="1"/>
    <col min="10" max="10" width="11.5703125" customWidth="1"/>
  </cols>
  <sheetData>
    <row r="1" spans="1:16" x14ac:dyDescent="0.25">
      <c r="A1" t="s">
        <v>104</v>
      </c>
      <c r="B1" t="s">
        <v>96</v>
      </c>
      <c r="C1" t="s">
        <v>97</v>
      </c>
      <c r="D1" t="s">
        <v>98</v>
      </c>
      <c r="E1" t="s">
        <v>118</v>
      </c>
      <c r="F1" t="s">
        <v>119</v>
      </c>
      <c r="G1" t="s">
        <v>120</v>
      </c>
      <c r="H1" t="s">
        <v>121</v>
      </c>
      <c r="I1" t="s">
        <v>93</v>
      </c>
      <c r="J1" t="s">
        <v>122</v>
      </c>
    </row>
    <row r="2" spans="1:16" x14ac:dyDescent="0.25">
      <c r="A2" s="13">
        <v>1013</v>
      </c>
      <c r="B2">
        <f>IF(СВОДНАЯ!B2="",0,INDEX(СВОДНАЯ!$G$2:$G$478,MATCH(СПЕКА!A2,СВОДНАЯ!A2:A478,0)))</f>
        <v>0</v>
      </c>
    </row>
    <row r="3" spans="1:16" x14ac:dyDescent="0.25">
      <c r="A3" s="13">
        <v>1017</v>
      </c>
      <c r="B3">
        <f>IF(СВОДНАЯ!B3="",0,INDEX(СВОДНАЯ!$G$2:$G$478,MATCH(СПЕКА!A3,СВОДНАЯ!A3:A479,0)))</f>
        <v>0</v>
      </c>
    </row>
    <row r="4" spans="1:16" x14ac:dyDescent="0.25">
      <c r="A4" s="13">
        <v>1034</v>
      </c>
      <c r="B4">
        <f>IF(СВОДНАЯ!B4="",0,INDEX(СВОДНАЯ!$G$2:$G$478,MATCH(СПЕКА!A4,СВОДНАЯ!A4:A480,0)))</f>
        <v>0</v>
      </c>
    </row>
    <row r="5" spans="1:16" x14ac:dyDescent="0.25">
      <c r="A5" s="13">
        <v>1038</v>
      </c>
      <c r="B5">
        <f>IF(СВОДНАЯ!B5="",0,INDEX(СВОДНАЯ!$G$2:$G$478,MATCH(СПЕКА!A5,СВОДНАЯ!A5:A481,0)))</f>
        <v>0</v>
      </c>
      <c r="P5" t="s">
        <v>126</v>
      </c>
    </row>
    <row r="6" spans="1:16" x14ac:dyDescent="0.25">
      <c r="A6" s="13">
        <v>1058</v>
      </c>
      <c r="B6" t="e">
        <f>IF(СВОДНАЯ!B6="",0,INDEX(СВОДНАЯ!$G$2:$G$478,MATCH(СПЕКА!A6,СВОДНАЯ!A6:A482,0)))</f>
        <v>#N/A</v>
      </c>
    </row>
    <row r="7" spans="1:16" x14ac:dyDescent="0.25">
      <c r="A7" s="13">
        <v>1062</v>
      </c>
      <c r="B7">
        <f>IF(СВОДНАЯ!B7="",0,INDEX(СВОДНАЯ!$G$2:$G$478,MATCH(СПЕКА!A7,СВОДНАЯ!A7:A483,0)))</f>
        <v>0</v>
      </c>
    </row>
    <row r="8" spans="1:16" x14ac:dyDescent="0.25">
      <c r="A8" s="13">
        <v>1070</v>
      </c>
      <c r="B8">
        <f>IF(ISBLANK(СВОДНАЯ!B8),0,INDEX(СВОДНАЯ!$G$2:$G$478,MATCH(СПЕКА!A8,СВОДНАЯ!A8:A484,0)))</f>
        <v>0</v>
      </c>
    </row>
    <row r="9" spans="1:16" x14ac:dyDescent="0.25">
      <c r="A9" s="13">
        <v>1073</v>
      </c>
      <c r="B9">
        <f>IF(ISBLANK(СВОДНАЯ!B9),0,INDEX(СВОДНАЯ!$G$2:$G$478,MATCH(СПЕКА!A9,СВОДНАЯ!A9:A485,0)))</f>
        <v>0</v>
      </c>
    </row>
    <row r="10" spans="1:16" x14ac:dyDescent="0.25">
      <c r="A10" s="13">
        <v>1097</v>
      </c>
      <c r="B10">
        <f>IF(ISBLANK(СВОДНАЯ!B10),0,INDEX(СВОДНАЯ!$G$2:$G$478,MATCH(СПЕКА!A10,СВОДНАЯ!A10:A486,0)))</f>
        <v>0</v>
      </c>
    </row>
    <row r="11" spans="1:16" x14ac:dyDescent="0.25">
      <c r="A11" s="13">
        <v>1104</v>
      </c>
      <c r="B11">
        <f>IF(ISBLANK(СВОДНАЯ!B11),0,INDEX(СВОДНАЯ!$G$2:$G$478,MATCH(СПЕКА!A11,СВОДНАЯ!A11:A487,0)))</f>
        <v>0</v>
      </c>
    </row>
    <row r="12" spans="1:16" x14ac:dyDescent="0.25">
      <c r="A12" s="13">
        <v>1108</v>
      </c>
      <c r="B12">
        <f>IF(ISBLANK(СВОДНАЯ!B12),0,INDEX(СВОДНАЯ!$G$2:$G$478,MATCH(СПЕКА!A12,СВОДНАЯ!A12:A488,0)))</f>
        <v>0</v>
      </c>
    </row>
    <row r="13" spans="1:16" x14ac:dyDescent="0.25">
      <c r="A13" s="13">
        <v>1130</v>
      </c>
      <c r="B13" t="e">
        <f>IF(ISBLANK(СВОДНАЯ!B13),0,INDEX(СВОДНАЯ!$G$2:$G$478,MATCH(СПЕКА!A13,СВОДНАЯ!A13:A489,0)))</f>
        <v>#N/A</v>
      </c>
    </row>
    <row r="14" spans="1:16" x14ac:dyDescent="0.25">
      <c r="A14" s="13">
        <v>1161</v>
      </c>
      <c r="B14">
        <f>IF(ISBLANK(СВОДНАЯ!B14),0,INDEX(СВОДНАЯ!$G$2:$G$478,MATCH(СПЕКА!A14,СВОДНАЯ!A14:A490,0)))</f>
        <v>0</v>
      </c>
    </row>
    <row r="15" spans="1:16" x14ac:dyDescent="0.25">
      <c r="A15" s="13">
        <v>1175</v>
      </c>
      <c r="B15">
        <f>IF(ISBLANK(СВОДНАЯ!B15),0,INDEX(СВОДНАЯ!$G$2:$G$478,MATCH(СПЕКА!A15,СВОДНАЯ!A15:A491,0)))</f>
        <v>0</v>
      </c>
    </row>
    <row r="16" spans="1:16" x14ac:dyDescent="0.25">
      <c r="A16" s="13">
        <v>1191</v>
      </c>
      <c r="B16">
        <f>IF(ISBLANK(СВОДНАЯ!B16),0,INDEX(СВОДНАЯ!$G$2:$G$478,MATCH(СПЕКА!A16,СВОДНАЯ!A16:A492,0)))</f>
        <v>0</v>
      </c>
    </row>
    <row r="17" spans="1:2" x14ac:dyDescent="0.25">
      <c r="A17" s="13">
        <v>1192</v>
      </c>
      <c r="B17" t="e">
        <f>IF(ISBLANK(СВОДНАЯ!B17),0,INDEX(СВОДНАЯ!$G$2:$G$478,MATCH(СПЕКА!A17,СВОДНАЯ!A17:A493,0)))</f>
        <v>#N/A</v>
      </c>
    </row>
    <row r="18" spans="1:2" x14ac:dyDescent="0.25">
      <c r="A18" s="13">
        <v>1210</v>
      </c>
      <c r="B18">
        <f>IF(ISBLANK(СВОДНАЯ!B18),0,INDEX(СВОДНАЯ!$G$2:$G$478,MATCH(СПЕКА!A18,СВОДНАЯ!A18:A494,0)))</f>
        <v>0</v>
      </c>
    </row>
    <row r="19" spans="1:2" x14ac:dyDescent="0.25">
      <c r="A19" s="13">
        <v>1214</v>
      </c>
      <c r="B19">
        <f>IF(ISBLANK(СВОДНАЯ!B19),0,INDEX(СВОДНАЯ!$G$2:$G$478,MATCH(СПЕКА!A19,СВОДНАЯ!A19:A495,0)))</f>
        <v>0</v>
      </c>
    </row>
    <row r="20" spans="1:2" x14ac:dyDescent="0.25">
      <c r="A20" s="13">
        <v>1225</v>
      </c>
      <c r="B20">
        <f>IF(ISBLANK(СВОДНАЯ!B20),0,INDEX(СВОДНАЯ!$G$2:$G$478,MATCH(СПЕКА!A20,СВОДНАЯ!A20:A496,0)))</f>
        <v>0</v>
      </c>
    </row>
    <row r="21" spans="1:2" x14ac:dyDescent="0.25">
      <c r="A21" s="17">
        <v>1246</v>
      </c>
      <c r="B21">
        <f>IF(ISBLANK(СВОДНАЯ!B21),0,INDEX(СВОДНАЯ!$G$2:$G$478,MATCH(СПЕКА!A21,СВОДНАЯ!A21:A497,0)))</f>
        <v>0</v>
      </c>
    </row>
    <row r="22" spans="1:2" x14ac:dyDescent="0.25">
      <c r="A22" s="13">
        <v>1249</v>
      </c>
      <c r="B22" t="e">
        <f>IF(ISBLANK(СВОДНАЯ!B22),0,INDEX(СВОДНАЯ!$G$2:$G$478,MATCH(СПЕКА!A22,СВОДНАЯ!A22:A498,0)))</f>
        <v>#N/A</v>
      </c>
    </row>
    <row r="23" spans="1:2" x14ac:dyDescent="0.25">
      <c r="A23" s="13">
        <v>2002</v>
      </c>
      <c r="B23">
        <f>IF(ISBLANK(СВОДНАЯ!B23),0,INDEX(СВОДНАЯ!$G$2:$G$478,MATCH(СПЕКА!A23,СВОДНАЯ!A23:A499,0)))</f>
        <v>0</v>
      </c>
    </row>
    <row r="24" spans="1:2" x14ac:dyDescent="0.25">
      <c r="A24" s="13">
        <v>2003</v>
      </c>
      <c r="B24">
        <f>IF(ISBLANK(СВОДНАЯ!B24),0,INDEX(СВОДНАЯ!$G$2:$G$478,MATCH(СПЕКА!A24,СВОДНАЯ!A24:A500,0)))</f>
        <v>0</v>
      </c>
    </row>
    <row r="25" spans="1:2" x14ac:dyDescent="0.25">
      <c r="A25" s="13">
        <v>2004</v>
      </c>
      <c r="B25">
        <f>IF(ISBLANK(СВОДНАЯ!B25),0,INDEX(СВОДНАЯ!$G$2:$G$478,MATCH(СПЕКА!A25,СВОДНАЯ!A25:A501,0)))</f>
        <v>0</v>
      </c>
    </row>
    <row r="26" spans="1:2" x14ac:dyDescent="0.25">
      <c r="A26" s="13">
        <v>2005</v>
      </c>
      <c r="B26">
        <f>IF(ISBLANK(СВОДНАЯ!B26),0,INDEX(СВОДНАЯ!$G$2:$G$478,MATCH(СПЕКА!A26,СВОДНАЯ!A26:A502,0)))</f>
        <v>20</v>
      </c>
    </row>
    <row r="27" spans="1:2" x14ac:dyDescent="0.25">
      <c r="A27" s="13">
        <v>2006</v>
      </c>
      <c r="B27">
        <f>IF(ISBLANK(СВОДНАЯ!B27),0,INDEX(СВОДНАЯ!$G$2:$G$478,MATCH(СПЕКА!A27,СВОДНАЯ!A27:A503,0)))</f>
        <v>0</v>
      </c>
    </row>
    <row r="28" spans="1:2" x14ac:dyDescent="0.25">
      <c r="A28" s="13">
        <v>2014</v>
      </c>
      <c r="B28">
        <f>IF(ISBLANK(СВОДНАЯ!B28),0,INDEX(СВОДНАЯ!$G$2:$G$478,MATCH(СПЕКА!A28,СВОДНАЯ!A28:A504,0)))</f>
        <v>0</v>
      </c>
    </row>
    <row r="29" spans="1:2" x14ac:dyDescent="0.25">
      <c r="A29" s="13">
        <v>2022</v>
      </c>
      <c r="B29">
        <f>IF(ISBLANK(СВОДНАЯ!B29),0,INDEX(СВОДНАЯ!$G$2:$G$478,MATCH(СПЕКА!A29,СВОДНАЯ!A29:A505,0)))</f>
        <v>0</v>
      </c>
    </row>
    <row r="30" spans="1:2" x14ac:dyDescent="0.25">
      <c r="A30" s="13">
        <v>2023</v>
      </c>
      <c r="B30">
        <f>IF(ISBLANK(СВОДНАЯ!B30),0,INDEX(СВОДНАЯ!$G$2:$G$478,MATCH(СПЕКА!A30,СВОДНАЯ!A30:A506,0)))</f>
        <v>0</v>
      </c>
    </row>
    <row r="31" spans="1:2" x14ac:dyDescent="0.25">
      <c r="A31" s="13">
        <v>2024</v>
      </c>
      <c r="B31" t="e">
        <f>IF(ISBLANK(СВОДНАЯ!B31),0,INDEX(СВОДНАЯ!$G$2:$G$478,MATCH(СПЕКА!A31,СВОДНАЯ!A31:A507,0)))</f>
        <v>#N/A</v>
      </c>
    </row>
    <row r="32" spans="1:2" x14ac:dyDescent="0.25">
      <c r="A32" s="13">
        <v>2027</v>
      </c>
      <c r="B32">
        <f>IF(ISBLANK(СВОДНАЯ!B32),0,INDEX(СВОДНАЯ!$G$2:$G$478,MATCH(СПЕКА!A32,СВОДНАЯ!A32:A508,0)))</f>
        <v>0</v>
      </c>
    </row>
    <row r="33" spans="1:2" x14ac:dyDescent="0.25">
      <c r="A33" s="13">
        <v>2030</v>
      </c>
      <c r="B33">
        <f>IF(ISBLANK(СВОДНАЯ!B33),0,INDEX(СВОДНАЯ!$G$2:$G$478,MATCH(СПЕКА!A33,СВОДНАЯ!A33:A509,0)))</f>
        <v>0</v>
      </c>
    </row>
    <row r="34" spans="1:2" x14ac:dyDescent="0.25">
      <c r="A34" s="13">
        <v>2031</v>
      </c>
      <c r="B34">
        <f>IF(ISBLANK(СВОДНАЯ!B34),0,INDEX(СВОДНАЯ!$G$2:$G$478,MATCH(СПЕКА!A34,СВОДНАЯ!A34:A510,0)))</f>
        <v>0</v>
      </c>
    </row>
    <row r="35" spans="1:2" x14ac:dyDescent="0.25">
      <c r="A35" s="13">
        <v>2039</v>
      </c>
      <c r="B35">
        <f>IF(ISBLANK(СВОДНАЯ!B35),0,INDEX(СВОДНАЯ!$G$2:$G$478,MATCH(СПЕКА!A35,СВОДНАЯ!A35:A511,0)))</f>
        <v>0</v>
      </c>
    </row>
    <row r="36" spans="1:2" x14ac:dyDescent="0.25">
      <c r="A36" s="13">
        <v>2047</v>
      </c>
      <c r="B36">
        <f>IF(ISBLANK(СВОДНАЯ!B36),0,INDEX(СВОДНАЯ!$G$2:$G$478,MATCH(СПЕКА!A36,СВОДНАЯ!A36:A512,0)))</f>
        <v>71</v>
      </c>
    </row>
    <row r="37" spans="1:2" x14ac:dyDescent="0.25">
      <c r="A37" s="13">
        <v>2062</v>
      </c>
      <c r="B37">
        <f>IF(ISBLANK(СВОДНАЯ!B37),0,INDEX(СВОДНАЯ!$G$2:$G$478,MATCH(СПЕКА!A37,СВОДНАЯ!A37:A513,0)))</f>
        <v>0</v>
      </c>
    </row>
    <row r="38" spans="1:2" x14ac:dyDescent="0.25">
      <c r="A38" s="13">
        <v>2063</v>
      </c>
      <c r="B38">
        <f>IF(ISBLANK(СВОДНАЯ!B38),0,INDEX(СВОДНАЯ!$G$2:$G$478,MATCH(СПЕКА!A38,СВОДНАЯ!A38:A514,0)))</f>
        <v>0</v>
      </c>
    </row>
    <row r="39" spans="1:2" x14ac:dyDescent="0.25">
      <c r="A39" s="13">
        <v>2069</v>
      </c>
      <c r="B39">
        <f>IF(ISBLANK(СВОДНАЯ!B39),0,INDEX(СВОДНАЯ!$G$2:$G$478,MATCH(СПЕКА!A39,СВОДНАЯ!A39:A515,0)))</f>
        <v>0</v>
      </c>
    </row>
    <row r="40" spans="1:2" x14ac:dyDescent="0.25">
      <c r="A40" s="13">
        <v>2074</v>
      </c>
      <c r="B40">
        <f>IF(ISBLANK(СВОДНАЯ!B40),0,INDEX(СВОДНАЯ!$G$2:$G$478,MATCH(СПЕКА!A40,СВОДНАЯ!A40:A516,0)))</f>
        <v>0</v>
      </c>
    </row>
    <row r="41" spans="1:2" x14ac:dyDescent="0.25">
      <c r="A41" s="13">
        <v>2075</v>
      </c>
      <c r="B41">
        <f>IF(ISBLANK(СВОДНАЯ!B41),0,INDEX(СВОДНАЯ!$G$2:$G$478,MATCH(СПЕКА!A41,СВОДНАЯ!A41:A517,0)))</f>
        <v>0</v>
      </c>
    </row>
    <row r="42" spans="1:2" x14ac:dyDescent="0.25">
      <c r="A42" s="13">
        <v>2077</v>
      </c>
      <c r="B42">
        <f>IF(ISBLANK(СВОДНАЯ!B42),0,INDEX(СВОДНАЯ!$G$2:$G$478,MATCH(СПЕКА!A42,СВОДНАЯ!A42:A518,0)))</f>
        <v>0</v>
      </c>
    </row>
    <row r="43" spans="1:2" x14ac:dyDescent="0.25">
      <c r="A43" s="13">
        <v>2079</v>
      </c>
      <c r="B43">
        <f>IF(ISBLANK(СВОДНАЯ!B43),0,INDEX(СВОДНАЯ!$G$2:$G$478,MATCH(СПЕКА!A43,СВОДНАЯ!A43:A519,0)))</f>
        <v>0</v>
      </c>
    </row>
    <row r="44" spans="1:2" x14ac:dyDescent="0.25">
      <c r="A44" s="13">
        <v>2082</v>
      </c>
      <c r="B44" t="e">
        <f>IF(ISBLANK(СВОДНАЯ!B44),0,INDEX(СВОДНАЯ!$G$2:$G$478,MATCH(СПЕКА!A44,СВОДНАЯ!A44:A520,0)))</f>
        <v>#N/A</v>
      </c>
    </row>
    <row r="45" spans="1:2" x14ac:dyDescent="0.25">
      <c r="A45" s="13">
        <v>2083</v>
      </c>
      <c r="B45">
        <f>IF(ISBLANK(СВОДНАЯ!B45),0,INDEX(СВОДНАЯ!$G$2:$G$478,MATCH(СПЕКА!A45,СВОДНАЯ!A45:A521,0)))</f>
        <v>0</v>
      </c>
    </row>
    <row r="46" spans="1:2" x14ac:dyDescent="0.25">
      <c r="A46" s="13">
        <v>2084</v>
      </c>
      <c r="B46">
        <f>IF(ISBLANK(СВОДНАЯ!B46),0,INDEX(СВОДНАЯ!$G$2:$G$478,MATCH(СПЕКА!A46,СВОДНАЯ!A46:A522,0)))</f>
        <v>0</v>
      </c>
    </row>
    <row r="47" spans="1:2" x14ac:dyDescent="0.25">
      <c r="A47" s="13">
        <v>2085</v>
      </c>
      <c r="B47">
        <f>IF(ISBLANK(СВОДНАЯ!B47),0,INDEX(СВОДНАЯ!$G$2:$G$478,MATCH(СПЕКА!A47,СВОДНАЯ!A47:A523,0)))</f>
        <v>0</v>
      </c>
    </row>
    <row r="48" spans="1:2" x14ac:dyDescent="0.25">
      <c r="A48" s="13">
        <v>2086</v>
      </c>
      <c r="B48">
        <f>IF(ISBLANK(СВОДНАЯ!B48),0,INDEX(СВОДНАЯ!$G$2:$G$478,MATCH(СПЕКА!A48,СВОДНАЯ!A48:A524,0)))</f>
        <v>0</v>
      </c>
    </row>
    <row r="49" spans="1:2" x14ac:dyDescent="0.25">
      <c r="A49" s="13">
        <v>2090</v>
      </c>
      <c r="B49">
        <f>IF(ISBLANK(СВОДНАЯ!B49),0,INDEX(СВОДНАЯ!$G$2:$G$478,MATCH(СПЕКА!A49,СВОДНАЯ!A49:A525,0)))</f>
        <v>213</v>
      </c>
    </row>
    <row r="50" spans="1:2" x14ac:dyDescent="0.25">
      <c r="A50" s="13">
        <v>2091</v>
      </c>
      <c r="B50">
        <f>IF(ISBLANK(СВОДНАЯ!B50),0,INDEX(СВОДНАЯ!$G$2:$G$478,MATCH(СПЕКА!A50,СВОДНАЯ!A50:A526,0)))</f>
        <v>0</v>
      </c>
    </row>
    <row r="51" spans="1:2" x14ac:dyDescent="0.25">
      <c r="A51" s="13">
        <v>2094</v>
      </c>
      <c r="B51">
        <f>IF(ISBLANK(СВОДНАЯ!B51),0,INDEX(СВОДНАЯ!$G$2:$G$478,MATCH(СПЕКА!A51,СВОДНАЯ!A51:A527,0)))</f>
        <v>0</v>
      </c>
    </row>
    <row r="52" spans="1:2" x14ac:dyDescent="0.25">
      <c r="A52" s="13">
        <v>2108</v>
      </c>
      <c r="B52">
        <f>IF(ISBLANK(СВОДНАЯ!B52),0,INDEX(СВОДНАЯ!$G$2:$G$478,MATCH(СПЕКА!A52,СВОДНАЯ!A52:A528,0)))</f>
        <v>0</v>
      </c>
    </row>
    <row r="53" spans="1:2" x14ac:dyDescent="0.25">
      <c r="A53" s="13">
        <v>2109</v>
      </c>
      <c r="B53">
        <f>IF(ISBLANK(СВОДНАЯ!B53),0,INDEX(СВОДНАЯ!$G$2:$G$478,MATCH(СПЕКА!A53,СВОДНАЯ!A53:A529,0)))</f>
        <v>0</v>
      </c>
    </row>
    <row r="54" spans="1:2" x14ac:dyDescent="0.25">
      <c r="A54" s="13">
        <v>2110</v>
      </c>
      <c r="B54" t="e">
        <f>IF(ISBLANK(СВОДНАЯ!B54),0,INDEX(СВОДНАЯ!$G$2:$G$478,MATCH(СПЕКА!A54,СВОДНАЯ!A54:A530,0)))</f>
        <v>#N/A</v>
      </c>
    </row>
    <row r="55" spans="1:2" x14ac:dyDescent="0.25">
      <c r="A55" s="13">
        <v>2111</v>
      </c>
      <c r="B55">
        <f>IF(ISBLANK(СВОДНАЯ!B55),0,INDEX(СВОДНАЯ!$G$2:$G$478,MATCH(СПЕКА!A55,СВОДНАЯ!A55:A531,0)))</f>
        <v>0</v>
      </c>
    </row>
    <row r="56" spans="1:2" x14ac:dyDescent="0.25">
      <c r="A56" s="13">
        <v>2112</v>
      </c>
      <c r="B56">
        <f>IF(ISBLANK(СВОДНАЯ!B56),0,INDEX(СВОДНАЯ!$G$2:$G$478,MATCH(СПЕКА!A56,СВОДНАЯ!A56:A532,0)))</f>
        <v>0</v>
      </c>
    </row>
    <row r="57" spans="1:2" x14ac:dyDescent="0.25">
      <c r="A57" s="13">
        <v>2119</v>
      </c>
      <c r="B57">
        <f>IF(ISBLANK(СВОДНАЯ!B57),0,INDEX(СВОДНАЯ!$G$2:$G$478,MATCH(СПЕКА!A57,СВОДНАЯ!A57:A533,0)))</f>
        <v>0</v>
      </c>
    </row>
    <row r="58" spans="1:2" x14ac:dyDescent="0.25">
      <c r="A58" s="13">
        <v>2120</v>
      </c>
      <c r="B58">
        <f>IF(ISBLANK(СВОДНАЯ!B58),0,INDEX(СВОДНАЯ!$G$2:$G$478,MATCH(СПЕКА!A58,СВОДНАЯ!A58:A534,0)))</f>
        <v>0</v>
      </c>
    </row>
    <row r="59" spans="1:2" x14ac:dyDescent="0.25">
      <c r="A59" s="13">
        <v>2121</v>
      </c>
      <c r="B59">
        <f>IF(ISBLANK(СВОДНАЯ!B59),0,INDEX(СВОДНАЯ!$G$2:$G$478,MATCH(СПЕКА!A59,СВОДНАЯ!A59:A535,0)))</f>
        <v>0</v>
      </c>
    </row>
    <row r="60" spans="1:2" x14ac:dyDescent="0.25">
      <c r="A60" s="13">
        <v>2122</v>
      </c>
      <c r="B60">
        <f>IF(ISBLANK(СВОДНАЯ!B60),0,INDEX(СВОДНАЯ!$G$2:$G$478,MATCH(СПЕКА!A60,СВОДНАЯ!A60:A536,0)))</f>
        <v>0</v>
      </c>
    </row>
    <row r="61" spans="1:2" x14ac:dyDescent="0.25">
      <c r="A61" s="13">
        <v>2124</v>
      </c>
      <c r="B61">
        <f>IF(ISBLANK(СВОДНАЯ!B61),0,INDEX(СВОДНАЯ!$G$2:$G$478,MATCH(СПЕКА!A61,СВОДНАЯ!A61:A537,0)))</f>
        <v>213</v>
      </c>
    </row>
    <row r="62" spans="1:2" x14ac:dyDescent="0.25">
      <c r="A62" s="13">
        <v>2125</v>
      </c>
      <c r="B62">
        <f>IF(ISBLANK(СВОДНАЯ!B62),0,INDEX(СВОДНАЯ!$G$2:$G$478,MATCH(СПЕКА!A62,СВОДНАЯ!A62:A538,0)))</f>
        <v>0</v>
      </c>
    </row>
    <row r="63" spans="1:2" x14ac:dyDescent="0.25">
      <c r="A63" s="13">
        <v>2126</v>
      </c>
      <c r="B63">
        <f>IF(ISBLANK(СВОДНАЯ!B63),0,INDEX(СВОДНАЯ!$G$2:$G$478,MATCH(СПЕКА!A63,СВОДНАЯ!A63:A539,0)))</f>
        <v>0</v>
      </c>
    </row>
    <row r="64" spans="1:2" x14ac:dyDescent="0.25">
      <c r="A64" s="13">
        <v>2127</v>
      </c>
      <c r="B64">
        <f>IF(ISBLANK(СВОДНАЯ!B64),0,INDEX(СВОДНАЯ!$G$2:$G$478,MATCH(СПЕКА!A64,СВОДНАЯ!A64:A540,0)))</f>
        <v>0</v>
      </c>
    </row>
    <row r="65" spans="1:2" x14ac:dyDescent="0.25">
      <c r="A65" s="13">
        <v>2128</v>
      </c>
      <c r="B65">
        <f>IF(ISBLANK(СВОДНАЯ!B65),0,INDEX(СВОДНАЯ!$G$2:$G$478,MATCH(СПЕКА!A65,СВОДНАЯ!A65:A541,0)))</f>
        <v>0</v>
      </c>
    </row>
    <row r="66" spans="1:2" x14ac:dyDescent="0.25">
      <c r="A66" s="13">
        <v>2129</v>
      </c>
      <c r="B66" t="e">
        <f>IF(ISBLANK(СВОДНАЯ!B66),0,INDEX(СВОДНАЯ!$G$2:$G$478,MATCH(СПЕКА!A66,СВОДНАЯ!A66:A542,0)))</f>
        <v>#N/A</v>
      </c>
    </row>
    <row r="67" spans="1:2" x14ac:dyDescent="0.25">
      <c r="A67" s="13">
        <v>2130</v>
      </c>
      <c r="B67">
        <f>IF(ISBLANK(СВОДНАЯ!B67),0,INDEX(СВОДНАЯ!$G$2:$G$478,MATCH(СПЕКА!A67,СВОДНАЯ!A67:A543,0)))</f>
        <v>0</v>
      </c>
    </row>
    <row r="68" spans="1:2" x14ac:dyDescent="0.25">
      <c r="A68" s="13">
        <v>2131</v>
      </c>
      <c r="B68">
        <f>IF(ISBLANK(СВОДНАЯ!B68),0,INDEX(СВОДНАЯ!$G$2:$G$478,MATCH(СПЕКА!A68,СВОДНАЯ!A68:A544,0)))</f>
        <v>0</v>
      </c>
    </row>
    <row r="69" spans="1:2" x14ac:dyDescent="0.25">
      <c r="A69" s="13">
        <v>2132</v>
      </c>
      <c r="B69">
        <f>IF(ISBLANK(СВОДНАЯ!B69),0,INDEX(СВОДНАЯ!$G$2:$G$478,MATCH(СПЕКА!A69,СВОДНАЯ!A69:A545,0)))</f>
        <v>0</v>
      </c>
    </row>
    <row r="70" spans="1:2" x14ac:dyDescent="0.25">
      <c r="A70" s="13">
        <v>2133</v>
      </c>
      <c r="B70">
        <f>IF(ISBLANK(СВОДНАЯ!B70),0,INDEX(СВОДНАЯ!$G$2:$G$478,MATCH(СПЕКА!A70,СВОДНАЯ!A70:A546,0)))</f>
        <v>0</v>
      </c>
    </row>
    <row r="71" spans="1:2" x14ac:dyDescent="0.25">
      <c r="A71" s="13">
        <v>2134</v>
      </c>
      <c r="B71" t="e">
        <f>IF(ISBLANK(СВОДНАЯ!B71),0,INDEX(СВОДНАЯ!$G$2:$G$478,MATCH(СПЕКА!A71,СВОДНАЯ!A71:A547,0)))</f>
        <v>#N/A</v>
      </c>
    </row>
    <row r="72" spans="1:2" x14ac:dyDescent="0.25">
      <c r="A72" s="13">
        <v>2135</v>
      </c>
      <c r="B72">
        <f>IF(ISBLANK(СВОДНАЯ!B72),0,INDEX(СВОДНАЯ!$G$2:$G$478,MATCH(СПЕКА!A72,СВОДНАЯ!A72:A548,0)))</f>
        <v>0</v>
      </c>
    </row>
    <row r="73" spans="1:2" x14ac:dyDescent="0.25">
      <c r="A73" s="13">
        <v>2136</v>
      </c>
      <c r="B73">
        <f>IF(ISBLANK(СВОДНАЯ!B73),0,INDEX(СВОДНАЯ!$G$2:$G$478,MATCH(СПЕКА!A73,СВОДНАЯ!A73:A549,0)))</f>
        <v>0</v>
      </c>
    </row>
    <row r="74" spans="1:2" x14ac:dyDescent="0.25">
      <c r="A74" s="13">
        <v>2137</v>
      </c>
      <c r="B74">
        <f>IF(ISBLANK(СВОДНАЯ!B74),0,INDEX(СВОДНАЯ!$G$2:$G$478,MATCH(СПЕКА!A74,СВОДНАЯ!A74:A550,0)))</f>
        <v>0</v>
      </c>
    </row>
    <row r="75" spans="1:2" x14ac:dyDescent="0.25">
      <c r="A75" s="13">
        <v>2149</v>
      </c>
      <c r="B75">
        <f>IF(ISBLANK(СВОДНАЯ!B75),0,INDEX(СВОДНАЯ!$G$2:$G$478,MATCH(СПЕКА!A75,СВОДНАЯ!A75:A551,0)))</f>
        <v>0</v>
      </c>
    </row>
    <row r="76" spans="1:2" x14ac:dyDescent="0.25">
      <c r="A76" s="13">
        <v>2152</v>
      </c>
      <c r="B76" t="e">
        <f>IF(ISBLANK(СВОДНАЯ!B76),0,INDEX(СВОДНАЯ!$G$2:$G$478,MATCH(СПЕКА!A76,СВОДНАЯ!A76:A552,0)))</f>
        <v>#N/A</v>
      </c>
    </row>
    <row r="77" spans="1:2" x14ac:dyDescent="0.25">
      <c r="A77" s="13">
        <v>2153</v>
      </c>
      <c r="B77">
        <f>IF(ISBLANK(СВОДНАЯ!B77),0,INDEX(СВОДНАЯ!$G$2:$G$478,MATCH(СПЕКА!A77,СВОДНАЯ!A77:A553,0)))</f>
        <v>0</v>
      </c>
    </row>
    <row r="78" spans="1:2" x14ac:dyDescent="0.25">
      <c r="A78" s="13" t="s">
        <v>116</v>
      </c>
      <c r="B78">
        <f>IF(ISBLANK(СВОДНАЯ!B78),0,INDEX(СВОДНАЯ!$G$2:$G$478,MATCH(СПЕКА!A78,СВОДНАЯ!A78:A554,0)))</f>
        <v>0</v>
      </c>
    </row>
    <row r="79" spans="1:2" x14ac:dyDescent="0.25">
      <c r="A79" s="13">
        <v>2155</v>
      </c>
      <c r="B79">
        <f>IF(ISBLANK(СВОДНАЯ!B79),0,INDEX(СВОДНАЯ!$G$2:$G$478,MATCH(СПЕКА!A79,СВОДНАЯ!A79:A555,0)))</f>
        <v>0</v>
      </c>
    </row>
    <row r="80" spans="1:2" x14ac:dyDescent="0.25">
      <c r="A80" s="13">
        <v>2157</v>
      </c>
      <c r="B80">
        <f>IF(ISBLANK(СВОДНАЯ!B80),0,INDEX(СВОДНАЯ!$G$2:$G$478,MATCH(СПЕКА!A80,СВОДНАЯ!A80:A556,0)))</f>
        <v>0</v>
      </c>
    </row>
    <row r="81" spans="1:2" x14ac:dyDescent="0.25">
      <c r="A81" s="13">
        <v>2160</v>
      </c>
      <c r="B81">
        <f>IF(ISBLANK(СВОДНАЯ!B81),0,INDEX(СВОДНАЯ!$G$2:$G$478,MATCH(СПЕКА!A81,СВОДНАЯ!A81:A557,0)))</f>
        <v>0</v>
      </c>
    </row>
    <row r="82" spans="1:2" x14ac:dyDescent="0.25">
      <c r="A82" s="13">
        <v>2161</v>
      </c>
      <c r="B82">
        <f>IF(ISBLANK(СВОДНАЯ!B82),0,INDEX(СВОДНАЯ!$G$2:$G$478,MATCH(СПЕКА!A82,СВОДНАЯ!A82:A558,0)))</f>
        <v>0</v>
      </c>
    </row>
    <row r="83" spans="1:2" x14ac:dyDescent="0.25">
      <c r="A83" s="13">
        <v>2169</v>
      </c>
      <c r="B83">
        <f>IF(ISBLANK(СВОДНАЯ!B83),0,INDEX(СВОДНАЯ!$G$2:$G$478,MATCH(СПЕКА!A83,СВОДНАЯ!A83:A559,0)))</f>
        <v>0</v>
      </c>
    </row>
    <row r="84" spans="1:2" x14ac:dyDescent="0.25">
      <c r="A84" s="13">
        <v>2172</v>
      </c>
      <c r="B84" t="e">
        <f>IF(ISBLANK(СВОДНАЯ!B84),0,INDEX(СВОДНАЯ!$G$2:$G$478,MATCH(СПЕКА!A84,СВОДНАЯ!A84:A560,0)))</f>
        <v>#N/A</v>
      </c>
    </row>
    <row r="85" spans="1:2" x14ac:dyDescent="0.25">
      <c r="A85" s="13">
        <v>2178</v>
      </c>
      <c r="B85">
        <f>IF(ISBLANK(СВОДНАЯ!B85),0,INDEX(СВОДНАЯ!$G$2:$G$478,MATCH(СПЕКА!A85,СВОДНАЯ!A85:A561,0)))</f>
        <v>0</v>
      </c>
    </row>
    <row r="86" spans="1:2" x14ac:dyDescent="0.25">
      <c r="A86" s="13">
        <v>2180</v>
      </c>
      <c r="B86">
        <f>IF(ISBLANK(СВОДНАЯ!B86),0,INDEX(СВОДНАЯ!$G$2:$G$478,MATCH(СПЕКА!A86,СВОДНАЯ!A86:A562,0)))</f>
        <v>0</v>
      </c>
    </row>
    <row r="87" spans="1:2" x14ac:dyDescent="0.25">
      <c r="A87" s="13">
        <v>2191</v>
      </c>
      <c r="B87">
        <f>IF(ISBLANK(СВОДНАЯ!B87),0,INDEX(СВОДНАЯ!$G$2:$G$478,MATCH(СПЕКА!A87,СВОДНАЯ!A87:A563,0)))</f>
        <v>0</v>
      </c>
    </row>
    <row r="88" spans="1:2" x14ac:dyDescent="0.25">
      <c r="A88" s="13">
        <v>2194</v>
      </c>
      <c r="B88">
        <f>IF(ISBLANK(СВОДНАЯ!B88),0,INDEX(СВОДНАЯ!$G$2:$G$478,MATCH(СПЕКА!A88,СВОДНАЯ!A88:A564,0)))</f>
        <v>0</v>
      </c>
    </row>
    <row r="89" spans="1:2" x14ac:dyDescent="0.25">
      <c r="A89" s="13">
        <v>2195</v>
      </c>
      <c r="B89">
        <f>IF(ISBLANK(СВОДНАЯ!B89),0,INDEX(СВОДНАЯ!$G$2:$G$478,MATCH(СПЕКА!A89,СВОДНАЯ!A89:A565,0)))</f>
        <v>0</v>
      </c>
    </row>
    <row r="90" spans="1:2" x14ac:dyDescent="0.25">
      <c r="A90" s="13">
        <v>2196</v>
      </c>
      <c r="B90">
        <f>IF(ISBLANK(СВОДНАЯ!B90),0,INDEX(СВОДНАЯ!$G$2:$G$478,MATCH(СПЕКА!A90,СВОДНАЯ!A90:A566,0)))</f>
        <v>0</v>
      </c>
    </row>
    <row r="91" spans="1:2" x14ac:dyDescent="0.25">
      <c r="A91" s="17">
        <v>2219</v>
      </c>
      <c r="B91" t="e">
        <f>IF(ISBLANK(СВОДНАЯ!B91),0,INDEX(СВОДНАЯ!$G$2:$G$478,MATCH(СПЕКА!A91,СВОДНАЯ!A91:A567,0)))</f>
        <v>#N/A</v>
      </c>
    </row>
    <row r="92" spans="1:2" x14ac:dyDescent="0.25">
      <c r="A92" s="17">
        <v>2221</v>
      </c>
      <c r="B92">
        <f>IF(ISBLANK(СВОДНАЯ!B92),0,INDEX(СВОДНАЯ!$G$2:$G$478,MATCH(СПЕКА!A92,СВОДНАЯ!A92:A568,0)))</f>
        <v>0</v>
      </c>
    </row>
    <row r="93" spans="1:2" x14ac:dyDescent="0.25">
      <c r="A93" s="17">
        <v>2222</v>
      </c>
      <c r="B93">
        <f>IF(ISBLANK(СВОДНАЯ!B93),0,INDEX(СВОДНАЯ!$G$2:$G$478,MATCH(СПЕКА!A93,СВОДНАЯ!A93:A569,0)))</f>
        <v>0</v>
      </c>
    </row>
    <row r="94" spans="1:2" x14ac:dyDescent="0.25">
      <c r="A94" s="17">
        <v>2223</v>
      </c>
      <c r="B94" t="e">
        <f>IF(ISBLANK(СВОДНАЯ!B94),0,INDEX(СВОДНАЯ!$G$2:$G$478,MATCH(СПЕКА!A94,СВОДНАЯ!A94:A570,0)))</f>
        <v>#N/A</v>
      </c>
    </row>
    <row r="95" spans="1:2" x14ac:dyDescent="0.25">
      <c r="A95" s="13">
        <v>2225</v>
      </c>
      <c r="B95">
        <f>IF(ISBLANK(СВОДНАЯ!B95),0,INDEX(СВОДНАЯ!$G$2:$G$478,MATCH(СПЕКА!A95,СВОДНАЯ!A95:A571,0)))</f>
        <v>0</v>
      </c>
    </row>
    <row r="96" spans="1:2" x14ac:dyDescent="0.25">
      <c r="A96" s="17">
        <v>2226</v>
      </c>
      <c r="B96">
        <f>IF(ISBLANK(СВОДНАЯ!B96),0,INDEX(СВОДНАЯ!$G$2:$G$478,MATCH(СПЕКА!A96,СВОДНАЯ!A96:A572,0)))</f>
        <v>0</v>
      </c>
    </row>
    <row r="97" spans="1:2" x14ac:dyDescent="0.25">
      <c r="A97" s="13">
        <v>2230</v>
      </c>
      <c r="B97" t="e">
        <f>IF(ISBLANK(СВОДНАЯ!B97),0,INDEX(СВОДНАЯ!$G$2:$G$478,MATCH(СПЕКА!A97,СВОДНАЯ!A97:A573,0)))</f>
        <v>#N/A</v>
      </c>
    </row>
    <row r="98" spans="1:2" x14ac:dyDescent="0.25">
      <c r="A98" s="13">
        <v>2233</v>
      </c>
      <c r="B98">
        <f>IF(ISBLANK(СВОДНАЯ!B98),0,INDEX(СВОДНАЯ!$G$2:$G$478,MATCH(СПЕКА!A98,СВОДНАЯ!A98:A574,0)))</f>
        <v>0</v>
      </c>
    </row>
    <row r="99" spans="1:2" x14ac:dyDescent="0.25">
      <c r="A99" s="17">
        <v>2234</v>
      </c>
      <c r="B99">
        <f>IF(ISBLANK(СВОДНАЯ!B99),0,INDEX(СВОДНАЯ!$G$2:$G$478,MATCH(СПЕКА!A99,СВОДНАЯ!A99:A575,0)))</f>
        <v>0</v>
      </c>
    </row>
    <row r="100" spans="1:2" x14ac:dyDescent="0.25">
      <c r="A100" s="13">
        <v>2244</v>
      </c>
      <c r="B100" t="e">
        <f>IF(ISBLANK(СВОДНАЯ!B100),0,INDEX(СВОДНАЯ!$G$2:$G$478,MATCH(СПЕКА!A100,СВОДНАЯ!A100:A576,0)))</f>
        <v>#N/A</v>
      </c>
    </row>
    <row r="101" spans="1:2" x14ac:dyDescent="0.25">
      <c r="A101" s="13">
        <v>2252</v>
      </c>
      <c r="B101">
        <f>IF(ISBLANK(СВОДНАЯ!B101),0,INDEX(СВОДНАЯ!$G$2:$G$478,MATCH(СПЕКА!A101,СВОДНАЯ!A101:A577,0)))</f>
        <v>0</v>
      </c>
    </row>
    <row r="102" spans="1:2" x14ac:dyDescent="0.25">
      <c r="A102" s="13">
        <v>2253</v>
      </c>
      <c r="B102">
        <f>IF(ISBLANK(СВОДНАЯ!B102),0,INDEX(СВОДНАЯ!$G$2:$G$478,MATCH(СПЕКА!A102,СВОДНАЯ!A102:A578,0)))</f>
        <v>0</v>
      </c>
    </row>
    <row r="103" spans="1:2" x14ac:dyDescent="0.25">
      <c r="A103" s="13">
        <v>2254</v>
      </c>
      <c r="B103" t="e">
        <f>IF(ISBLANK(СВОДНАЯ!B103),0,INDEX(СВОДНАЯ!$G$2:$G$478,MATCH(СПЕКА!A103,СВОДНАЯ!A103:A579,0)))</f>
        <v>#N/A</v>
      </c>
    </row>
    <row r="104" spans="1:2" x14ac:dyDescent="0.25">
      <c r="A104" s="13">
        <v>2255</v>
      </c>
      <c r="B104">
        <f>IF(ISBLANK(СВОДНАЯ!B104),0,INDEX(СВОДНАЯ!$G$2:$G$478,MATCH(СПЕКА!A104,СВОДНАЯ!A104:A580,0)))</f>
        <v>0</v>
      </c>
    </row>
    <row r="105" spans="1:2" x14ac:dyDescent="0.25">
      <c r="A105" s="13">
        <v>2256</v>
      </c>
      <c r="B105">
        <f>IF(ISBLANK(СВОДНАЯ!B105),0,INDEX(СВОДНАЯ!$G$2:$G$478,MATCH(СПЕКА!A105,СВОДНАЯ!A105:A581,0)))</f>
        <v>0</v>
      </c>
    </row>
    <row r="106" spans="1:2" x14ac:dyDescent="0.25">
      <c r="A106" s="13">
        <v>2258</v>
      </c>
      <c r="B106">
        <f>IF(ISBLANK(СВОДНАЯ!B106),0,INDEX(СВОДНАЯ!$G$2:$G$478,MATCH(СПЕКА!A106,СВОДНАЯ!A106:A582,0)))</f>
        <v>0</v>
      </c>
    </row>
    <row r="107" spans="1:2" x14ac:dyDescent="0.25">
      <c r="A107" s="13">
        <v>2259</v>
      </c>
      <c r="B107" t="e">
        <f>IF(ISBLANK(СВОДНАЯ!B107),0,INDEX(СВОДНАЯ!$G$2:$G$478,MATCH(СПЕКА!A107,СВОДНАЯ!A107:A583,0)))</f>
        <v>#N/A</v>
      </c>
    </row>
    <row r="108" spans="1:2" x14ac:dyDescent="0.25">
      <c r="A108" s="13">
        <v>2260</v>
      </c>
      <c r="B108">
        <f>IF(ISBLANK(СВОДНАЯ!B108),0,INDEX(СВОДНАЯ!$G$2:$G$478,MATCH(СПЕКА!A108,СВОДНАЯ!A108:A584,0)))</f>
        <v>0</v>
      </c>
    </row>
    <row r="109" spans="1:2" x14ac:dyDescent="0.25">
      <c r="A109" s="13">
        <v>2269</v>
      </c>
      <c r="B109">
        <f>IF(ISBLANK(СВОДНАЯ!B109),0,INDEX(СВОДНАЯ!$G$2:$G$478,MATCH(СПЕКА!A109,СВОДНАЯ!A109:A585,0)))</f>
        <v>0</v>
      </c>
    </row>
    <row r="110" spans="1:2" x14ac:dyDescent="0.25">
      <c r="A110" s="13">
        <v>2270</v>
      </c>
      <c r="B110">
        <f>IF(ISBLANK(СВОДНАЯ!B110),0,INDEX(СВОДНАЯ!$G$2:$G$478,MATCH(СПЕКА!A110,СВОДНАЯ!A110:A586,0)))</f>
        <v>0</v>
      </c>
    </row>
    <row r="111" spans="1:2" x14ac:dyDescent="0.25">
      <c r="A111" s="13">
        <v>2271</v>
      </c>
      <c r="B111" t="e">
        <f>IF(ISBLANK(СВОДНАЯ!B111),0,INDEX(СВОДНАЯ!$G$2:$G$478,MATCH(СПЕКА!A111,СВОДНАЯ!A111:A587,0)))</f>
        <v>#N/A</v>
      </c>
    </row>
    <row r="112" spans="1:2" x14ac:dyDescent="0.25">
      <c r="A112" s="13">
        <v>2272</v>
      </c>
      <c r="B112">
        <f>IF(ISBLANK(СВОДНАЯ!B112),0,INDEX(СВОДНАЯ!$G$2:$G$478,MATCH(СПЕКА!A112,СВОДНАЯ!A112:A588,0)))</f>
        <v>0</v>
      </c>
    </row>
    <row r="113" spans="1:2" x14ac:dyDescent="0.25">
      <c r="A113" s="13">
        <v>2273</v>
      </c>
      <c r="B113">
        <f>IF(ISBLANK(СВОДНАЯ!B113),0,INDEX(СВОДНАЯ!$G$2:$G$478,MATCH(СПЕКА!A113,СВОДНАЯ!A113:A589,0)))</f>
        <v>0</v>
      </c>
    </row>
    <row r="114" spans="1:2" x14ac:dyDescent="0.25">
      <c r="A114" s="13">
        <v>2274</v>
      </c>
      <c r="B114" t="e">
        <f>IF(ISBLANK(СВОДНАЯ!B114),0,INDEX(СВОДНАЯ!$G$2:$G$478,MATCH(СПЕКА!A114,СВОДНАЯ!A114:A590,0)))</f>
        <v>#N/A</v>
      </c>
    </row>
    <row r="115" spans="1:2" x14ac:dyDescent="0.25">
      <c r="A115" s="17">
        <v>2276</v>
      </c>
      <c r="B115">
        <f>IF(ISBLANK(СВОДНАЯ!B115),0,INDEX(СВОДНАЯ!$G$2:$G$478,MATCH(СПЕКА!A115,СВОДНАЯ!A115:A591,0)))</f>
        <v>0</v>
      </c>
    </row>
    <row r="116" spans="1:2" x14ac:dyDescent="0.25">
      <c r="A116" s="13">
        <v>2277</v>
      </c>
      <c r="B116">
        <f>IF(ISBLANK(СВОДНАЯ!B116),0,INDEX(СВОДНАЯ!$G$2:$G$478,MATCH(СПЕКА!A116,СВОДНАЯ!A116:A592,0)))</f>
        <v>0</v>
      </c>
    </row>
    <row r="117" spans="1:2" x14ac:dyDescent="0.25">
      <c r="A117" s="13">
        <v>2285</v>
      </c>
      <c r="B117" t="e">
        <f>IF(ISBLANK(СВОДНАЯ!B117),0,INDEX(СВОДНАЯ!$G$2:$G$478,MATCH(СПЕКА!A117,СВОДНАЯ!A117:A593,0)))</f>
        <v>#N/A</v>
      </c>
    </row>
    <row r="118" spans="1:2" x14ac:dyDescent="0.25">
      <c r="A118" s="13">
        <v>2286</v>
      </c>
      <c r="B118">
        <f>IF(ISBLANK(СВОДНАЯ!B118),0,INDEX(СВОДНАЯ!$G$2:$G$478,MATCH(СПЕКА!A118,СВОДНАЯ!A118:A594,0)))</f>
        <v>0</v>
      </c>
    </row>
    <row r="119" spans="1:2" x14ac:dyDescent="0.25">
      <c r="A119" s="13">
        <v>2287</v>
      </c>
      <c r="B119">
        <f>IF(ISBLANK(СВОДНАЯ!B119),0,INDEX(СВОДНАЯ!$G$2:$G$478,MATCH(СПЕКА!A119,СВОДНАЯ!A119:A595,0)))</f>
        <v>0</v>
      </c>
    </row>
    <row r="120" spans="1:2" x14ac:dyDescent="0.25">
      <c r="A120" s="13">
        <v>2288</v>
      </c>
      <c r="B120">
        <f>IF(ISBLANK(СВОДНАЯ!B120),0,INDEX(СВОДНАЯ!$G$2:$G$478,MATCH(СПЕКА!A120,СВОДНАЯ!A120:A596,0)))</f>
        <v>0</v>
      </c>
    </row>
    <row r="121" spans="1:2" x14ac:dyDescent="0.25">
      <c r="A121" s="13">
        <v>2289</v>
      </c>
      <c r="B121">
        <f>IF(ISBLANK(СВОДНАЯ!B121),0,INDEX(СВОДНАЯ!$G$2:$G$478,MATCH(СПЕКА!A121,СВОДНАЯ!A121:A597,0)))</f>
        <v>0</v>
      </c>
    </row>
    <row r="122" spans="1:2" x14ac:dyDescent="0.25">
      <c r="A122" s="13">
        <v>2290</v>
      </c>
      <c r="B122">
        <f>IF(ISBLANK(СВОДНАЯ!B122),0,INDEX(СВОДНАЯ!$G$2:$G$478,MATCH(СПЕКА!A122,СВОДНАЯ!A122:A598,0)))</f>
        <v>0</v>
      </c>
    </row>
    <row r="123" spans="1:2" x14ac:dyDescent="0.25">
      <c r="A123" s="13">
        <v>2291</v>
      </c>
      <c r="B123">
        <f>IF(ISBLANK(СВОДНАЯ!B123),0,INDEX(СВОДНАЯ!$G$2:$G$478,MATCH(СПЕКА!A123,СВОДНАЯ!A123:A599,0)))</f>
        <v>0</v>
      </c>
    </row>
    <row r="124" spans="1:2" x14ac:dyDescent="0.25">
      <c r="A124" s="13">
        <v>2293</v>
      </c>
      <c r="B124" t="e">
        <f>IF(ISBLANK(СВОДНАЯ!B124),0,INDEX(СВОДНАЯ!$G$2:$G$478,MATCH(СПЕКА!A124,СВОДНАЯ!A124:A600,0)))</f>
        <v>#N/A</v>
      </c>
    </row>
    <row r="125" spans="1:2" x14ac:dyDescent="0.25">
      <c r="A125" s="13">
        <v>2305</v>
      </c>
      <c r="B125">
        <f>IF(ISBLANK(СВОДНАЯ!B125),0,INDEX(СВОДНАЯ!$G$2:$G$478,MATCH(СПЕКА!A125,СВОДНАЯ!A125:A601,0)))</f>
        <v>0</v>
      </c>
    </row>
    <row r="126" spans="1:2" x14ac:dyDescent="0.25">
      <c r="A126" s="13">
        <v>2306</v>
      </c>
      <c r="B126">
        <f>IF(ISBLANK(СВОДНАЯ!B126),0,INDEX(СВОДНАЯ!$G$2:$G$478,MATCH(СПЕКА!A126,СВОДНАЯ!A126:A602,0)))</f>
        <v>0</v>
      </c>
    </row>
    <row r="127" spans="1:2" x14ac:dyDescent="0.25">
      <c r="A127" s="13">
        <v>2309</v>
      </c>
      <c r="B127" t="e">
        <f>IF(ISBLANK(СВОДНАЯ!B127),0,INDEX(СВОДНАЯ!$G$2:$G$478,MATCH(СПЕКА!A127,СВОДНАЯ!A127:A603,0)))</f>
        <v>#N/A</v>
      </c>
    </row>
    <row r="128" spans="1:2" x14ac:dyDescent="0.25">
      <c r="A128" s="13">
        <v>2318</v>
      </c>
      <c r="B128">
        <f>IF(ISBLANK(СВОДНАЯ!B128),0,INDEX(СВОДНАЯ!$G$2:$G$478,MATCH(СПЕКА!A128,СВОДНАЯ!A128:A604,0)))</f>
        <v>0</v>
      </c>
    </row>
    <row r="129" spans="1:2" x14ac:dyDescent="0.25">
      <c r="A129" s="13">
        <v>2319</v>
      </c>
      <c r="B129">
        <f>IF(ISBLANK(СВОДНАЯ!B129),0,INDEX(СВОДНАЯ!$G$2:$G$478,MATCH(СПЕКА!A129,СВОДНАЯ!A129:A605,0)))</f>
        <v>0</v>
      </c>
    </row>
    <row r="130" spans="1:2" x14ac:dyDescent="0.25">
      <c r="A130" s="13">
        <v>2320</v>
      </c>
      <c r="B130" t="e">
        <f>IF(ISBLANK(СВОДНАЯ!B130),0,INDEX(СВОДНАЯ!$G$2:$G$478,MATCH(СПЕКА!A130,СВОДНАЯ!A130:A606,0)))</f>
        <v>#N/A</v>
      </c>
    </row>
    <row r="131" spans="1:2" x14ac:dyDescent="0.25">
      <c r="A131" s="13">
        <v>2322</v>
      </c>
      <c r="B131">
        <f>IF(ISBLANK(СВОДНАЯ!B131),0,INDEX(СВОДНАЯ!$G$2:$G$478,MATCH(СПЕКА!A131,СВОДНАЯ!A131:A607,0)))</f>
        <v>149</v>
      </c>
    </row>
    <row r="132" spans="1:2" x14ac:dyDescent="0.25">
      <c r="A132" s="13">
        <v>2337</v>
      </c>
      <c r="B132">
        <f>IF(ISBLANK(СВОДНАЯ!B132),0,INDEX(СВОДНАЯ!$G$2:$G$478,MATCH(СПЕКА!A132,СВОДНАЯ!A132:A608,0)))</f>
        <v>0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ОКНА</vt:lpstr>
      <vt:lpstr>СВОДНАЯ</vt:lpstr>
      <vt:lpstr>СПЕКА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2021-07-22T13:53:35Z</dcterms:modified>
</cp:coreProperties>
</file>