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335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<sst xmlns="http://schemas.openxmlformats.org/spreadsheetml/2006/main" count="232" uniqueCount="76">
  <si>
    <t>6,0</t>
  </si>
  <si>
    <t>20</t>
  </si>
  <si>
    <t>№ элемента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</si>
  <si>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</si>
  <si>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</si>
  <si>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</si>
  <si>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</si>
  <si>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</si>
  <si>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</si>
  <si>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</si>
  <si>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</si>
  <si>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</si>
  <si>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</si>
  <si>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</si>
  <si>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</si>
  <si>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</si>
  <si>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Сечение</t>
  </si>
  <si>
    <t>А</t>
  </si>
  <si>
    <t>В</t>
  </si>
  <si>
    <t>С</t>
  </si>
  <si>
    <t>№№ точек по схеме</t>
  </si>
  <si>
    <t>9,5</t>
  </si>
  <si>
    <t>9,7</t>
  </si>
  <si>
    <t>6,7</t>
  </si>
  <si>
    <t>5,7</t>
  </si>
  <si>
    <t>5,8</t>
  </si>
  <si>
    <t>11,7</t>
  </si>
  <si>
    <t>11,6</t>
  </si>
  <si>
    <t>12,0</t>
  </si>
  <si>
    <t>9,6</t>
  </si>
  <si>
    <t>12,5</t>
  </si>
  <si>
    <t>12,3</t>
  </si>
  <si>
    <t>13,0</t>
  </si>
  <si>
    <t>12,1</t>
  </si>
  <si>
    <t>12,2</t>
  </si>
  <si>
    <t>11.3</t>
  </si>
  <si>
    <t>5,9</t>
  </si>
  <si>
    <t>11,8</t>
  </si>
  <si>
    <t>13,5</t>
  </si>
  <si>
    <t>9,8</t>
  </si>
  <si>
    <t>12,7</t>
  </si>
  <si>
    <t>13,3</t>
  </si>
  <si>
    <t>11,9</t>
  </si>
  <si>
    <t>11.8</t>
  </si>
  <si>
    <t>6,8</t>
  </si>
  <si>
    <t>9,9</t>
  </si>
  <si>
    <t>12,8</t>
  </si>
  <si>
    <t>11,4</t>
  </si>
  <si>
    <t>11.4</t>
  </si>
  <si>
    <t>9,4</t>
  </si>
  <si>
    <t>5,6</t>
  </si>
  <si>
    <t>12,4</t>
  </si>
  <si>
    <t>11.5</t>
  </si>
  <si>
    <t>16</t>
  </si>
  <si>
    <t>17</t>
  </si>
  <si>
    <t>18</t>
  </si>
  <si>
    <t>19</t>
  </si>
  <si>
    <t>9,3</t>
  </si>
  <si>
    <t>13,7</t>
  </si>
  <si>
    <t>18,2</t>
  </si>
  <si>
    <t>17,9</t>
  </si>
  <si>
    <t>17,8</t>
  </si>
  <si>
    <t>14,5</t>
  </si>
  <si>
    <t>18,4</t>
  </si>
  <si>
    <t>18,3</t>
  </si>
  <si>
    <t>19,3</t>
  </si>
  <si>
    <t>18,6</t>
  </si>
  <si>
    <t>19,2</t>
  </si>
  <si>
    <t>13,1</t>
  </si>
  <si>
    <t>14,0</t>
  </si>
  <si>
    <t>18,5</t>
  </si>
  <si>
    <t>18,0</t>
  </si>
  <si>
    <t>Минимальная толщина, мм</t>
  </si>
  <si>
    <t>№ точки по схеме</t>
  </si>
  <si>
    <t>№№ точек</t>
  </si>
  <si>
    <t>мин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</si>
</sst>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9.5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52" applyNumberFormat="1" applyFont="1" applyFill="1" applyBorder="1" applyAlignment="1" applyProtection="1">
      <alignment horizontal="center"/>
      <protection/>
    </xf>
    <xf numFmtId="0" fontId="5" fillId="0" borderId="10" xfId="52" applyNumberFormat="1" applyFont="1" applyFill="1" applyBorder="1" applyAlignment="1" applyProtection="1">
      <alignment horizontal="center"/>
      <protection/>
    </xf>
    <xf numFmtId="0" fontId="4" fillId="0" borderId="11" xfId="52" applyNumberFormat="1" applyFont="1" applyFill="1" applyBorder="1" applyAlignment="1" applyProtection="1">
      <alignment horizontal="center"/>
      <protection/>
    </xf>
    <xf numFmtId="0" fontId="3" fillId="0" borderId="0" xfId="52" applyNumberFormat="1" applyFont="1" applyFill="1" applyBorder="1" applyAlignment="1" applyProtection="1">
      <alignment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6" fillId="0" borderId="10" xfId="52" applyNumberFormat="1" applyFont="1" applyFill="1" applyBorder="1" applyAlignment="1" applyProtection="1">
      <alignment horizontal="center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/>
    </xf>
    <xf numFmtId="0" fontId="5" fillId="0" borderId="12" xfId="52" applyNumberFormat="1" applyFont="1" applyFill="1" applyBorder="1" applyAlignment="1" applyProtection="1">
      <alignment horizontal="center" vertical="center"/>
      <protection/>
    </xf>
    <xf numFmtId="0" fontId="5" fillId="0" borderId="13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D1">
      <selection activeCell="Q2" sqref="Q2"/>
    </sheetView>
  </sheetViews>
  <sheetFormatPr defaultColWidth="9.00390625" defaultRowHeight="12.75"/>
  <cols>
    <col min="18" max="18" width="11.875" style="0" customWidth="1"/>
    <col min="20" max="20" width="9.75390625" style="0" customWidth="1"/>
    <col min="21" max="21" width="14.875" style="0" customWidth="1"/>
  </cols>
  <sheetData>
    <row r="1" spans="1:23" ht="12.75">
      <c r="A1" s="13" t="s">
        <v>2</v>
      </c>
      <c r="B1" s="14" t="s">
        <v>16</v>
      </c>
      <c r="C1" s="14" t="s">
        <v>20</v>
      </c>
      <c r="D1" s="14"/>
      <c r="E1" s="14"/>
      <c r="F1" s="14"/>
      <c r="O1" t="s">
        <v>16</v>
      </c>
      <c r="P1" t="s">
        <v>74</v>
      </c>
      <c r="Q1" t="s">
        <v>75</v>
      </c>
      <c r="U1" s="4"/>
      <c r="V1" s="4"/>
      <c r="W1" s="4"/>
    </row>
    <row r="2" spans="1:21" ht="25.5">
      <c r="A2" s="13"/>
      <c r="B2" s="14"/>
      <c r="C2" s="6">
        <v>1</v>
      </c>
      <c r="D2" s="6">
        <v>2</v>
      </c>
      <c r="E2" s="6">
        <v>3</v>
      </c>
      <c r="F2" s="6">
        <v>4</v>
      </c>
      <c r="G2" s="11" t="str">
        <f>MID(1/7,2,1)</f>
        <v>,</v>
      </c>
      <c r="H2" s="11" t="str">
        <f>IF(G2=",",".",",")</f>
        <v>.</v>
      </c>
      <c r="N2" s="11"/>
      <c r="R2" s="7" t="s">
        <v>2</v>
      </c>
      <c r="S2" s="7" t="s">
        <v>16</v>
      </c>
      <c r="T2" s="5" t="s">
        <v>73</v>
      </c>
      <c r="U2" s="8" t="s">
        <v>72</v>
      </c>
    </row>
    <row r="3" spans="1:21" ht="12.75">
      <c r="A3" s="15" t="s">
        <v>3</v>
      </c>
      <c r="B3" s="1" t="s">
        <v>17</v>
      </c>
      <c r="C3" s="1" t="s">
        <v>21</v>
      </c>
      <c r="D3" s="1" t="s">
        <v>21</v>
      </c>
      <c r="E3" s="1" t="s">
        <v>22</v>
      </c>
      <c r="F3" s="1" t="s">
        <v>22</v>
      </c>
      <c r="G3">
        <f>--SUBSTITUTE(C3,$H$2,$G$2)</f>
        <v>9.5</v>
      </c>
      <c r="H3">
        <f>--SUBSTITUTE(D3,$H$2,$G$2)</f>
        <v>9.5</v>
      </c>
      <c r="I3">
        <f>--SUBSTITUTE(E3,$H$2,$G$2)</f>
        <v>9.7</v>
      </c>
      <c r="J3">
        <f>--SUBSTITUTE(F3,$H$2,$G$2)</f>
        <v>9.7</v>
      </c>
      <c r="K3">
        <f>MIN(G3:J3)</f>
        <v>9.5</v>
      </c>
      <c r="L3">
        <f aca="true" t="shared" si="0" ref="L3:L45">MATCH(K3,G3:J3,)</f>
        <v>1</v>
      </c>
      <c r="M3">
        <f>IF(Q3="","",ROW(M2)+MATCH(Q3,K3:INDEX(K:K,MATCH(N3,N:N)),))</f>
        <v>4</v>
      </c>
      <c r="N3">
        <f aca="true" t="shared" si="1" ref="N3:N45">IF(A3="",N2,--A3)</f>
        <v>1</v>
      </c>
      <c r="O3" t="str">
        <f>IF(Q3="","",INDEX(B:B,M3))</f>
        <v>В</v>
      </c>
      <c r="P3">
        <f>IF(Q3="","",INDEX(L:L,M3))</f>
        <v>4</v>
      </c>
      <c r="Q3">
        <f>IF(N3=N2,"",MIN(K3:INDEX(K:K,MATCH(N3,N:N))))</f>
        <v>9.4</v>
      </c>
      <c r="R3" s="9">
        <v>1</v>
      </c>
      <c r="S3" s="12" t="str">
        <f>VLOOKUP($R3,$N:O,COLUMN(B1),)</f>
        <v>В</v>
      </c>
      <c r="T3" s="12">
        <f>VLOOKUP($R3,$N:P,COLUMN(C1),)</f>
        <v>4</v>
      </c>
      <c r="U3" s="12">
        <f>VLOOKUP($R3,$N:Q,COLUMN(D1),)</f>
        <v>9.4</v>
      </c>
    </row>
    <row r="4" spans="1:21" ht="12.75">
      <c r="A4" s="16"/>
      <c r="B4" s="1" t="s">
        <v>18</v>
      </c>
      <c r="C4" s="1" t="s">
        <v>22</v>
      </c>
      <c r="D4" s="1" t="s">
        <v>29</v>
      </c>
      <c r="E4" s="1" t="s">
        <v>39</v>
      </c>
      <c r="F4" s="1" t="s">
        <v>49</v>
      </c>
      <c r="G4">
        <f>--SUBSTITUTE(C4,$H$2,$G$2)</f>
        <v>9.7</v>
      </c>
      <c r="H4">
        <f>--SUBSTITUTE(D4,$H$2,$G$2)</f>
        <v>9.6</v>
      </c>
      <c r="I4">
        <f>--SUBSTITUTE(E4,$H$2,$G$2)</f>
        <v>9.8</v>
      </c>
      <c r="J4">
        <f>--SUBSTITUTE(F4,$H$2,$G$2)</f>
        <v>9.4</v>
      </c>
      <c r="K4">
        <f>MIN(G4:J4)</f>
        <v>9.4</v>
      </c>
      <c r="L4">
        <f t="shared" si="0"/>
        <v>4</v>
      </c>
      <c r="M4">
        <f>IF(Q4="","",ROW(M3)+MATCH(Q4,K4:INDEX(K:K,MATCH(N4,N:N)),))</f>
      </c>
      <c r="N4">
        <f t="shared" si="1"/>
        <v>1</v>
      </c>
      <c r="O4">
        <f aca="true" t="shared" si="2" ref="O4:O45">IF(Q4="","",INDEX(B$1:B$65536,M4))</f>
      </c>
      <c r="P4">
        <f aca="true" t="shared" si="3" ref="P4:P45">IF(Q4="","",INDEX(L$1:L$65536,M4))</f>
      </c>
      <c r="Q4">
        <f>IF(N4=N3,"",MIN(K4:INDEX(K:K,MATCH(N4,N:N))))</f>
      </c>
      <c r="R4" s="9">
        <v>2</v>
      </c>
      <c r="S4" s="12" t="str">
        <f>VLOOKUP($R4,$N:O,COLUMN(B2),)</f>
        <v>А</v>
      </c>
      <c r="T4" s="12">
        <f>VLOOKUP($R4,$N:P,COLUMN(C2),)</f>
        <v>1</v>
      </c>
      <c r="U4" s="12">
        <f>VLOOKUP($R4,$N:Q,COLUMN(D2),)</f>
        <v>6.7</v>
      </c>
    </row>
    <row r="5" spans="1:21" ht="12.75">
      <c r="A5" s="2" t="s">
        <v>4</v>
      </c>
      <c r="B5" s="1" t="s">
        <v>17</v>
      </c>
      <c r="C5" s="1" t="s">
        <v>23</v>
      </c>
      <c r="D5" s="1" t="s">
        <v>23</v>
      </c>
      <c r="E5" s="1" t="s">
        <v>44</v>
      </c>
      <c r="F5" s="1" t="s">
        <v>44</v>
      </c>
      <c r="G5">
        <f>--SUBSTITUTE(C5,$H$2,$G$2)</f>
        <v>6.7</v>
      </c>
      <c r="H5">
        <f>--SUBSTITUTE(D5,$H$2,$G$2)</f>
        <v>6.7</v>
      </c>
      <c r="I5">
        <f>--SUBSTITUTE(E5,$H$2,$G$2)</f>
        <v>6.8</v>
      </c>
      <c r="J5">
        <f>--SUBSTITUTE(F5,$H$2,$G$2)</f>
        <v>6.8</v>
      </c>
      <c r="K5">
        <f aca="true" t="shared" si="4" ref="K5:K45">MIN(G5:J5)</f>
        <v>6.7</v>
      </c>
      <c r="L5">
        <f t="shared" si="0"/>
        <v>1</v>
      </c>
      <c r="M5">
        <f>IF(Q5="","",ROW(M4)+MATCH(Q5,K5:INDEX(K:K,MATCH(N5,N:N)),))</f>
        <v>5</v>
      </c>
      <c r="N5">
        <f t="shared" si="1"/>
        <v>2</v>
      </c>
      <c r="O5" t="str">
        <f t="shared" si="2"/>
        <v>А</v>
      </c>
      <c r="P5">
        <f t="shared" si="3"/>
        <v>1</v>
      </c>
      <c r="Q5">
        <f>IF(N5=N4,"",MIN(K5:INDEX(K:K,MATCH(N5,N:N))))</f>
        <v>6.7</v>
      </c>
      <c r="R5" s="9">
        <v>3</v>
      </c>
      <c r="S5" s="12" t="str">
        <f>VLOOKUP($R5,$N:O,COLUMN(B3),)</f>
        <v>А</v>
      </c>
      <c r="T5" s="12">
        <f>VLOOKUP($R5,$N:P,COLUMN(C3),)</f>
        <v>1</v>
      </c>
      <c r="U5" s="12">
        <f>VLOOKUP($R5,$N:Q,COLUMN(D3),)</f>
        <v>5.7</v>
      </c>
    </row>
    <row r="6" spans="1:21" ht="12.75">
      <c r="A6" s="2" t="s">
        <v>5</v>
      </c>
      <c r="B6" s="1" t="s">
        <v>17</v>
      </c>
      <c r="C6" s="1" t="s">
        <v>24</v>
      </c>
      <c r="D6" s="1" t="s">
        <v>36</v>
      </c>
      <c r="E6" s="1" t="s">
        <v>25</v>
      </c>
      <c r="F6" s="1" t="s">
        <v>36</v>
      </c>
      <c r="G6">
        <f>--SUBSTITUTE(C6,$H$2,$G$2)</f>
        <v>5.7</v>
      </c>
      <c r="H6">
        <f>--SUBSTITUTE(D6,$H$2,$G$2)</f>
        <v>5.9</v>
      </c>
      <c r="I6">
        <f>--SUBSTITUTE(E6,$H$2,$G$2)</f>
        <v>5.8</v>
      </c>
      <c r="J6">
        <f>--SUBSTITUTE(F6,$H$2,$G$2)</f>
        <v>5.9</v>
      </c>
      <c r="K6">
        <f t="shared" si="4"/>
        <v>5.7</v>
      </c>
      <c r="L6">
        <f t="shared" si="0"/>
        <v>1</v>
      </c>
      <c r="M6">
        <f>IF(Q6="","",ROW(M5)+MATCH(Q6,K6:INDEX(K:K,MATCH(N6,N:N)),))</f>
        <v>6</v>
      </c>
      <c r="N6">
        <f t="shared" si="1"/>
        <v>3</v>
      </c>
      <c r="O6" t="str">
        <f t="shared" si="2"/>
        <v>А</v>
      </c>
      <c r="P6">
        <f t="shared" si="3"/>
        <v>1</v>
      </c>
      <c r="Q6">
        <f>IF(N6=N5,"",MIN(K6:INDEX(K:K,MATCH(N6,N:N))))</f>
        <v>5.7</v>
      </c>
      <c r="R6" s="9">
        <v>4</v>
      </c>
      <c r="S6" s="12" t="str">
        <f>VLOOKUP($R6,$N:O,COLUMN(B4),)</f>
        <v>А</v>
      </c>
      <c r="T6" s="12">
        <f>VLOOKUP($R6,$N:P,COLUMN(C4),)</f>
        <v>4</v>
      </c>
      <c r="U6" s="12">
        <f>VLOOKUP($R6,$N:Q,COLUMN(D4),)</f>
        <v>5.6</v>
      </c>
    </row>
    <row r="7" spans="1:21" ht="12.75">
      <c r="A7" s="2" t="s">
        <v>6</v>
      </c>
      <c r="B7" s="1" t="s">
        <v>17</v>
      </c>
      <c r="C7" s="1" t="s">
        <v>25</v>
      </c>
      <c r="D7" s="1" t="s">
        <v>24</v>
      </c>
      <c r="E7" s="1" t="s">
        <v>25</v>
      </c>
      <c r="F7" s="1" t="s">
        <v>50</v>
      </c>
      <c r="G7">
        <f>--SUBSTITUTE(C7,$H$2,$G$2)</f>
        <v>5.8</v>
      </c>
      <c r="H7">
        <f>--SUBSTITUTE(D7,$H$2,$G$2)</f>
        <v>5.7</v>
      </c>
      <c r="I7">
        <f>--SUBSTITUTE(E7,$H$2,$G$2)</f>
        <v>5.8</v>
      </c>
      <c r="J7">
        <f>--SUBSTITUTE(F7,$H$2,$G$2)</f>
        <v>5.6</v>
      </c>
      <c r="K7">
        <f t="shared" si="4"/>
        <v>5.6</v>
      </c>
      <c r="L7">
        <f t="shared" si="0"/>
        <v>4</v>
      </c>
      <c r="M7">
        <f>IF(Q7="","",ROW(M6)+MATCH(Q7,K7:INDEX(K:K,MATCH(N7,N:N)),))</f>
        <v>7</v>
      </c>
      <c r="N7">
        <f t="shared" si="1"/>
        <v>4</v>
      </c>
      <c r="O7" t="str">
        <f t="shared" si="2"/>
        <v>А</v>
      </c>
      <c r="P7">
        <f t="shared" si="3"/>
        <v>4</v>
      </c>
      <c r="Q7">
        <f>IF(N7=N6,"",MIN(K7:INDEX(K:K,MATCH(N7,N:N))))</f>
        <v>5.6</v>
      </c>
      <c r="R7" s="9">
        <v>5</v>
      </c>
      <c r="S7" s="12" t="str">
        <f>VLOOKUP($R7,$N:O,COLUMN(B5),)</f>
        <v>С</v>
      </c>
      <c r="T7" s="12">
        <f>VLOOKUP($R7,$N:P,COLUMN(C5),)</f>
        <v>3</v>
      </c>
      <c r="U7" s="12">
        <f>VLOOKUP($R7,$N:Q,COLUMN(D5),)</f>
        <v>9.9</v>
      </c>
    </row>
    <row r="8" spans="1:21" ht="12.75">
      <c r="A8" s="15" t="s">
        <v>7</v>
      </c>
      <c r="B8" s="1" t="s">
        <v>17</v>
      </c>
      <c r="C8" s="1" t="s">
        <v>26</v>
      </c>
      <c r="D8" s="1" t="s">
        <v>26</v>
      </c>
      <c r="E8" s="1" t="s">
        <v>26</v>
      </c>
      <c r="F8" s="1" t="s">
        <v>27</v>
      </c>
      <c r="G8">
        <f>--SUBSTITUTE(C8,$H$2,$G$2)</f>
        <v>11.7</v>
      </c>
      <c r="H8">
        <f>--SUBSTITUTE(D8,$H$2,$G$2)</f>
        <v>11.7</v>
      </c>
      <c r="I8">
        <f>--SUBSTITUTE(E8,$H$2,$G$2)</f>
        <v>11.7</v>
      </c>
      <c r="J8">
        <f>--SUBSTITUTE(F8,$H$2,$G$2)</f>
        <v>11.6</v>
      </c>
      <c r="K8">
        <f t="shared" si="4"/>
        <v>11.6</v>
      </c>
      <c r="L8">
        <f t="shared" si="0"/>
        <v>4</v>
      </c>
      <c r="M8">
        <f>IF(Q8="","",ROW(M7)+MATCH(Q8,K8:INDEX(K:K,MATCH(N8,N:N)),))</f>
        <v>10</v>
      </c>
      <c r="N8">
        <f t="shared" si="1"/>
        <v>5</v>
      </c>
      <c r="O8" t="str">
        <f t="shared" si="2"/>
        <v>С</v>
      </c>
      <c r="P8">
        <f t="shared" si="3"/>
        <v>3</v>
      </c>
      <c r="Q8">
        <f>IF(N8=N7,"",MIN(K8:INDEX(K:K,MATCH(N8,N:N))))</f>
        <v>9.9</v>
      </c>
      <c r="R8" s="9">
        <v>6</v>
      </c>
      <c r="S8" s="12" t="str">
        <f>VLOOKUP($R8,$N:O,COLUMN(B6),)</f>
        <v>А</v>
      </c>
      <c r="T8" s="12">
        <f>VLOOKUP($R8,$N:P,COLUMN(C6),)</f>
        <v>1</v>
      </c>
      <c r="U8" s="12">
        <f>VLOOKUP($R8,$N:Q,COLUMN(D6),)</f>
        <v>9.5</v>
      </c>
    </row>
    <row r="9" spans="1:21" ht="12.75">
      <c r="A9" s="17"/>
      <c r="B9" s="1" t="s">
        <v>18</v>
      </c>
      <c r="C9" s="1" t="s">
        <v>27</v>
      </c>
      <c r="D9" s="1" t="s">
        <v>27</v>
      </c>
      <c r="E9" s="1" t="s">
        <v>27</v>
      </c>
      <c r="F9" s="1" t="s">
        <v>27</v>
      </c>
      <c r="G9">
        <f>--SUBSTITUTE(C9,$H$2,$G$2)</f>
        <v>11.6</v>
      </c>
      <c r="H9">
        <f>--SUBSTITUTE(D9,$H$2,$G$2)</f>
        <v>11.6</v>
      </c>
      <c r="I9">
        <f>--SUBSTITUTE(E9,$H$2,$G$2)</f>
        <v>11.6</v>
      </c>
      <c r="J9">
        <f>--SUBSTITUTE(F9,$H$2,$G$2)</f>
        <v>11.6</v>
      </c>
      <c r="K9">
        <f t="shared" si="4"/>
        <v>11.6</v>
      </c>
      <c r="L9">
        <f t="shared" si="0"/>
        <v>1</v>
      </c>
      <c r="M9">
        <f>IF(Q9="","",ROW(M8)+MATCH(Q9,K9:INDEX(K:K,MATCH(N9,N:N)),))</f>
      </c>
      <c r="N9">
        <f t="shared" si="1"/>
        <v>5</v>
      </c>
      <c r="O9">
        <f t="shared" si="2"/>
      </c>
      <c r="P9">
        <f t="shared" si="3"/>
      </c>
      <c r="Q9">
        <f>IF(N9=N8,"",MIN(K9:INDEX(K:K,MATCH(N9,N:N))))</f>
      </c>
      <c r="R9" s="9">
        <v>7</v>
      </c>
      <c r="S9" s="12" t="str">
        <f>VLOOKUP($R9,$N:O,COLUMN(B7),)</f>
        <v>С</v>
      </c>
      <c r="T9" s="12">
        <f>VLOOKUP($R9,$N:P,COLUMN(C7),)</f>
        <v>1</v>
      </c>
      <c r="U9" s="12">
        <f>VLOOKUP($R9,$N:Q,COLUMN(D7),)</f>
        <v>11.2</v>
      </c>
    </row>
    <row r="10" spans="1:21" ht="12.75">
      <c r="A10" s="16"/>
      <c r="B10" s="1" t="s">
        <v>19</v>
      </c>
      <c r="C10" s="1" t="s">
        <v>28</v>
      </c>
      <c r="D10" s="1" t="s">
        <v>33</v>
      </c>
      <c r="E10" s="1" t="s">
        <v>45</v>
      </c>
      <c r="F10" s="1" t="s">
        <v>37</v>
      </c>
      <c r="G10">
        <f>--SUBSTITUTE(C10,$H$2,$G$2)</f>
        <v>12</v>
      </c>
      <c r="H10">
        <f>--SUBSTITUTE(D10,$H$2,$G$2)</f>
        <v>12.1</v>
      </c>
      <c r="I10">
        <f>--SUBSTITUTE(E10,$H$2,$G$2)</f>
        <v>9.9</v>
      </c>
      <c r="J10">
        <f>--SUBSTITUTE(F10,$H$2,$G$2)</f>
        <v>11.8</v>
      </c>
      <c r="K10">
        <f t="shared" si="4"/>
        <v>9.9</v>
      </c>
      <c r="L10">
        <f t="shared" si="0"/>
        <v>3</v>
      </c>
      <c r="M10">
        <f>IF(Q10="","",ROW(M9)+MATCH(Q10,K10:INDEX(K:K,MATCH(N10,N:N)),))</f>
      </c>
      <c r="N10">
        <f t="shared" si="1"/>
        <v>5</v>
      </c>
      <c r="O10">
        <f t="shared" si="2"/>
      </c>
      <c r="P10">
        <f t="shared" si="3"/>
      </c>
      <c r="Q10">
        <f>IF(N10=N9,"",MIN(K10:INDEX(K:K,MATCH(N10,N:N))))</f>
      </c>
      <c r="R10" s="9">
        <v>8</v>
      </c>
      <c r="S10" s="12" t="str">
        <f>VLOOKUP($R10,$N:O,COLUMN(B8),)</f>
        <v>А</v>
      </c>
      <c r="T10" s="12">
        <f>VLOOKUP($R10,$N:P,COLUMN(C8),)</f>
        <v>2</v>
      </c>
      <c r="U10" s="12">
        <f>VLOOKUP($R10,$N:Q,COLUMN(D8),)</f>
        <v>9.6</v>
      </c>
    </row>
    <row r="11" spans="1:21" ht="12.75">
      <c r="A11" s="15" t="s">
        <v>8</v>
      </c>
      <c r="B11" s="1" t="s">
        <v>17</v>
      </c>
      <c r="C11" s="1" t="s">
        <v>21</v>
      </c>
      <c r="D11" s="1" t="s">
        <v>22</v>
      </c>
      <c r="E11" s="1" t="s">
        <v>22</v>
      </c>
      <c r="F11" s="1" t="s">
        <v>29</v>
      </c>
      <c r="G11">
        <f>--SUBSTITUTE(C11,$H$2,$G$2)</f>
        <v>9.5</v>
      </c>
      <c r="H11">
        <f>--SUBSTITUTE(D11,$H$2,$G$2)</f>
        <v>9.7</v>
      </c>
      <c r="I11">
        <f>--SUBSTITUTE(E11,$H$2,$G$2)</f>
        <v>9.7</v>
      </c>
      <c r="J11">
        <f>--SUBSTITUTE(F11,$H$2,$G$2)</f>
        <v>9.6</v>
      </c>
      <c r="K11">
        <f t="shared" si="4"/>
        <v>9.5</v>
      </c>
      <c r="L11">
        <f t="shared" si="0"/>
        <v>1</v>
      </c>
      <c r="M11">
        <f>IF(Q11="","",ROW(M10)+MATCH(Q11,K11:INDEX(K:K,MATCH(N11,N:N)),))</f>
        <v>11</v>
      </c>
      <c r="N11">
        <f t="shared" si="1"/>
        <v>6</v>
      </c>
      <c r="O11" t="str">
        <f t="shared" si="2"/>
        <v>А</v>
      </c>
      <c r="P11">
        <f t="shared" si="3"/>
        <v>1</v>
      </c>
      <c r="Q11">
        <f>IF(N11=N10,"",MIN(K11:INDEX(K:K,MATCH(N11,N:N))))</f>
        <v>9.5</v>
      </c>
      <c r="R11" s="9">
        <v>9</v>
      </c>
      <c r="S11" s="12" t="str">
        <f>VLOOKUP($R11,$N:O,COLUMN(B9),)</f>
        <v>А</v>
      </c>
      <c r="T11" s="12">
        <f>VLOOKUP($R11,$N:P,COLUMN(C9),)</f>
        <v>1</v>
      </c>
      <c r="U11" s="12">
        <f>VLOOKUP($R11,$N:Q,COLUMN(D9),)</f>
        <v>9.6</v>
      </c>
    </row>
    <row r="12" spans="1:21" ht="12.75">
      <c r="A12" s="16"/>
      <c r="B12" s="1" t="s">
        <v>18</v>
      </c>
      <c r="C12" s="1" t="s">
        <v>29</v>
      </c>
      <c r="D12" s="1" t="s">
        <v>21</v>
      </c>
      <c r="E12" s="1" t="s">
        <v>29</v>
      </c>
      <c r="F12" s="1" t="s">
        <v>29</v>
      </c>
      <c r="G12">
        <f>--SUBSTITUTE(C12,$H$2,$G$2)</f>
        <v>9.6</v>
      </c>
      <c r="H12">
        <f>--SUBSTITUTE(D12,$H$2,$G$2)</f>
        <v>9.5</v>
      </c>
      <c r="I12">
        <f>--SUBSTITUTE(E12,$H$2,$G$2)</f>
        <v>9.6</v>
      </c>
      <c r="J12">
        <f>--SUBSTITUTE(F12,$H$2,$G$2)</f>
        <v>9.6</v>
      </c>
      <c r="K12">
        <f t="shared" si="4"/>
        <v>9.5</v>
      </c>
      <c r="L12">
        <f t="shared" si="0"/>
        <v>2</v>
      </c>
      <c r="M12">
        <f>IF(Q12="","",ROW(M11)+MATCH(Q12,K12:INDEX(K:K,MATCH(N12,N:N)),))</f>
      </c>
      <c r="N12">
        <f t="shared" si="1"/>
        <v>6</v>
      </c>
      <c r="O12">
        <f t="shared" si="2"/>
      </c>
      <c r="P12">
        <f t="shared" si="3"/>
      </c>
      <c r="Q12">
        <f>IF(N12=N11,"",MIN(K12:INDEX(K:K,MATCH(N12,N:N))))</f>
      </c>
      <c r="R12" s="9">
        <v>10</v>
      </c>
      <c r="S12" s="12" t="str">
        <f>VLOOKUP($R12,$N:O,COLUMN(B10),)</f>
        <v>С</v>
      </c>
      <c r="T12" s="12">
        <f>VLOOKUP($R12,$N:P,COLUMN(C10),)</f>
        <v>3</v>
      </c>
      <c r="U12" s="12">
        <f>VLOOKUP($R12,$N:Q,COLUMN(D10),)</f>
        <v>12</v>
      </c>
    </row>
    <row r="13" spans="1:21" ht="12.75">
      <c r="A13" s="15" t="s">
        <v>9</v>
      </c>
      <c r="B13" s="1" t="s">
        <v>17</v>
      </c>
      <c r="C13" s="1" t="s">
        <v>27</v>
      </c>
      <c r="D13" s="1">
        <v>11.7</v>
      </c>
      <c r="E13" s="1" t="s">
        <v>27</v>
      </c>
      <c r="F13" s="1">
        <v>11.9</v>
      </c>
      <c r="G13">
        <f>--SUBSTITUTE(C13,$H$2,$G$2)</f>
        <v>11.6</v>
      </c>
      <c r="H13">
        <f>--SUBSTITUTE(D13,$H$2,$G$2)</f>
        <v>11.7</v>
      </c>
      <c r="I13">
        <f>--SUBSTITUTE(E13,$H$2,$G$2)</f>
        <v>11.6</v>
      </c>
      <c r="J13">
        <f>--SUBSTITUTE(F13,$H$2,$G$2)</f>
        <v>11.9</v>
      </c>
      <c r="K13">
        <f t="shared" si="4"/>
        <v>11.6</v>
      </c>
      <c r="L13">
        <f t="shared" si="0"/>
        <v>1</v>
      </c>
      <c r="M13">
        <f>IF(Q13="","",ROW(M12)+MATCH(Q13,K13:INDEX(K:K,MATCH(N13,N:N)),))</f>
        <v>15</v>
      </c>
      <c r="N13">
        <f t="shared" si="1"/>
        <v>7</v>
      </c>
      <c r="O13" t="str">
        <f t="shared" si="2"/>
        <v>С</v>
      </c>
      <c r="P13">
        <f t="shared" si="3"/>
        <v>1</v>
      </c>
      <c r="Q13">
        <f>IF(N13=N12,"",MIN(K13:INDEX(K:K,MATCH(N13,N:N))))</f>
        <v>11.2</v>
      </c>
      <c r="R13" s="9">
        <v>11</v>
      </c>
      <c r="S13" s="12" t="str">
        <f>VLOOKUP($R13,$N:O,COLUMN(B11),)</f>
        <v>А</v>
      </c>
      <c r="T13" s="12">
        <f>VLOOKUP($R13,$N:P,COLUMN(C11),)</f>
        <v>4</v>
      </c>
      <c r="U13" s="12">
        <f>VLOOKUP($R13,$N:Q,COLUMN(D11),)</f>
        <v>9.5</v>
      </c>
    </row>
    <row r="14" spans="1:21" ht="12.75">
      <c r="A14" s="17"/>
      <c r="B14" s="1" t="s">
        <v>18</v>
      </c>
      <c r="C14" s="1" t="s">
        <v>28</v>
      </c>
      <c r="D14" s="1" t="s">
        <v>37</v>
      </c>
      <c r="E14" s="1" t="s">
        <v>37</v>
      </c>
      <c r="F14" s="1" t="s">
        <v>27</v>
      </c>
      <c r="G14">
        <f>--SUBSTITUTE(C14,$H$2,$G$2)</f>
        <v>12</v>
      </c>
      <c r="H14">
        <f>--SUBSTITUTE(D14,$H$2,$G$2)</f>
        <v>11.8</v>
      </c>
      <c r="I14">
        <f>--SUBSTITUTE(E14,$H$2,$G$2)</f>
        <v>11.8</v>
      </c>
      <c r="J14">
        <f>--SUBSTITUTE(F14,$H$2,$G$2)</f>
        <v>11.6</v>
      </c>
      <c r="K14">
        <f t="shared" si="4"/>
        <v>11.6</v>
      </c>
      <c r="L14">
        <f t="shared" si="0"/>
        <v>4</v>
      </c>
      <c r="M14">
        <f>IF(Q14="","",ROW(M13)+MATCH(Q14,K14:INDEX(K:K,MATCH(N14,N:N)),))</f>
      </c>
      <c r="N14">
        <f t="shared" si="1"/>
        <v>7</v>
      </c>
      <c r="O14">
        <f t="shared" si="2"/>
      </c>
      <c r="P14">
        <f t="shared" si="3"/>
      </c>
      <c r="Q14">
        <f>IF(N14=N13,"",MIN(K14:INDEX(K:K,MATCH(N14,N:N))))</f>
      </c>
      <c r="R14" s="9">
        <v>12</v>
      </c>
      <c r="S14" s="12" t="str">
        <f>VLOOKUP($R14,$N:O,COLUMN(B12),)</f>
        <v>А</v>
      </c>
      <c r="T14" s="12">
        <f>VLOOKUP($R14,$N:P,COLUMN(C12),)</f>
        <v>3</v>
      </c>
      <c r="U14" s="12">
        <f>VLOOKUP($R14,$N:Q,COLUMN(D12),)</f>
        <v>9.5</v>
      </c>
    </row>
    <row r="15" spans="1:21" ht="12.75">
      <c r="A15" s="16"/>
      <c r="B15" s="1" t="s">
        <v>19</v>
      </c>
      <c r="C15" s="1">
        <v>11.2</v>
      </c>
      <c r="D15" s="1" t="s">
        <v>38</v>
      </c>
      <c r="E15" s="1" t="s">
        <v>33</v>
      </c>
      <c r="F15" s="1" t="s">
        <v>37</v>
      </c>
      <c r="G15">
        <f>--SUBSTITUTE(C15,$H$2,$G$2)</f>
        <v>11.2</v>
      </c>
      <c r="H15">
        <f>--SUBSTITUTE(D15,$H$2,$G$2)</f>
        <v>13.5</v>
      </c>
      <c r="I15">
        <f>--SUBSTITUTE(E15,$H$2,$G$2)</f>
        <v>12.1</v>
      </c>
      <c r="J15">
        <f>--SUBSTITUTE(F15,$H$2,$G$2)</f>
        <v>11.8</v>
      </c>
      <c r="K15">
        <f t="shared" si="4"/>
        <v>11.2</v>
      </c>
      <c r="L15">
        <f t="shared" si="0"/>
        <v>1</v>
      </c>
      <c r="M15">
        <f>IF(Q15="","",ROW(M14)+MATCH(Q15,K15:INDEX(K:K,MATCH(N15,N:N)),))</f>
      </c>
      <c r="N15">
        <f t="shared" si="1"/>
        <v>7</v>
      </c>
      <c r="O15">
        <f t="shared" si="2"/>
      </c>
      <c r="P15">
        <f t="shared" si="3"/>
      </c>
      <c r="Q15">
        <f>IF(N15=N14,"",MIN(K15:INDEX(K:K,MATCH(N15,N:N))))</f>
      </c>
      <c r="R15" s="9">
        <v>13</v>
      </c>
      <c r="S15" s="12" t="str">
        <f>VLOOKUP($R15,$N:O,COLUMN(B13),)</f>
        <v>С</v>
      </c>
      <c r="T15" s="12">
        <f>VLOOKUP($R15,$N:P,COLUMN(C13),)</f>
        <v>3</v>
      </c>
      <c r="U15" s="12">
        <f>VLOOKUP($R15,$N:Q,COLUMN(D13),)</f>
        <v>11.4</v>
      </c>
    </row>
    <row r="16" spans="1:21" ht="12.75">
      <c r="A16" s="15" t="s">
        <v>10</v>
      </c>
      <c r="B16" s="3" t="s">
        <v>17</v>
      </c>
      <c r="C16" s="3" t="s">
        <v>22</v>
      </c>
      <c r="D16" s="3" t="s">
        <v>29</v>
      </c>
      <c r="E16" s="3" t="s">
        <v>39</v>
      </c>
      <c r="F16" s="3" t="s">
        <v>22</v>
      </c>
      <c r="G16">
        <f>--SUBSTITUTE(C16,$H$2,$G$2)</f>
        <v>9.7</v>
      </c>
      <c r="H16">
        <f>--SUBSTITUTE(D16,$H$2,$G$2)</f>
        <v>9.6</v>
      </c>
      <c r="I16">
        <f>--SUBSTITUTE(E16,$H$2,$G$2)</f>
        <v>9.8</v>
      </c>
      <c r="J16">
        <f>--SUBSTITUTE(F16,$H$2,$G$2)</f>
        <v>9.7</v>
      </c>
      <c r="K16">
        <f t="shared" si="4"/>
        <v>9.6</v>
      </c>
      <c r="L16">
        <f t="shared" si="0"/>
        <v>2</v>
      </c>
      <c r="M16">
        <f>IF(Q16="","",ROW(M15)+MATCH(Q16,K16:INDEX(K:K,MATCH(N16,N:N)),))</f>
        <v>16</v>
      </c>
      <c r="N16">
        <f t="shared" si="1"/>
        <v>8</v>
      </c>
      <c r="O16" t="str">
        <f t="shared" si="2"/>
        <v>А</v>
      </c>
      <c r="P16">
        <f t="shared" si="3"/>
        <v>2</v>
      </c>
      <c r="Q16">
        <f>IF(N16=N15,"",MIN(K16:INDEX(K:K,MATCH(N16,N:N))))</f>
        <v>9.6</v>
      </c>
      <c r="R16" s="9">
        <v>14</v>
      </c>
      <c r="S16" s="12" t="str">
        <f>VLOOKUP($R16,$N:O,COLUMN(B14),)</f>
        <v>С</v>
      </c>
      <c r="T16" s="12">
        <f>VLOOKUP($R16,$N:P,COLUMN(C14),)</f>
        <v>1</v>
      </c>
      <c r="U16" s="12">
        <f>VLOOKUP($R16,$N:Q,COLUMN(D14),)</f>
        <v>11.3</v>
      </c>
    </row>
    <row r="17" spans="1:21" ht="12.75">
      <c r="A17" s="16"/>
      <c r="B17" s="1" t="s">
        <v>18</v>
      </c>
      <c r="C17" s="1" t="s">
        <v>22</v>
      </c>
      <c r="D17" s="1" t="s">
        <v>39</v>
      </c>
      <c r="E17" s="1" t="s">
        <v>39</v>
      </c>
      <c r="F17" s="1" t="s">
        <v>29</v>
      </c>
      <c r="G17">
        <f>--SUBSTITUTE(C17,$H$2,$G$2)</f>
        <v>9.7</v>
      </c>
      <c r="H17">
        <f>--SUBSTITUTE(D17,$H$2,$G$2)</f>
        <v>9.8</v>
      </c>
      <c r="I17">
        <f>--SUBSTITUTE(E17,$H$2,$G$2)</f>
        <v>9.8</v>
      </c>
      <c r="J17">
        <f>--SUBSTITUTE(F17,$H$2,$G$2)</f>
        <v>9.6</v>
      </c>
      <c r="K17">
        <f t="shared" si="4"/>
        <v>9.6</v>
      </c>
      <c r="L17">
        <f t="shared" si="0"/>
        <v>4</v>
      </c>
      <c r="M17">
        <f>IF(Q17="","",ROW(M16)+MATCH(Q17,K17:INDEX(K:K,MATCH(N17,N:N)),))</f>
      </c>
      <c r="N17">
        <f t="shared" si="1"/>
        <v>8</v>
      </c>
      <c r="O17">
        <f t="shared" si="2"/>
      </c>
      <c r="P17">
        <f t="shared" si="3"/>
      </c>
      <c r="Q17">
        <f>IF(N17=N16,"",MIN(K17:INDEX(K:K,MATCH(N17,N:N))))</f>
      </c>
      <c r="R17" s="9">
        <v>15</v>
      </c>
      <c r="S17" s="12" t="str">
        <f>VLOOKUP($R17,$N:O,COLUMN(B15),)</f>
        <v>А</v>
      </c>
      <c r="T17" s="12">
        <f>VLOOKUP($R17,$N:P,COLUMN(C15),)</f>
        <v>1</v>
      </c>
      <c r="U17" s="12">
        <f>VLOOKUP($R17,$N:Q,COLUMN(D15),)</f>
        <v>9.3</v>
      </c>
    </row>
    <row r="18" spans="1:21" ht="12.75">
      <c r="A18" s="15" t="s">
        <v>11</v>
      </c>
      <c r="B18" s="1" t="s">
        <v>17</v>
      </c>
      <c r="C18" s="1" t="s">
        <v>29</v>
      </c>
      <c r="D18" s="1" t="s">
        <v>22</v>
      </c>
      <c r="E18" s="1" t="s">
        <v>29</v>
      </c>
      <c r="F18" s="1" t="s">
        <v>39</v>
      </c>
      <c r="G18">
        <f>--SUBSTITUTE(C18,$H$2,$G$2)</f>
        <v>9.6</v>
      </c>
      <c r="H18">
        <f>--SUBSTITUTE(D18,$H$2,$G$2)</f>
        <v>9.7</v>
      </c>
      <c r="I18">
        <f>--SUBSTITUTE(E18,$H$2,$G$2)</f>
        <v>9.6</v>
      </c>
      <c r="J18">
        <f>--SUBSTITUTE(F18,$H$2,$G$2)</f>
        <v>9.8</v>
      </c>
      <c r="K18">
        <f t="shared" si="4"/>
        <v>9.6</v>
      </c>
      <c r="L18">
        <f t="shared" si="0"/>
        <v>1</v>
      </c>
      <c r="M18">
        <f>IF(Q18="","",ROW(M17)+MATCH(Q18,K18:INDEX(K:K,MATCH(N18,N:N)),))</f>
        <v>18</v>
      </c>
      <c r="N18">
        <f t="shared" si="1"/>
        <v>9</v>
      </c>
      <c r="O18" t="str">
        <f t="shared" si="2"/>
        <v>А</v>
      </c>
      <c r="P18">
        <f t="shared" si="3"/>
        <v>1</v>
      </c>
      <c r="Q18">
        <f>IF(N18=N17,"",MIN(K18:INDEX(K:K,MATCH(N18,N:N))))</f>
        <v>9.6</v>
      </c>
      <c r="R18" s="9">
        <v>16</v>
      </c>
      <c r="S18" s="12" t="str">
        <f>VLOOKUP($R18,$N:O,COLUMN(B16),)</f>
        <v>В</v>
      </c>
      <c r="T18" s="12">
        <f>VLOOKUP($R18,$N:P,COLUMN(C16),)</f>
        <v>4</v>
      </c>
      <c r="U18" s="12">
        <f>VLOOKUP($R18,$N:Q,COLUMN(D16),)</f>
        <v>9.5</v>
      </c>
    </row>
    <row r="19" spans="1:21" ht="12.75">
      <c r="A19" s="16"/>
      <c r="B19" s="1" t="s">
        <v>18</v>
      </c>
      <c r="C19" s="1" t="s">
        <v>22</v>
      </c>
      <c r="D19" s="1" t="s">
        <v>22</v>
      </c>
      <c r="E19" s="1" t="s">
        <v>22</v>
      </c>
      <c r="F19" s="1" t="s">
        <v>29</v>
      </c>
      <c r="G19">
        <f>--SUBSTITUTE(C19,$H$2,$G$2)</f>
        <v>9.7</v>
      </c>
      <c r="H19">
        <f>--SUBSTITUTE(D19,$H$2,$G$2)</f>
        <v>9.7</v>
      </c>
      <c r="I19">
        <f>--SUBSTITUTE(E19,$H$2,$G$2)</f>
        <v>9.7</v>
      </c>
      <c r="J19">
        <f>--SUBSTITUTE(F19,$H$2,$G$2)</f>
        <v>9.6</v>
      </c>
      <c r="K19">
        <f t="shared" si="4"/>
        <v>9.6</v>
      </c>
      <c r="L19">
        <f t="shared" si="0"/>
        <v>4</v>
      </c>
      <c r="M19">
        <f>IF(Q19="","",ROW(M18)+MATCH(Q19,K19:INDEX(K:K,MATCH(N19,N:N)),))</f>
      </c>
      <c r="N19">
        <f t="shared" si="1"/>
        <v>9</v>
      </c>
      <c r="O19">
        <f t="shared" si="2"/>
      </c>
      <c r="P19">
        <f t="shared" si="3"/>
      </c>
      <c r="Q19">
        <f>IF(N19=N18,"",MIN(K19:INDEX(K:K,MATCH(N19,N:N))))</f>
      </c>
      <c r="R19" s="9">
        <v>17</v>
      </c>
      <c r="S19" s="12" t="str">
        <f>VLOOKUP($R19,$N:O,COLUMN(B17),)</f>
        <v>А</v>
      </c>
      <c r="T19" s="12">
        <f>VLOOKUP($R19,$N:P,COLUMN(C17),)</f>
        <v>2</v>
      </c>
      <c r="U19" s="12">
        <f>VLOOKUP($R19,$N:Q,COLUMN(D17),)</f>
        <v>5.8</v>
      </c>
    </row>
    <row r="20" spans="1:21" ht="12.75">
      <c r="A20" s="15" t="s">
        <v>12</v>
      </c>
      <c r="B20" s="1" t="s">
        <v>17</v>
      </c>
      <c r="C20" s="1" t="s">
        <v>30</v>
      </c>
      <c r="D20" s="1" t="s">
        <v>40</v>
      </c>
      <c r="E20" s="1" t="s">
        <v>30</v>
      </c>
      <c r="F20" s="1" t="s">
        <v>31</v>
      </c>
      <c r="G20">
        <f>--SUBSTITUTE(C20,$H$2,$G$2)</f>
        <v>12.5</v>
      </c>
      <c r="H20">
        <f>--SUBSTITUTE(D20,$H$2,$G$2)</f>
        <v>12.7</v>
      </c>
      <c r="I20">
        <f>--SUBSTITUTE(E20,$H$2,$G$2)</f>
        <v>12.5</v>
      </c>
      <c r="J20">
        <f>--SUBSTITUTE(F20,$H$2,$G$2)</f>
        <v>12.3</v>
      </c>
      <c r="K20">
        <f t="shared" si="4"/>
        <v>12.3</v>
      </c>
      <c r="L20">
        <f t="shared" si="0"/>
        <v>4</v>
      </c>
      <c r="M20">
        <f>IF(Q20="","",ROW(M19)+MATCH(Q20,K20:INDEX(K:K,MATCH(N20,N:N)),))</f>
        <v>22</v>
      </c>
      <c r="N20">
        <f t="shared" si="1"/>
        <v>10</v>
      </c>
      <c r="O20" t="str">
        <f t="shared" si="2"/>
        <v>С</v>
      </c>
      <c r="P20">
        <f t="shared" si="3"/>
        <v>3</v>
      </c>
      <c r="Q20">
        <f>IF(N20=N19,"",MIN(K20:INDEX(K:K,MATCH(N20,N:N))))</f>
        <v>12</v>
      </c>
      <c r="R20" s="9">
        <v>18</v>
      </c>
      <c r="S20" s="12" t="str">
        <f>VLOOKUP($R20,$N:O,COLUMN(B18),)</f>
        <v>С</v>
      </c>
      <c r="T20" s="12">
        <f>VLOOKUP($R20,$N:P,COLUMN(C18),)</f>
        <v>3</v>
      </c>
      <c r="U20" s="12">
        <f>VLOOKUP($R20,$N:Q,COLUMN(D18),)</f>
        <v>12.8</v>
      </c>
    </row>
    <row r="21" spans="1:21" ht="12.75">
      <c r="A21" s="17"/>
      <c r="B21" s="1" t="s">
        <v>18</v>
      </c>
      <c r="C21" s="1" t="s">
        <v>31</v>
      </c>
      <c r="D21" s="1" t="s">
        <v>30</v>
      </c>
      <c r="E21" s="1" t="s">
        <v>46</v>
      </c>
      <c r="F21" s="1" t="s">
        <v>51</v>
      </c>
      <c r="G21">
        <f>--SUBSTITUTE(C21,$H$2,$G$2)</f>
        <v>12.3</v>
      </c>
      <c r="H21">
        <f>--SUBSTITUTE(D21,$H$2,$G$2)</f>
        <v>12.5</v>
      </c>
      <c r="I21">
        <f>--SUBSTITUTE(E21,$H$2,$G$2)</f>
        <v>12.8</v>
      </c>
      <c r="J21">
        <f>--SUBSTITUTE(F21,$H$2,$G$2)</f>
        <v>12.4</v>
      </c>
      <c r="K21">
        <f t="shared" si="4"/>
        <v>12.3</v>
      </c>
      <c r="L21">
        <f t="shared" si="0"/>
        <v>1</v>
      </c>
      <c r="M21">
        <f>IF(Q21="","",ROW(M20)+MATCH(Q21,K21:INDEX(K:K,MATCH(N21,N:N)),))</f>
      </c>
      <c r="N21">
        <f t="shared" si="1"/>
        <v>10</v>
      </c>
      <c r="O21">
        <f t="shared" si="2"/>
      </c>
      <c r="P21">
        <f t="shared" si="3"/>
      </c>
      <c r="Q21">
        <f>IF(N21=N20,"",MIN(K21:INDEX(K:K,MATCH(N21,N:N))))</f>
      </c>
      <c r="R21" s="9">
        <v>19</v>
      </c>
      <c r="S21" s="12" t="str">
        <f>VLOOKUP($R21,$N:O,COLUMN(B19),)</f>
        <v>А</v>
      </c>
      <c r="T21" s="12">
        <f>VLOOKUP($R21,$N:P,COLUMN(C19),)</f>
        <v>3</v>
      </c>
      <c r="U21" s="12">
        <f>VLOOKUP($R21,$N:Q,COLUMN(D19),)</f>
        <v>9.6</v>
      </c>
    </row>
    <row r="22" spans="1:21" ht="12.75">
      <c r="A22" s="16"/>
      <c r="B22" s="1" t="s">
        <v>19</v>
      </c>
      <c r="C22" s="1" t="s">
        <v>32</v>
      </c>
      <c r="D22" s="1" t="s">
        <v>41</v>
      </c>
      <c r="E22" s="1" t="s">
        <v>28</v>
      </c>
      <c r="F22" s="1" t="s">
        <v>30</v>
      </c>
      <c r="G22">
        <f>--SUBSTITUTE(C22,$H$2,$G$2)</f>
        <v>13</v>
      </c>
      <c r="H22">
        <f>--SUBSTITUTE(D22,$H$2,$G$2)</f>
        <v>13.3</v>
      </c>
      <c r="I22">
        <f>--SUBSTITUTE(E22,$H$2,$G$2)</f>
        <v>12</v>
      </c>
      <c r="J22">
        <f>--SUBSTITUTE(F22,$H$2,$G$2)</f>
        <v>12.5</v>
      </c>
      <c r="K22">
        <f t="shared" si="4"/>
        <v>12</v>
      </c>
      <c r="L22">
        <f t="shared" si="0"/>
        <v>3</v>
      </c>
      <c r="M22">
        <f>IF(Q22="","",ROW(M21)+MATCH(Q22,K22:INDEX(K:K,MATCH(N22,N:N)),))</f>
      </c>
      <c r="N22">
        <f t="shared" si="1"/>
        <v>10</v>
      </c>
      <c r="O22">
        <f t="shared" si="2"/>
      </c>
      <c r="P22">
        <f t="shared" si="3"/>
      </c>
      <c r="Q22">
        <f>IF(N22=N21,"",MIN(K22:INDEX(K:K,MATCH(N22,N:N))))</f>
      </c>
      <c r="R22" s="9">
        <v>20</v>
      </c>
      <c r="S22" s="12" t="str">
        <f>VLOOKUP($R22,$N:O,COLUMN(B20),)</f>
        <v>С</v>
      </c>
      <c r="T22" s="12">
        <f>VLOOKUP($R22,$N:P,COLUMN(C20),)</f>
        <v>1</v>
      </c>
      <c r="U22" s="12">
        <f>VLOOKUP($R22,$N:Q,COLUMN(D20),)</f>
        <v>17.8</v>
      </c>
    </row>
    <row r="23" spans="1:21" ht="12.75">
      <c r="A23" s="15" t="s">
        <v>13</v>
      </c>
      <c r="B23" s="1" t="s">
        <v>17</v>
      </c>
      <c r="C23" s="1" t="s">
        <v>29</v>
      </c>
      <c r="D23" s="1" t="s">
        <v>29</v>
      </c>
      <c r="E23" s="1" t="s">
        <v>29</v>
      </c>
      <c r="F23" s="1" t="s">
        <v>21</v>
      </c>
      <c r="G23">
        <f>--SUBSTITUTE(C23,$H$2,$G$2)</f>
        <v>9.6</v>
      </c>
      <c r="H23">
        <f>--SUBSTITUTE(D23,$H$2,$G$2)</f>
        <v>9.6</v>
      </c>
      <c r="I23">
        <f>--SUBSTITUTE(E23,$H$2,$G$2)</f>
        <v>9.6</v>
      </c>
      <c r="J23">
        <f>--SUBSTITUTE(F23,$H$2,$G$2)</f>
        <v>9.5</v>
      </c>
      <c r="K23">
        <f t="shared" si="4"/>
        <v>9.5</v>
      </c>
      <c r="L23">
        <f t="shared" si="0"/>
        <v>4</v>
      </c>
      <c r="M23">
        <f>IF(Q23="","",ROW(M22)+MATCH(Q23,K23:INDEX(K:K,MATCH(N23,N:N)),))</f>
        <v>23</v>
      </c>
      <c r="N23">
        <f t="shared" si="1"/>
        <v>11</v>
      </c>
      <c r="O23" t="str">
        <f t="shared" si="2"/>
        <v>А</v>
      </c>
      <c r="P23">
        <f t="shared" si="3"/>
        <v>4</v>
      </c>
      <c r="Q23">
        <f>IF(N23=N22,"",MIN(K23:INDEX(K:K,MATCH(N23,N:N))))</f>
        <v>9.5</v>
      </c>
      <c r="R23" s="10"/>
      <c r="S23" s="10"/>
      <c r="T23" s="10"/>
      <c r="U23" s="10"/>
    </row>
    <row r="24" spans="1:21" ht="12.75">
      <c r="A24" s="16"/>
      <c r="B24" s="1" t="s">
        <v>18</v>
      </c>
      <c r="C24" s="1" t="s">
        <v>22</v>
      </c>
      <c r="D24" s="1" t="s">
        <v>21</v>
      </c>
      <c r="E24" s="1" t="s">
        <v>22</v>
      </c>
      <c r="F24" s="1" t="s">
        <v>21</v>
      </c>
      <c r="G24">
        <f>--SUBSTITUTE(C24,$H$2,$G$2)</f>
        <v>9.7</v>
      </c>
      <c r="H24">
        <f>--SUBSTITUTE(D24,$H$2,$G$2)</f>
        <v>9.5</v>
      </c>
      <c r="I24">
        <f>--SUBSTITUTE(E24,$H$2,$G$2)</f>
        <v>9.7</v>
      </c>
      <c r="J24">
        <f>--SUBSTITUTE(F24,$H$2,$G$2)</f>
        <v>9.5</v>
      </c>
      <c r="K24">
        <f t="shared" si="4"/>
        <v>9.5</v>
      </c>
      <c r="L24">
        <f t="shared" si="0"/>
        <v>2</v>
      </c>
      <c r="M24">
        <f>IF(Q24="","",ROW(M23)+MATCH(Q24,K24:INDEX(K:K,MATCH(N24,N:N)),))</f>
      </c>
      <c r="N24">
        <f t="shared" si="1"/>
        <v>11</v>
      </c>
      <c r="O24">
        <f t="shared" si="2"/>
      </c>
      <c r="P24">
        <f t="shared" si="3"/>
      </c>
      <c r="Q24">
        <f>IF(N24=N23,"",MIN(K24:INDEX(K:K,MATCH(N24,N:N))))</f>
      </c>
      <c r="R24" s="10"/>
      <c r="S24" s="10"/>
      <c r="T24" s="10"/>
      <c r="U24" s="10"/>
    </row>
    <row r="25" spans="1:21" ht="12.75">
      <c r="A25" s="15" t="s">
        <v>14</v>
      </c>
      <c r="B25" s="1" t="s">
        <v>17</v>
      </c>
      <c r="C25" s="1" t="s">
        <v>22</v>
      </c>
      <c r="D25" s="1" t="s">
        <v>29</v>
      </c>
      <c r="E25" s="1" t="s">
        <v>21</v>
      </c>
      <c r="F25" s="1" t="s">
        <v>39</v>
      </c>
      <c r="G25">
        <f>--SUBSTITUTE(C25,$H$2,$G$2)</f>
        <v>9.7</v>
      </c>
      <c r="H25">
        <f>--SUBSTITUTE(D25,$H$2,$G$2)</f>
        <v>9.6</v>
      </c>
      <c r="I25">
        <f>--SUBSTITUTE(E25,$H$2,$G$2)</f>
        <v>9.5</v>
      </c>
      <c r="J25">
        <f>--SUBSTITUTE(F25,$H$2,$G$2)</f>
        <v>9.8</v>
      </c>
      <c r="K25">
        <f t="shared" si="4"/>
        <v>9.5</v>
      </c>
      <c r="L25">
        <f t="shared" si="0"/>
        <v>3</v>
      </c>
      <c r="M25">
        <f>IF(Q25="","",ROW(M24)+MATCH(Q25,K25:INDEX(K:K,MATCH(N25,N:N)),))</f>
        <v>25</v>
      </c>
      <c r="N25">
        <f t="shared" si="1"/>
        <v>12</v>
      </c>
      <c r="O25" t="str">
        <f t="shared" si="2"/>
        <v>А</v>
      </c>
      <c r="P25">
        <f t="shared" si="3"/>
        <v>3</v>
      </c>
      <c r="Q25">
        <f>IF(N25=N24,"",MIN(K25:INDEX(K:K,MATCH(N25,N:N))))</f>
        <v>9.5</v>
      </c>
      <c r="R25" s="10"/>
      <c r="S25" s="10"/>
      <c r="T25" s="10"/>
      <c r="U25" s="10"/>
    </row>
    <row r="26" spans="1:21" ht="12.75">
      <c r="A26" s="16"/>
      <c r="B26" s="1" t="s">
        <v>18</v>
      </c>
      <c r="C26" s="1" t="s">
        <v>22</v>
      </c>
      <c r="D26" s="1" t="s">
        <v>29</v>
      </c>
      <c r="E26" s="1" t="s">
        <v>22</v>
      </c>
      <c r="F26" s="1" t="s">
        <v>39</v>
      </c>
      <c r="G26">
        <f>--SUBSTITUTE(C26,$H$2,$G$2)</f>
        <v>9.7</v>
      </c>
      <c r="H26">
        <f>--SUBSTITUTE(D26,$H$2,$G$2)</f>
        <v>9.6</v>
      </c>
      <c r="I26">
        <f>--SUBSTITUTE(E26,$H$2,$G$2)</f>
        <v>9.7</v>
      </c>
      <c r="J26">
        <f>--SUBSTITUTE(F26,$H$2,$G$2)</f>
        <v>9.8</v>
      </c>
      <c r="K26">
        <f t="shared" si="4"/>
        <v>9.6</v>
      </c>
      <c r="L26">
        <f t="shared" si="0"/>
        <v>2</v>
      </c>
      <c r="M26">
        <f>IF(Q26="","",ROW(M25)+MATCH(Q26,K26:INDEX(K:K,MATCH(N26,N:N)),))</f>
      </c>
      <c r="N26">
        <f t="shared" si="1"/>
        <v>12</v>
      </c>
      <c r="O26">
        <f t="shared" si="2"/>
      </c>
      <c r="P26">
        <f t="shared" si="3"/>
      </c>
      <c r="Q26">
        <f>IF(N26=N25,"",MIN(K26:INDEX(K:K,MATCH(N26,N:N))))</f>
      </c>
      <c r="R26" s="10"/>
      <c r="S26" s="10"/>
      <c r="T26" s="10"/>
      <c r="U26" s="10"/>
    </row>
    <row r="27" spans="1:21" ht="12.75">
      <c r="A27" s="15" t="s">
        <v>15</v>
      </c>
      <c r="B27" s="1" t="s">
        <v>17</v>
      </c>
      <c r="C27" s="1">
        <v>11.8</v>
      </c>
      <c r="D27" s="1" t="s">
        <v>42</v>
      </c>
      <c r="E27" s="1">
        <v>11.7</v>
      </c>
      <c r="F27" s="1">
        <v>11.7</v>
      </c>
      <c r="G27">
        <f>--SUBSTITUTE(C27,$H$2,$G$2)</f>
        <v>11.8</v>
      </c>
      <c r="H27">
        <f>--SUBSTITUTE(D27,$H$2,$G$2)</f>
        <v>11.9</v>
      </c>
      <c r="I27">
        <f>--SUBSTITUTE(E27,$H$2,$G$2)</f>
        <v>11.7</v>
      </c>
      <c r="J27">
        <f>--SUBSTITUTE(F27,$H$2,$G$2)</f>
        <v>11.7</v>
      </c>
      <c r="K27">
        <f t="shared" si="4"/>
        <v>11.7</v>
      </c>
      <c r="L27">
        <f t="shared" si="0"/>
        <v>3</v>
      </c>
      <c r="M27">
        <f>IF(Q27="","",ROW(M26)+MATCH(Q27,K27:INDEX(K:K,MATCH(N27,N:N)),))</f>
        <v>29</v>
      </c>
      <c r="N27">
        <f t="shared" si="1"/>
        <v>13</v>
      </c>
      <c r="O27" t="str">
        <f t="shared" si="2"/>
        <v>С</v>
      </c>
      <c r="P27">
        <f t="shared" si="3"/>
        <v>3</v>
      </c>
      <c r="Q27">
        <f>IF(N27=N26,"",MIN(K27:INDEX(K:K,MATCH(N27,N:N))))</f>
        <v>11.4</v>
      </c>
      <c r="R27" s="10"/>
      <c r="S27" s="10"/>
      <c r="T27" s="10"/>
      <c r="U27" s="10"/>
    </row>
    <row r="28" spans="1:21" ht="12.75">
      <c r="A28" s="17"/>
      <c r="B28" s="1" t="s">
        <v>18</v>
      </c>
      <c r="C28" s="1" t="s">
        <v>28</v>
      </c>
      <c r="D28" s="1" t="s">
        <v>34</v>
      </c>
      <c r="E28" s="1" t="s">
        <v>27</v>
      </c>
      <c r="F28" s="1">
        <v>11.7</v>
      </c>
      <c r="G28">
        <f>--SUBSTITUTE(C28,$H$2,$G$2)</f>
        <v>12</v>
      </c>
      <c r="H28">
        <f>--SUBSTITUTE(D28,$H$2,$G$2)</f>
        <v>12.2</v>
      </c>
      <c r="I28">
        <f>--SUBSTITUTE(E28,$H$2,$G$2)</f>
        <v>11.6</v>
      </c>
      <c r="J28">
        <f>--SUBSTITUTE(F28,$H$2,$G$2)</f>
        <v>11.7</v>
      </c>
      <c r="K28">
        <f t="shared" si="4"/>
        <v>11.6</v>
      </c>
      <c r="L28">
        <f t="shared" si="0"/>
        <v>3</v>
      </c>
      <c r="M28">
        <f>IF(Q28="","",ROW(M27)+MATCH(Q28,K28:INDEX(K:K,MATCH(N28,N:N)),))</f>
      </c>
      <c r="N28">
        <f t="shared" si="1"/>
        <v>13</v>
      </c>
      <c r="O28">
        <f t="shared" si="2"/>
      </c>
      <c r="P28">
        <f t="shared" si="3"/>
      </c>
      <c r="Q28">
        <f>IF(N28=N27,"",MIN(K28:INDEX(K:K,MATCH(N28,N:N))))</f>
      </c>
      <c r="R28" s="10"/>
      <c r="S28" s="10"/>
      <c r="T28" s="10"/>
      <c r="U28" s="10"/>
    </row>
    <row r="29" spans="1:21" ht="12.75">
      <c r="A29" s="16"/>
      <c r="B29" s="1" t="s">
        <v>19</v>
      </c>
      <c r="C29" s="1">
        <v>11.5</v>
      </c>
      <c r="D29" s="1">
        <v>11.6</v>
      </c>
      <c r="E29" s="1" t="s">
        <v>47</v>
      </c>
      <c r="F29" s="1" t="s">
        <v>28</v>
      </c>
      <c r="G29">
        <f>--SUBSTITUTE(C29,$H$2,$G$2)</f>
        <v>11.5</v>
      </c>
      <c r="H29">
        <f>--SUBSTITUTE(D29,$H$2,$G$2)</f>
        <v>11.6</v>
      </c>
      <c r="I29">
        <f>--SUBSTITUTE(E29,$H$2,$G$2)</f>
        <v>11.4</v>
      </c>
      <c r="J29">
        <f>--SUBSTITUTE(F29,$H$2,$G$2)</f>
        <v>12</v>
      </c>
      <c r="K29">
        <f t="shared" si="4"/>
        <v>11.4</v>
      </c>
      <c r="L29">
        <f t="shared" si="0"/>
        <v>3</v>
      </c>
      <c r="M29">
        <f>IF(Q29="","",ROW(M28)+MATCH(Q29,K29:INDEX(K:K,MATCH(N29,N:N)),))</f>
      </c>
      <c r="N29">
        <f t="shared" si="1"/>
        <v>13</v>
      </c>
      <c r="O29">
        <f t="shared" si="2"/>
      </c>
      <c r="P29">
        <f t="shared" si="3"/>
      </c>
      <c r="Q29">
        <f>IF(N29=N28,"",MIN(K29:INDEX(K:K,MATCH(N29,N:N))))</f>
      </c>
      <c r="R29" s="10"/>
      <c r="S29" s="10"/>
      <c r="T29" s="10"/>
      <c r="U29" s="10"/>
    </row>
    <row r="30" spans="1:21" ht="12.75">
      <c r="A30" s="15">
        <v>14</v>
      </c>
      <c r="B30" s="1" t="s">
        <v>17</v>
      </c>
      <c r="C30" s="1" t="s">
        <v>33</v>
      </c>
      <c r="D30" s="1" t="s">
        <v>31</v>
      </c>
      <c r="E30" s="1" t="s">
        <v>37</v>
      </c>
      <c r="F30" s="1" t="s">
        <v>31</v>
      </c>
      <c r="G30">
        <f>--SUBSTITUTE(C30,$H$2,$G$2)</f>
        <v>12.1</v>
      </c>
      <c r="H30">
        <f>--SUBSTITUTE(D30,$H$2,$G$2)</f>
        <v>12.3</v>
      </c>
      <c r="I30">
        <f>--SUBSTITUTE(E30,$H$2,$G$2)</f>
        <v>11.8</v>
      </c>
      <c r="J30">
        <f>--SUBSTITUTE(F30,$H$2,$G$2)</f>
        <v>12.3</v>
      </c>
      <c r="K30">
        <f t="shared" si="4"/>
        <v>11.8</v>
      </c>
      <c r="L30">
        <f t="shared" si="0"/>
        <v>3</v>
      </c>
      <c r="M30">
        <f>IF(Q30="","",ROW(M29)+MATCH(Q30,K30:INDEX(K:K,MATCH(N30,N:N)),))</f>
        <v>32</v>
      </c>
      <c r="N30">
        <f t="shared" si="1"/>
        <v>14</v>
      </c>
      <c r="O30" t="str">
        <f t="shared" si="2"/>
        <v>С</v>
      </c>
      <c r="P30">
        <f t="shared" si="3"/>
        <v>1</v>
      </c>
      <c r="Q30">
        <f>IF(N30=N29,"",MIN(K30:INDEX(K:K,MATCH(N30,N:N))))</f>
        <v>11.3</v>
      </c>
      <c r="R30" s="10"/>
      <c r="S30" s="10"/>
      <c r="T30" s="10"/>
      <c r="U30" s="10"/>
    </row>
    <row r="31" spans="1:21" ht="12.75">
      <c r="A31" s="17"/>
      <c r="B31" s="1" t="s">
        <v>18</v>
      </c>
      <c r="C31" s="1" t="s">
        <v>34</v>
      </c>
      <c r="D31" s="1" t="s">
        <v>26</v>
      </c>
      <c r="E31" s="1">
        <v>11.5</v>
      </c>
      <c r="F31" s="1">
        <v>11.5</v>
      </c>
      <c r="G31">
        <f>--SUBSTITUTE(C31,$H$2,$G$2)</f>
        <v>12.2</v>
      </c>
      <c r="H31">
        <f>--SUBSTITUTE(D31,$H$2,$G$2)</f>
        <v>11.7</v>
      </c>
      <c r="I31">
        <f>--SUBSTITUTE(E31,$H$2,$G$2)</f>
        <v>11.5</v>
      </c>
      <c r="J31">
        <f>--SUBSTITUTE(F31,$H$2,$G$2)</f>
        <v>11.5</v>
      </c>
      <c r="K31">
        <f t="shared" si="4"/>
        <v>11.5</v>
      </c>
      <c r="L31">
        <f t="shared" si="0"/>
        <v>3</v>
      </c>
      <c r="M31">
        <f>IF(Q31="","",ROW(M30)+MATCH(Q31,K31:INDEX(K:K,MATCH(N31,N:N)),))</f>
      </c>
      <c r="N31">
        <f t="shared" si="1"/>
        <v>14</v>
      </c>
      <c r="O31">
        <f t="shared" si="2"/>
      </c>
      <c r="P31">
        <f t="shared" si="3"/>
      </c>
      <c r="Q31">
        <f>IF(N31=N30,"",MIN(K31:INDEX(K:K,MATCH(N31,N:N))))</f>
      </c>
      <c r="R31" s="10"/>
      <c r="S31" s="10"/>
      <c r="T31" s="10"/>
      <c r="U31" s="10"/>
    </row>
    <row r="32" spans="1:21" ht="12.75">
      <c r="A32" s="16"/>
      <c r="B32" s="1" t="s">
        <v>19</v>
      </c>
      <c r="C32" s="1" t="s">
        <v>35</v>
      </c>
      <c r="D32" s="1" t="s">
        <v>43</v>
      </c>
      <c r="E32" s="1" t="s">
        <v>48</v>
      </c>
      <c r="F32" s="1" t="s">
        <v>52</v>
      </c>
      <c r="G32">
        <f>--SUBSTITUTE(C32,$H$2,$G$2)</f>
        <v>11.3</v>
      </c>
      <c r="H32">
        <f>--SUBSTITUTE(D32,$H$2,$G$2)</f>
        <v>11.8</v>
      </c>
      <c r="I32">
        <f>--SUBSTITUTE(E32,$H$2,$G$2)</f>
        <v>11.4</v>
      </c>
      <c r="J32">
        <f>--SUBSTITUTE(F32,$H$2,$G$2)</f>
        <v>11.5</v>
      </c>
      <c r="K32">
        <f t="shared" si="4"/>
        <v>11.3</v>
      </c>
      <c r="L32">
        <f t="shared" si="0"/>
        <v>1</v>
      </c>
      <c r="M32">
        <f>IF(Q32="","",ROW(M31)+MATCH(Q32,K32:INDEX(K:K,MATCH(N32,N:N)),))</f>
      </c>
      <c r="N32">
        <f t="shared" si="1"/>
        <v>14</v>
      </c>
      <c r="O32">
        <f t="shared" si="2"/>
      </c>
      <c r="P32">
        <f t="shared" si="3"/>
      </c>
      <c r="Q32">
        <f>IF(N32=N31,"",MIN(K32:INDEX(K:K,MATCH(N32,N:N))))</f>
      </c>
      <c r="R32" s="10"/>
      <c r="S32" s="10"/>
      <c r="T32" s="10"/>
      <c r="U32" s="10"/>
    </row>
    <row r="33" spans="1:21" ht="12.75">
      <c r="A33" s="15">
        <v>15</v>
      </c>
      <c r="B33" s="1" t="s">
        <v>17</v>
      </c>
      <c r="C33" s="1" t="s">
        <v>57</v>
      </c>
      <c r="D33" s="1" t="s">
        <v>21</v>
      </c>
      <c r="E33" s="1" t="s">
        <v>49</v>
      </c>
      <c r="F33" s="1" t="s">
        <v>49</v>
      </c>
      <c r="G33">
        <f>--SUBSTITUTE(C33,$H$2,$G$2)</f>
        <v>9.3</v>
      </c>
      <c r="H33">
        <f>--SUBSTITUTE(D33,$H$2,$G$2)</f>
        <v>9.5</v>
      </c>
      <c r="I33">
        <f>--SUBSTITUTE(E33,$H$2,$G$2)</f>
        <v>9.4</v>
      </c>
      <c r="J33">
        <f>--SUBSTITUTE(F33,$H$2,$G$2)</f>
        <v>9.4</v>
      </c>
      <c r="K33">
        <f t="shared" si="4"/>
        <v>9.3</v>
      </c>
      <c r="L33">
        <f t="shared" si="0"/>
        <v>1</v>
      </c>
      <c r="M33">
        <f>IF(Q33="","",ROW(M32)+MATCH(Q33,K33:INDEX(K:K,MATCH(N33,N:N)),))</f>
        <v>33</v>
      </c>
      <c r="N33">
        <f t="shared" si="1"/>
        <v>15</v>
      </c>
      <c r="O33" t="str">
        <f t="shared" si="2"/>
        <v>А</v>
      </c>
      <c r="P33">
        <f t="shared" si="3"/>
        <v>1</v>
      </c>
      <c r="Q33">
        <f>IF(N33=N32,"",MIN(K33:INDEX(K:K,MATCH(N33,N:N))))</f>
        <v>9.3</v>
      </c>
      <c r="R33" s="10"/>
      <c r="S33" s="10"/>
      <c r="T33" s="10"/>
      <c r="U33" s="10"/>
    </row>
    <row r="34" spans="1:21" ht="12.75">
      <c r="A34" s="16"/>
      <c r="B34" s="1" t="s">
        <v>18</v>
      </c>
      <c r="C34" s="1" t="s">
        <v>49</v>
      </c>
      <c r="D34" s="1" t="s">
        <v>49</v>
      </c>
      <c r="E34" s="1" t="s">
        <v>49</v>
      </c>
      <c r="F34" s="1" t="s">
        <v>29</v>
      </c>
      <c r="G34">
        <f>--SUBSTITUTE(C34,$H$2,$G$2)</f>
        <v>9.4</v>
      </c>
      <c r="H34">
        <f>--SUBSTITUTE(D34,$H$2,$G$2)</f>
        <v>9.4</v>
      </c>
      <c r="I34">
        <f>--SUBSTITUTE(E34,$H$2,$G$2)</f>
        <v>9.4</v>
      </c>
      <c r="J34">
        <f>--SUBSTITUTE(F34,$H$2,$G$2)</f>
        <v>9.6</v>
      </c>
      <c r="K34">
        <f t="shared" si="4"/>
        <v>9.4</v>
      </c>
      <c r="L34">
        <f t="shared" si="0"/>
        <v>1</v>
      </c>
      <c r="M34">
        <f>IF(Q34="","",ROW(M33)+MATCH(Q34,K34:INDEX(K:K,MATCH(N34,N:N)),))</f>
      </c>
      <c r="N34">
        <f t="shared" si="1"/>
        <v>15</v>
      </c>
      <c r="O34">
        <f t="shared" si="2"/>
      </c>
      <c r="P34">
        <f t="shared" si="3"/>
      </c>
      <c r="Q34">
        <f>IF(N34=N33,"",MIN(K34:INDEX(K:K,MATCH(N34,N:N))))</f>
      </c>
      <c r="R34" s="10"/>
      <c r="S34" s="10"/>
      <c r="T34" s="10"/>
      <c r="U34" s="10"/>
    </row>
    <row r="35" spans="1:21" ht="12.75">
      <c r="A35" s="15" t="s">
        <v>53</v>
      </c>
      <c r="B35" s="1" t="s">
        <v>17</v>
      </c>
      <c r="C35" s="1" t="s">
        <v>22</v>
      </c>
      <c r="D35" s="1" t="s">
        <v>39</v>
      </c>
      <c r="E35" s="1" t="s">
        <v>39</v>
      </c>
      <c r="F35" s="1" t="s">
        <v>22</v>
      </c>
      <c r="G35">
        <f>--SUBSTITUTE(C35,$H$2,$G$2)</f>
        <v>9.7</v>
      </c>
      <c r="H35">
        <f>--SUBSTITUTE(D35,$H$2,$G$2)</f>
        <v>9.8</v>
      </c>
      <c r="I35">
        <f>--SUBSTITUTE(E35,$H$2,$G$2)</f>
        <v>9.8</v>
      </c>
      <c r="J35">
        <f>--SUBSTITUTE(F35,$H$2,$G$2)</f>
        <v>9.7</v>
      </c>
      <c r="K35">
        <f t="shared" si="4"/>
        <v>9.7</v>
      </c>
      <c r="L35">
        <f t="shared" si="0"/>
        <v>1</v>
      </c>
      <c r="M35">
        <f>IF(Q35="","",ROW(M34)+MATCH(Q35,K35:INDEX(K:K,MATCH(N35,N:N)),))</f>
        <v>36</v>
      </c>
      <c r="N35">
        <f t="shared" si="1"/>
        <v>16</v>
      </c>
      <c r="O35" t="str">
        <f t="shared" si="2"/>
        <v>В</v>
      </c>
      <c r="P35">
        <f t="shared" si="3"/>
        <v>4</v>
      </c>
      <c r="Q35">
        <f>IF(N35=N34,"",MIN(K35:INDEX(K:K,MATCH(N35,N:N))))</f>
        <v>9.5</v>
      </c>
      <c r="R35" s="10"/>
      <c r="S35" s="10"/>
      <c r="T35" s="10"/>
      <c r="U35" s="10"/>
    </row>
    <row r="36" spans="1:21" ht="12.75">
      <c r="A36" s="16"/>
      <c r="B36" s="1" t="s">
        <v>18</v>
      </c>
      <c r="C36" s="1" t="s">
        <v>29</v>
      </c>
      <c r="D36" s="1" t="s">
        <v>22</v>
      </c>
      <c r="E36" s="1" t="s">
        <v>29</v>
      </c>
      <c r="F36" s="1" t="s">
        <v>21</v>
      </c>
      <c r="G36">
        <f>--SUBSTITUTE(C36,$H$2,$G$2)</f>
        <v>9.6</v>
      </c>
      <c r="H36">
        <f>--SUBSTITUTE(D36,$H$2,$G$2)</f>
        <v>9.7</v>
      </c>
      <c r="I36">
        <f>--SUBSTITUTE(E36,$H$2,$G$2)</f>
        <v>9.6</v>
      </c>
      <c r="J36">
        <f>--SUBSTITUTE(F36,$H$2,$G$2)</f>
        <v>9.5</v>
      </c>
      <c r="K36">
        <f t="shared" si="4"/>
        <v>9.5</v>
      </c>
      <c r="L36">
        <f t="shared" si="0"/>
        <v>4</v>
      </c>
      <c r="M36">
        <f>IF(Q36="","",ROW(M35)+MATCH(Q36,K36:INDEX(K:K,MATCH(N36,N:N)),))</f>
      </c>
      <c r="N36">
        <f t="shared" si="1"/>
        <v>16</v>
      </c>
      <c r="O36">
        <f t="shared" si="2"/>
      </c>
      <c r="P36">
        <f t="shared" si="3"/>
      </c>
      <c r="Q36">
        <f>IF(N36=N35,"",MIN(K36:INDEX(K:K,MATCH(N36,N:N))))</f>
      </c>
      <c r="R36" s="10"/>
      <c r="S36" s="10"/>
      <c r="T36" s="10"/>
      <c r="U36" s="10"/>
    </row>
    <row r="37" spans="1:21" ht="12.75">
      <c r="A37" s="2" t="s">
        <v>54</v>
      </c>
      <c r="B37" s="1" t="s">
        <v>17</v>
      </c>
      <c r="C37" s="1" t="s">
        <v>36</v>
      </c>
      <c r="D37" s="1" t="s">
        <v>25</v>
      </c>
      <c r="E37" s="1" t="s">
        <v>25</v>
      </c>
      <c r="F37" s="1" t="s">
        <v>0</v>
      </c>
      <c r="G37">
        <f>--SUBSTITUTE(C37,$H$2,$G$2)</f>
        <v>5.9</v>
      </c>
      <c r="H37">
        <f>--SUBSTITUTE(D37,$H$2,$G$2)</f>
        <v>5.8</v>
      </c>
      <c r="I37">
        <f>--SUBSTITUTE(E37,$H$2,$G$2)</f>
        <v>5.8</v>
      </c>
      <c r="J37">
        <f>--SUBSTITUTE(F37,$H$2,$G$2)</f>
        <v>6</v>
      </c>
      <c r="K37">
        <f t="shared" si="4"/>
        <v>5.8</v>
      </c>
      <c r="L37">
        <f t="shared" si="0"/>
        <v>2</v>
      </c>
      <c r="M37">
        <f>IF(Q37="","",ROW(M36)+MATCH(Q37,K37:INDEX(K:K,MATCH(N37,N:N)),))</f>
        <v>37</v>
      </c>
      <c r="N37">
        <f t="shared" si="1"/>
        <v>17</v>
      </c>
      <c r="O37" t="str">
        <f t="shared" si="2"/>
        <v>А</v>
      </c>
      <c r="P37">
        <f t="shared" si="3"/>
        <v>2</v>
      </c>
      <c r="Q37">
        <f>IF(N37=N36,"",MIN(K37:INDEX(K:K,MATCH(N37,N:N))))</f>
        <v>5.8</v>
      </c>
      <c r="R37" s="10"/>
      <c r="S37" s="10"/>
      <c r="T37" s="10"/>
      <c r="U37" s="10"/>
    </row>
    <row r="38" spans="1:21" ht="12.75">
      <c r="A38" s="15" t="s">
        <v>55</v>
      </c>
      <c r="B38" s="1" t="s">
        <v>17</v>
      </c>
      <c r="C38" s="1" t="s">
        <v>38</v>
      </c>
      <c r="D38" s="1" t="s">
        <v>58</v>
      </c>
      <c r="E38" s="1" t="s">
        <v>41</v>
      </c>
      <c r="F38" s="1" t="s">
        <v>68</v>
      </c>
      <c r="G38">
        <f>--SUBSTITUTE(C38,$H$2,$G$2)</f>
        <v>13.5</v>
      </c>
      <c r="H38">
        <f>--SUBSTITUTE(D38,$H$2,$G$2)</f>
        <v>13.7</v>
      </c>
      <c r="I38">
        <f>--SUBSTITUTE(E38,$H$2,$G$2)</f>
        <v>13.3</v>
      </c>
      <c r="J38">
        <f>--SUBSTITUTE(F38,$H$2,$G$2)</f>
        <v>13.1</v>
      </c>
      <c r="K38">
        <f t="shared" si="4"/>
        <v>13.1</v>
      </c>
      <c r="L38">
        <f t="shared" si="0"/>
        <v>4</v>
      </c>
      <c r="M38">
        <f>IF(Q38="","",ROW(M37)+MATCH(Q38,K38:INDEX(K:K,MATCH(N38,N:N)),))</f>
        <v>40</v>
      </c>
      <c r="N38">
        <f t="shared" si="1"/>
        <v>18</v>
      </c>
      <c r="O38" t="str">
        <f t="shared" si="2"/>
        <v>С</v>
      </c>
      <c r="P38">
        <f t="shared" si="3"/>
        <v>3</v>
      </c>
      <c r="Q38">
        <f>IF(N38=N37,"",MIN(K38:INDEX(K:K,MATCH(N38,N:N))))</f>
        <v>12.8</v>
      </c>
      <c r="R38" s="10"/>
      <c r="S38" s="10"/>
      <c r="T38" s="10"/>
      <c r="U38" s="10"/>
    </row>
    <row r="39" spans="1:21" ht="12.75">
      <c r="A39" s="17"/>
      <c r="B39" s="1" t="s">
        <v>18</v>
      </c>
      <c r="C39" s="1" t="s">
        <v>58</v>
      </c>
      <c r="D39" s="1" t="s">
        <v>32</v>
      </c>
      <c r="E39" s="1" t="s">
        <v>58</v>
      </c>
      <c r="F39" s="1" t="s">
        <v>41</v>
      </c>
      <c r="G39">
        <f>--SUBSTITUTE(C39,$H$2,$G$2)</f>
        <v>13.7</v>
      </c>
      <c r="H39">
        <f>--SUBSTITUTE(D39,$H$2,$G$2)</f>
        <v>13</v>
      </c>
      <c r="I39">
        <f>--SUBSTITUTE(E39,$H$2,$G$2)</f>
        <v>13.7</v>
      </c>
      <c r="J39">
        <f>--SUBSTITUTE(F39,$H$2,$G$2)</f>
        <v>13.3</v>
      </c>
      <c r="K39">
        <f t="shared" si="4"/>
        <v>13</v>
      </c>
      <c r="L39">
        <f t="shared" si="0"/>
        <v>2</v>
      </c>
      <c r="M39">
        <f>IF(Q39="","",ROW(M38)+MATCH(Q39,K39:INDEX(K:K,MATCH(N39,N:N)),))</f>
      </c>
      <c r="N39">
        <f t="shared" si="1"/>
        <v>18</v>
      </c>
      <c r="O39">
        <f t="shared" si="2"/>
      </c>
      <c r="P39">
        <f t="shared" si="3"/>
      </c>
      <c r="Q39">
        <f>IF(N39=N38,"",MIN(K39:INDEX(K:K,MATCH(N39,N:N))))</f>
      </c>
      <c r="R39" s="10"/>
      <c r="S39" s="10"/>
      <c r="T39" s="10"/>
      <c r="U39" s="10"/>
    </row>
    <row r="40" spans="1:21" ht="12.75">
      <c r="A40" s="16"/>
      <c r="B40" s="1" t="s">
        <v>19</v>
      </c>
      <c r="C40" s="1" t="s">
        <v>38</v>
      </c>
      <c r="D40" s="1" t="s">
        <v>62</v>
      </c>
      <c r="E40" s="1" t="s">
        <v>46</v>
      </c>
      <c r="F40" s="1" t="s">
        <v>69</v>
      </c>
      <c r="G40">
        <f>--SUBSTITUTE(C40,$H$2,$G$2)</f>
        <v>13.5</v>
      </c>
      <c r="H40">
        <f>--SUBSTITUTE(D40,$H$2,$G$2)</f>
        <v>14.5</v>
      </c>
      <c r="I40">
        <f>--SUBSTITUTE(E40,$H$2,$G$2)</f>
        <v>12.8</v>
      </c>
      <c r="J40">
        <f>--SUBSTITUTE(F40,$H$2,$G$2)</f>
        <v>14</v>
      </c>
      <c r="K40">
        <f t="shared" si="4"/>
        <v>12.8</v>
      </c>
      <c r="L40">
        <f t="shared" si="0"/>
        <v>3</v>
      </c>
      <c r="M40">
        <f>IF(Q40="","",ROW(M39)+MATCH(Q40,K40:INDEX(K:K,MATCH(N40,N:N)),))</f>
      </c>
      <c r="N40">
        <f t="shared" si="1"/>
        <v>18</v>
      </c>
      <c r="O40">
        <f t="shared" si="2"/>
      </c>
      <c r="P40">
        <f t="shared" si="3"/>
      </c>
      <c r="Q40">
        <f>IF(N40=N39,"",MIN(K40:INDEX(K:K,MATCH(N40,N:N))))</f>
      </c>
      <c r="R40" s="10"/>
      <c r="S40" s="10"/>
      <c r="T40" s="10"/>
      <c r="U40" s="10"/>
    </row>
    <row r="41" spans="1:21" ht="12.75">
      <c r="A41" s="15" t="s">
        <v>56</v>
      </c>
      <c r="B41" s="1" t="s">
        <v>17</v>
      </c>
      <c r="C41" s="1" t="s">
        <v>22</v>
      </c>
      <c r="D41" s="1" t="s">
        <v>22</v>
      </c>
      <c r="E41" s="1" t="s">
        <v>29</v>
      </c>
      <c r="F41" s="1" t="s">
        <v>29</v>
      </c>
      <c r="G41">
        <f>--SUBSTITUTE(C41,$H$2,$G$2)</f>
        <v>9.7</v>
      </c>
      <c r="H41">
        <f>--SUBSTITUTE(D41,$H$2,$G$2)</f>
        <v>9.7</v>
      </c>
      <c r="I41">
        <f>--SUBSTITUTE(E41,$H$2,$G$2)</f>
        <v>9.6</v>
      </c>
      <c r="J41">
        <f>--SUBSTITUTE(F41,$H$2,$G$2)</f>
        <v>9.6</v>
      </c>
      <c r="K41">
        <f t="shared" si="4"/>
        <v>9.6</v>
      </c>
      <c r="L41">
        <f t="shared" si="0"/>
        <v>3</v>
      </c>
      <c r="M41">
        <f>IF(Q41="","",ROW(M40)+MATCH(Q41,K41:INDEX(K:K,MATCH(N41,N:N)),))</f>
        <v>41</v>
      </c>
      <c r="N41">
        <f t="shared" si="1"/>
        <v>19</v>
      </c>
      <c r="O41" t="str">
        <f t="shared" si="2"/>
        <v>А</v>
      </c>
      <c r="P41">
        <f t="shared" si="3"/>
        <v>3</v>
      </c>
      <c r="Q41">
        <f>IF(N41=N40,"",MIN(K41:INDEX(K:K,MATCH(N41,N:N))))</f>
        <v>9.6</v>
      </c>
      <c r="R41" s="10"/>
      <c r="S41" s="10"/>
      <c r="T41" s="10"/>
      <c r="U41" s="10"/>
    </row>
    <row r="42" spans="1:21" ht="12.75">
      <c r="A42" s="16"/>
      <c r="B42" s="1" t="s">
        <v>18</v>
      </c>
      <c r="C42" s="1" t="s">
        <v>29</v>
      </c>
      <c r="D42" s="1" t="s">
        <v>39</v>
      </c>
      <c r="E42" s="1" t="s">
        <v>22</v>
      </c>
      <c r="F42" s="1" t="s">
        <v>29</v>
      </c>
      <c r="G42">
        <f>--SUBSTITUTE(C42,$H$2,$G$2)</f>
        <v>9.6</v>
      </c>
      <c r="H42">
        <f>--SUBSTITUTE(D42,$H$2,$G$2)</f>
        <v>9.8</v>
      </c>
      <c r="I42">
        <f>--SUBSTITUTE(E42,$H$2,$G$2)</f>
        <v>9.7</v>
      </c>
      <c r="J42">
        <f>--SUBSTITUTE(F42,$H$2,$G$2)</f>
        <v>9.6</v>
      </c>
      <c r="K42">
        <f t="shared" si="4"/>
        <v>9.6</v>
      </c>
      <c r="L42">
        <f t="shared" si="0"/>
        <v>1</v>
      </c>
      <c r="M42">
        <f>IF(Q42="","",ROW(M41)+MATCH(Q42,K42:INDEX(K:K,MATCH(N42,N:N)),))</f>
      </c>
      <c r="N42">
        <f t="shared" si="1"/>
        <v>19</v>
      </c>
      <c r="O42">
        <f t="shared" si="2"/>
      </c>
      <c r="P42">
        <f t="shared" si="3"/>
      </c>
      <c r="Q42">
        <f>IF(N42=N41,"",MIN(K42:INDEX(K:K,MATCH(N42,N:N))))</f>
      </c>
      <c r="R42" s="10"/>
      <c r="S42" s="10"/>
      <c r="T42" s="10"/>
      <c r="U42" s="10"/>
    </row>
    <row r="43" spans="1:21" ht="12.75">
      <c r="A43" s="15" t="s">
        <v>1</v>
      </c>
      <c r="B43" s="1" t="s">
        <v>17</v>
      </c>
      <c r="C43" s="1" t="s">
        <v>59</v>
      </c>
      <c r="D43" s="1" t="s">
        <v>63</v>
      </c>
      <c r="E43" s="1" t="s">
        <v>66</v>
      </c>
      <c r="F43" s="1" t="s">
        <v>70</v>
      </c>
      <c r="G43">
        <f>--SUBSTITUTE(C43,$H$2,$G$2)</f>
        <v>18.2</v>
      </c>
      <c r="H43">
        <f>--SUBSTITUTE(D43,$H$2,$G$2)</f>
        <v>18.4</v>
      </c>
      <c r="I43">
        <f>--SUBSTITUTE(E43,$H$2,$G$2)</f>
        <v>18.6</v>
      </c>
      <c r="J43">
        <f>--SUBSTITUTE(F43,$H$2,$G$2)</f>
        <v>18.5</v>
      </c>
      <c r="K43">
        <f t="shared" si="4"/>
        <v>18.2</v>
      </c>
      <c r="L43">
        <f t="shared" si="0"/>
        <v>1</v>
      </c>
      <c r="M43">
        <f>IF(Q43="","",ROW(M42)+MATCH(Q43,K43:INDEX(K:K,MATCH(N43,N:N)),))</f>
        <v>45</v>
      </c>
      <c r="N43">
        <f t="shared" si="1"/>
        <v>20</v>
      </c>
      <c r="O43" t="str">
        <f t="shared" si="2"/>
        <v>С</v>
      </c>
      <c r="P43">
        <f t="shared" si="3"/>
        <v>1</v>
      </c>
      <c r="Q43">
        <f>IF(N43=N42,"",MIN(K43:INDEX(K:K,MATCH(N43,N:N))))</f>
        <v>17.8</v>
      </c>
      <c r="R43" s="10"/>
      <c r="S43" s="10"/>
      <c r="T43" s="10"/>
      <c r="U43" s="10"/>
    </row>
    <row r="44" spans="1:21" ht="12.75">
      <c r="A44" s="17"/>
      <c r="B44" s="1" t="s">
        <v>18</v>
      </c>
      <c r="C44" s="1" t="s">
        <v>60</v>
      </c>
      <c r="D44" s="1" t="s">
        <v>64</v>
      </c>
      <c r="E44" s="1" t="s">
        <v>59</v>
      </c>
      <c r="F44" s="1" t="s">
        <v>60</v>
      </c>
      <c r="G44">
        <f>--SUBSTITUTE(C44,$H$2,$G$2)</f>
        <v>17.9</v>
      </c>
      <c r="H44">
        <f>--SUBSTITUTE(D44,$H$2,$G$2)</f>
        <v>18.3</v>
      </c>
      <c r="I44">
        <f>--SUBSTITUTE(E44,$H$2,$G$2)</f>
        <v>18.2</v>
      </c>
      <c r="J44">
        <f>--SUBSTITUTE(F44,$H$2,$G$2)</f>
        <v>17.9</v>
      </c>
      <c r="K44">
        <f t="shared" si="4"/>
        <v>17.9</v>
      </c>
      <c r="L44">
        <f t="shared" si="0"/>
        <v>1</v>
      </c>
      <c r="M44">
        <f>IF(Q44="","",ROW(M43)+MATCH(Q44,K44:INDEX(K:K,MATCH(N44,N:N)),))</f>
      </c>
      <c r="N44">
        <f t="shared" si="1"/>
        <v>20</v>
      </c>
      <c r="O44">
        <f t="shared" si="2"/>
      </c>
      <c r="P44">
        <f t="shared" si="3"/>
      </c>
      <c r="Q44">
        <f>IF(N44=N43,"",MIN(K44:INDEX(K:K,MATCH(N44,N:N))))</f>
      </c>
      <c r="R44" s="10"/>
      <c r="S44" s="10"/>
      <c r="T44" s="10"/>
      <c r="U44" s="10"/>
    </row>
    <row r="45" spans="1:21" ht="12.75">
      <c r="A45" s="16"/>
      <c r="B45" s="1" t="s">
        <v>19</v>
      </c>
      <c r="C45" s="1" t="s">
        <v>61</v>
      </c>
      <c r="D45" s="1" t="s">
        <v>65</v>
      </c>
      <c r="E45" s="1" t="s">
        <v>67</v>
      </c>
      <c r="F45" s="1" t="s">
        <v>71</v>
      </c>
      <c r="G45">
        <f>--SUBSTITUTE(C45,$H$2,$G$2)</f>
        <v>17.8</v>
      </c>
      <c r="H45">
        <f>--SUBSTITUTE(D45,$H$2,$G$2)</f>
        <v>19.3</v>
      </c>
      <c r="I45">
        <f>--SUBSTITUTE(E45,$H$2,$G$2)</f>
        <v>19.2</v>
      </c>
      <c r="J45">
        <f>--SUBSTITUTE(F45,$H$2,$G$2)</f>
        <v>18</v>
      </c>
      <c r="K45">
        <f t="shared" si="4"/>
        <v>17.8</v>
      </c>
      <c r="L45">
        <f t="shared" si="0"/>
        <v>1</v>
      </c>
      <c r="M45">
        <f>IF(Q45="","",ROW(M44)+MATCH(Q45,K45:INDEX(K:K,MATCH(N45,N:N)),))</f>
      </c>
      <c r="N45">
        <f t="shared" si="1"/>
        <v>20</v>
      </c>
      <c r="O45">
        <f t="shared" si="2"/>
      </c>
      <c r="P45">
        <f t="shared" si="3"/>
      </c>
      <c r="Q45">
        <f>IF(N45=N44,"",MIN(K45:INDEX(K:K,MATCH(N45,N:N))))</f>
      </c>
      <c r="R45" s="10"/>
      <c r="S45" s="10"/>
      <c r="T45" s="10"/>
      <c r="U45" s="10"/>
    </row>
  </sheetData>
  <sheetProtection/>
  <mergeCells count="19">
    <mergeCell ref="A23:A24"/>
    <mergeCell ref="A35:A36"/>
    <mergeCell ref="A38:A40"/>
    <mergeCell ref="A41:A42"/>
    <mergeCell ref="A43:A45"/>
    <mergeCell ref="A25:A26"/>
    <mergeCell ref="A27:A29"/>
    <mergeCell ref="A30:A32"/>
    <mergeCell ref="A33:A34"/>
    <mergeCell ref="A1:A2"/>
    <mergeCell ref="B1:B2"/>
    <mergeCell ref="C1:F1"/>
    <mergeCell ref="A16:A17"/>
    <mergeCell ref="A18:A19"/>
    <mergeCell ref="A20:A22"/>
    <mergeCell ref="A3:A4"/>
    <mergeCell ref="A8:A10"/>
    <mergeCell ref="A11:A12"/>
    <mergeCell ref="A13:A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</dc:creator>
  <cp:keywords/>
  <dc:description/>
  <cp:lastModifiedBy>Коля</cp:lastModifiedBy>
  <dcterms:created xsi:type="dcterms:W3CDTF">2021-07-14T06:02:16Z</dcterms:created>
  <dcterms:modified xsi:type="dcterms:W3CDTF">2021-07-14T11:56:05Z</dcterms:modified>
  <cp:category/>
  <cp:version/>
  <cp:contentType/>
  <cp:contentStatus/>
</cp:coreProperties>
</file>