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My\ATPU\"/>
    </mc:Choice>
  </mc:AlternateContent>
  <xr:revisionPtr revIDLastSave="0" documentId="13_ncr:1_{2265129B-3598-4ED7-BEC3-36367715BE12}" xr6:coauthVersionLast="36" xr6:coauthVersionMax="36" xr10:uidLastSave="{00000000-0000-0000-0000-000000000000}"/>
  <bookViews>
    <workbookView xWindow="120" yWindow="120" windowWidth="28635" windowHeight="12270" activeTab="5" xr2:uid="{00000000-000D-0000-FFFF-FFFF00000000}"/>
  </bookViews>
  <sheets>
    <sheet name="Страна" sheetId="5" r:id="rId1"/>
    <sheet name="Регион" sheetId="6" r:id="rId2"/>
    <sheet name="ТипТГ" sheetId="4" r:id="rId3"/>
    <sheet name="ТипНП" sheetId="2" r:id="rId4"/>
    <sheet name="АТД" sheetId="1" r:id="rId5"/>
    <sheet name="Адреса" sheetId="7" r:id="rId6"/>
  </sheets>
  <definedNames>
    <definedName name="ПН" comment="Посадок навчання">44440</definedName>
    <definedName name="РН_1" localSheetId="1">DATEDIF(ПН,"30/06/2022","M")</definedName>
    <definedName name="РН_1" localSheetId="0">DATEDIF(ПН,"30/06/2022","M")</definedName>
    <definedName name="РН_1" localSheetId="2">DATEDIF([0]!ПН,"30/06/2022","M")</definedName>
    <definedName name="РН_1">DATEDIF(ПН,"30/06/2022","M")</definedName>
    <definedName name="РН_1.5" localSheetId="1">DATEDIF(ПН,"28/02/2022","M")</definedName>
    <definedName name="РН_1.5" localSheetId="0">DATEDIF(ПН,"28/02/2022","M")</definedName>
    <definedName name="РН_1.5" localSheetId="2">DATEDIF([0]!ПН,"28/02/2022","M")</definedName>
    <definedName name="РН_1.5">DATEDIF(ПН,"28/02/2022","M")</definedName>
    <definedName name="РН_3" localSheetId="1">DATEDIF(ПН,"30/06/2024","M")</definedName>
    <definedName name="РН_3" localSheetId="0">DATEDIF(ПН,"30/06/2024","M")</definedName>
    <definedName name="РН_3" localSheetId="2">DATEDIF([0]!ПН,"30/06/2024","M")</definedName>
    <definedName name="РН_3">DATEDIF(ПН,"30/06/2024","M")</definedName>
  </definedNames>
  <calcPr calcId="191029"/>
</workbook>
</file>

<file path=xl/calcChain.xml><?xml version="1.0" encoding="utf-8"?>
<calcChain xmlns="http://schemas.openxmlformats.org/spreadsheetml/2006/main">
  <c r="A2" i="7" l="1"/>
  <c r="T2" i="7"/>
  <c r="F2" i="7"/>
  <c r="S2" i="7" l="1"/>
  <c r="I51" i="1" l="1" a="1"/>
  <c r="I51" i="1" s="1"/>
  <c r="H51" i="1" a="1"/>
  <c r="H51" i="1" s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B51" i="1" a="1"/>
  <c r="B51" i="1" s="1"/>
  <c r="A9" i="1"/>
  <c r="A20" i="1"/>
  <c r="A2" i="2"/>
  <c r="A3" i="2"/>
  <c r="A4" i="2"/>
  <c r="A5" i="2"/>
  <c r="F50" i="1"/>
  <c r="A2" i="1" l="1"/>
  <c r="A3" i="1"/>
  <c r="A4" i="1"/>
  <c r="A5" i="1"/>
  <c r="A6" i="1"/>
  <c r="A7" i="1"/>
  <c r="A8" i="1"/>
  <c r="A10" i="1"/>
  <c r="A11" i="1"/>
  <c r="A12" i="1"/>
  <c r="A13" i="1"/>
  <c r="A14" i="1"/>
  <c r="A15" i="1"/>
  <c r="A16" i="1"/>
  <c r="A17" i="1"/>
  <c r="A18" i="1"/>
  <c r="A19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3" i="4" l="1"/>
  <c r="A4" i="4" s="1"/>
  <c r="H50" i="1" l="1"/>
</calcChain>
</file>

<file path=xl/sharedStrings.xml><?xml version="1.0" encoding="utf-8"?>
<sst xmlns="http://schemas.openxmlformats.org/spreadsheetml/2006/main" count="525" uniqueCount="164">
  <si>
    <t>Район</t>
  </si>
  <si>
    <t>ID</t>
  </si>
  <si>
    <t>скор.</t>
  </si>
  <si>
    <t>село</t>
  </si>
  <si>
    <t>01</t>
  </si>
  <si>
    <t>05</t>
  </si>
  <si>
    <t>07</t>
  </si>
  <si>
    <t>12</t>
  </si>
  <si>
    <t>14</t>
  </si>
  <si>
    <t>18</t>
  </si>
  <si>
    <t>21</t>
  </si>
  <si>
    <t>23</t>
  </si>
  <si>
    <t>26</t>
  </si>
  <si>
    <t>32</t>
  </si>
  <si>
    <t>35</t>
  </si>
  <si>
    <t>44</t>
  </si>
  <si>
    <t>46</t>
  </si>
  <si>
    <t>48</t>
  </si>
  <si>
    <t>51</t>
  </si>
  <si>
    <t>53</t>
  </si>
  <si>
    <t>56</t>
  </si>
  <si>
    <t>59</t>
  </si>
  <si>
    <t>61</t>
  </si>
  <si>
    <t>63</t>
  </si>
  <si>
    <t>65</t>
  </si>
  <si>
    <t>68</t>
  </si>
  <si>
    <t>71</t>
  </si>
  <si>
    <t>73</t>
  </si>
  <si>
    <t>74</t>
  </si>
  <si>
    <t>80</t>
  </si>
  <si>
    <t>85</t>
  </si>
  <si>
    <t>№ з/п</t>
  </si>
  <si>
    <t>Центр ТГ</t>
  </si>
  <si>
    <t>Громада</t>
  </si>
  <si>
    <t>Столбец1</t>
  </si>
  <si>
    <t>Район прописки</t>
  </si>
  <si>
    <t>Корпус прописки</t>
  </si>
  <si>
    <t>Квартира прописки</t>
  </si>
  <si>
    <t>Ав область</t>
  </si>
  <si>
    <t>Ви область</t>
  </si>
  <si>
    <t>Во область</t>
  </si>
  <si>
    <t>Дн область</t>
  </si>
  <si>
    <t>До область</t>
  </si>
  <si>
    <t>Жи область</t>
  </si>
  <si>
    <t>За область</t>
  </si>
  <si>
    <t>Зо область</t>
  </si>
  <si>
    <t>Ив область</t>
  </si>
  <si>
    <t>Ки область</t>
  </si>
  <si>
    <t>Ко область</t>
  </si>
  <si>
    <t>Лу область</t>
  </si>
  <si>
    <t>Ль область</t>
  </si>
  <si>
    <t>Ни область</t>
  </si>
  <si>
    <t>Од область</t>
  </si>
  <si>
    <t>По область</t>
  </si>
  <si>
    <t>Ро область</t>
  </si>
  <si>
    <t>Су область</t>
  </si>
  <si>
    <t>Те область</t>
  </si>
  <si>
    <t>Ха область</t>
  </si>
  <si>
    <t>Хе область</t>
  </si>
  <si>
    <t>Хм область</t>
  </si>
  <si>
    <t>Че область</t>
  </si>
  <si>
    <t>Чо область</t>
  </si>
  <si>
    <t>Чи область</t>
  </si>
  <si>
    <t>Се область</t>
  </si>
  <si>
    <t>Название</t>
  </si>
  <si>
    <t>городская</t>
  </si>
  <si>
    <t>поселковая</t>
  </si>
  <si>
    <t>сельская</t>
  </si>
  <si>
    <t>город</t>
  </si>
  <si>
    <t>посёлок</t>
  </si>
  <si>
    <t>посёлок городского типа</t>
  </si>
  <si>
    <t>Страна</t>
  </si>
  <si>
    <t>Нет фильтра</t>
  </si>
  <si>
    <t>Регион</t>
  </si>
  <si>
    <t>Тип громады</t>
  </si>
  <si>
    <t>Наименование громады</t>
  </si>
  <si>
    <t>Тип населенного пункта</t>
  </si>
  <si>
    <t>Наименование населенного пункта</t>
  </si>
  <si>
    <t>Район А</t>
  </si>
  <si>
    <t>Громада А</t>
  </si>
  <si>
    <t>Громада Б</t>
  </si>
  <si>
    <t>Громада В</t>
  </si>
  <si>
    <t>Район Б</t>
  </si>
  <si>
    <t>Громада Г</t>
  </si>
  <si>
    <t>Громада Д</t>
  </si>
  <si>
    <t>Громада Е</t>
  </si>
  <si>
    <t>Район В</t>
  </si>
  <si>
    <t>Район Г</t>
  </si>
  <si>
    <t>Уникальных</t>
  </si>
  <si>
    <t>Пункт А</t>
  </si>
  <si>
    <t>Пункт Б</t>
  </si>
  <si>
    <t>Пункт В</t>
  </si>
  <si>
    <t>Пункт Г</t>
  </si>
  <si>
    <t>Пункт Д</t>
  </si>
  <si>
    <t>Пункт Е</t>
  </si>
  <si>
    <t>Пункт Ё</t>
  </si>
  <si>
    <t>Пункт Ж</t>
  </si>
  <si>
    <t>Пункт З</t>
  </si>
  <si>
    <t>Пункт И</t>
  </si>
  <si>
    <t>Пункт Й</t>
  </si>
  <si>
    <t>Пункт К</t>
  </si>
  <si>
    <t>Пункт Л</t>
  </si>
  <si>
    <t>Пункт М</t>
  </si>
  <si>
    <t>Пункт Н</t>
  </si>
  <si>
    <t>Пункт О</t>
  </si>
  <si>
    <t>Пункт П</t>
  </si>
  <si>
    <t>Пункт Р</t>
  </si>
  <si>
    <t>Пункт С</t>
  </si>
  <si>
    <t>Пункт Т</t>
  </si>
  <si>
    <t>Пункт У</t>
  </si>
  <si>
    <t>Пункт Ф</t>
  </si>
  <si>
    <t>Пункт Х</t>
  </si>
  <si>
    <t>Пункт Ц</t>
  </si>
  <si>
    <t>Пункт Ч</t>
  </si>
  <si>
    <t>Пункт Ш</t>
  </si>
  <si>
    <t>Пункт Щ</t>
  </si>
  <si>
    <t>Пункт Ь</t>
  </si>
  <si>
    <t>Пункт Ъ</t>
  </si>
  <si>
    <t>Пункт Ы</t>
  </si>
  <si>
    <t>Пункт Э</t>
  </si>
  <si>
    <t>Пункт Ю</t>
  </si>
  <si>
    <t>Пункт Я</t>
  </si>
  <si>
    <t>№ п/п</t>
  </si>
  <si>
    <t>Пол</t>
  </si>
  <si>
    <t>Фамилия</t>
  </si>
  <si>
    <t>Имя</t>
  </si>
  <si>
    <t>Отчество</t>
  </si>
  <si>
    <t>Адрес прописки</t>
  </si>
  <si>
    <t>Страна прописки</t>
  </si>
  <si>
    <t>Регион прописки</t>
  </si>
  <si>
    <t>Тип населенного пункта прописки</t>
  </si>
  <si>
    <t>Наименование населенного пункта прописки</t>
  </si>
  <si>
    <t>Тип улицы прописки</t>
  </si>
  <si>
    <t>Наименование улицы прописки</t>
  </si>
  <si>
    <t>Дом прописки</t>
  </si>
  <si>
    <t>Страна проживания</t>
  </si>
  <si>
    <t>Регион проживания</t>
  </si>
  <si>
    <t>Район проживания</t>
  </si>
  <si>
    <t>Тип населенного пункта проживания</t>
  </si>
  <si>
    <t>Наименование населенного пункта проживания</t>
  </si>
  <si>
    <t>Тип улицы проживания</t>
  </si>
  <si>
    <t>Наименование улицы проживания</t>
  </si>
  <si>
    <t>Дом проживания</t>
  </si>
  <si>
    <t>Корпус проживания</t>
  </si>
  <si>
    <t>Квартира проживания</t>
  </si>
  <si>
    <t>да</t>
  </si>
  <si>
    <t>нет</t>
  </si>
  <si>
    <t>Тип громады прописки</t>
  </si>
  <si>
    <t>Наименование громады прописки</t>
  </si>
  <si>
    <t>Тип громады проживания</t>
  </si>
  <si>
    <t>Наименование громады проживания</t>
  </si>
  <si>
    <t>Адрес проживания</t>
  </si>
  <si>
    <t>Тип гр.</t>
  </si>
  <si>
    <t>Тип НП</t>
  </si>
  <si>
    <t>НП</t>
  </si>
  <si>
    <t>Тип Ул.</t>
  </si>
  <si>
    <t>Дом</t>
  </si>
  <si>
    <t>Улица</t>
  </si>
  <si>
    <t>Корпус</t>
  </si>
  <si>
    <t>Квартира</t>
  </si>
  <si>
    <t>Мужской</t>
  </si>
  <si>
    <t>Иванов</t>
  </si>
  <si>
    <t>Иван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</si>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</sst>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52"/>
      </left>
      <right/>
      <top/>
      <bottom style="thin">
        <color indexed="52"/>
      </bottom>
      <diagonal/>
    </border>
    <border>
      <left/>
      <right style="thin">
        <color indexed="52"/>
      </right>
      <top/>
      <bottom style="thin">
        <color indexed="52"/>
      </bottom>
      <diagonal/>
    </border>
    <border>
      <left/>
      <right/>
      <top style="double">
        <color theme="6"/>
      </top>
      <bottom style="double">
        <color theme="6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6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1" fillId="4" borderId="0" xfId="0" applyFont="1" applyFill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0" fontId="1" fillId="6" borderId="0" xfId="0" applyFont="1" applyFill="1" applyAlignment="1">
      <alignment vertical="center" shrinkToFit="1"/>
    </xf>
    <xf numFmtId="0" fontId="1" fillId="7" borderId="0" xfId="0" applyFont="1" applyFill="1" applyAlignment="1">
      <alignment vertical="center" shrinkToFit="1"/>
    </xf>
    <xf numFmtId="0" fontId="1" fillId="8" borderId="0" xfId="0" applyFont="1" applyFill="1" applyAlignment="1">
      <alignment vertical="center" shrinkToFit="1"/>
    </xf>
    <xf numFmtId="0" fontId="0" fillId="0" borderId="0" xfId="0" applyAlignment="1">
      <alignment vertical="center" wrapText="1"/>
    </xf>
  </cellXfs>
  <cellStyles count="5">
    <cellStyle name="Звичайний 2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</cellStyles>
  <dxfs count="83">
    <dxf>
      <font>
        <b/>
        <i val="0"/>
      </font>
    </dxf>
    <dxf>
      <font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charset val="204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204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 outline="0">
        <left/>
        <right/>
        <top style="thin">
          <color indexed="5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bottom style="thin">
          <color indexed="5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99FF"/>
      <color rgb="FF66FF66"/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Страна" displayName="Страна" ref="A1:B2" totalsRowShown="0" headerRowDxfId="79" dataDxfId="77" headerRowBorderDxfId="78">
  <autoFilter ref="A1:B2" xr:uid="{00000000-0009-0000-0100-000005000000}"/>
  <tableColumns count="2">
    <tableColumn id="1" xr3:uid="{00000000-0010-0000-0100-000001000000}" name="ID" dataDxfId="76"/>
    <tableColumn id="2" xr3:uid="{00000000-0010-0000-0100-000002000000}" name="Название" dataDxfId="7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Регион" displayName="Регион" ref="A1:B28" headerRowDxfId="74">
  <autoFilter ref="A1:B28" xr:uid="{00000000-0009-0000-0100-000006000000}"/>
  <tableColumns count="2">
    <tableColumn id="1" xr3:uid="{00000000-0010-0000-0200-000001000000}" name="ID" dataDxfId="73" totalsRowDxfId="64"/>
    <tableColumn id="2" xr3:uid="{00000000-0010-0000-0200-000002000000}" name="Название" dataDxfId="66" totalsRowDxfId="6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ипТГ" displayName="ТипТГ" ref="A1:B4" headerRowDxfId="72">
  <autoFilter ref="A1:B4" xr:uid="{00000000-0009-0000-0100-000004000000}"/>
  <sortState ref="A2:B37">
    <sortCondition ref="B1:B37"/>
  </sortState>
  <tableColumns count="2">
    <tableColumn id="1" xr3:uid="{00000000-0010-0000-0300-000001000000}" name="ID" dataDxfId="71" totalsRowDxfId="62" dataCellStyle="Обычный 2">
      <calculatedColumnFormula>A1+1</calculatedColumnFormula>
    </tableColumn>
    <tableColumn id="3" xr3:uid="{00000000-0010-0000-0300-000003000000}" name="Название" dataDxfId="70" totalsRowDxfId="63" dataCellStyle="Обычный 2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ТипНП" displayName="ТипНП" ref="A1:C5" headerRowDxfId="69">
  <autoFilter ref="A1:C5" xr:uid="{00000000-0009-0000-0100-000002000000}"/>
  <tableColumns count="3">
    <tableColumn id="1" xr3:uid="{00000000-0010-0000-0400-000001000000}" name="ID" dataDxfId="58" totalsRowDxfId="59" dataCellStyle="Обычный 2" totalsRowCellStyle="Обычный 2">
      <calculatedColumnFormula>ROW()-1</calculatedColumnFormula>
    </tableColumn>
    <tableColumn id="2" xr3:uid="{00000000-0010-0000-0400-000002000000}" name="скор." dataDxfId="68" totalsRowDxfId="60" dataCellStyle="Обычный 2" totalsRowCellStyle="Обычный 2"/>
    <tableColumn id="3" xr3:uid="{00000000-0010-0000-0400-000003000000}" name="Название" dataDxfId="67" totalsRowDxfId="61" dataCellStyle="Обычный 2" totalsRowCellStyle="Обычный 2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АТПУ" displayName="АТПУ" ref="A1:I50" totalsRowCount="1" headerRowDxfId="82" dataDxfId="81" totalsRowDxfId="80">
  <autoFilter ref="A1:I49" xr:uid="{00000000-0009-0000-0100-000001000000}"/>
  <tableColumns count="9">
    <tableColumn id="10" xr3:uid="{00000000-0010-0000-0000-00000A000000}" name="№ з/п" dataDxfId="56" totalsRowDxfId="47">
      <calculatedColumnFormula>ROW()-1</calculatedColumnFormula>
    </tableColumn>
    <tableColumn id="1" xr3:uid="{00000000-0010-0000-0000-000001000000}" name="Страна" dataDxfId="55" totalsRowDxfId="46"/>
    <tableColumn id="2" xr3:uid="{00000000-0010-0000-0000-000002000000}" name="Регион" dataDxfId="54" totalsRowDxfId="45"/>
    <tableColumn id="3" xr3:uid="{00000000-0010-0000-0000-000003000000}" name="Район" dataDxfId="53" totalsRowDxfId="44"/>
    <tableColumn id="9" xr3:uid="{00000000-0010-0000-0000-000009000000}" name="Тип громады" totalsRowLabel="Нет фильтра" dataDxfId="51" totalsRowDxfId="43"/>
    <tableColumn id="8" xr3:uid="{00000000-0010-0000-0000-000008000000}" name="Наименование громады" totalsRowFunction="custom" dataDxfId="49" totalsRowDxfId="42">
      <totalsRowFormula>IF(АТПУ[[#Totals],[Тип громады]]="Нет фильтра",SUBTOTAL(103,АТПУ[Наименование громады]),SUMPRODUCT((АТПУ[Тип громады]=АТПУ[[#Totals],[Тип громады]])*SUBTOTAL(103,OFFSET(#REF!,ROW(АТПУ[Наименование громады])-ROW(#REF!),))))</totalsRowFormula>
    </tableColumn>
    <tableColumn id="4" xr3:uid="{00000000-0010-0000-0000-000004000000}" name="Тип населенного пункта" totalsRowLabel="Нет фильтра" dataDxfId="50" totalsRowDxfId="41"/>
    <tableColumn id="5" xr3:uid="{00000000-0010-0000-0000-000005000000}" name="Наименование населенного пункта" totalsRowFunction="custom" dataDxfId="57" totalsRowDxfId="40">
      <totalsRowFormula>IF(АТПУ[[#Totals],[Тип населенного пункта]]="Нет фильтра",SUBTOTAL(103,АТПУ[Наименование населенного пункта]),SUMPRODUCT((АТПУ[Тип населенного пункта]=АТПУ[[#Totals],[Тип населенного пункта]])*SUBTOTAL(103,OFFSET(#REF!,ROW(АТПУ[Наименование населенного пункта])-ROW(#REF!),))))</totalsRowFormula>
    </tableColumn>
    <tableColumn id="41" xr3:uid="{00000000-0010-0000-0000-000029000000}" name="Центр ТГ" dataDxfId="48" totalsRowDxfId="3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0388233-E107-43E8-8E4C-DDC8BF9A1166}" name="Таблица7" displayName="Таблица7" ref="A1:AF2" totalsRowShown="0" headerRowDxfId="52" dataDxfId="26">
  <autoFilter ref="A1:AF2" xr:uid="{176441E4-5842-4304-A771-EEBF13439C0E}"/>
  <tableColumns count="32">
    <tableColumn id="1" xr3:uid="{A189768F-623F-499D-AF9C-2100462AF8CF}" name="№ п/п" dataDxfId="6">
      <calculatedColumnFormula>ROW()-1</calculatedColumnFormula>
    </tableColumn>
    <tableColumn id="2" xr3:uid="{C4FD1633-5E34-4978-AA2B-BF6B35E3EB9E}" name="Пол" dataDxfId="7"/>
    <tableColumn id="3" xr3:uid="{A4CFA97E-BA91-49E0-B043-8CCB54A1B5E6}" name="Фамилия" dataDxfId="38"/>
    <tableColumn id="4" xr3:uid="{E9EF7668-F145-4F98-B231-103106C90714}" name="Имя" dataDxfId="37"/>
    <tableColumn id="5" xr3:uid="{7125C5E1-8B0E-41B8-8762-CA8A91F7FEF1}" name="Отчество" dataDxfId="24"/>
    <tableColumn id="6" xr3:uid="{5D8F1E24-2069-4168-9723-4BE234E6B23C}" name="Адрес прописки" dataDxfId="22">
      <calculatedColumnFormula>CONCATENATE(
Таблица7[[#This Row],[Страна прописки]]&amp;IF(Таблица7[[#This Row],[Страна прописки]]&lt;&gt;"",CHAR(44)&amp;CHAR(32),""),
Таблица7[[#This Row],[Регион прописки]]&amp;IF(Таблица7[[#This Row],[Регион прописки]]&lt;&gt;"",CHAR(44)&amp;CHAR(32),""),
Таблица7[[#This Row],[Район прописки]]&amp;IF(Таблица7[[#This Row],[Район прописки]]&lt;&gt;"",CHAR(32)&amp;"район","")&amp;IF(Таблица7[[#This Row],[Район прописки]]&lt;&gt;"",CHAR(44)&amp;CHAR(32),""),
IF(Таблица7[[#This Row],[Наименование громады прописки]]&lt;&gt;"",Таблица7[[#This Row],[Тип громады прописки]]&amp;CHAR(32),"")&amp;Таблица7[[#This Row],[Наименование громады прописки]]&amp;IF(Таблица7[[#This Row],[Наименование громады прописки]]&lt;&gt;"",CHAR(44)&amp;CHAR(32),""),
IF(Таблица7[[#This Row],[Наименование населенного пункта прописки]]&lt;&gt;"",Таблица7[[#This Row],[Тип населенного пункта прописки]]&amp;CHAR(32),"")&amp;Таблица7[[#This Row],[Наименование населенного пункта прописки]]&amp;IF(Таблица7[[#This Row],[Наименование населенного пункта прописки]]&lt;&gt;"",CHAR(44)&amp;CHAR(32),""),
IF(Таблица7[[#This Row],[Наименование улицы прописки]]&lt;&gt;"",Таблица7[[#This Row],[Тип улицы прописки]]&amp;CHAR(32),"")&amp;Таблица7[[#This Row],[Наименование улицы прописки]]&amp;IF(Таблица7[[#This Row],[Наименование улицы прописки]]&lt;&gt;"",CHAR(44)&amp;CHAR(32),""),
IF(Таблица7[[#This Row],[Дом прописки]]&lt;&gt;"","дом"&amp;CHAR(160),"")&amp;Таблица7[[#This Row],[Дом прописки]]&amp;IF(Таблица7[[#This Row],[Дом прописки]]&lt;&gt;"",CHAR(44)&amp;CHAR(32),""),
IF(Таблица7[[#This Row],[Корпус прописки]]&lt;&gt;"","корпус"&amp;CHAR(160),"")&amp;Таблица7[[#This Row],[Корпус прописки]]&amp;IF(Таблица7[[#This Row],[Корпус прописки]]&lt;&gt;"",CHAR(44)&amp;CHAR(32),""),
IF(Таблица7[[#This Row],[Квартира прописки]]&lt;&gt;"","квартира"&amp;CHAR(160),"")&amp;Таблица7[[#This Row],[Квартира прописки]]
)</calculatedColumnFormula>
    </tableColumn>
    <tableColumn id="7" xr3:uid="{54CDA8FF-5977-4F25-8A9A-28653DEC01B9}" name="Страна прописки" dataDxfId="23"/>
    <tableColumn id="8" xr3:uid="{395C8C75-458F-49D2-A7C1-DDF3248B630C}" name="Регион прописки" dataDxfId="36"/>
    <tableColumn id="9" xr3:uid="{7C0FC05E-5B91-417A-9444-26836D795606}" name="Район прописки" dataDxfId="35"/>
    <tableColumn id="30" xr3:uid="{307847A1-27BD-4D2D-BE92-DEBE8D87523B}" name="Тип громады прописки" dataDxfId="34"/>
    <tableColumn id="29" xr3:uid="{41A2A015-87BA-42FA-B6B9-939E88149D84}" name="Наименование громады прописки" dataDxfId="33"/>
    <tableColumn id="10" xr3:uid="{D3718AE2-D54A-4AC0-B2E3-DB867F3344CA}" name="Тип населенного пункта прописки" dataDxfId="32"/>
    <tableColumn id="11" xr3:uid="{458BFA69-0632-4959-A2C4-BB48B385A760}" name="Наименование населенного пункта прописки" dataDxfId="31"/>
    <tableColumn id="12" xr3:uid="{775C70BB-6723-4601-9FD2-0825F688952C}" name="Тип улицы прописки" dataDxfId="30"/>
    <tableColumn id="13" xr3:uid="{E8B5525F-4BF5-4504-8C8B-4F4EE1D6E0E6}" name="Наименование улицы прописки" dataDxfId="29"/>
    <tableColumn id="14" xr3:uid="{85522A94-F396-44DC-8300-92FCD575F7A6}" name="Дом прописки" dataDxfId="28"/>
    <tableColumn id="15" xr3:uid="{8B748FA0-D87B-4383-BB18-15533618DECC}" name="Корпус прописки" dataDxfId="27"/>
    <tableColumn id="16" xr3:uid="{D9745EA0-8627-432E-8DD4-F71644B41B1D}" name="Квартира прописки" dataDxfId="25"/>
    <tableColumn id="17" xr3:uid="{D6A33164-D705-4732-A6D8-FFBCFA3AC6F5}" name="Столбец1" dataDxfId="10">
      <calculatedColumnFormula>IF(Таблица7[[#This Row],[Адрес прописки]]=Таблица7[[#This Row],[Адрес проживания]],"Адреса одинаковые","Адреса разные")</calculatedColumnFormula>
    </tableColumn>
    <tableColumn id="18" xr3:uid="{12FB0BA1-2712-4071-BE8E-6DE5584B3D3C}" name="Адрес проживания" dataDxfId="8">
      <calculatedColumnFormula>CONCATENATE(
Таблица7[[#This Row],[Страна проживания]]&amp;IF(Таблица7[[#This Row],[Страна проживания]]&lt;&gt;"",CHAR(44)&amp;CHAR(32),""),
Таблица7[[#This Row],[Регион проживания]]&amp;IF(Таблица7[[#This Row],[Регион проживания]]&lt;&gt;"",CHAR(44)&amp;CHAR(32),""),
Таблица7[[#This Row],[Район проживания]]&amp;IF(Таблица7[[#This Row],[Район проживания]]&lt;&gt;"",CHAR(32)&amp;"район","")&amp;IF(Таблица7[[#This Row],[Район проживания]]&lt;&gt;"",CHAR(44)&amp;CHAR(32),""),
IF(Таблица7[[#This Row],[Наименование громады проживания]]&lt;&gt;"",Таблица7[[#This Row],[Тип громады проживания]]&amp;CHAR(32),"")&amp;Таблица7[[#This Row],[Наименование громады проживания]]&amp;IF(Таблица7[[#This Row],[Наименование громады проживания]]&lt;&gt;"",CHAR(44)&amp;CHAR(32),""),
IF(Таблица7[[#This Row],[Наименование населенного пункта проживания]]&lt;&gt;"",Таблица7[[#This Row],[Тип населенного пункта проживания]]&amp;CHAR(32),"")&amp;Таблица7[[#This Row],[Наименование населенного пункта проживания]]&amp;IF(Таблица7[[#This Row],[Наименование населенного пункта проживания]]&lt;&gt;"",CHAR(44)&amp;CHAR(32),""),
IF(Таблица7[[#This Row],[Наименование улицы проживания]]&lt;&gt;"",Таблица7[[#This Row],[Тип улицы проживания]]&amp;CHAR(32),"")&amp;Таблица7[[#This Row],[Наименование улицы проживания]]&amp;IF(Таблица7[[#This Row],[Наименование улицы проживания]]&lt;&gt;"",CHAR(44)&amp;CHAR(32),""),
IF(Таблица7[[#This Row],[Дом проживания]]&lt;&gt;"","дом"&amp;CHAR(160),"")&amp;Таблица7[[#This Row],[Дом проживания]]&amp;IF(Таблица7[[#This Row],[Дом проживания]]&lt;&gt;"",CHAR(44)&amp;CHAR(32),""),
IF(Таблица7[[#This Row],[Корпус проживания]]&lt;&gt;"","корпус"&amp;CHAR(160),"")&amp;Таблица7[[#This Row],[Корпус проживания]]&amp;IF(Таблица7[[#This Row],[Корпус проживания]]&lt;&gt;"",CHAR(44)&amp;CHAR(32),""),
IF(Таблица7[[#This Row],[Квартира проживания]]&lt;&gt;"","квартира"&amp;CHAR(160),"")&amp;Таблица7[[#This Row],[Квартира проживания]]
)</calculatedColumnFormula>
    </tableColumn>
    <tableColumn id="19" xr3:uid="{449AD6BE-B197-4988-A6DF-0916B39B946D}" name="Страна проживания" dataDxfId="9"/>
    <tableColumn id="20" xr3:uid="{749FF1DF-AB95-48E3-9ED2-0F1B182B9789}" name="Регион проживания" dataDxfId="21"/>
    <tableColumn id="21" xr3:uid="{D4D4CB28-0F40-4833-B42F-8AFF3382B143}" name="Район проживания" dataDxfId="20"/>
    <tableColumn id="32" xr3:uid="{B7441E35-126F-494E-90C4-ADC320C13FE6}" name="Тип громады проживания" dataDxfId="19"/>
    <tableColumn id="31" xr3:uid="{16BBD8BF-4780-4BCE-BAB1-8E0961B72780}" name="Наименование громады проживания" dataDxfId="18"/>
    <tableColumn id="22" xr3:uid="{E4124381-8565-448A-95D7-A6BD75CECEB4}" name="Тип населенного пункта проживания" dataDxfId="17"/>
    <tableColumn id="23" xr3:uid="{911799AE-68C8-477E-AD5C-B020F15A3793}" name="Наименование населенного пункта проживания" dataDxfId="16"/>
    <tableColumn id="24" xr3:uid="{0245D521-A45D-49C0-8C5C-8CF463F4BFC0}" name="Тип улицы проживания" dataDxfId="15"/>
    <tableColumn id="25" xr3:uid="{C4B245C7-926B-49B6-BD43-05BBE580D468}" name="Наименование улицы проживания" dataDxfId="14"/>
    <tableColumn id="26" xr3:uid="{A464C55B-BD34-4EAE-A3A5-D07988214924}" name="Дом проживания" dataDxfId="13"/>
    <tableColumn id="27" xr3:uid="{51CDEF94-E7CB-40FB-B10F-522F5F995382}" name="Корпус проживания" dataDxfId="12"/>
    <tableColumn id="28" xr3:uid="{E17C5403-EE4C-4C34-9767-8D0CFDBDBFA5}" name="Квартира проживания" dataDxfId="11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66"/>
  </sheetPr>
  <dimension ref="A1:B2"/>
  <sheetViews>
    <sheetView zoomScale="200" zoomScaleNormal="200" workbookViewId="0">
      <selection activeCell="A3" sqref="A3"/>
    </sheetView>
  </sheetViews>
  <sheetFormatPr defaultRowHeight="18" x14ac:dyDescent="0.2"/>
  <cols>
    <col min="1" max="1" width="6" style="10" customWidth="1"/>
    <col min="2" max="2" width="16.5703125" style="11" bestFit="1" customWidth="1"/>
    <col min="3" max="16384" width="9.140625" style="11"/>
  </cols>
  <sheetData>
    <row r="1" spans="1:2" x14ac:dyDescent="0.2">
      <c r="A1" s="16" t="s">
        <v>1</v>
      </c>
      <c r="B1" s="17" t="s">
        <v>64</v>
      </c>
    </row>
    <row r="2" spans="1:2" x14ac:dyDescent="0.2">
      <c r="A2" s="10">
        <v>1</v>
      </c>
      <c r="B2" s="11" t="s">
        <v>71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66"/>
  </sheetPr>
  <dimension ref="A1:B28"/>
  <sheetViews>
    <sheetView topLeftCell="A2" zoomScale="200" zoomScaleNormal="200" workbookViewId="0">
      <selection activeCell="C1" sqref="C1:C1048576"/>
    </sheetView>
  </sheetViews>
  <sheetFormatPr defaultRowHeight="12.75" x14ac:dyDescent="0.2"/>
  <cols>
    <col min="1" max="1" width="2.85546875" style="14" customWidth="1"/>
    <col min="2" max="2" width="26.7109375" style="15" customWidth="1"/>
    <col min="3" max="16384" width="9.140625" style="14"/>
  </cols>
  <sheetData>
    <row r="1" spans="1:2" x14ac:dyDescent="0.2">
      <c r="A1" s="15" t="s">
        <v>1</v>
      </c>
      <c r="B1" s="15" t="s">
        <v>64</v>
      </c>
    </row>
    <row r="2" spans="1:2" x14ac:dyDescent="0.2">
      <c r="A2" s="14" t="s">
        <v>4</v>
      </c>
      <c r="B2" s="15" t="s">
        <v>38</v>
      </c>
    </row>
    <row r="3" spans="1:2" x14ac:dyDescent="0.2">
      <c r="A3" s="14" t="s">
        <v>5</v>
      </c>
      <c r="B3" s="15" t="s">
        <v>39</v>
      </c>
    </row>
    <row r="4" spans="1:2" x14ac:dyDescent="0.2">
      <c r="A4" s="14" t="s">
        <v>6</v>
      </c>
      <c r="B4" s="15" t="s">
        <v>40</v>
      </c>
    </row>
    <row r="5" spans="1:2" x14ac:dyDescent="0.2">
      <c r="A5" s="14" t="s">
        <v>7</v>
      </c>
      <c r="B5" s="15" t="s">
        <v>41</v>
      </c>
    </row>
    <row r="6" spans="1:2" x14ac:dyDescent="0.2">
      <c r="A6" s="14" t="s">
        <v>8</v>
      </c>
      <c r="B6" s="15" t="s">
        <v>42</v>
      </c>
    </row>
    <row r="7" spans="1:2" x14ac:dyDescent="0.2">
      <c r="A7" s="14" t="s">
        <v>9</v>
      </c>
      <c r="B7" s="15" t="s">
        <v>43</v>
      </c>
    </row>
    <row r="8" spans="1:2" x14ac:dyDescent="0.2">
      <c r="A8" s="14" t="s">
        <v>10</v>
      </c>
      <c r="B8" s="15" t="s">
        <v>44</v>
      </c>
    </row>
    <row r="9" spans="1:2" x14ac:dyDescent="0.2">
      <c r="A9" s="14" t="s">
        <v>11</v>
      </c>
      <c r="B9" s="15" t="s">
        <v>45</v>
      </c>
    </row>
    <row r="10" spans="1:2" x14ac:dyDescent="0.2">
      <c r="A10" s="14" t="s">
        <v>12</v>
      </c>
      <c r="B10" s="15" t="s">
        <v>46</v>
      </c>
    </row>
    <row r="11" spans="1:2" x14ac:dyDescent="0.2">
      <c r="A11" s="14" t="s">
        <v>13</v>
      </c>
      <c r="B11" s="15" t="s">
        <v>47</v>
      </c>
    </row>
    <row r="12" spans="1:2" x14ac:dyDescent="0.2">
      <c r="A12" s="14" t="s">
        <v>14</v>
      </c>
      <c r="B12" s="15" t="s">
        <v>48</v>
      </c>
    </row>
    <row r="13" spans="1:2" x14ac:dyDescent="0.2">
      <c r="A13" s="14" t="s">
        <v>15</v>
      </c>
      <c r="B13" s="15" t="s">
        <v>49</v>
      </c>
    </row>
    <row r="14" spans="1:2" x14ac:dyDescent="0.2">
      <c r="A14" s="14" t="s">
        <v>16</v>
      </c>
      <c r="B14" s="15" t="s">
        <v>50</v>
      </c>
    </row>
    <row r="15" spans="1:2" x14ac:dyDescent="0.2">
      <c r="A15" s="14" t="s">
        <v>17</v>
      </c>
      <c r="B15" s="15" t="s">
        <v>51</v>
      </c>
    </row>
    <row r="16" spans="1:2" x14ac:dyDescent="0.2">
      <c r="A16" s="14" t="s">
        <v>18</v>
      </c>
      <c r="B16" s="15" t="s">
        <v>52</v>
      </c>
    </row>
    <row r="17" spans="1:2" x14ac:dyDescent="0.2">
      <c r="A17" s="14" t="s">
        <v>19</v>
      </c>
      <c r="B17" s="15" t="s">
        <v>53</v>
      </c>
    </row>
    <row r="18" spans="1:2" x14ac:dyDescent="0.2">
      <c r="A18" s="14" t="s">
        <v>20</v>
      </c>
      <c r="B18" s="15" t="s">
        <v>54</v>
      </c>
    </row>
    <row r="19" spans="1:2" x14ac:dyDescent="0.2">
      <c r="A19" s="14" t="s">
        <v>21</v>
      </c>
      <c r="B19" s="15" t="s">
        <v>55</v>
      </c>
    </row>
    <row r="20" spans="1:2" x14ac:dyDescent="0.2">
      <c r="A20" s="14" t="s">
        <v>22</v>
      </c>
      <c r="B20" s="15" t="s">
        <v>56</v>
      </c>
    </row>
    <row r="21" spans="1:2" x14ac:dyDescent="0.2">
      <c r="A21" s="14" t="s">
        <v>23</v>
      </c>
      <c r="B21" s="15" t="s">
        <v>57</v>
      </c>
    </row>
    <row r="22" spans="1:2" x14ac:dyDescent="0.2">
      <c r="A22" s="14" t="s">
        <v>24</v>
      </c>
      <c r="B22" s="15" t="s">
        <v>58</v>
      </c>
    </row>
    <row r="23" spans="1:2" x14ac:dyDescent="0.2">
      <c r="A23" s="14" t="s">
        <v>25</v>
      </c>
      <c r="B23" s="15" t="s">
        <v>59</v>
      </c>
    </row>
    <row r="24" spans="1:2" x14ac:dyDescent="0.2">
      <c r="A24" s="14" t="s">
        <v>26</v>
      </c>
      <c r="B24" s="15" t="s">
        <v>60</v>
      </c>
    </row>
    <row r="25" spans="1:2" x14ac:dyDescent="0.2">
      <c r="A25" s="14" t="s">
        <v>27</v>
      </c>
      <c r="B25" s="15" t="s">
        <v>61</v>
      </c>
    </row>
    <row r="26" spans="1:2" x14ac:dyDescent="0.2">
      <c r="A26" s="14" t="s">
        <v>28</v>
      </c>
      <c r="B26" s="15" t="s">
        <v>62</v>
      </c>
    </row>
    <row r="27" spans="1:2" x14ac:dyDescent="0.2">
      <c r="A27" s="14" t="s">
        <v>29</v>
      </c>
      <c r="B27" s="15" t="s">
        <v>47</v>
      </c>
    </row>
    <row r="28" spans="1:2" x14ac:dyDescent="0.2">
      <c r="A28" s="14" t="s">
        <v>30</v>
      </c>
      <c r="B28" s="15" t="s">
        <v>63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66"/>
  </sheetPr>
  <dimension ref="A1:B4"/>
  <sheetViews>
    <sheetView zoomScale="200" zoomScaleNormal="200" workbookViewId="0">
      <selection activeCell="C1" sqref="C1:C1048576"/>
    </sheetView>
  </sheetViews>
  <sheetFormatPr defaultRowHeight="18" x14ac:dyDescent="0.2"/>
  <cols>
    <col min="1" max="1" width="4" style="9" customWidth="1"/>
    <col min="2" max="2" width="16.5703125" style="7" bestFit="1" customWidth="1"/>
    <col min="3" max="16384" width="9.140625" style="7"/>
  </cols>
  <sheetData>
    <row r="1" spans="1:2" x14ac:dyDescent="0.2">
      <c r="A1" s="13" t="s">
        <v>1</v>
      </c>
      <c r="B1" s="13" t="s">
        <v>64</v>
      </c>
    </row>
    <row r="2" spans="1:2" x14ac:dyDescent="0.2">
      <c r="A2" s="8">
        <v>1</v>
      </c>
      <c r="B2" s="7" t="s">
        <v>65</v>
      </c>
    </row>
    <row r="3" spans="1:2" x14ac:dyDescent="0.2">
      <c r="A3" s="8">
        <f>A2+1</f>
        <v>2</v>
      </c>
      <c r="B3" s="12" t="s">
        <v>66</v>
      </c>
    </row>
    <row r="4" spans="1:2" x14ac:dyDescent="0.2">
      <c r="A4" s="8">
        <f>A3+1</f>
        <v>3</v>
      </c>
      <c r="B4" s="12" t="s">
        <v>67</v>
      </c>
    </row>
  </sheetData>
  <sheetProtection autoFilter="0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66"/>
  </sheetPr>
  <dimension ref="A1:C5"/>
  <sheetViews>
    <sheetView zoomScale="200" zoomScaleNormal="200" workbookViewId="0">
      <selection activeCell="D1" sqref="D1:E1048576"/>
    </sheetView>
  </sheetViews>
  <sheetFormatPr defaultRowHeight="18" x14ac:dyDescent="0.2"/>
  <cols>
    <col min="1" max="1" width="4" style="4" customWidth="1"/>
    <col min="2" max="2" width="8.42578125" style="4" customWidth="1"/>
    <col min="3" max="3" width="28.5703125" style="6" customWidth="1"/>
    <col min="4" max="16384" width="9.140625" style="6"/>
  </cols>
  <sheetData>
    <row r="1" spans="1:3" s="4" customFormat="1" x14ac:dyDescent="0.2">
      <c r="A1" s="6" t="s">
        <v>1</v>
      </c>
      <c r="B1" s="6" t="s">
        <v>2</v>
      </c>
      <c r="C1" s="6" t="s">
        <v>64</v>
      </c>
    </row>
    <row r="2" spans="1:3" x14ac:dyDescent="0.2">
      <c r="A2" s="5">
        <f t="shared" ref="A2:A5" si="0">ROW()-1</f>
        <v>1</v>
      </c>
      <c r="C2" s="6" t="s">
        <v>68</v>
      </c>
    </row>
    <row r="3" spans="1:3" x14ac:dyDescent="0.2">
      <c r="A3" s="5">
        <f t="shared" si="0"/>
        <v>2</v>
      </c>
      <c r="C3" s="6" t="s">
        <v>69</v>
      </c>
    </row>
    <row r="4" spans="1:3" x14ac:dyDescent="0.2">
      <c r="A4" s="5">
        <f t="shared" si="0"/>
        <v>3</v>
      </c>
      <c r="C4" s="6" t="s">
        <v>70</v>
      </c>
    </row>
    <row r="5" spans="1:3" x14ac:dyDescent="0.2">
      <c r="A5" s="5">
        <f t="shared" si="0"/>
        <v>4</v>
      </c>
      <c r="C5" s="6" t="s">
        <v>3</v>
      </c>
    </row>
  </sheetData>
  <sheetProtection autoFilter="0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</sheetPr>
  <dimension ref="A1:I52"/>
  <sheetViews>
    <sheetView zoomScale="85" zoomScaleNormal="85" workbookViewId="0">
      <pane ySplit="1" topLeftCell="A35" activePane="bottomLeft" state="frozen"/>
      <selection activeCell="E1" sqref="E1:F1"/>
      <selection pane="bottomLeft" activeCell="F42" sqref="F42"/>
    </sheetView>
  </sheetViews>
  <sheetFormatPr defaultRowHeight="12.75" x14ac:dyDescent="0.2"/>
  <cols>
    <col min="2" max="2" width="12.42578125" style="2" bestFit="1" customWidth="1"/>
    <col min="3" max="3" width="15.7109375" style="2" bestFit="1" customWidth="1"/>
    <col min="4" max="4" width="12.5703125" style="2" bestFit="1" customWidth="1"/>
    <col min="5" max="5" width="17.28515625" style="2" customWidth="1"/>
    <col min="6" max="6" width="37.85546875" style="23" bestFit="1" customWidth="1"/>
    <col min="7" max="7" width="31.42578125" style="23" customWidth="1"/>
    <col min="8" max="8" width="27.28515625" style="23" bestFit="1" customWidth="1"/>
    <col min="9" max="9" width="10.28515625" style="24" customWidth="1"/>
    <col min="10" max="16384" width="9.140625" style="2"/>
  </cols>
  <sheetData>
    <row r="1" spans="1:9" ht="54" x14ac:dyDescent="0.2">
      <c r="A1" s="1" t="s">
        <v>31</v>
      </c>
      <c r="B1" s="1" t="s">
        <v>71</v>
      </c>
      <c r="C1" s="1" t="s">
        <v>73</v>
      </c>
      <c r="D1" s="1" t="s">
        <v>0</v>
      </c>
      <c r="E1" s="1" t="s">
        <v>74</v>
      </c>
      <c r="F1" s="22" t="s">
        <v>75</v>
      </c>
      <c r="G1" s="22" t="s">
        <v>76</v>
      </c>
      <c r="H1" s="22" t="s">
        <v>77</v>
      </c>
      <c r="I1" s="22" t="s">
        <v>32</v>
      </c>
    </row>
    <row r="2" spans="1:9" ht="18" x14ac:dyDescent="0.2">
      <c r="A2" s="20">
        <f t="shared" ref="A2:A41" si="0">ROW()-1</f>
        <v>1</v>
      </c>
      <c r="B2" s="3" t="s">
        <v>71</v>
      </c>
      <c r="C2" s="19" t="s">
        <v>38</v>
      </c>
      <c r="D2" s="19" t="s">
        <v>78</v>
      </c>
      <c r="E2" s="3" t="s">
        <v>65</v>
      </c>
      <c r="F2" s="37" t="s">
        <v>79</v>
      </c>
      <c r="G2" s="18" t="s">
        <v>68</v>
      </c>
      <c r="H2" s="25" t="s">
        <v>89</v>
      </c>
      <c r="I2" s="21" t="s">
        <v>145</v>
      </c>
    </row>
    <row r="3" spans="1:9" ht="18" x14ac:dyDescent="0.2">
      <c r="A3" s="20">
        <f t="shared" si="0"/>
        <v>2</v>
      </c>
      <c r="B3" s="3" t="s">
        <v>71</v>
      </c>
      <c r="C3" s="19" t="s">
        <v>38</v>
      </c>
      <c r="D3" s="19" t="s">
        <v>78</v>
      </c>
      <c r="E3" s="3" t="s">
        <v>65</v>
      </c>
      <c r="F3" s="37" t="s">
        <v>79</v>
      </c>
      <c r="G3" s="18" t="s">
        <v>70</v>
      </c>
      <c r="H3" s="25" t="s">
        <v>90</v>
      </c>
      <c r="I3" s="21" t="s">
        <v>146</v>
      </c>
    </row>
    <row r="4" spans="1:9" ht="18" x14ac:dyDescent="0.2">
      <c r="A4" s="20">
        <f t="shared" si="0"/>
        <v>3</v>
      </c>
      <c r="B4" s="3" t="s">
        <v>71</v>
      </c>
      <c r="C4" s="19" t="s">
        <v>38</v>
      </c>
      <c r="D4" s="19" t="s">
        <v>78</v>
      </c>
      <c r="E4" s="3" t="s">
        <v>65</v>
      </c>
      <c r="F4" s="37" t="s">
        <v>79</v>
      </c>
      <c r="G4" s="18" t="s">
        <v>3</v>
      </c>
      <c r="H4" s="25" t="s">
        <v>91</v>
      </c>
      <c r="I4" s="21" t="s">
        <v>146</v>
      </c>
    </row>
    <row r="5" spans="1:9" ht="18" x14ac:dyDescent="0.2">
      <c r="A5" s="20">
        <f t="shared" si="0"/>
        <v>4</v>
      </c>
      <c r="B5" s="3" t="s">
        <v>71</v>
      </c>
      <c r="C5" s="19" t="s">
        <v>38</v>
      </c>
      <c r="D5" s="19" t="s">
        <v>78</v>
      </c>
      <c r="E5" s="3" t="s">
        <v>65</v>
      </c>
      <c r="F5" s="37" t="s">
        <v>79</v>
      </c>
      <c r="G5" s="18" t="s">
        <v>69</v>
      </c>
      <c r="H5" s="25" t="s">
        <v>92</v>
      </c>
      <c r="I5" s="21" t="s">
        <v>146</v>
      </c>
    </row>
    <row r="6" spans="1:9" ht="18" x14ac:dyDescent="0.2">
      <c r="A6" s="20">
        <f t="shared" si="0"/>
        <v>5</v>
      </c>
      <c r="B6" s="3" t="s">
        <v>71</v>
      </c>
      <c r="C6" s="19" t="s">
        <v>38</v>
      </c>
      <c r="D6" s="19" t="s">
        <v>78</v>
      </c>
      <c r="E6" s="3" t="s">
        <v>66</v>
      </c>
      <c r="F6" s="38" t="s">
        <v>80</v>
      </c>
      <c r="G6" s="18" t="s">
        <v>70</v>
      </c>
      <c r="H6" s="25" t="s">
        <v>93</v>
      </c>
      <c r="I6" s="21" t="s">
        <v>145</v>
      </c>
    </row>
    <row r="7" spans="1:9" ht="18" x14ac:dyDescent="0.2">
      <c r="A7" s="20">
        <f t="shared" si="0"/>
        <v>6</v>
      </c>
      <c r="B7" s="3" t="s">
        <v>71</v>
      </c>
      <c r="C7" s="19" t="s">
        <v>38</v>
      </c>
      <c r="D7" s="19" t="s">
        <v>78</v>
      </c>
      <c r="E7" s="3" t="s">
        <v>66</v>
      </c>
      <c r="F7" s="38" t="s">
        <v>80</v>
      </c>
      <c r="G7" s="18" t="s">
        <v>3</v>
      </c>
      <c r="H7" s="25" t="s">
        <v>94</v>
      </c>
      <c r="I7" s="21" t="s">
        <v>146</v>
      </c>
    </row>
    <row r="8" spans="1:9" ht="18" x14ac:dyDescent="0.2">
      <c r="A8" s="20">
        <f t="shared" si="0"/>
        <v>7</v>
      </c>
      <c r="B8" s="3" t="s">
        <v>71</v>
      </c>
      <c r="C8" s="19" t="s">
        <v>38</v>
      </c>
      <c r="D8" s="19" t="s">
        <v>78</v>
      </c>
      <c r="E8" s="3" t="s">
        <v>66</v>
      </c>
      <c r="F8" s="38" t="s">
        <v>80</v>
      </c>
      <c r="G8" s="18" t="s">
        <v>69</v>
      </c>
      <c r="H8" s="25" t="s">
        <v>95</v>
      </c>
      <c r="I8" s="21" t="s">
        <v>146</v>
      </c>
    </row>
    <row r="9" spans="1:9" ht="18" x14ac:dyDescent="0.2">
      <c r="A9" s="20">
        <f>ROW()-1</f>
        <v>8</v>
      </c>
      <c r="B9" s="3" t="s">
        <v>71</v>
      </c>
      <c r="C9" s="19" t="s">
        <v>38</v>
      </c>
      <c r="D9" s="19" t="s">
        <v>78</v>
      </c>
      <c r="E9" s="3" t="s">
        <v>66</v>
      </c>
      <c r="F9" s="38" t="s">
        <v>80</v>
      </c>
      <c r="G9" s="18" t="s">
        <v>69</v>
      </c>
      <c r="H9" s="25" t="s">
        <v>96</v>
      </c>
      <c r="I9" s="21"/>
    </row>
    <row r="10" spans="1:9" ht="18" x14ac:dyDescent="0.2">
      <c r="A10" s="20">
        <f t="shared" si="0"/>
        <v>9</v>
      </c>
      <c r="B10" s="3" t="s">
        <v>71</v>
      </c>
      <c r="C10" s="19" t="s">
        <v>38</v>
      </c>
      <c r="D10" s="19" t="s">
        <v>78</v>
      </c>
      <c r="E10" s="3" t="s">
        <v>67</v>
      </c>
      <c r="F10" s="39" t="s">
        <v>81</v>
      </c>
      <c r="G10" s="18" t="s">
        <v>3</v>
      </c>
      <c r="H10" s="25" t="s">
        <v>97</v>
      </c>
      <c r="I10" s="21" t="s">
        <v>145</v>
      </c>
    </row>
    <row r="11" spans="1:9" ht="18" x14ac:dyDescent="0.2">
      <c r="A11" s="20">
        <f t="shared" si="0"/>
        <v>10</v>
      </c>
      <c r="B11" s="3" t="s">
        <v>71</v>
      </c>
      <c r="C11" s="19" t="s">
        <v>38</v>
      </c>
      <c r="D11" s="19" t="s">
        <v>78</v>
      </c>
      <c r="E11" s="3" t="s">
        <v>67</v>
      </c>
      <c r="F11" s="39" t="s">
        <v>81</v>
      </c>
      <c r="G11" s="18" t="s">
        <v>70</v>
      </c>
      <c r="H11" s="25" t="s">
        <v>98</v>
      </c>
      <c r="I11" s="21" t="s">
        <v>146</v>
      </c>
    </row>
    <row r="12" spans="1:9" ht="18" x14ac:dyDescent="0.2">
      <c r="A12" s="20">
        <f t="shared" si="0"/>
        <v>11</v>
      </c>
      <c r="B12" s="3" t="s">
        <v>71</v>
      </c>
      <c r="C12" s="19" t="s">
        <v>38</v>
      </c>
      <c r="D12" s="19" t="s">
        <v>78</v>
      </c>
      <c r="E12" s="3" t="s">
        <v>67</v>
      </c>
      <c r="F12" s="39" t="s">
        <v>81</v>
      </c>
      <c r="G12" s="18" t="s">
        <v>3</v>
      </c>
      <c r="H12" s="25" t="s">
        <v>99</v>
      </c>
      <c r="I12" s="21" t="s">
        <v>146</v>
      </c>
    </row>
    <row r="13" spans="1:9" ht="18" x14ac:dyDescent="0.2">
      <c r="A13" s="20">
        <f t="shared" si="0"/>
        <v>12</v>
      </c>
      <c r="B13" s="3" t="s">
        <v>71</v>
      </c>
      <c r="C13" s="19" t="s">
        <v>38</v>
      </c>
      <c r="D13" s="19" t="s">
        <v>78</v>
      </c>
      <c r="E13" s="3" t="s">
        <v>67</v>
      </c>
      <c r="F13" s="39" t="s">
        <v>81</v>
      </c>
      <c r="G13" s="18" t="s">
        <v>69</v>
      </c>
      <c r="H13" s="25" t="s">
        <v>100</v>
      </c>
      <c r="I13" s="21" t="s">
        <v>146</v>
      </c>
    </row>
    <row r="14" spans="1:9" ht="18" x14ac:dyDescent="0.2">
      <c r="A14" s="20">
        <f t="shared" si="0"/>
        <v>13</v>
      </c>
      <c r="B14" s="3" t="s">
        <v>71</v>
      </c>
      <c r="C14" s="19" t="s">
        <v>38</v>
      </c>
      <c r="D14" s="19" t="s">
        <v>82</v>
      </c>
      <c r="E14" s="3" t="s">
        <v>65</v>
      </c>
      <c r="F14" s="40" t="s">
        <v>83</v>
      </c>
      <c r="G14" s="18" t="s">
        <v>68</v>
      </c>
      <c r="H14" s="25" t="s">
        <v>101</v>
      </c>
      <c r="I14" s="21" t="s">
        <v>145</v>
      </c>
    </row>
    <row r="15" spans="1:9" ht="18" x14ac:dyDescent="0.2">
      <c r="A15" s="20">
        <f t="shared" si="0"/>
        <v>14</v>
      </c>
      <c r="B15" s="3" t="s">
        <v>71</v>
      </c>
      <c r="C15" s="19" t="s">
        <v>38</v>
      </c>
      <c r="D15" s="19" t="s">
        <v>82</v>
      </c>
      <c r="E15" s="3" t="s">
        <v>65</v>
      </c>
      <c r="F15" s="40" t="s">
        <v>83</v>
      </c>
      <c r="G15" s="18" t="s">
        <v>70</v>
      </c>
      <c r="H15" s="25" t="s">
        <v>102</v>
      </c>
      <c r="I15" s="21" t="s">
        <v>146</v>
      </c>
    </row>
    <row r="16" spans="1:9" ht="18" x14ac:dyDescent="0.2">
      <c r="A16" s="20">
        <f t="shared" si="0"/>
        <v>15</v>
      </c>
      <c r="B16" s="3" t="s">
        <v>71</v>
      </c>
      <c r="C16" s="19" t="s">
        <v>38</v>
      </c>
      <c r="D16" s="19" t="s">
        <v>82</v>
      </c>
      <c r="E16" s="3" t="s">
        <v>65</v>
      </c>
      <c r="F16" s="40" t="s">
        <v>83</v>
      </c>
      <c r="G16" s="18" t="s">
        <v>3</v>
      </c>
      <c r="H16" s="25" t="s">
        <v>103</v>
      </c>
      <c r="I16" s="21" t="s">
        <v>146</v>
      </c>
    </row>
    <row r="17" spans="1:9" ht="18" x14ac:dyDescent="0.2">
      <c r="A17" s="20">
        <f t="shared" si="0"/>
        <v>16</v>
      </c>
      <c r="B17" s="3" t="s">
        <v>71</v>
      </c>
      <c r="C17" s="19" t="s">
        <v>38</v>
      </c>
      <c r="D17" s="19" t="s">
        <v>82</v>
      </c>
      <c r="E17" s="3" t="s">
        <v>65</v>
      </c>
      <c r="F17" s="40" t="s">
        <v>83</v>
      </c>
      <c r="G17" s="18" t="s">
        <v>69</v>
      </c>
      <c r="H17" s="25" t="s">
        <v>104</v>
      </c>
      <c r="I17" s="21" t="s">
        <v>146</v>
      </c>
    </row>
    <row r="18" spans="1:9" ht="18" x14ac:dyDescent="0.2">
      <c r="A18" s="20">
        <f t="shared" si="0"/>
        <v>17</v>
      </c>
      <c r="B18" s="3" t="s">
        <v>71</v>
      </c>
      <c r="C18" s="19" t="s">
        <v>38</v>
      </c>
      <c r="D18" s="19" t="s">
        <v>82</v>
      </c>
      <c r="E18" s="3" t="s">
        <v>66</v>
      </c>
      <c r="F18" s="41" t="s">
        <v>84</v>
      </c>
      <c r="G18" s="18" t="s">
        <v>70</v>
      </c>
      <c r="H18" s="25" t="s">
        <v>105</v>
      </c>
      <c r="I18" s="21" t="s">
        <v>145</v>
      </c>
    </row>
    <row r="19" spans="1:9" ht="18" x14ac:dyDescent="0.2">
      <c r="A19" s="20">
        <f t="shared" si="0"/>
        <v>18</v>
      </c>
      <c r="B19" s="3" t="s">
        <v>71</v>
      </c>
      <c r="C19" s="19" t="s">
        <v>38</v>
      </c>
      <c r="D19" s="19" t="s">
        <v>82</v>
      </c>
      <c r="E19" s="3" t="s">
        <v>66</v>
      </c>
      <c r="F19" s="41" t="s">
        <v>84</v>
      </c>
      <c r="G19" s="18" t="s">
        <v>3</v>
      </c>
      <c r="H19" s="25" t="s">
        <v>106</v>
      </c>
      <c r="I19" s="21" t="s">
        <v>146</v>
      </c>
    </row>
    <row r="20" spans="1:9" ht="18" x14ac:dyDescent="0.2">
      <c r="A20" s="20">
        <f>ROW()-1</f>
        <v>19</v>
      </c>
      <c r="B20" s="3" t="s">
        <v>71</v>
      </c>
      <c r="C20" s="19" t="s">
        <v>38</v>
      </c>
      <c r="D20" s="19" t="s">
        <v>82</v>
      </c>
      <c r="E20" s="3" t="s">
        <v>66</v>
      </c>
      <c r="F20" s="41" t="s">
        <v>84</v>
      </c>
      <c r="G20" s="18" t="s">
        <v>3</v>
      </c>
      <c r="H20" s="25" t="s">
        <v>107</v>
      </c>
      <c r="I20" s="21"/>
    </row>
    <row r="21" spans="1:9" ht="18" x14ac:dyDescent="0.2">
      <c r="A21" s="20">
        <f t="shared" si="0"/>
        <v>20</v>
      </c>
      <c r="B21" s="3" t="s">
        <v>71</v>
      </c>
      <c r="C21" s="19" t="s">
        <v>38</v>
      </c>
      <c r="D21" s="19" t="s">
        <v>82</v>
      </c>
      <c r="E21" s="3" t="s">
        <v>66</v>
      </c>
      <c r="F21" s="41" t="s">
        <v>84</v>
      </c>
      <c r="G21" s="18" t="s">
        <v>69</v>
      </c>
      <c r="H21" s="25" t="s">
        <v>108</v>
      </c>
      <c r="I21" s="21" t="s">
        <v>146</v>
      </c>
    </row>
    <row r="22" spans="1:9" ht="18" x14ac:dyDescent="0.2">
      <c r="A22" s="20">
        <f t="shared" si="0"/>
        <v>21</v>
      </c>
      <c r="B22" s="3" t="s">
        <v>71</v>
      </c>
      <c r="C22" s="19" t="s">
        <v>38</v>
      </c>
      <c r="D22" s="19" t="s">
        <v>82</v>
      </c>
      <c r="E22" s="3" t="s">
        <v>67</v>
      </c>
      <c r="F22" s="42" t="s">
        <v>85</v>
      </c>
      <c r="G22" s="18" t="s">
        <v>3</v>
      </c>
      <c r="H22" s="25" t="s">
        <v>109</v>
      </c>
      <c r="I22" s="21" t="s">
        <v>145</v>
      </c>
    </row>
    <row r="23" spans="1:9" ht="18" x14ac:dyDescent="0.2">
      <c r="A23" s="20">
        <f t="shared" si="0"/>
        <v>22</v>
      </c>
      <c r="B23" s="3" t="s">
        <v>71</v>
      </c>
      <c r="C23" s="19" t="s">
        <v>38</v>
      </c>
      <c r="D23" s="19" t="s">
        <v>82</v>
      </c>
      <c r="E23" s="3" t="s">
        <v>67</v>
      </c>
      <c r="F23" s="42" t="s">
        <v>85</v>
      </c>
      <c r="G23" s="18" t="s">
        <v>70</v>
      </c>
      <c r="H23" s="25" t="s">
        <v>110</v>
      </c>
      <c r="I23" s="21" t="s">
        <v>146</v>
      </c>
    </row>
    <row r="24" spans="1:9" ht="18" x14ac:dyDescent="0.2">
      <c r="A24" s="20">
        <f t="shared" si="0"/>
        <v>23</v>
      </c>
      <c r="B24" s="3" t="s">
        <v>71</v>
      </c>
      <c r="C24" s="19" t="s">
        <v>38</v>
      </c>
      <c r="D24" s="19" t="s">
        <v>82</v>
      </c>
      <c r="E24" s="3" t="s">
        <v>67</v>
      </c>
      <c r="F24" s="42" t="s">
        <v>85</v>
      </c>
      <c r="G24" s="18" t="s">
        <v>3</v>
      </c>
      <c r="H24" s="25" t="s">
        <v>111</v>
      </c>
      <c r="I24" s="21" t="s">
        <v>146</v>
      </c>
    </row>
    <row r="25" spans="1:9" ht="18" x14ac:dyDescent="0.2">
      <c r="A25" s="20">
        <f t="shared" si="0"/>
        <v>24</v>
      </c>
      <c r="B25" s="3" t="s">
        <v>71</v>
      </c>
      <c r="C25" s="19" t="s">
        <v>38</v>
      </c>
      <c r="D25" s="19" t="s">
        <v>82</v>
      </c>
      <c r="E25" s="3" t="s">
        <v>67</v>
      </c>
      <c r="F25" s="42" t="s">
        <v>85</v>
      </c>
      <c r="G25" s="18" t="s">
        <v>69</v>
      </c>
      <c r="H25" s="25" t="s">
        <v>112</v>
      </c>
      <c r="I25" s="21" t="s">
        <v>146</v>
      </c>
    </row>
    <row r="26" spans="1:9" ht="18" x14ac:dyDescent="0.2">
      <c r="A26" s="20">
        <f t="shared" si="0"/>
        <v>25</v>
      </c>
      <c r="B26" s="3" t="s">
        <v>71</v>
      </c>
      <c r="C26" s="19" t="s">
        <v>40</v>
      </c>
      <c r="D26" s="19" t="s">
        <v>86</v>
      </c>
      <c r="E26" s="3" t="s">
        <v>65</v>
      </c>
      <c r="F26" s="37" t="s">
        <v>79</v>
      </c>
      <c r="G26" s="18" t="s">
        <v>68</v>
      </c>
      <c r="H26" s="25" t="s">
        <v>113</v>
      </c>
      <c r="I26" s="21" t="s">
        <v>145</v>
      </c>
    </row>
    <row r="27" spans="1:9" ht="18" x14ac:dyDescent="0.2">
      <c r="A27" s="20">
        <f t="shared" si="0"/>
        <v>26</v>
      </c>
      <c r="B27" s="3" t="s">
        <v>71</v>
      </c>
      <c r="C27" s="19" t="s">
        <v>40</v>
      </c>
      <c r="D27" s="19" t="s">
        <v>86</v>
      </c>
      <c r="E27" s="3" t="s">
        <v>65</v>
      </c>
      <c r="F27" s="37" t="s">
        <v>79</v>
      </c>
      <c r="G27" s="18" t="s">
        <v>70</v>
      </c>
      <c r="H27" s="25" t="s">
        <v>114</v>
      </c>
      <c r="I27" s="21" t="s">
        <v>146</v>
      </c>
    </row>
    <row r="28" spans="1:9" ht="18" x14ac:dyDescent="0.2">
      <c r="A28" s="20">
        <f t="shared" si="0"/>
        <v>27</v>
      </c>
      <c r="B28" s="3" t="s">
        <v>71</v>
      </c>
      <c r="C28" s="19" t="s">
        <v>40</v>
      </c>
      <c r="D28" s="19" t="s">
        <v>86</v>
      </c>
      <c r="E28" s="3" t="s">
        <v>65</v>
      </c>
      <c r="F28" s="37" t="s">
        <v>79</v>
      </c>
      <c r="G28" s="18" t="s">
        <v>3</v>
      </c>
      <c r="H28" s="25" t="s">
        <v>115</v>
      </c>
      <c r="I28" s="21" t="s">
        <v>146</v>
      </c>
    </row>
    <row r="29" spans="1:9" ht="18" x14ac:dyDescent="0.2">
      <c r="A29" s="20">
        <f t="shared" si="0"/>
        <v>28</v>
      </c>
      <c r="B29" s="3" t="s">
        <v>71</v>
      </c>
      <c r="C29" s="19" t="s">
        <v>40</v>
      </c>
      <c r="D29" s="19" t="s">
        <v>86</v>
      </c>
      <c r="E29" s="3" t="s">
        <v>65</v>
      </c>
      <c r="F29" s="37" t="s">
        <v>79</v>
      </c>
      <c r="G29" s="18" t="s">
        <v>69</v>
      </c>
      <c r="H29" s="25" t="s">
        <v>116</v>
      </c>
      <c r="I29" s="21" t="s">
        <v>146</v>
      </c>
    </row>
    <row r="30" spans="1:9" ht="18" x14ac:dyDescent="0.2">
      <c r="A30" s="20">
        <f t="shared" si="0"/>
        <v>29</v>
      </c>
      <c r="B30" s="3" t="s">
        <v>71</v>
      </c>
      <c r="C30" s="19" t="s">
        <v>40</v>
      </c>
      <c r="D30" s="19" t="s">
        <v>86</v>
      </c>
      <c r="E30" s="3" t="s">
        <v>66</v>
      </c>
      <c r="F30" s="38" t="s">
        <v>80</v>
      </c>
      <c r="G30" s="18" t="s">
        <v>70</v>
      </c>
      <c r="H30" s="25" t="s">
        <v>117</v>
      </c>
      <c r="I30" s="21" t="s">
        <v>145</v>
      </c>
    </row>
    <row r="31" spans="1:9" ht="18" x14ac:dyDescent="0.2">
      <c r="A31" s="20">
        <f t="shared" si="0"/>
        <v>30</v>
      </c>
      <c r="B31" s="3" t="s">
        <v>71</v>
      </c>
      <c r="C31" s="19" t="s">
        <v>40</v>
      </c>
      <c r="D31" s="19" t="s">
        <v>86</v>
      </c>
      <c r="E31" s="3" t="s">
        <v>66</v>
      </c>
      <c r="F31" s="38" t="s">
        <v>80</v>
      </c>
      <c r="G31" s="18" t="s">
        <v>3</v>
      </c>
      <c r="H31" s="25" t="s">
        <v>118</v>
      </c>
      <c r="I31" s="21" t="s">
        <v>146</v>
      </c>
    </row>
    <row r="32" spans="1:9" ht="18" x14ac:dyDescent="0.2">
      <c r="A32" s="20">
        <f t="shared" si="0"/>
        <v>31</v>
      </c>
      <c r="B32" s="3" t="s">
        <v>71</v>
      </c>
      <c r="C32" s="19" t="s">
        <v>40</v>
      </c>
      <c r="D32" s="19" t="s">
        <v>86</v>
      </c>
      <c r="E32" s="3" t="s">
        <v>66</v>
      </c>
      <c r="F32" s="38" t="s">
        <v>80</v>
      </c>
      <c r="G32" s="18" t="s">
        <v>69</v>
      </c>
      <c r="H32" s="25" t="s">
        <v>119</v>
      </c>
      <c r="I32" s="21" t="s">
        <v>146</v>
      </c>
    </row>
    <row r="33" spans="1:9" ht="18" x14ac:dyDescent="0.2">
      <c r="A33" s="20">
        <f t="shared" si="0"/>
        <v>32</v>
      </c>
      <c r="B33" s="3" t="s">
        <v>71</v>
      </c>
      <c r="C33" s="19" t="s">
        <v>40</v>
      </c>
      <c r="D33" s="19" t="s">
        <v>86</v>
      </c>
      <c r="E33" s="3" t="s">
        <v>66</v>
      </c>
      <c r="F33" s="38" t="s">
        <v>80</v>
      </c>
      <c r="G33" s="18" t="s">
        <v>69</v>
      </c>
      <c r="H33" s="25" t="s">
        <v>120</v>
      </c>
      <c r="I33" s="21" t="s">
        <v>146</v>
      </c>
    </row>
    <row r="34" spans="1:9" ht="18" x14ac:dyDescent="0.2">
      <c r="A34" s="20">
        <f t="shared" si="0"/>
        <v>33</v>
      </c>
      <c r="B34" s="3" t="s">
        <v>71</v>
      </c>
      <c r="C34" s="19" t="s">
        <v>40</v>
      </c>
      <c r="D34" s="19" t="s">
        <v>86</v>
      </c>
      <c r="E34" s="3" t="s">
        <v>67</v>
      </c>
      <c r="F34" s="39" t="s">
        <v>81</v>
      </c>
      <c r="G34" s="18" t="s">
        <v>3</v>
      </c>
      <c r="H34" s="25" t="s">
        <v>121</v>
      </c>
      <c r="I34" s="21" t="s">
        <v>145</v>
      </c>
    </row>
    <row r="35" spans="1:9" ht="18" x14ac:dyDescent="0.2">
      <c r="A35" s="20">
        <f t="shared" si="0"/>
        <v>34</v>
      </c>
      <c r="B35" s="3" t="s">
        <v>71</v>
      </c>
      <c r="C35" s="19" t="s">
        <v>40</v>
      </c>
      <c r="D35" s="19" t="s">
        <v>86</v>
      </c>
      <c r="E35" s="3" t="s">
        <v>67</v>
      </c>
      <c r="F35" s="39" t="s">
        <v>81</v>
      </c>
      <c r="G35" s="18" t="s">
        <v>70</v>
      </c>
      <c r="H35" s="25" t="s">
        <v>89</v>
      </c>
      <c r="I35" s="21" t="s">
        <v>146</v>
      </c>
    </row>
    <row r="36" spans="1:9" ht="18" x14ac:dyDescent="0.2">
      <c r="A36" s="20">
        <f t="shared" si="0"/>
        <v>35</v>
      </c>
      <c r="B36" s="3" t="s">
        <v>71</v>
      </c>
      <c r="C36" s="19" t="s">
        <v>40</v>
      </c>
      <c r="D36" s="19" t="s">
        <v>86</v>
      </c>
      <c r="E36" s="3" t="s">
        <v>67</v>
      </c>
      <c r="F36" s="39" t="s">
        <v>81</v>
      </c>
      <c r="G36" s="18" t="s">
        <v>3</v>
      </c>
      <c r="H36" s="25" t="s">
        <v>90</v>
      </c>
      <c r="I36" s="21" t="s">
        <v>146</v>
      </c>
    </row>
    <row r="37" spans="1:9" ht="18" x14ac:dyDescent="0.2">
      <c r="A37" s="20">
        <f t="shared" si="0"/>
        <v>36</v>
      </c>
      <c r="B37" s="3" t="s">
        <v>71</v>
      </c>
      <c r="C37" s="19" t="s">
        <v>40</v>
      </c>
      <c r="D37" s="19" t="s">
        <v>86</v>
      </c>
      <c r="E37" s="3" t="s">
        <v>67</v>
      </c>
      <c r="F37" s="39" t="s">
        <v>81</v>
      </c>
      <c r="G37" s="18" t="s">
        <v>69</v>
      </c>
      <c r="H37" s="25" t="s">
        <v>91</v>
      </c>
      <c r="I37" s="21" t="s">
        <v>146</v>
      </c>
    </row>
    <row r="38" spans="1:9" ht="18" x14ac:dyDescent="0.2">
      <c r="A38" s="20">
        <f t="shared" si="0"/>
        <v>37</v>
      </c>
      <c r="B38" s="3" t="s">
        <v>71</v>
      </c>
      <c r="C38" s="19" t="s">
        <v>40</v>
      </c>
      <c r="D38" s="19" t="s">
        <v>87</v>
      </c>
      <c r="E38" s="3" t="s">
        <v>65</v>
      </c>
      <c r="F38" s="40" t="s">
        <v>83</v>
      </c>
      <c r="G38" s="18" t="s">
        <v>68</v>
      </c>
      <c r="H38" s="25" t="s">
        <v>92</v>
      </c>
      <c r="I38" s="21" t="s">
        <v>145</v>
      </c>
    </row>
    <row r="39" spans="1:9" ht="18" x14ac:dyDescent="0.2">
      <c r="A39" s="20">
        <f t="shared" si="0"/>
        <v>38</v>
      </c>
      <c r="B39" s="3" t="s">
        <v>71</v>
      </c>
      <c r="C39" s="19" t="s">
        <v>40</v>
      </c>
      <c r="D39" s="19" t="s">
        <v>87</v>
      </c>
      <c r="E39" s="3" t="s">
        <v>65</v>
      </c>
      <c r="F39" s="40" t="s">
        <v>83</v>
      </c>
      <c r="G39" s="18" t="s">
        <v>70</v>
      </c>
      <c r="H39" s="25" t="s">
        <v>93</v>
      </c>
      <c r="I39" s="21" t="s">
        <v>146</v>
      </c>
    </row>
    <row r="40" spans="1:9" ht="18" x14ac:dyDescent="0.2">
      <c r="A40" s="20">
        <f t="shared" si="0"/>
        <v>39</v>
      </c>
      <c r="B40" s="3" t="s">
        <v>71</v>
      </c>
      <c r="C40" s="19" t="s">
        <v>40</v>
      </c>
      <c r="D40" s="19" t="s">
        <v>87</v>
      </c>
      <c r="E40" s="3" t="s">
        <v>65</v>
      </c>
      <c r="F40" s="40" t="s">
        <v>83</v>
      </c>
      <c r="G40" s="18" t="s">
        <v>3</v>
      </c>
      <c r="H40" s="25" t="s">
        <v>94</v>
      </c>
      <c r="I40" s="21" t="s">
        <v>146</v>
      </c>
    </row>
    <row r="41" spans="1:9" ht="18" x14ac:dyDescent="0.2">
      <c r="A41" s="20">
        <f t="shared" si="0"/>
        <v>40</v>
      </c>
      <c r="B41" s="3" t="s">
        <v>71</v>
      </c>
      <c r="C41" s="19" t="s">
        <v>40</v>
      </c>
      <c r="D41" s="19" t="s">
        <v>87</v>
      </c>
      <c r="E41" s="3" t="s">
        <v>65</v>
      </c>
      <c r="F41" s="40" t="s">
        <v>83</v>
      </c>
      <c r="G41" s="18" t="s">
        <v>69</v>
      </c>
      <c r="H41" s="25" t="s">
        <v>95</v>
      </c>
      <c r="I41" s="21" t="s">
        <v>146</v>
      </c>
    </row>
    <row r="42" spans="1:9" ht="18" x14ac:dyDescent="0.2">
      <c r="A42" s="20">
        <f t="shared" ref="A42:A49" si="1">ROW()-1</f>
        <v>41</v>
      </c>
      <c r="B42" s="3" t="s">
        <v>71</v>
      </c>
      <c r="C42" s="19" t="s">
        <v>40</v>
      </c>
      <c r="D42" s="19" t="s">
        <v>87</v>
      </c>
      <c r="E42" s="3" t="s">
        <v>66</v>
      </c>
      <c r="F42" s="41" t="s">
        <v>84</v>
      </c>
      <c r="G42" s="18" t="s">
        <v>70</v>
      </c>
      <c r="H42" s="25" t="s">
        <v>96</v>
      </c>
      <c r="I42" s="21" t="s">
        <v>145</v>
      </c>
    </row>
    <row r="43" spans="1:9" ht="18" x14ac:dyDescent="0.2">
      <c r="A43" s="20">
        <f t="shared" si="1"/>
        <v>42</v>
      </c>
      <c r="B43" s="3" t="s">
        <v>71</v>
      </c>
      <c r="C43" s="19" t="s">
        <v>40</v>
      </c>
      <c r="D43" s="19" t="s">
        <v>87</v>
      </c>
      <c r="E43" s="3" t="s">
        <v>66</v>
      </c>
      <c r="F43" s="41" t="s">
        <v>84</v>
      </c>
      <c r="G43" s="18" t="s">
        <v>3</v>
      </c>
      <c r="H43" s="25" t="s">
        <v>97</v>
      </c>
      <c r="I43" s="21" t="s">
        <v>146</v>
      </c>
    </row>
    <row r="44" spans="1:9" ht="18" x14ac:dyDescent="0.2">
      <c r="A44" s="20">
        <f t="shared" si="1"/>
        <v>43</v>
      </c>
      <c r="B44" s="3" t="s">
        <v>71</v>
      </c>
      <c r="C44" s="19" t="s">
        <v>40</v>
      </c>
      <c r="D44" s="19" t="s">
        <v>87</v>
      </c>
      <c r="E44" s="3" t="s">
        <v>66</v>
      </c>
      <c r="F44" s="41" t="s">
        <v>84</v>
      </c>
      <c r="G44" s="18" t="s">
        <v>3</v>
      </c>
      <c r="H44" s="25" t="s">
        <v>98</v>
      </c>
      <c r="I44" s="21" t="s">
        <v>146</v>
      </c>
    </row>
    <row r="45" spans="1:9" ht="18" x14ac:dyDescent="0.2">
      <c r="A45" s="20">
        <f t="shared" si="1"/>
        <v>44</v>
      </c>
      <c r="B45" s="3" t="s">
        <v>71</v>
      </c>
      <c r="C45" s="19" t="s">
        <v>40</v>
      </c>
      <c r="D45" s="19" t="s">
        <v>87</v>
      </c>
      <c r="E45" s="3" t="s">
        <v>66</v>
      </c>
      <c r="F45" s="41" t="s">
        <v>84</v>
      </c>
      <c r="G45" s="18" t="s">
        <v>69</v>
      </c>
      <c r="H45" s="25" t="s">
        <v>99</v>
      </c>
      <c r="I45" s="21" t="s">
        <v>146</v>
      </c>
    </row>
    <row r="46" spans="1:9" ht="18" x14ac:dyDescent="0.2">
      <c r="A46" s="20">
        <f t="shared" si="1"/>
        <v>45</v>
      </c>
      <c r="B46" s="3" t="s">
        <v>71</v>
      </c>
      <c r="C46" s="19" t="s">
        <v>40</v>
      </c>
      <c r="D46" s="19" t="s">
        <v>87</v>
      </c>
      <c r="E46" s="3" t="s">
        <v>67</v>
      </c>
      <c r="F46" s="42" t="s">
        <v>85</v>
      </c>
      <c r="G46" s="18" t="s">
        <v>3</v>
      </c>
      <c r="H46" s="25" t="s">
        <v>100</v>
      </c>
      <c r="I46" s="21" t="s">
        <v>145</v>
      </c>
    </row>
    <row r="47" spans="1:9" ht="18" x14ac:dyDescent="0.2">
      <c r="A47" s="20">
        <f t="shared" si="1"/>
        <v>46</v>
      </c>
      <c r="B47" s="3" t="s">
        <v>71</v>
      </c>
      <c r="C47" s="19" t="s">
        <v>40</v>
      </c>
      <c r="D47" s="19" t="s">
        <v>87</v>
      </c>
      <c r="E47" s="3" t="s">
        <v>67</v>
      </c>
      <c r="F47" s="42" t="s">
        <v>85</v>
      </c>
      <c r="G47" s="18" t="s">
        <v>70</v>
      </c>
      <c r="H47" s="25" t="s">
        <v>101</v>
      </c>
      <c r="I47" s="21" t="s">
        <v>146</v>
      </c>
    </row>
    <row r="48" spans="1:9" ht="18" x14ac:dyDescent="0.2">
      <c r="A48" s="20">
        <f t="shared" si="1"/>
        <v>47</v>
      </c>
      <c r="B48" s="3" t="s">
        <v>71</v>
      </c>
      <c r="C48" s="19" t="s">
        <v>40</v>
      </c>
      <c r="D48" s="19" t="s">
        <v>87</v>
      </c>
      <c r="E48" s="3" t="s">
        <v>67</v>
      </c>
      <c r="F48" s="42" t="s">
        <v>85</v>
      </c>
      <c r="G48" s="18" t="s">
        <v>3</v>
      </c>
      <c r="H48" s="25" t="s">
        <v>102</v>
      </c>
      <c r="I48" s="21" t="s">
        <v>146</v>
      </c>
    </row>
    <row r="49" spans="1:9" ht="18" x14ac:dyDescent="0.2">
      <c r="A49" s="20">
        <f t="shared" si="1"/>
        <v>48</v>
      </c>
      <c r="B49" s="3" t="s">
        <v>71</v>
      </c>
      <c r="C49" s="19" t="s">
        <v>40</v>
      </c>
      <c r="D49" s="19" t="s">
        <v>87</v>
      </c>
      <c r="E49" s="3" t="s">
        <v>67</v>
      </c>
      <c r="F49" s="42" t="s">
        <v>85</v>
      </c>
      <c r="G49" s="18" t="s">
        <v>69</v>
      </c>
      <c r="H49" s="25" t="s">
        <v>103</v>
      </c>
      <c r="I49" s="21" t="s">
        <v>146</v>
      </c>
    </row>
    <row r="50" spans="1:9" ht="18.75" thickBot="1" x14ac:dyDescent="0.25">
      <c r="A50" s="26"/>
      <c r="B50" s="27"/>
      <c r="C50" s="28"/>
      <c r="D50" s="28"/>
      <c r="E50" s="29" t="s">
        <v>72</v>
      </c>
      <c r="F50" s="30">
        <f ca="1">IF(АТПУ[[#Totals],[Тип громады]]="Нет фильтра",SUBTOTAL(103,АТПУ[Наименование громады]),SUMPRODUCT((АТПУ[Тип громады]=АТПУ[[#Totals],[Тип громады]])*SUBTOTAL(103,OFFSET(#REF!,ROW(АТПУ[Наименование громады])-ROW(#REF!),))))</f>
        <v>48</v>
      </c>
      <c r="G50" s="31" t="s">
        <v>72</v>
      </c>
      <c r="H50" s="30">
        <f ca="1">IF(АТПУ[[#Totals],[Тип населенного пункта]]="Нет фильтра",SUBTOTAL(103,АТПУ[Наименование населенного пункта]),SUMPRODUCT((АТПУ[Тип населенного пункта]=АТПУ[[#Totals],[Тип населенного пункта]])*SUBTOTAL(103,OFFSET(#REF!,ROW(АТПУ[Наименование населенного пункта])-ROW(#REF!),))))</f>
        <v>48</v>
      </c>
      <c r="I50" s="21"/>
    </row>
    <row r="51" spans="1:9" ht="19.5" thickTop="1" thickBot="1" x14ac:dyDescent="0.25">
      <c r="A51" s="32" t="s">
        <v>88</v>
      </c>
      <c r="B51" s="33">
        <f t="array" ref="B51">SUM(IF(ISBLANK(АТПУ[Страна]),0,1/COUNTIF(АТПУ[Страна],АТПУ[Страна])))</f>
        <v>1.0000000000000007</v>
      </c>
      <c r="C51" s="33">
        <f t="array" ref="C51">SUM(IF(ISBLANK(АТПУ[Регион]),0,1/COUNTIF(АТПУ[Регион],АТПУ[Регион])))</f>
        <v>2.0000000000000013</v>
      </c>
      <c r="D51" s="33">
        <f t="array" ref="D51">SUM(IF(ISBLANK(АТПУ[Район]),0,1/COUNTIF(АТПУ[Район],АТПУ[Район])))</f>
        <v>4.0000000000000027</v>
      </c>
      <c r="E51" s="33">
        <f t="array" ref="E51">SUM(IF(ISBLANK(АТПУ[Тип громады]),0,1/COUNTIF(АТПУ[Тип громады],АТПУ[Тип громады])))</f>
        <v>3</v>
      </c>
      <c r="F51" s="33">
        <f t="array" ref="F51">SUM(IF(ISBLANK(АТПУ[Наименование громады]),0,1/COUNTIF(АТПУ[Наименование громады],АТПУ[Наименование громады])))</f>
        <v>6</v>
      </c>
      <c r="G51" s="33">
        <f t="array" ref="G51">SUM(IF(ISBLANK(АТПУ[Тип населенного пункта]),0,1/COUNTIF(АТПУ[Тип населенного пункта],АТПУ[Тип населенного пункта])))</f>
        <v>4</v>
      </c>
      <c r="H51" s="33">
        <f t="array" ref="H51">SUM(IF(ISBLANK(АТПУ[Наименование населенного пункта]),0,1/COUNTIF(АТПУ[Наименование населенного пункта],АТПУ[Наименование населенного пункта])))</f>
        <v>33</v>
      </c>
      <c r="I51" s="33">
        <f t="array" ref="I51">SUM(IF(ISBLANK(АТПУ[Центр ТГ]),0,1/COUNTIF(АТПУ[Центр ТГ],АТПУ[Центр ТГ])))</f>
        <v>1.9999999999999978</v>
      </c>
    </row>
    <row r="52" spans="1:9" ht="13.5" thickTop="1" x14ac:dyDescent="0.2"/>
  </sheetData>
  <conditionalFormatting sqref="H3:H49 E2:I13 H14:I49">
    <cfRule type="expression" dxfId="5" priority="5">
      <formula>$I2="Так"</formula>
    </cfRule>
  </conditionalFormatting>
  <conditionalFormatting sqref="E14:G25">
    <cfRule type="expression" dxfId="4" priority="4">
      <formula>$I14="Так"</formula>
    </cfRule>
  </conditionalFormatting>
  <conditionalFormatting sqref="E26:G37">
    <cfRule type="expression" dxfId="3" priority="3">
      <formula>$I26="Так"</formula>
    </cfRule>
  </conditionalFormatting>
  <conditionalFormatting sqref="E38:G49">
    <cfRule type="expression" dxfId="2" priority="2">
      <formula>$I38="Так"</formula>
    </cfRule>
  </conditionalFormatting>
  <conditionalFormatting sqref="H2:H49">
    <cfRule type="duplicateValues" dxfId="1" priority="26"/>
  </conditionalFormatting>
  <conditionalFormatting sqref="I50">
    <cfRule type="expression" dxfId="0" priority="1">
      <formula>$I50="Так"</formula>
    </cfRule>
  </conditionalFormatting>
  <dataValidations count="4">
    <dataValidation type="list" allowBlank="1" showInputMessage="1" showErrorMessage="1" sqref="E2:E49" xr:uid="{00000000-0002-0000-0000-000000000000}">
      <formula1>INDIRECT("ТипТГ[Название]")</formula1>
    </dataValidation>
    <dataValidation type="list" allowBlank="1" showInputMessage="1" showErrorMessage="1" sqref="G2:G49" xr:uid="{00000000-0002-0000-0000-000001000000}">
      <formula1>INDIRECT("ТипНП[Название]")</formula1>
    </dataValidation>
    <dataValidation type="list" allowBlank="1" showInputMessage="1" showErrorMessage="1" sqref="C2:C49" xr:uid="{443AE728-7AFD-4830-8733-F37A6BECF6F6}">
      <formula1>INDIRECT("Регион[Название]")</formula1>
    </dataValidation>
    <dataValidation type="list" allowBlank="1" showInputMessage="1" showErrorMessage="1" sqref="B2:B49" xr:uid="{8D020BB5-0D48-4131-B4DE-35AE16F64A9D}">
      <formula1>INDIRECT("Страна[Название]")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ACC1-22FD-42CB-85E9-61E33AF970BF}">
  <sheetPr>
    <tabColor rgb="FF0099FF"/>
  </sheetPr>
  <dimension ref="A1:AF2"/>
  <sheetViews>
    <sheetView tabSelected="1" workbookViewId="0">
      <selection activeCell="G1" sqref="G1:G1048576"/>
    </sheetView>
  </sheetViews>
  <sheetFormatPr defaultRowHeight="12.75" x14ac:dyDescent="0.2"/>
  <cols>
    <col min="1" max="1" width="8.42578125" bestFit="1" customWidth="1"/>
    <col min="2" max="2" width="8.7109375" bestFit="1" customWidth="1"/>
    <col min="3" max="3" width="9.7109375" bestFit="1" customWidth="1"/>
    <col min="4" max="4" width="5.28515625" bestFit="1" customWidth="1"/>
    <col min="5" max="5" width="9.7109375" bestFit="1" customWidth="1"/>
    <col min="6" max="6" width="30.7109375" customWidth="1"/>
    <col min="7" max="18" width="8.140625" customWidth="1"/>
    <col min="19" max="19" width="11.85546875" customWidth="1"/>
    <col min="20" max="20" width="30.7109375" customWidth="1"/>
    <col min="21" max="32" width="8.140625" customWidth="1"/>
  </cols>
  <sheetData>
    <row r="1" spans="1:32" s="34" customFormat="1" ht="89.25" x14ac:dyDescent="0.2">
      <c r="A1" s="34" t="s">
        <v>122</v>
      </c>
      <c r="B1" s="34" t="s">
        <v>123</v>
      </c>
      <c r="C1" s="34" t="s">
        <v>124</v>
      </c>
      <c r="D1" s="34" t="s">
        <v>125</v>
      </c>
      <c r="E1" s="34" t="s">
        <v>126</v>
      </c>
      <c r="F1" s="35" t="s">
        <v>127</v>
      </c>
      <c r="G1" s="34" t="s">
        <v>128</v>
      </c>
      <c r="H1" s="34" t="s">
        <v>129</v>
      </c>
      <c r="I1" s="34" t="s">
        <v>35</v>
      </c>
      <c r="J1" s="34" t="s">
        <v>147</v>
      </c>
      <c r="K1" s="34" t="s">
        <v>148</v>
      </c>
      <c r="L1" s="34" t="s">
        <v>130</v>
      </c>
      <c r="M1" s="34" t="s">
        <v>131</v>
      </c>
      <c r="N1" s="34" t="s">
        <v>132</v>
      </c>
      <c r="O1" s="34" t="s">
        <v>133</v>
      </c>
      <c r="P1" s="34" t="s">
        <v>134</v>
      </c>
      <c r="Q1" s="34" t="s">
        <v>36</v>
      </c>
      <c r="R1" s="34" t="s">
        <v>37</v>
      </c>
      <c r="S1" s="35" t="s">
        <v>34</v>
      </c>
      <c r="T1" s="35" t="s">
        <v>151</v>
      </c>
      <c r="U1" s="34" t="s">
        <v>135</v>
      </c>
      <c r="V1" s="34" t="s">
        <v>136</v>
      </c>
      <c r="W1" s="34" t="s">
        <v>137</v>
      </c>
      <c r="X1" s="34" t="s">
        <v>149</v>
      </c>
      <c r="Y1" s="34" t="s">
        <v>150</v>
      </c>
      <c r="Z1" s="34" t="s">
        <v>138</v>
      </c>
      <c r="AA1" s="34" t="s">
        <v>139</v>
      </c>
      <c r="AB1" s="34" t="s">
        <v>140</v>
      </c>
      <c r="AC1" s="34" t="s">
        <v>141</v>
      </c>
      <c r="AD1" s="34" t="s">
        <v>142</v>
      </c>
      <c r="AE1" s="34" t="s">
        <v>143</v>
      </c>
      <c r="AF1" s="34" t="s">
        <v>144</v>
      </c>
    </row>
    <row r="2" spans="1:32" ht="63.75" x14ac:dyDescent="0.2">
      <c r="A2" s="36">
        <f>ROW()-1</f>
        <v>1</v>
      </c>
      <c r="B2" s="2" t="s">
        <v>160</v>
      </c>
      <c r="C2" s="2" t="s">
        <v>161</v>
      </c>
      <c r="D2" s="2" t="s">
        <v>162</v>
      </c>
      <c r="E2" s="2" t="s">
        <v>163</v>
      </c>
      <c r="F2" s="43" t="str">
        <f>CONCATENATE(
Таблица7[[#This Row],[Страна прописки]]&amp;IF(Таблица7[[#This Row],[Страна прописки]]&lt;&gt;"",CHAR(44)&amp;CHAR(32),""),
Таблица7[[#This Row],[Регион прописки]]&amp;IF(Таблица7[[#This Row],[Регион прописки]]&lt;&gt;"",CHAR(44)&amp;CHAR(32),""),
Таблица7[[#This Row],[Район прописки]]&amp;IF(Таблица7[[#This Row],[Район прописки]]&lt;&gt;"",CHAR(32)&amp;"район","")&amp;IF(Таблица7[[#This Row],[Район прописки]]&lt;&gt;"",CHAR(44)&amp;CHAR(32),""),
IF(Таблица7[[#This Row],[Наименование громады прописки]]&lt;&gt;"",Таблица7[[#This Row],[Тип громады прописки]]&amp;CHAR(32),"")&amp;Таблица7[[#This Row],[Наименование громады прописки]]&amp;IF(Таблица7[[#This Row],[Наименование громады прописки]]&lt;&gt;"",CHAR(44)&amp;CHAR(32),""),
IF(Таблица7[[#This Row],[Наименование населенного пункта прописки]]&lt;&gt;"",Таблица7[[#This Row],[Тип населенного пункта прописки]]&amp;CHAR(32),"")&amp;Таблица7[[#This Row],[Наименование населенного пункта прописки]]&amp;IF(Таблица7[[#This Row],[Наименование населенного пункта прописки]]&lt;&gt;"",CHAR(44)&amp;CHAR(32),""),
IF(Таблица7[[#This Row],[Наименование улицы прописки]]&lt;&gt;"",Таблица7[[#This Row],[Тип улицы прописки]]&amp;CHAR(32),"")&amp;Таблица7[[#This Row],[Наименование улицы прописки]]&amp;IF(Таблица7[[#This Row],[Наименование улицы прописки]]&lt;&gt;"",CHAR(44)&amp;CHAR(32),""),
IF(Таблица7[[#This Row],[Дом прописки]]&lt;&gt;"","дом"&amp;CHAR(160),"")&amp;Таблица7[[#This Row],[Дом прописки]]&amp;IF(Таблица7[[#This Row],[Дом прописки]]&lt;&gt;"",CHAR(44)&amp;CHAR(32),""),
IF(Таблица7[[#This Row],[Корпус прописки]]&lt;&gt;"","корпус"&amp;CHAR(160),"")&amp;Таблица7[[#This Row],[Корпус прописки]]&amp;IF(Таблица7[[#This Row],[Корпус прописки]]&lt;&gt;"",CHAR(44)&amp;CHAR(32),""),
IF(Таблица7[[#This Row],[Квартира прописки]]&lt;&gt;"","квартира"&amp;CHAR(160),"")&amp;Таблица7[[#This Row],[Квартира прописки]]
)</f>
        <v>Страна, Регион, Район район, Тип гр. Громада, Тип НП НП, Тип Ул. Улица, дом Дом, корпус Корпус, квартира Квартира</v>
      </c>
      <c r="G2" s="2" t="s">
        <v>71</v>
      </c>
      <c r="H2" s="2" t="s">
        <v>73</v>
      </c>
      <c r="I2" s="2" t="s">
        <v>0</v>
      </c>
      <c r="J2" s="2" t="s">
        <v>152</v>
      </c>
      <c r="K2" s="2" t="s">
        <v>33</v>
      </c>
      <c r="L2" s="2" t="s">
        <v>153</v>
      </c>
      <c r="M2" s="2" t="s">
        <v>154</v>
      </c>
      <c r="N2" s="2" t="s">
        <v>155</v>
      </c>
      <c r="O2" s="2" t="s">
        <v>157</v>
      </c>
      <c r="P2" s="2" t="s">
        <v>156</v>
      </c>
      <c r="Q2" s="2" t="s">
        <v>158</v>
      </c>
      <c r="R2" s="2" t="s">
        <v>159</v>
      </c>
      <c r="S2" s="34" t="str">
        <f>IF(Таблица7[[#This Row],[Адрес прописки]]=Таблица7[[#This Row],[Адрес проживания]],"Адреса одинаковые","Адреса разные")</f>
        <v>Адреса одинаковые</v>
      </c>
      <c r="T2" s="43" t="str">
        <f>CONCATENATE(
Таблица7[[#This Row],[Страна проживания]]&amp;IF(Таблица7[[#This Row],[Страна проживания]]&lt;&gt;"",CHAR(44)&amp;CHAR(32),""),
Таблица7[[#This Row],[Регион проживания]]&amp;IF(Таблица7[[#This Row],[Регион проживания]]&lt;&gt;"",CHAR(44)&amp;CHAR(32),""),
Таблица7[[#This Row],[Район проживания]]&amp;IF(Таблица7[[#This Row],[Район проживания]]&lt;&gt;"",CHAR(32)&amp;"район","")&amp;IF(Таблица7[[#This Row],[Район проживания]]&lt;&gt;"",CHAR(44)&amp;CHAR(32),""),
IF(Таблица7[[#This Row],[Наименование громады проживания]]&lt;&gt;"",Таблица7[[#This Row],[Тип громады проживания]]&amp;CHAR(32),"")&amp;Таблица7[[#This Row],[Наименование громады проживания]]&amp;IF(Таблица7[[#This Row],[Наименование громады проживания]]&lt;&gt;"",CHAR(44)&amp;CHAR(32),""),
IF(Таблица7[[#This Row],[Наименование населенного пункта проживания]]&lt;&gt;"",Таблица7[[#This Row],[Тип населенного пункта проживания]]&amp;CHAR(32),"")&amp;Таблица7[[#This Row],[Наименование населенного пункта проживания]]&amp;IF(Таблица7[[#This Row],[Наименование населенного пункта проживания]]&lt;&gt;"",CHAR(44)&amp;CHAR(32),""),
IF(Таблица7[[#This Row],[Наименование улицы проживания]]&lt;&gt;"",Таблица7[[#This Row],[Тип улицы проживания]]&amp;CHAR(32),"")&amp;Таблица7[[#This Row],[Наименование улицы проживания]]&amp;IF(Таблица7[[#This Row],[Наименование улицы проживания]]&lt;&gt;"",CHAR(44)&amp;CHAR(32),""),
IF(Таблица7[[#This Row],[Дом проживания]]&lt;&gt;"","дом"&amp;CHAR(160),"")&amp;Таблица7[[#This Row],[Дом проживания]]&amp;IF(Таблица7[[#This Row],[Дом проживания]]&lt;&gt;"",CHAR(44)&amp;CHAR(32),""),
IF(Таблица7[[#This Row],[Корпус проживания]]&lt;&gt;"","корпус"&amp;CHAR(160),"")&amp;Таблица7[[#This Row],[Корпус проживания]]&amp;IF(Таблица7[[#This Row],[Корпус проживания]]&lt;&gt;"",CHAR(44)&amp;CHAR(32),""),
IF(Таблица7[[#This Row],[Квартира проживания]]&lt;&gt;"","квартира"&amp;CHAR(160),"")&amp;Таблица7[[#This Row],[Квартира проживания]]
)</f>
        <v>Страна, Регион, Район район, Тип гр. Громада, Тип НП НП, Тип Ул. Улица, дом Дом, корпус Корпус, квартира Квартира</v>
      </c>
      <c r="U2" s="2" t="s">
        <v>71</v>
      </c>
      <c r="V2" s="2" t="s">
        <v>73</v>
      </c>
      <c r="W2" s="2" t="s">
        <v>0</v>
      </c>
      <c r="X2" s="2" t="s">
        <v>152</v>
      </c>
      <c r="Y2" s="2" t="s">
        <v>33</v>
      </c>
      <c r="Z2" s="2" t="s">
        <v>153</v>
      </c>
      <c r="AA2" s="2" t="s">
        <v>154</v>
      </c>
      <c r="AB2" s="2" t="s">
        <v>155</v>
      </c>
      <c r="AC2" s="2" t="s">
        <v>157</v>
      </c>
      <c r="AD2" s="2" t="s">
        <v>156</v>
      </c>
      <c r="AE2" s="2" t="s">
        <v>158</v>
      </c>
      <c r="AF2" s="2" t="s">
        <v>159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Страна</vt:lpstr>
      <vt:lpstr>Регион</vt:lpstr>
      <vt:lpstr>ТипТГ</vt:lpstr>
      <vt:lpstr>ТипНП</vt:lpstr>
      <vt:lpstr>АТД</vt:lpstr>
      <vt:lpstr>Адреса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Shakal</dc:creator>
  <cp:lastModifiedBy>User</cp:lastModifiedBy>
  <dcterms:created xsi:type="dcterms:W3CDTF">2021-07-11T11:40:57Z</dcterms:created>
  <dcterms:modified xsi:type="dcterms:W3CDTF">2021-07-15T11:40:42Z</dcterms:modified>
</cp:coreProperties>
</file>