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.dvorets\Downloads\"/>
    </mc:Choice>
  </mc:AlternateContent>
  <bookViews>
    <workbookView xWindow="0" yWindow="0" windowWidth="28770" windowHeight="11370"/>
  </bookViews>
  <sheets>
    <sheet name="Лист1" sheetId="1" r:id="rId1"/>
  </sheets>
  <definedNames>
    <definedName name="_xlnm.Database">Лист1!$A$3:$P$38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46" i="1" l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45" i="1"/>
  <c r="G80" i="1" l="1" a="1"/>
  <c r="G80" i="1" s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<sst xmlns="http://schemas.openxmlformats.org/spreadsheetml/2006/main" count="392" uniqueCount="60">
  <si>
    <t>Код</t>
  </si>
  <si>
    <t>Дата</t>
  </si>
  <si>
    <t>Время</t>
  </si>
  <si>
    <t>Откуда</t>
  </si>
  <si>
    <t>Куда</t>
  </si>
  <si>
    <t>Стол1</t>
  </si>
  <si>
    <t>Стол2</t>
  </si>
  <si>
    <t>Стол3</t>
  </si>
  <si>
    <t>FFFF</t>
  </si>
  <si>
    <t>End</t>
  </si>
  <si>
    <t>Ok</t>
  </si>
  <si>
    <t>In</t>
  </si>
  <si>
    <t>Маг.6B1 Цу05 МИНИ</t>
  </si>
  <si>
    <t>Маг.6B1 Цу03 МИНИ</t>
  </si>
  <si>
    <t>Маг.1 Цу17 МИНИ</t>
  </si>
  <si>
    <t>Маг.6B2 Цу01 МИНИ</t>
  </si>
  <si>
    <t>Маг.6B2 Цу02 МИНИ</t>
  </si>
  <si>
    <t>Маг.1 Цу05 БИГ</t>
  </si>
  <si>
    <t>Маг.7 Цу05 МИНИ</t>
  </si>
  <si>
    <t>Маг.4 Цу01 МИНИ</t>
  </si>
  <si>
    <t>Маг.7 Цу04 МИНИ</t>
  </si>
  <si>
    <t>Маг.7 Цу02 МИНИ</t>
  </si>
  <si>
    <t>Маг.7 Цу02 БИГ</t>
  </si>
  <si>
    <t>Маг.1 Цу07 МИНИ</t>
  </si>
  <si>
    <t>Маг.7 Цу06 МИНИ</t>
  </si>
  <si>
    <t>Маг.5 Цу03 МИНИ</t>
  </si>
  <si>
    <t>Маг.5 Цу05 МИНИ</t>
  </si>
  <si>
    <t>Маг.5 Цу03 БИГ</t>
  </si>
  <si>
    <t>Маг.5 Цу04 БИГ</t>
  </si>
  <si>
    <t>Маг.7 Цу03 МИНИ</t>
  </si>
  <si>
    <t>Маг.5 Цу04 МИНИ</t>
  </si>
  <si>
    <t>Маг.3 Цу02 МИНИ</t>
  </si>
  <si>
    <t>Маг.3 Цу04 МИНИ</t>
  </si>
  <si>
    <t>Маг.3 Цу05 БИГ</t>
  </si>
  <si>
    <t xml:space="preserve">Маг.3 Цу01 </t>
  </si>
  <si>
    <t xml:space="preserve">Маг.4 Цу01 </t>
  </si>
  <si>
    <t xml:space="preserve">Маг.4 Цу02 </t>
  </si>
  <si>
    <t>Маг.7 По54 МИНИ</t>
  </si>
  <si>
    <t>Маг.1 По51 МИНИ</t>
  </si>
  <si>
    <t>Маг.1 По59 БИГ</t>
  </si>
  <si>
    <t>Маг.3 По54 БИГ</t>
  </si>
  <si>
    <t>Маг.1 По60 БИГ</t>
  </si>
  <si>
    <t>Маг.1 По53 МИНИ</t>
  </si>
  <si>
    <t>Маг.7 По53 МИНИ</t>
  </si>
  <si>
    <t>Маг.7 По51 МИНИ</t>
  </si>
  <si>
    <t>Маг.7 По55 МИНИ</t>
  </si>
  <si>
    <t>Маг.1 По58 МИНИ</t>
  </si>
  <si>
    <t>Маг.4 По52 МИНИ</t>
  </si>
  <si>
    <t>Маг.3 По53 МИНИ</t>
  </si>
  <si>
    <t>Маг.4 По51 МИНИ</t>
  </si>
  <si>
    <t>Маг.3 По55 БИГ</t>
  </si>
  <si>
    <t>Маг.7 По52 МИНИ</t>
  </si>
  <si>
    <t>Поступивший звонок</t>
  </si>
  <si>
    <t>Конец разговора</t>
  </si>
  <si>
    <t>Начало разговора</t>
  </si>
  <si>
    <t>Кто ответил (столбик J)</t>
  </si>
  <si>
    <t>время ответа (столбик Н)</t>
  </si>
  <si>
    <t>столбик I</t>
  </si>
  <si>
    <t>время конца разговора (столбик N)</t>
  </si>
  <si>
    <t>нужно найти данные из второй и третьей таблицы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</si>
</sst>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:ss;@"/>
    <numFmt numFmtId="165" formatCode="[$-F400]h:mm:ss\ AM/PM"/>
  </numFmts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Alignment="1">
      <alignment horizontal="center" vertical="center"/>
    </xf>
    <xf numFmtId="164" fontId="0" fillId="3" borderId="0" xfId="0" applyNumberFormat="1" applyFill="1" applyAlignment="1">
      <alignment horizontal="center" vertical="center"/>
    </xf>
    <xf numFmtId="0" fontId="0" fillId="3" borderId="0" xfId="0" applyFill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21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/>
    </xf>
    <xf numFmtId="21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/>
    </xf>
    <xf numFmtId="21" fontId="0" fillId="5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14" fontId="0" fillId="6" borderId="1" xfId="0" applyNumberFormat="1" applyFill="1" applyBorder="1" applyAlignment="1">
      <alignment horizontal="center"/>
    </xf>
    <xf numFmtId="21" fontId="0" fillId="6" borderId="1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/>
    </xf>
    <xf numFmtId="0" fontId="0" fillId="7" borderId="1" xfId="0" applyFill="1" applyBorder="1" applyAlignment="1">
      <alignment horizontal="center" vertical="center"/>
    </xf>
    <xf numFmtId="14" fontId="0" fillId="7" borderId="1" xfId="0" applyNumberFormat="1" applyFill="1" applyBorder="1" applyAlignment="1">
      <alignment horizontal="center"/>
    </xf>
    <xf numFmtId="21" fontId="0" fillId="7" borderId="1" xfId="0" applyNumberFormat="1" applyFill="1" applyBorder="1" applyAlignment="1">
      <alignment horizontal="center" vertical="center"/>
    </xf>
    <xf numFmtId="21" fontId="0" fillId="0" borderId="1" xfId="0" applyNumberFormat="1" applyBorder="1" applyAlignment="1">
      <alignment horizontal="center"/>
    </xf>
    <xf numFmtId="0" fontId="0" fillId="4" borderId="2" xfId="0" applyFill="1" applyBorder="1" applyAlignment="1">
      <alignment horizontal="center"/>
    </xf>
    <xf numFmtId="14" fontId="0" fillId="4" borderId="2" xfId="0" applyNumberFormat="1" applyFill="1" applyBorder="1" applyAlignment="1">
      <alignment horizontal="center"/>
    </xf>
    <xf numFmtId="21" fontId="0" fillId="4" borderId="2" xfId="0" applyNumberForma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14" fontId="0" fillId="0" borderId="2" xfId="0" applyNumberFormat="1" applyBorder="1" applyAlignment="1">
      <alignment horizontal="center"/>
    </xf>
    <xf numFmtId="21" fontId="0" fillId="0" borderId="2" xfId="0" applyNumberForma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5" xfId="0" applyBorder="1"/>
    <xf numFmtId="164" fontId="0" fillId="3" borderId="9" xfId="0" applyNumberFormat="1" applyFill="1" applyBorder="1" applyAlignment="1">
      <alignment horizontal="center" vertical="center"/>
    </xf>
    <xf numFmtId="0" fontId="0" fillId="3" borderId="9" xfId="0" applyFill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65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0"/>
  <sheetViews>
    <sheetView tabSelected="1" workbookViewId="0">
      <selection activeCell="D48" sqref="D48"/>
    </sheetView>
  </sheetViews>
  <sheetFormatPr defaultRowHeight="15" x14ac:dyDescent="0.25"/>
  <cols>
    <col min="2" max="2" width="16.42578125" customWidth="1"/>
    <col min="4" max="4" width="21.85546875" customWidth="1"/>
    <col min="5" max="5" width="10.140625" bestFit="1" customWidth="1"/>
    <col min="6" max="6" width="20.7109375" customWidth="1"/>
    <col min="7" max="7" width="14.42578125" customWidth="1"/>
    <col min="8" max="8" width="10.5703125" customWidth="1"/>
    <col min="9" max="9" width="18" customWidth="1"/>
    <col min="10" max="10" width="18.7109375" customWidth="1"/>
    <col min="13" max="13" width="16.42578125" customWidth="1"/>
    <col min="15" max="15" width="19.85546875" customWidth="1"/>
  </cols>
  <sheetData>
    <row r="1" spans="1:16" x14ac:dyDescent="0.25">
      <c r="A1" s="44" t="s">
        <v>52</v>
      </c>
      <c r="B1" s="45"/>
      <c r="C1" s="45"/>
      <c r="D1" s="45"/>
      <c r="E1" s="32"/>
      <c r="F1" s="44" t="s">
        <v>54</v>
      </c>
      <c r="G1" s="45"/>
      <c r="H1" s="45"/>
      <c r="I1" s="45"/>
      <c r="J1" s="46"/>
      <c r="K1" s="32"/>
      <c r="L1" s="44" t="s">
        <v>53</v>
      </c>
      <c r="M1" s="45"/>
      <c r="N1" s="45"/>
      <c r="O1" s="45"/>
      <c r="P1" s="46"/>
    </row>
    <row r="2" spans="1:16" ht="15.75" thickBot="1" x14ac:dyDescent="0.3">
      <c r="A2" s="35" t="s">
        <v>0</v>
      </c>
      <c r="B2" s="36" t="s">
        <v>1</v>
      </c>
      <c r="C2" s="36" t="s">
        <v>2</v>
      </c>
      <c r="D2" s="37" t="s">
        <v>3</v>
      </c>
      <c r="E2" s="33"/>
      <c r="F2" s="35" t="s">
        <v>0</v>
      </c>
      <c r="G2" s="36" t="s">
        <v>1</v>
      </c>
      <c r="H2" s="36" t="s">
        <v>2</v>
      </c>
      <c r="I2" s="37" t="s">
        <v>3</v>
      </c>
      <c r="J2" s="38" t="s">
        <v>4</v>
      </c>
      <c r="K2" s="34"/>
      <c r="L2" s="35" t="s">
        <v>0</v>
      </c>
      <c r="M2" s="36" t="s">
        <v>1</v>
      </c>
      <c r="N2" s="36" t="s">
        <v>2</v>
      </c>
      <c r="O2" s="37" t="s">
        <v>3</v>
      </c>
      <c r="P2" s="38" t="s">
        <v>4</v>
      </c>
    </row>
    <row r="3" spans="1:16" x14ac:dyDescent="0.25">
      <c r="A3" s="24" t="s">
        <v>11</v>
      </c>
      <c r="B3" s="25">
        <v>43892</v>
      </c>
      <c r="C3" s="26">
        <v>0.3886574074074074</v>
      </c>
      <c r="D3" s="27" t="s">
        <v>37</v>
      </c>
      <c r="E3" s="2"/>
      <c r="F3" s="28" t="s">
        <v>10</v>
      </c>
      <c r="G3" s="29">
        <v>43892</v>
      </c>
      <c r="H3" s="30">
        <v>0.3883449074074074</v>
      </c>
      <c r="I3" s="31" t="s">
        <v>30</v>
      </c>
      <c r="J3" s="31" t="s">
        <v>6</v>
      </c>
      <c r="K3" s="3"/>
      <c r="L3" s="28" t="s">
        <v>9</v>
      </c>
      <c r="M3" s="29">
        <v>43892</v>
      </c>
      <c r="N3" s="30">
        <v>0.38864583333333336</v>
      </c>
      <c r="O3" s="31" t="s">
        <v>47</v>
      </c>
      <c r="P3" s="31" t="s">
        <v>5</v>
      </c>
    </row>
    <row r="4" spans="1:16" x14ac:dyDescent="0.25">
      <c r="A4" s="11" t="s">
        <v>11</v>
      </c>
      <c r="B4" s="13">
        <v>43892</v>
      </c>
      <c r="C4" s="14">
        <v>0.38877314814814817</v>
      </c>
      <c r="D4" s="12" t="s">
        <v>12</v>
      </c>
      <c r="E4" s="2"/>
      <c r="F4" s="4" t="s">
        <v>10</v>
      </c>
      <c r="G4" s="5">
        <v>43892</v>
      </c>
      <c r="H4" s="6">
        <v>0.38846064814814812</v>
      </c>
      <c r="I4" s="1" t="s">
        <v>47</v>
      </c>
      <c r="J4" s="1" t="s">
        <v>5</v>
      </c>
      <c r="K4" s="3"/>
      <c r="L4" s="4" t="s">
        <v>9</v>
      </c>
      <c r="M4" s="5">
        <v>43892</v>
      </c>
      <c r="N4" s="6">
        <v>0.38877314814814817</v>
      </c>
      <c r="O4" s="1" t="s">
        <v>30</v>
      </c>
      <c r="P4" s="1" t="s">
        <v>6</v>
      </c>
    </row>
    <row r="5" spans="1:16" x14ac:dyDescent="0.25">
      <c r="A5" s="19" t="s">
        <v>11</v>
      </c>
      <c r="B5" s="21">
        <v>43892</v>
      </c>
      <c r="C5" s="22">
        <v>0.3904050925925926</v>
      </c>
      <c r="D5" s="20" t="s">
        <v>13</v>
      </c>
      <c r="E5" s="2"/>
      <c r="F5" s="7" t="s">
        <v>10</v>
      </c>
      <c r="G5" s="9">
        <v>43892</v>
      </c>
      <c r="H5" s="10">
        <v>0.38869212962962968</v>
      </c>
      <c r="I5" s="8" t="s">
        <v>37</v>
      </c>
      <c r="J5" s="8" t="s">
        <v>7</v>
      </c>
      <c r="K5" s="3"/>
      <c r="L5" s="7" t="s">
        <v>9</v>
      </c>
      <c r="M5" s="9">
        <v>43892</v>
      </c>
      <c r="N5" s="10">
        <v>0.38885416666666667</v>
      </c>
      <c r="O5" s="8" t="s">
        <v>37</v>
      </c>
      <c r="P5" s="8" t="s">
        <v>7</v>
      </c>
    </row>
    <row r="6" spans="1:16" x14ac:dyDescent="0.25">
      <c r="A6" s="4" t="s">
        <v>11</v>
      </c>
      <c r="B6" s="5">
        <v>43892</v>
      </c>
      <c r="C6" s="6">
        <v>0.43754629629629632</v>
      </c>
      <c r="D6" s="1" t="s">
        <v>38</v>
      </c>
      <c r="E6" s="2"/>
      <c r="F6" s="4" t="s">
        <v>10</v>
      </c>
      <c r="G6" s="5">
        <v>43892</v>
      </c>
      <c r="H6" s="6">
        <v>0.38873842592592595</v>
      </c>
      <c r="I6" s="1" t="s">
        <v>48</v>
      </c>
      <c r="J6" s="1" t="s">
        <v>5</v>
      </c>
      <c r="K6" s="3"/>
      <c r="L6" s="4" t="s">
        <v>9</v>
      </c>
      <c r="M6" s="5">
        <v>43892</v>
      </c>
      <c r="N6" s="6">
        <v>0.38895833333333335</v>
      </c>
      <c r="O6" s="1" t="s">
        <v>48</v>
      </c>
      <c r="P6" s="1" t="s">
        <v>5</v>
      </c>
    </row>
    <row r="7" spans="1:16" x14ac:dyDescent="0.25">
      <c r="A7" s="4" t="s">
        <v>11</v>
      </c>
      <c r="B7" s="5">
        <v>43892</v>
      </c>
      <c r="C7" s="6">
        <v>0.43763888888888891</v>
      </c>
      <c r="D7" s="1" t="s">
        <v>14</v>
      </c>
      <c r="E7" s="2"/>
      <c r="F7" s="11" t="s">
        <v>10</v>
      </c>
      <c r="G7" s="13">
        <v>43892</v>
      </c>
      <c r="H7" s="14">
        <v>0.38893518518518522</v>
      </c>
      <c r="I7" s="12" t="s">
        <v>12</v>
      </c>
      <c r="J7" s="12" t="s">
        <v>7</v>
      </c>
      <c r="K7" s="3"/>
      <c r="L7" s="11" t="s">
        <v>9</v>
      </c>
      <c r="M7" s="13">
        <v>43892</v>
      </c>
      <c r="N7" s="14">
        <v>0.38928240740740744</v>
      </c>
      <c r="O7" s="12" t="s">
        <v>12</v>
      </c>
      <c r="P7" s="12" t="s">
        <v>7</v>
      </c>
    </row>
    <row r="8" spans="1:16" x14ac:dyDescent="0.25">
      <c r="A8" s="4" t="s">
        <v>11</v>
      </c>
      <c r="B8" s="5">
        <v>43892</v>
      </c>
      <c r="C8" s="6">
        <v>0.43807870370370372</v>
      </c>
      <c r="D8" s="1" t="s">
        <v>15</v>
      </c>
      <c r="E8" s="2"/>
      <c r="F8" s="4" t="s">
        <v>10</v>
      </c>
      <c r="G8" s="5">
        <v>43892</v>
      </c>
      <c r="H8" s="6">
        <v>0.38925925925925925</v>
      </c>
      <c r="I8" s="1" t="s">
        <v>29</v>
      </c>
      <c r="J8" s="1" t="s">
        <v>5</v>
      </c>
      <c r="K8" s="3"/>
      <c r="L8" s="4" t="s">
        <v>9</v>
      </c>
      <c r="M8" s="5">
        <v>43892</v>
      </c>
      <c r="N8" s="6">
        <v>0.38936342592592593</v>
      </c>
      <c r="O8" s="1" t="s">
        <v>29</v>
      </c>
      <c r="P8" s="1" t="s">
        <v>5</v>
      </c>
    </row>
    <row r="9" spans="1:16" x14ac:dyDescent="0.25">
      <c r="A9" s="4" t="s">
        <v>11</v>
      </c>
      <c r="B9" s="5">
        <v>43892</v>
      </c>
      <c r="C9" s="6">
        <v>0.43877314814814811</v>
      </c>
      <c r="D9" s="1" t="s">
        <v>16</v>
      </c>
      <c r="E9" s="2"/>
      <c r="F9" s="4" t="s">
        <v>10</v>
      </c>
      <c r="G9" s="5">
        <v>43892</v>
      </c>
      <c r="H9" s="6">
        <v>0.38946759259259256</v>
      </c>
      <c r="I9" s="1" t="s">
        <v>47</v>
      </c>
      <c r="J9" s="1" t="s">
        <v>5</v>
      </c>
      <c r="K9" s="3"/>
      <c r="L9" s="4" t="s">
        <v>9</v>
      </c>
      <c r="M9" s="5">
        <v>43892</v>
      </c>
      <c r="N9" s="6">
        <v>0.38965277777777779</v>
      </c>
      <c r="O9" s="1" t="s">
        <v>47</v>
      </c>
      <c r="P9" s="1" t="s">
        <v>5</v>
      </c>
    </row>
    <row r="10" spans="1:16" x14ac:dyDescent="0.25">
      <c r="A10" s="4" t="s">
        <v>11</v>
      </c>
      <c r="B10" s="5">
        <v>43892</v>
      </c>
      <c r="C10" s="6">
        <v>0.44027777777777777</v>
      </c>
      <c r="D10" s="1" t="s">
        <v>17</v>
      </c>
      <c r="E10" s="2"/>
      <c r="F10" s="4" t="s">
        <v>10</v>
      </c>
      <c r="G10" s="5">
        <v>43892</v>
      </c>
      <c r="H10" s="6">
        <v>0.39031250000000001</v>
      </c>
      <c r="I10" s="1" t="s">
        <v>31</v>
      </c>
      <c r="J10" s="1" t="s">
        <v>5</v>
      </c>
      <c r="K10" s="3"/>
      <c r="L10" s="15" t="s">
        <v>9</v>
      </c>
      <c r="M10" s="16">
        <v>43892</v>
      </c>
      <c r="N10" s="17">
        <v>0.39041666666666663</v>
      </c>
      <c r="O10" s="18" t="s">
        <v>49</v>
      </c>
      <c r="P10" s="18" t="s">
        <v>6</v>
      </c>
    </row>
    <row r="11" spans="1:16" x14ac:dyDescent="0.25">
      <c r="A11" s="4" t="s">
        <v>11</v>
      </c>
      <c r="B11" s="5">
        <v>43892</v>
      </c>
      <c r="C11" s="6">
        <v>0.44035879629629626</v>
      </c>
      <c r="D11" s="1" t="s">
        <v>39</v>
      </c>
      <c r="E11" s="2"/>
      <c r="F11" s="15" t="s">
        <v>10</v>
      </c>
      <c r="G11" s="16">
        <v>43892</v>
      </c>
      <c r="H11" s="17">
        <v>0.39034722222222223</v>
      </c>
      <c r="I11" s="18" t="s">
        <v>49</v>
      </c>
      <c r="J11" s="18" t="s">
        <v>6</v>
      </c>
      <c r="K11" s="3"/>
      <c r="L11" s="19" t="s">
        <v>9</v>
      </c>
      <c r="M11" s="21">
        <v>43892</v>
      </c>
      <c r="N11" s="22">
        <v>0.39109953703703698</v>
      </c>
      <c r="O11" s="20" t="s">
        <v>13</v>
      </c>
      <c r="P11" s="20" t="s">
        <v>7</v>
      </c>
    </row>
    <row r="12" spans="1:16" x14ac:dyDescent="0.25">
      <c r="A12" s="4" t="s">
        <v>11</v>
      </c>
      <c r="B12" s="5">
        <v>43892</v>
      </c>
      <c r="C12" s="6">
        <v>0.44150462962962966</v>
      </c>
      <c r="D12" s="1" t="s">
        <v>18</v>
      </c>
      <c r="E12" s="2"/>
      <c r="F12" s="19" t="s">
        <v>10</v>
      </c>
      <c r="G12" s="21">
        <v>43892</v>
      </c>
      <c r="H12" s="22">
        <v>0.39042824074074073</v>
      </c>
      <c r="I12" s="20" t="s">
        <v>13</v>
      </c>
      <c r="J12" s="20" t="s">
        <v>7</v>
      </c>
      <c r="K12" s="3"/>
      <c r="L12" s="4" t="s">
        <v>9</v>
      </c>
      <c r="M12" s="5">
        <v>43892</v>
      </c>
      <c r="N12" s="6">
        <v>0.39121527777777776</v>
      </c>
      <c r="O12" s="1" t="s">
        <v>31</v>
      </c>
      <c r="P12" s="1" t="s">
        <v>5</v>
      </c>
    </row>
    <row r="13" spans="1:16" x14ac:dyDescent="0.25">
      <c r="A13" s="4" t="s">
        <v>11</v>
      </c>
      <c r="B13" s="5">
        <v>43892</v>
      </c>
      <c r="C13" s="6">
        <v>0.44153935185185184</v>
      </c>
      <c r="D13" s="1" t="s">
        <v>19</v>
      </c>
      <c r="E13" s="2"/>
      <c r="F13" s="4" t="s">
        <v>10</v>
      </c>
      <c r="G13" s="5">
        <v>43892</v>
      </c>
      <c r="H13" s="6">
        <v>0.39152777777777775</v>
      </c>
      <c r="I13" s="1" t="s">
        <v>50</v>
      </c>
      <c r="J13" s="1" t="s">
        <v>5</v>
      </c>
      <c r="K13" s="3"/>
      <c r="L13" s="4" t="s">
        <v>9</v>
      </c>
      <c r="M13" s="5">
        <v>43892</v>
      </c>
      <c r="N13" s="6">
        <v>0.39134259259259263</v>
      </c>
      <c r="O13" s="1" t="s">
        <v>16</v>
      </c>
      <c r="P13" s="1" t="s">
        <v>6</v>
      </c>
    </row>
    <row r="14" spans="1:16" x14ac:dyDescent="0.25">
      <c r="A14" s="4" t="s">
        <v>11</v>
      </c>
      <c r="B14" s="5">
        <v>43892</v>
      </c>
      <c r="C14" s="6">
        <v>0.44162037037037033</v>
      </c>
      <c r="D14" s="1" t="s">
        <v>40</v>
      </c>
      <c r="E14" s="2"/>
      <c r="F14" s="4" t="s">
        <v>10</v>
      </c>
      <c r="G14" s="5">
        <v>43892</v>
      </c>
      <c r="H14" s="6">
        <v>0.39182870370370365</v>
      </c>
      <c r="I14" s="1" t="s">
        <v>30</v>
      </c>
      <c r="J14" s="1" t="s">
        <v>6</v>
      </c>
      <c r="K14" s="3"/>
      <c r="L14" s="4" t="s">
        <v>9</v>
      </c>
      <c r="M14" s="5">
        <v>43892</v>
      </c>
      <c r="N14" s="6">
        <v>0.39177083333333335</v>
      </c>
      <c r="O14" s="1" t="s">
        <v>50</v>
      </c>
      <c r="P14" s="1" t="s">
        <v>5</v>
      </c>
    </row>
    <row r="15" spans="1:16" x14ac:dyDescent="0.25">
      <c r="A15" s="4" t="s">
        <v>11</v>
      </c>
      <c r="B15" s="5">
        <v>43892</v>
      </c>
      <c r="C15" s="6">
        <v>0.44278935185185181</v>
      </c>
      <c r="D15" s="1" t="s">
        <v>41</v>
      </c>
      <c r="E15" s="2"/>
      <c r="F15" s="4" t="s">
        <v>10</v>
      </c>
      <c r="G15" s="5">
        <v>43892</v>
      </c>
      <c r="H15" s="6">
        <v>0.39219907407407412</v>
      </c>
      <c r="I15" s="1" t="s">
        <v>21</v>
      </c>
      <c r="J15" s="1" t="s">
        <v>5</v>
      </c>
      <c r="K15" s="3"/>
      <c r="L15" s="4" t="s">
        <v>9</v>
      </c>
      <c r="M15" s="5">
        <v>43892</v>
      </c>
      <c r="N15" s="6">
        <v>0.39216435185185183</v>
      </c>
      <c r="O15" s="1" t="s">
        <v>30</v>
      </c>
      <c r="P15" s="1" t="s">
        <v>6</v>
      </c>
    </row>
    <row r="16" spans="1:16" x14ac:dyDescent="0.25">
      <c r="A16" s="4" t="s">
        <v>11</v>
      </c>
      <c r="B16" s="5">
        <v>43892</v>
      </c>
      <c r="C16" s="6">
        <v>0.4432638888888889</v>
      </c>
      <c r="D16" s="1" t="s">
        <v>20</v>
      </c>
      <c r="E16" s="2"/>
      <c r="F16" s="4" t="s">
        <v>10</v>
      </c>
      <c r="G16" s="5">
        <v>43892</v>
      </c>
      <c r="H16" s="6">
        <v>0.39255787037037032</v>
      </c>
      <c r="I16" s="1" t="s">
        <v>32</v>
      </c>
      <c r="J16" s="1" t="s">
        <v>5</v>
      </c>
      <c r="K16" s="3"/>
      <c r="L16" s="4" t="s">
        <v>9</v>
      </c>
      <c r="M16" s="5">
        <v>43892</v>
      </c>
      <c r="N16" s="6">
        <v>0.39245370370370369</v>
      </c>
      <c r="O16" s="1" t="s">
        <v>21</v>
      </c>
      <c r="P16" s="1" t="s">
        <v>5</v>
      </c>
    </row>
    <row r="17" spans="1:16" x14ac:dyDescent="0.25">
      <c r="A17" s="4" t="s">
        <v>11</v>
      </c>
      <c r="B17" s="5">
        <v>43892</v>
      </c>
      <c r="C17" s="6">
        <v>0.44390046296296298</v>
      </c>
      <c r="D17" s="1" t="s">
        <v>40</v>
      </c>
      <c r="E17" s="2"/>
      <c r="F17" s="4" t="s">
        <v>10</v>
      </c>
      <c r="G17" s="5">
        <v>43892</v>
      </c>
      <c r="H17" s="23">
        <v>0.39305555555555555</v>
      </c>
      <c r="I17" s="1" t="s">
        <v>5</v>
      </c>
      <c r="J17" s="1" t="s">
        <v>34</v>
      </c>
      <c r="K17" s="3"/>
      <c r="L17" s="4" t="s">
        <v>9</v>
      </c>
      <c r="M17" s="5">
        <v>43892</v>
      </c>
      <c r="N17" s="6">
        <v>0.39304398148148145</v>
      </c>
      <c r="O17" s="1" t="s">
        <v>32</v>
      </c>
      <c r="P17" s="1" t="s">
        <v>5</v>
      </c>
    </row>
    <row r="18" spans="1:16" x14ac:dyDescent="0.25">
      <c r="A18" s="4" t="s">
        <v>11</v>
      </c>
      <c r="B18" s="5">
        <v>43892</v>
      </c>
      <c r="C18" s="6">
        <v>0.4440972222222222</v>
      </c>
      <c r="D18" s="1" t="s">
        <v>21</v>
      </c>
      <c r="E18" s="2"/>
      <c r="F18" s="4" t="s">
        <v>10</v>
      </c>
      <c r="G18" s="5">
        <v>43892</v>
      </c>
      <c r="H18" s="6">
        <v>0.43539351851851849</v>
      </c>
      <c r="I18" s="1" t="s">
        <v>47</v>
      </c>
      <c r="J18" s="1" t="s">
        <v>6</v>
      </c>
      <c r="K18" s="3"/>
      <c r="L18" s="4" t="s">
        <v>9</v>
      </c>
      <c r="M18" s="5">
        <v>43892</v>
      </c>
      <c r="N18" s="23">
        <v>0.39313657407407404</v>
      </c>
      <c r="O18" s="1" t="s">
        <v>5</v>
      </c>
      <c r="P18" s="1" t="s">
        <v>34</v>
      </c>
    </row>
    <row r="19" spans="1:16" x14ac:dyDescent="0.25">
      <c r="A19" s="4" t="s">
        <v>11</v>
      </c>
      <c r="B19" s="5">
        <v>43892</v>
      </c>
      <c r="C19" s="6">
        <v>0.44410879629629635</v>
      </c>
      <c r="D19" s="1" t="s">
        <v>19</v>
      </c>
      <c r="E19" s="2"/>
      <c r="F19" s="4" t="s">
        <v>10</v>
      </c>
      <c r="G19" s="5">
        <v>43892</v>
      </c>
      <c r="H19" s="23">
        <v>0.43600694444444449</v>
      </c>
      <c r="I19" s="1" t="s">
        <v>7</v>
      </c>
      <c r="J19" s="1" t="s">
        <v>26</v>
      </c>
      <c r="K19" s="3"/>
      <c r="L19" s="4" t="s">
        <v>9</v>
      </c>
      <c r="M19" s="5">
        <v>43892</v>
      </c>
      <c r="N19" s="6">
        <v>0.43562499999999998</v>
      </c>
      <c r="O19" s="1" t="s">
        <v>47</v>
      </c>
      <c r="P19" s="1" t="s">
        <v>6</v>
      </c>
    </row>
    <row r="20" spans="1:16" x14ac:dyDescent="0.25">
      <c r="A20" s="4" t="s">
        <v>11</v>
      </c>
      <c r="B20" s="5">
        <v>43892</v>
      </c>
      <c r="C20" s="6">
        <v>0.44532407407407404</v>
      </c>
      <c r="D20" s="1" t="s">
        <v>42</v>
      </c>
      <c r="E20" s="2"/>
      <c r="F20" s="4" t="s">
        <v>10</v>
      </c>
      <c r="G20" s="5">
        <v>43892</v>
      </c>
      <c r="H20" s="23">
        <v>0.43629629629629635</v>
      </c>
      <c r="I20" s="1" t="s">
        <v>7</v>
      </c>
      <c r="J20" s="1" t="s">
        <v>26</v>
      </c>
      <c r="K20" s="3"/>
      <c r="L20" s="4" t="s">
        <v>9</v>
      </c>
      <c r="M20" s="5">
        <v>43892</v>
      </c>
      <c r="N20" s="23">
        <v>0.43615740740740744</v>
      </c>
      <c r="O20" s="1" t="s">
        <v>7</v>
      </c>
      <c r="P20" s="1" t="s">
        <v>26</v>
      </c>
    </row>
    <row r="21" spans="1:16" x14ac:dyDescent="0.25">
      <c r="A21" s="4" t="s">
        <v>11</v>
      </c>
      <c r="B21" s="5">
        <v>43892</v>
      </c>
      <c r="C21" s="6">
        <v>0.4488773148148148</v>
      </c>
      <c r="D21" s="1" t="s">
        <v>20</v>
      </c>
      <c r="E21" s="2"/>
      <c r="F21" s="4" t="s">
        <v>10</v>
      </c>
      <c r="G21" s="5">
        <v>43892</v>
      </c>
      <c r="H21" s="6">
        <v>0.43743055555555554</v>
      </c>
      <c r="I21" s="1" t="s">
        <v>39</v>
      </c>
      <c r="J21" s="1" t="s">
        <v>5</v>
      </c>
      <c r="K21" s="3"/>
      <c r="L21" s="4" t="s">
        <v>9</v>
      </c>
      <c r="M21" s="5">
        <v>43892</v>
      </c>
      <c r="N21" s="23">
        <v>0.43657407407407406</v>
      </c>
      <c r="O21" s="1" t="s">
        <v>7</v>
      </c>
      <c r="P21" s="1" t="s">
        <v>26</v>
      </c>
    </row>
    <row r="22" spans="1:16" x14ac:dyDescent="0.25">
      <c r="A22" s="4" t="s">
        <v>11</v>
      </c>
      <c r="B22" s="5">
        <v>43892</v>
      </c>
      <c r="C22" s="6">
        <v>0.45042824074074073</v>
      </c>
      <c r="D22" s="1" t="s">
        <v>22</v>
      </c>
      <c r="E22" s="2"/>
      <c r="F22" s="4" t="s">
        <v>10</v>
      </c>
      <c r="G22" s="5">
        <v>43892</v>
      </c>
      <c r="H22" s="6">
        <v>0.43755787037037036</v>
      </c>
      <c r="I22" s="1" t="s">
        <v>38</v>
      </c>
      <c r="J22" s="1" t="s">
        <v>7</v>
      </c>
      <c r="K22" s="3"/>
      <c r="L22" s="4" t="s">
        <v>9</v>
      </c>
      <c r="M22" s="5">
        <v>43892</v>
      </c>
      <c r="N22" s="23">
        <v>0.43692129629629628</v>
      </c>
      <c r="O22" s="1" t="s">
        <v>6</v>
      </c>
      <c r="P22" s="1" t="s">
        <v>8</v>
      </c>
    </row>
    <row r="23" spans="1:16" x14ac:dyDescent="0.25">
      <c r="A23" s="4" t="s">
        <v>11</v>
      </c>
      <c r="B23" s="5">
        <v>43892</v>
      </c>
      <c r="C23" s="6">
        <v>0.45100694444444445</v>
      </c>
      <c r="D23" s="1" t="s">
        <v>15</v>
      </c>
      <c r="E23" s="2"/>
      <c r="F23" s="4" t="s">
        <v>10</v>
      </c>
      <c r="G23" s="5">
        <v>43892</v>
      </c>
      <c r="H23" s="6">
        <v>0.43788194444444445</v>
      </c>
      <c r="I23" s="1" t="s">
        <v>27</v>
      </c>
      <c r="J23" s="1" t="s">
        <v>5</v>
      </c>
      <c r="K23" s="3"/>
      <c r="L23" s="4" t="s">
        <v>9</v>
      </c>
      <c r="M23" s="5">
        <v>43892</v>
      </c>
      <c r="N23" s="23">
        <v>0.43716435185185182</v>
      </c>
      <c r="O23" s="1" t="s">
        <v>5</v>
      </c>
      <c r="P23" s="1" t="s">
        <v>8</v>
      </c>
    </row>
    <row r="24" spans="1:16" x14ac:dyDescent="0.25">
      <c r="A24" s="4" t="s">
        <v>11</v>
      </c>
      <c r="B24" s="5">
        <v>43892</v>
      </c>
      <c r="C24" s="6">
        <v>0.45134259259259263</v>
      </c>
      <c r="D24" s="1" t="s">
        <v>18</v>
      </c>
      <c r="E24" s="2"/>
      <c r="F24" s="4" t="s">
        <v>10</v>
      </c>
      <c r="G24" s="5">
        <v>43892</v>
      </c>
      <c r="H24" s="6">
        <v>0.43834490740740745</v>
      </c>
      <c r="I24" s="1" t="s">
        <v>16</v>
      </c>
      <c r="J24" s="1" t="s">
        <v>5</v>
      </c>
      <c r="K24" s="3"/>
      <c r="L24" s="4" t="s">
        <v>9</v>
      </c>
      <c r="M24" s="5">
        <v>43892</v>
      </c>
      <c r="N24" s="6">
        <v>0.43767361111111108</v>
      </c>
      <c r="O24" s="1" t="s">
        <v>39</v>
      </c>
      <c r="P24" s="1" t="s">
        <v>5</v>
      </c>
    </row>
    <row r="25" spans="1:16" x14ac:dyDescent="0.25">
      <c r="A25" s="4" t="s">
        <v>11</v>
      </c>
      <c r="B25" s="5">
        <v>43892</v>
      </c>
      <c r="C25" s="6">
        <v>0.45187500000000003</v>
      </c>
      <c r="D25" s="1" t="s">
        <v>43</v>
      </c>
      <c r="E25" s="2"/>
      <c r="F25" s="4" t="s">
        <v>10</v>
      </c>
      <c r="G25" s="5">
        <v>43892</v>
      </c>
      <c r="H25" s="6">
        <v>0.43847222222222221</v>
      </c>
      <c r="I25" s="1" t="s">
        <v>14</v>
      </c>
      <c r="J25" s="1" t="s">
        <v>7</v>
      </c>
      <c r="K25" s="3"/>
      <c r="L25" s="4" t="s">
        <v>9</v>
      </c>
      <c r="M25" s="5">
        <v>43892</v>
      </c>
      <c r="N25" s="6">
        <v>0.43828703703703703</v>
      </c>
      <c r="O25" s="1" t="s">
        <v>27</v>
      </c>
      <c r="P25" s="1" t="s">
        <v>5</v>
      </c>
    </row>
    <row r="26" spans="1:16" x14ac:dyDescent="0.25">
      <c r="A26" s="4" t="s">
        <v>11</v>
      </c>
      <c r="B26" s="5">
        <v>43892</v>
      </c>
      <c r="C26" s="6">
        <v>0.45437499999999997</v>
      </c>
      <c r="D26" s="1" t="s">
        <v>23</v>
      </c>
      <c r="E26" s="2"/>
      <c r="F26" s="4" t="s">
        <v>10</v>
      </c>
      <c r="G26" s="5">
        <v>43892</v>
      </c>
      <c r="H26" s="6">
        <v>0.43856481481481485</v>
      </c>
      <c r="I26" s="1" t="s">
        <v>15</v>
      </c>
      <c r="J26" s="1" t="s">
        <v>7</v>
      </c>
      <c r="K26" s="3"/>
      <c r="L26" s="4" t="s">
        <v>9</v>
      </c>
      <c r="M26" s="5">
        <v>43892</v>
      </c>
      <c r="N26" s="6">
        <v>0.4384143518518519</v>
      </c>
      <c r="O26" s="1" t="s">
        <v>38</v>
      </c>
      <c r="P26" s="1" t="s">
        <v>7</v>
      </c>
    </row>
    <row r="27" spans="1:16" x14ac:dyDescent="0.25">
      <c r="A27" s="4" t="s">
        <v>11</v>
      </c>
      <c r="B27" s="5">
        <v>43892</v>
      </c>
      <c r="C27" s="6">
        <v>0.45475694444444442</v>
      </c>
      <c r="D27" s="1" t="s">
        <v>21</v>
      </c>
      <c r="E27" s="2"/>
      <c r="F27" s="4" t="s">
        <v>10</v>
      </c>
      <c r="G27" s="5">
        <v>43892</v>
      </c>
      <c r="H27" s="6">
        <v>0.43868055555555552</v>
      </c>
      <c r="I27" s="1" t="s">
        <v>23</v>
      </c>
      <c r="J27" s="1" t="s">
        <v>5</v>
      </c>
      <c r="K27" s="3"/>
      <c r="L27" s="4" t="s">
        <v>9</v>
      </c>
      <c r="M27" s="5">
        <v>43892</v>
      </c>
      <c r="N27" s="6">
        <v>0.43853009259259257</v>
      </c>
      <c r="O27" s="1" t="s">
        <v>16</v>
      </c>
      <c r="P27" s="1" t="s">
        <v>5</v>
      </c>
    </row>
    <row r="28" spans="1:16" x14ac:dyDescent="0.25">
      <c r="A28" s="4" t="s">
        <v>11</v>
      </c>
      <c r="B28" s="5">
        <v>43892</v>
      </c>
      <c r="C28" s="6">
        <v>0.45635416666666667</v>
      </c>
      <c r="D28" s="1" t="s">
        <v>24</v>
      </c>
      <c r="E28" s="2"/>
      <c r="F28" s="4" t="s">
        <v>10</v>
      </c>
      <c r="G28" s="5">
        <v>43892</v>
      </c>
      <c r="H28" s="6">
        <v>0.4390162037037037</v>
      </c>
      <c r="I28" s="1" t="s">
        <v>16</v>
      </c>
      <c r="J28" s="1" t="s">
        <v>7</v>
      </c>
      <c r="K28" s="3"/>
      <c r="L28" s="4" t="s">
        <v>9</v>
      </c>
      <c r="M28" s="5">
        <v>43892</v>
      </c>
      <c r="N28" s="6">
        <v>0.43854166666666666</v>
      </c>
      <c r="O28" s="1" t="s">
        <v>14</v>
      </c>
      <c r="P28" s="1" t="s">
        <v>7</v>
      </c>
    </row>
    <row r="29" spans="1:16" x14ac:dyDescent="0.25">
      <c r="A29" s="4" t="s">
        <v>11</v>
      </c>
      <c r="B29" s="5">
        <v>43892</v>
      </c>
      <c r="C29" s="6">
        <v>0.45653935185185185</v>
      </c>
      <c r="D29" s="1" t="s">
        <v>25</v>
      </c>
      <c r="E29" s="2"/>
      <c r="F29" s="4" t="s">
        <v>10</v>
      </c>
      <c r="G29" s="5">
        <v>43892</v>
      </c>
      <c r="H29" s="6">
        <v>0.44011574074074072</v>
      </c>
      <c r="I29" s="1" t="s">
        <v>33</v>
      </c>
      <c r="J29" s="1" t="s">
        <v>5</v>
      </c>
      <c r="K29" s="3"/>
      <c r="L29" s="4" t="s">
        <v>9</v>
      </c>
      <c r="M29" s="5">
        <v>43892</v>
      </c>
      <c r="N29" s="6">
        <v>0.43890046296296298</v>
      </c>
      <c r="O29" s="1" t="s">
        <v>23</v>
      </c>
      <c r="P29" s="1" t="s">
        <v>5</v>
      </c>
    </row>
    <row r="30" spans="1:16" x14ac:dyDescent="0.25">
      <c r="A30" s="4" t="s">
        <v>11</v>
      </c>
      <c r="B30" s="5">
        <v>43892</v>
      </c>
      <c r="C30" s="6">
        <v>0.45656249999999998</v>
      </c>
      <c r="D30" s="1" t="s">
        <v>26</v>
      </c>
      <c r="E30" s="2"/>
      <c r="F30" s="4" t="s">
        <v>10</v>
      </c>
      <c r="G30" s="5">
        <v>43892</v>
      </c>
      <c r="H30" s="6">
        <v>0.44031250000000005</v>
      </c>
      <c r="I30" s="1" t="s">
        <v>17</v>
      </c>
      <c r="J30" s="1" t="s">
        <v>7</v>
      </c>
      <c r="K30" s="3"/>
      <c r="L30" s="4" t="s">
        <v>9</v>
      </c>
      <c r="M30" s="5">
        <v>43892</v>
      </c>
      <c r="N30" s="6">
        <v>0.43899305555555551</v>
      </c>
      <c r="O30" s="1" t="s">
        <v>15</v>
      </c>
      <c r="P30" s="1" t="s">
        <v>7</v>
      </c>
    </row>
    <row r="31" spans="1:16" x14ac:dyDescent="0.25">
      <c r="A31" s="4" t="s">
        <v>11</v>
      </c>
      <c r="B31" s="5">
        <v>43892</v>
      </c>
      <c r="C31" s="6">
        <v>0.45776620370370374</v>
      </c>
      <c r="D31" s="1" t="s">
        <v>43</v>
      </c>
      <c r="E31" s="2"/>
      <c r="F31" s="4" t="s">
        <v>10</v>
      </c>
      <c r="G31" s="5">
        <v>43892</v>
      </c>
      <c r="H31" s="6">
        <v>0.4408217592592592</v>
      </c>
      <c r="I31" s="1" t="s">
        <v>51</v>
      </c>
      <c r="J31" s="1" t="s">
        <v>5</v>
      </c>
      <c r="K31" s="3"/>
      <c r="L31" s="4" t="s">
        <v>9</v>
      </c>
      <c r="M31" s="5">
        <v>43892</v>
      </c>
      <c r="N31" s="6">
        <v>0.43936342592592598</v>
      </c>
      <c r="O31" s="1" t="s">
        <v>16</v>
      </c>
      <c r="P31" s="1" t="s">
        <v>7</v>
      </c>
    </row>
    <row r="32" spans="1:16" x14ac:dyDescent="0.25">
      <c r="A32" s="4" t="s">
        <v>11</v>
      </c>
      <c r="B32" s="5">
        <v>43892</v>
      </c>
      <c r="C32" s="6">
        <v>0.45809027777777778</v>
      </c>
      <c r="D32" s="1" t="s">
        <v>44</v>
      </c>
      <c r="E32" s="2"/>
      <c r="F32" s="4" t="s">
        <v>10</v>
      </c>
      <c r="G32" s="5">
        <v>43892</v>
      </c>
      <c r="H32" s="6">
        <v>0.44101851851851853</v>
      </c>
      <c r="I32" s="1" t="s">
        <v>39</v>
      </c>
      <c r="J32" s="1" t="s">
        <v>7</v>
      </c>
      <c r="K32" s="3"/>
      <c r="L32" s="4" t="s">
        <v>9</v>
      </c>
      <c r="M32" s="5">
        <v>43892</v>
      </c>
      <c r="N32" s="6">
        <v>0.44028935185185186</v>
      </c>
      <c r="O32" s="1" t="s">
        <v>33</v>
      </c>
      <c r="P32" s="1" t="s">
        <v>5</v>
      </c>
    </row>
    <row r="33" spans="1:17" x14ac:dyDescent="0.25">
      <c r="A33" s="4" t="s">
        <v>11</v>
      </c>
      <c r="B33" s="5">
        <v>43892</v>
      </c>
      <c r="C33" s="6">
        <v>0.45826388888888886</v>
      </c>
      <c r="D33" s="1" t="s">
        <v>22</v>
      </c>
      <c r="E33" s="2"/>
      <c r="F33" s="4" t="s">
        <v>10</v>
      </c>
      <c r="G33" s="5">
        <v>43892</v>
      </c>
      <c r="H33" s="6">
        <v>0.44143518518518521</v>
      </c>
      <c r="I33" s="1" t="s">
        <v>41</v>
      </c>
      <c r="J33" s="1" t="s">
        <v>5</v>
      </c>
      <c r="K33" s="3"/>
      <c r="L33" s="4" t="s">
        <v>9</v>
      </c>
      <c r="M33" s="5">
        <v>43892</v>
      </c>
      <c r="N33" s="6">
        <v>0.44090277777777781</v>
      </c>
      <c r="O33" s="1" t="s">
        <v>51</v>
      </c>
      <c r="P33" s="1" t="s">
        <v>5</v>
      </c>
    </row>
    <row r="34" spans="1:17" x14ac:dyDescent="0.25">
      <c r="A34" s="4" t="s">
        <v>11</v>
      </c>
      <c r="B34" s="5">
        <v>43892</v>
      </c>
      <c r="C34" s="6">
        <v>0.45836805555555554</v>
      </c>
      <c r="D34" s="1" t="s">
        <v>45</v>
      </c>
      <c r="E34" s="2"/>
      <c r="F34" s="4" t="s">
        <v>10</v>
      </c>
      <c r="G34" s="5">
        <v>43892</v>
      </c>
      <c r="H34" s="6">
        <v>0.4415162037037037</v>
      </c>
      <c r="I34" s="1" t="s">
        <v>18</v>
      </c>
      <c r="J34" s="1" t="s">
        <v>7</v>
      </c>
      <c r="K34" s="3"/>
      <c r="L34" s="4" t="s">
        <v>9</v>
      </c>
      <c r="M34" s="5">
        <v>43892</v>
      </c>
      <c r="N34" s="6">
        <v>0.44094907407407408</v>
      </c>
      <c r="O34" s="1" t="s">
        <v>17</v>
      </c>
      <c r="P34" s="1" t="s">
        <v>7</v>
      </c>
    </row>
    <row r="35" spans="1:17" x14ac:dyDescent="0.25">
      <c r="A35" s="4" t="s">
        <v>11</v>
      </c>
      <c r="B35" s="5">
        <v>43892</v>
      </c>
      <c r="C35" s="6">
        <v>0.45902777777777781</v>
      </c>
      <c r="D35" s="1" t="s">
        <v>46</v>
      </c>
      <c r="E35" s="2"/>
      <c r="F35" s="4" t="s">
        <v>10</v>
      </c>
      <c r="G35" s="5">
        <v>43892</v>
      </c>
      <c r="H35" s="6">
        <v>0.44167824074074075</v>
      </c>
      <c r="I35" s="1" t="s">
        <v>19</v>
      </c>
      <c r="J35" s="1" t="s">
        <v>7</v>
      </c>
      <c r="K35" s="3"/>
      <c r="L35" s="4" t="s">
        <v>9</v>
      </c>
      <c r="M35" s="5">
        <v>43892</v>
      </c>
      <c r="N35" s="6">
        <v>0.44108796296296293</v>
      </c>
      <c r="O35" s="1" t="s">
        <v>39</v>
      </c>
      <c r="P35" s="1" t="s">
        <v>7</v>
      </c>
    </row>
    <row r="36" spans="1:17" x14ac:dyDescent="0.25">
      <c r="A36" s="4" t="s">
        <v>11</v>
      </c>
      <c r="B36" s="5">
        <v>43892</v>
      </c>
      <c r="C36" s="6">
        <v>0.46045138888888887</v>
      </c>
      <c r="D36" s="1" t="s">
        <v>27</v>
      </c>
      <c r="E36" s="2"/>
      <c r="F36" s="4" t="s">
        <v>10</v>
      </c>
      <c r="G36" s="5">
        <v>43892</v>
      </c>
      <c r="H36" s="23">
        <v>0.44190972222222219</v>
      </c>
      <c r="I36" s="1" t="s">
        <v>7</v>
      </c>
      <c r="J36" s="1" t="s">
        <v>35</v>
      </c>
      <c r="K36" s="3"/>
      <c r="L36" s="4" t="s">
        <v>9</v>
      </c>
      <c r="M36" s="5">
        <v>43892</v>
      </c>
      <c r="N36" s="6">
        <v>0.44166666666666665</v>
      </c>
      <c r="O36" s="1" t="s">
        <v>18</v>
      </c>
      <c r="P36" s="1" t="s">
        <v>7</v>
      </c>
    </row>
    <row r="37" spans="1:17" x14ac:dyDescent="0.25">
      <c r="A37" s="4" t="s">
        <v>11</v>
      </c>
      <c r="B37" s="5">
        <v>43892</v>
      </c>
      <c r="C37" s="6">
        <v>0.46122685185185186</v>
      </c>
      <c r="D37" s="1" t="s">
        <v>43</v>
      </c>
      <c r="E37" s="2"/>
      <c r="F37" s="4" t="s">
        <v>10</v>
      </c>
      <c r="G37" s="5">
        <v>43892</v>
      </c>
      <c r="H37" s="23">
        <v>0.44195601851851851</v>
      </c>
      <c r="I37" s="1" t="s">
        <v>7</v>
      </c>
      <c r="J37" s="1" t="s">
        <v>36</v>
      </c>
      <c r="K37" s="3"/>
      <c r="L37" s="4" t="s">
        <v>9</v>
      </c>
      <c r="M37" s="5">
        <v>43892</v>
      </c>
      <c r="N37" s="6">
        <v>0.44166666666666665</v>
      </c>
      <c r="O37" s="1" t="s">
        <v>41</v>
      </c>
      <c r="P37" s="1" t="s">
        <v>5</v>
      </c>
    </row>
    <row r="38" spans="1:17" x14ac:dyDescent="0.25">
      <c r="A38" s="4" t="s">
        <v>11</v>
      </c>
      <c r="B38" s="5">
        <v>43892</v>
      </c>
      <c r="C38" s="6">
        <v>0.46182870370370371</v>
      </c>
      <c r="D38" s="1" t="s">
        <v>28</v>
      </c>
      <c r="E38" s="2"/>
      <c r="F38" s="4" t="s">
        <v>10</v>
      </c>
      <c r="G38" s="5">
        <v>43892</v>
      </c>
      <c r="H38" s="6">
        <v>0.44252314814814814</v>
      </c>
      <c r="I38" s="1" t="s">
        <v>46</v>
      </c>
      <c r="J38" s="1" t="s">
        <v>5</v>
      </c>
      <c r="K38" s="3"/>
      <c r="L38" s="4" t="s">
        <v>9</v>
      </c>
      <c r="M38" s="5">
        <v>43892</v>
      </c>
      <c r="N38" s="6">
        <v>0.44188657407407406</v>
      </c>
      <c r="O38" s="1" t="s">
        <v>19</v>
      </c>
      <c r="P38" s="1" t="s">
        <v>7</v>
      </c>
    </row>
    <row r="42" spans="1:17" ht="15.75" thickBot="1" x14ac:dyDescent="0.3"/>
    <row r="43" spans="1:17" ht="15.75" thickBot="1" x14ac:dyDescent="0.3">
      <c r="E43" s="47" t="s">
        <v>59</v>
      </c>
      <c r="F43" s="48"/>
      <c r="G43" s="48"/>
      <c r="H43" s="49"/>
    </row>
    <row r="44" spans="1:17" s="39" customFormat="1" ht="75" x14ac:dyDescent="0.25">
      <c r="A44" s="40" t="s">
        <v>0</v>
      </c>
      <c r="B44" s="40" t="s">
        <v>1</v>
      </c>
      <c r="C44" s="40" t="s">
        <v>2</v>
      </c>
      <c r="D44" s="41" t="s">
        <v>3</v>
      </c>
      <c r="E44" s="42" t="s">
        <v>56</v>
      </c>
      <c r="F44" s="43" t="s">
        <v>57</v>
      </c>
      <c r="G44" s="43" t="s">
        <v>55</v>
      </c>
      <c r="H44" s="43" t="s">
        <v>58</v>
      </c>
      <c r="I44"/>
      <c r="J44"/>
      <c r="K44"/>
      <c r="L44"/>
    </row>
    <row r="45" spans="1:17" x14ac:dyDescent="0.25">
      <c r="A45" s="24" t="s">
        <v>11</v>
      </c>
      <c r="B45" s="25">
        <v>43892</v>
      </c>
      <c r="C45" s="26">
        <v>0.3886574074074074</v>
      </c>
      <c r="D45" s="27" t="s">
        <v>37</v>
      </c>
      <c r="E45" s="50">
        <f>IFERROR(INDEX(_xlnm.Database,MATCH(D45,$I$3:$I$38,0),8),"-")</f>
        <v>0.38869212962962968</v>
      </c>
      <c r="F45" s="4" t="str">
        <f>IFERROR(INDEX(_xlnm.Database,MATCH(D45,$I$3:$I$38,0),9),"-")</f>
        <v>Маг.7 По54 МИНИ</v>
      </c>
      <c r="G45" s="4" t="str">
        <f>IFERROR(INDEX(_xlnm.Database,MATCH(D45,$I$3:$I$38,0),10),"-")</f>
        <v>Стол3</v>
      </c>
      <c r="H45" s="50">
        <f>IFERROR(INDEX(_xlnm.Database,MATCH(D45,$I$3:$I$38,0),14),"-")</f>
        <v>0.38885416666666667</v>
      </c>
      <c r="N45" s="26">
        <v>0.38869212962962968</v>
      </c>
      <c r="O45" s="27" t="s">
        <v>37</v>
      </c>
      <c r="P45" s="27" t="s">
        <v>7</v>
      </c>
      <c r="Q45" s="26">
        <v>0.38885416666666667</v>
      </c>
    </row>
    <row r="46" spans="1:17" x14ac:dyDescent="0.25">
      <c r="A46" s="11" t="s">
        <v>11</v>
      </c>
      <c r="B46" s="13">
        <v>43892</v>
      </c>
      <c r="C46" s="14">
        <v>0.38877314814814817</v>
      </c>
      <c r="D46" s="12" t="s">
        <v>12</v>
      </c>
      <c r="E46" s="50">
        <f>IFERROR(INDEX(_xlnm.Database,MATCH(D46,$I$3:$I$38,0),8),"-")</f>
        <v>0.38893518518518522</v>
      </c>
      <c r="F46" s="4" t="str">
        <f>IFERROR(INDEX(_xlnm.Database,MATCH(D46,$I$3:$I$38,0),9),"-")</f>
        <v>Маг.6B1 Цу05 МИНИ</v>
      </c>
      <c r="G46" s="4" t="str">
        <f>IFERROR(INDEX(_xlnm.Database,MATCH(D46,$I$3:$I$38,0),10),"-")</f>
        <v>Стол3</v>
      </c>
      <c r="H46" s="50">
        <f>IFERROR(INDEX(_xlnm.Database,MATCH(D46,$I$3:$I$38,0),14),"-")</f>
        <v>0.38928240740740744</v>
      </c>
      <c r="N46" s="14">
        <v>0.38893518518518522</v>
      </c>
      <c r="O46" s="12" t="s">
        <v>12</v>
      </c>
      <c r="P46" s="12" t="s">
        <v>7</v>
      </c>
      <c r="Q46" s="14">
        <v>0.38928240740740744</v>
      </c>
    </row>
    <row r="47" spans="1:17" x14ac:dyDescent="0.25">
      <c r="A47" s="19" t="s">
        <v>11</v>
      </c>
      <c r="B47" s="21">
        <v>43892</v>
      </c>
      <c r="C47" s="22">
        <v>0.3904050925925926</v>
      </c>
      <c r="D47" s="20" t="s">
        <v>13</v>
      </c>
      <c r="E47" s="50">
        <f>IFERROR(INDEX(_xlnm.Database,MATCH(D47,$I$3:$I$38,0),8),"-")</f>
        <v>0.39042824074074073</v>
      </c>
      <c r="F47" s="4" t="str">
        <f>IFERROR(INDEX(_xlnm.Database,MATCH(D47,$I$3:$I$38,0),9),"-")</f>
        <v>Маг.6B1 Цу03 МИНИ</v>
      </c>
      <c r="G47" s="4" t="str">
        <f>IFERROR(INDEX(_xlnm.Database,MATCH(D47,$I$3:$I$38,0),10),"-")</f>
        <v>Стол3</v>
      </c>
      <c r="H47" s="50">
        <f>IFERROR(INDEX(_xlnm.Database,MATCH(D47,$I$3:$I$38,0),14),"-")</f>
        <v>0.39121527777777776</v>
      </c>
      <c r="N47" s="22">
        <v>0.39042824074074073</v>
      </c>
      <c r="O47" s="20" t="s">
        <v>13</v>
      </c>
      <c r="P47" s="20" t="s">
        <v>7</v>
      </c>
      <c r="Q47" s="22">
        <v>0.39109953703703698</v>
      </c>
    </row>
    <row r="48" spans="1:17" x14ac:dyDescent="0.25">
      <c r="A48" s="4" t="s">
        <v>11</v>
      </c>
      <c r="B48" s="5">
        <v>43892</v>
      </c>
      <c r="C48" s="6">
        <v>0.43754629629629632</v>
      </c>
      <c r="D48" s="1" t="s">
        <v>38</v>
      </c>
      <c r="E48" s="50">
        <f>IFERROR(INDEX(_xlnm.Database,MATCH(D48,$I$3:$I$38,0),8),"-")</f>
        <v>0.43755787037037036</v>
      </c>
      <c r="F48" s="4" t="str">
        <f>IFERROR(INDEX(_xlnm.Database,MATCH(D48,$I$3:$I$38,0),9),"-")</f>
        <v>Маг.1 По51 МИНИ</v>
      </c>
      <c r="G48" s="4" t="str">
        <f>IFERROR(INDEX(_xlnm.Database,MATCH(D48,$I$3:$I$38,0),10),"-")</f>
        <v>Стол3</v>
      </c>
      <c r="H48" s="50">
        <f>IFERROR(INDEX(_xlnm.Database,MATCH(D48,$I$3:$I$38,0),14),"-")</f>
        <v>0.43692129629629628</v>
      </c>
    </row>
    <row r="49" spans="1:8" x14ac:dyDescent="0.25">
      <c r="A49" s="4" t="s">
        <v>11</v>
      </c>
      <c r="B49" s="5">
        <v>43892</v>
      </c>
      <c r="C49" s="6">
        <v>0.43763888888888891</v>
      </c>
      <c r="D49" s="1" t="s">
        <v>14</v>
      </c>
      <c r="E49" s="50">
        <f>IFERROR(INDEX(_xlnm.Database,MATCH(D49,$I$3:$I$38,0),8),"-")</f>
        <v>0.43847222222222221</v>
      </c>
      <c r="F49" s="4" t="str">
        <f>IFERROR(INDEX(_xlnm.Database,MATCH(D49,$I$3:$I$38,0),9),"-")</f>
        <v>Маг.1 Цу17 МИНИ</v>
      </c>
      <c r="G49" s="4" t="str">
        <f>IFERROR(INDEX(_xlnm.Database,MATCH(D49,$I$3:$I$38,0),10),"-")</f>
        <v>Стол3</v>
      </c>
      <c r="H49" s="50">
        <f>IFERROR(INDEX(_xlnm.Database,MATCH(D49,$I$3:$I$38,0),14),"-")</f>
        <v>0.43828703703703703</v>
      </c>
    </row>
    <row r="50" spans="1:8" x14ac:dyDescent="0.25">
      <c r="A50" s="4" t="s">
        <v>11</v>
      </c>
      <c r="B50" s="5">
        <v>43892</v>
      </c>
      <c r="C50" s="6">
        <v>0.43807870370370372</v>
      </c>
      <c r="D50" s="1" t="s">
        <v>15</v>
      </c>
      <c r="E50" s="50">
        <f>IFERROR(INDEX(_xlnm.Database,MATCH(D50,$I$3:$I$38,0),8),"-")</f>
        <v>0.43856481481481485</v>
      </c>
      <c r="F50" s="4" t="str">
        <f>IFERROR(INDEX(_xlnm.Database,MATCH(D50,$I$3:$I$38,0),9),"-")</f>
        <v>Маг.6B2 Цу01 МИНИ</v>
      </c>
      <c r="G50" s="4" t="str">
        <f>IFERROR(INDEX(_xlnm.Database,MATCH(D50,$I$3:$I$38,0),10),"-")</f>
        <v>Стол3</v>
      </c>
      <c r="H50" s="50">
        <f>IFERROR(INDEX(_xlnm.Database,MATCH(D50,$I$3:$I$38,0),14),"-")</f>
        <v>0.4384143518518519</v>
      </c>
    </row>
    <row r="51" spans="1:8" x14ac:dyDescent="0.25">
      <c r="A51" s="4" t="s">
        <v>11</v>
      </c>
      <c r="B51" s="5">
        <v>43892</v>
      </c>
      <c r="C51" s="6">
        <v>0.43877314814814811</v>
      </c>
      <c r="D51" s="1" t="s">
        <v>16</v>
      </c>
      <c r="E51" s="50">
        <f>IFERROR(INDEX(_xlnm.Database,MATCH(D51,$I$3:$I$38,0),8),"-")</f>
        <v>0.43834490740740745</v>
      </c>
      <c r="F51" s="4" t="str">
        <f>IFERROR(INDEX(_xlnm.Database,MATCH(D51,$I$3:$I$38,0),9),"-")</f>
        <v>Маг.6B2 Цу02 МИНИ</v>
      </c>
      <c r="G51" s="4" t="str">
        <f>IFERROR(INDEX(_xlnm.Database,MATCH(D51,$I$3:$I$38,0),10),"-")</f>
        <v>Стол1</v>
      </c>
      <c r="H51" s="50">
        <f>IFERROR(INDEX(_xlnm.Database,MATCH(D51,$I$3:$I$38,0),14),"-")</f>
        <v>0.43767361111111108</v>
      </c>
    </row>
    <row r="52" spans="1:8" x14ac:dyDescent="0.25">
      <c r="A52" s="4" t="s">
        <v>11</v>
      </c>
      <c r="B52" s="5">
        <v>43892</v>
      </c>
      <c r="C52" s="6">
        <v>0.44027777777777777</v>
      </c>
      <c r="D52" s="1" t="s">
        <v>17</v>
      </c>
      <c r="E52" s="50">
        <f>IFERROR(INDEX(_xlnm.Database,MATCH(D52,$I$3:$I$38,0),8),"-")</f>
        <v>0.44031250000000005</v>
      </c>
      <c r="F52" s="4" t="str">
        <f>IFERROR(INDEX(_xlnm.Database,MATCH(D52,$I$3:$I$38,0),9),"-")</f>
        <v>Маг.1 Цу05 БИГ</v>
      </c>
      <c r="G52" s="4" t="str">
        <f>IFERROR(INDEX(_xlnm.Database,MATCH(D52,$I$3:$I$38,0),10),"-")</f>
        <v>Стол3</v>
      </c>
      <c r="H52" s="50">
        <f>IFERROR(INDEX(_xlnm.Database,MATCH(D52,$I$3:$I$38,0),14),"-")</f>
        <v>0.43899305555555551</v>
      </c>
    </row>
    <row r="53" spans="1:8" x14ac:dyDescent="0.25">
      <c r="A53" s="4" t="s">
        <v>11</v>
      </c>
      <c r="B53" s="5">
        <v>43892</v>
      </c>
      <c r="C53" s="6">
        <v>0.44035879629629626</v>
      </c>
      <c r="D53" s="1" t="s">
        <v>39</v>
      </c>
      <c r="E53" s="50">
        <f>IFERROR(INDEX(_xlnm.Database,MATCH(D53,$I$3:$I$38,0),8),"-")</f>
        <v>0.43743055555555554</v>
      </c>
      <c r="F53" s="4" t="str">
        <f>IFERROR(INDEX(_xlnm.Database,MATCH(D53,$I$3:$I$38,0),9),"-")</f>
        <v>Маг.1 По59 БИГ</v>
      </c>
      <c r="G53" s="4" t="str">
        <f>IFERROR(INDEX(_xlnm.Database,MATCH(D53,$I$3:$I$38,0),10),"-")</f>
        <v>Стол1</v>
      </c>
      <c r="H53" s="50">
        <f>IFERROR(INDEX(_xlnm.Database,MATCH(D53,$I$3:$I$38,0),14),"-")</f>
        <v>0.43657407407407406</v>
      </c>
    </row>
    <row r="54" spans="1:8" x14ac:dyDescent="0.25">
      <c r="A54" s="4" t="s">
        <v>11</v>
      </c>
      <c r="B54" s="5">
        <v>43892</v>
      </c>
      <c r="C54" s="6">
        <v>0.44150462962962966</v>
      </c>
      <c r="D54" s="1" t="s">
        <v>18</v>
      </c>
      <c r="E54" s="50">
        <f>IFERROR(INDEX(_xlnm.Database,MATCH(D54,$I$3:$I$38,0),8),"-")</f>
        <v>0.4415162037037037</v>
      </c>
      <c r="F54" s="4" t="str">
        <f>IFERROR(INDEX(_xlnm.Database,MATCH(D54,$I$3:$I$38,0),9),"-")</f>
        <v>Маг.7 Цу05 МИНИ</v>
      </c>
      <c r="G54" s="4" t="str">
        <f>IFERROR(INDEX(_xlnm.Database,MATCH(D54,$I$3:$I$38,0),10),"-")</f>
        <v>Стол3</v>
      </c>
      <c r="H54" s="50">
        <f>IFERROR(INDEX(_xlnm.Database,MATCH(D54,$I$3:$I$38,0),14),"-")</f>
        <v>0.44094907407407408</v>
      </c>
    </row>
    <row r="55" spans="1:8" x14ac:dyDescent="0.25">
      <c r="A55" s="4" t="s">
        <v>11</v>
      </c>
      <c r="B55" s="5">
        <v>43892</v>
      </c>
      <c r="C55" s="6">
        <v>0.44153935185185184</v>
      </c>
      <c r="D55" s="1" t="s">
        <v>19</v>
      </c>
      <c r="E55" s="50">
        <f>IFERROR(INDEX(_xlnm.Database,MATCH(D55,$I$3:$I$38,0),8),"-")</f>
        <v>0.44167824074074075</v>
      </c>
      <c r="F55" s="4" t="str">
        <f>IFERROR(INDEX(_xlnm.Database,MATCH(D55,$I$3:$I$38,0),9),"-")</f>
        <v>Маг.4 Цу01 МИНИ</v>
      </c>
      <c r="G55" s="4" t="str">
        <f>IFERROR(INDEX(_xlnm.Database,MATCH(D55,$I$3:$I$38,0),10),"-")</f>
        <v>Стол3</v>
      </c>
      <c r="H55" s="50">
        <f>IFERROR(INDEX(_xlnm.Database,MATCH(D55,$I$3:$I$38,0),14),"-")</f>
        <v>0.44108796296296293</v>
      </c>
    </row>
    <row r="56" spans="1:8" x14ac:dyDescent="0.25">
      <c r="A56" s="4" t="s">
        <v>11</v>
      </c>
      <c r="B56" s="5">
        <v>43892</v>
      </c>
      <c r="C56" s="6">
        <v>0.44162037037037033</v>
      </c>
      <c r="D56" s="1" t="s">
        <v>40</v>
      </c>
      <c r="E56" s="50" t="str">
        <f>IFERROR(INDEX(_xlnm.Database,MATCH(D56,$I$3:$I$38,0),8),"-")</f>
        <v>-</v>
      </c>
      <c r="F56" s="4" t="str">
        <f>IFERROR(INDEX(_xlnm.Database,MATCH(D56,$I$3:$I$38,0),9),"-")</f>
        <v>-</v>
      </c>
      <c r="G56" s="4" t="str">
        <f>IFERROR(INDEX(_xlnm.Database,MATCH(D56,$I$3:$I$38,0),10),"-")</f>
        <v>-</v>
      </c>
      <c r="H56" s="50" t="str">
        <f>IFERROR(INDEX(_xlnm.Database,MATCH(D56,$I$3:$I$38,0),14),"-")</f>
        <v>-</v>
      </c>
    </row>
    <row r="57" spans="1:8" x14ac:dyDescent="0.25">
      <c r="A57" s="4" t="s">
        <v>11</v>
      </c>
      <c r="B57" s="5">
        <v>43892</v>
      </c>
      <c r="C57" s="6">
        <v>0.44278935185185181</v>
      </c>
      <c r="D57" s="1" t="s">
        <v>41</v>
      </c>
      <c r="E57" s="50">
        <f>IFERROR(INDEX(_xlnm.Database,MATCH(D57,$I$3:$I$38,0),8),"-")</f>
        <v>0.44143518518518521</v>
      </c>
      <c r="F57" s="4" t="str">
        <f>IFERROR(INDEX(_xlnm.Database,MATCH(D57,$I$3:$I$38,0),9),"-")</f>
        <v>Маг.1 По60 БИГ</v>
      </c>
      <c r="G57" s="4" t="str">
        <f>IFERROR(INDEX(_xlnm.Database,MATCH(D57,$I$3:$I$38,0),10),"-")</f>
        <v>Стол1</v>
      </c>
      <c r="H57" s="50">
        <f>IFERROR(INDEX(_xlnm.Database,MATCH(D57,$I$3:$I$38,0),14),"-")</f>
        <v>0.44090277777777781</v>
      </c>
    </row>
    <row r="58" spans="1:8" x14ac:dyDescent="0.25">
      <c r="A58" s="4" t="s">
        <v>11</v>
      </c>
      <c r="B58" s="5">
        <v>43892</v>
      </c>
      <c r="C58" s="6">
        <v>0.4432638888888889</v>
      </c>
      <c r="D58" s="1" t="s">
        <v>20</v>
      </c>
      <c r="E58" s="50" t="str">
        <f>IFERROR(INDEX(_xlnm.Database,MATCH(D58,$I$3:$I$38,0),8),"-")</f>
        <v>-</v>
      </c>
      <c r="F58" s="4" t="str">
        <f>IFERROR(INDEX(_xlnm.Database,MATCH(D58,$I$3:$I$38,0),9),"-")</f>
        <v>-</v>
      </c>
      <c r="G58" s="4" t="str">
        <f>IFERROR(INDEX(_xlnm.Database,MATCH(D58,$I$3:$I$38,0),10),"-")</f>
        <v>-</v>
      </c>
      <c r="H58" s="50" t="str">
        <f>IFERROR(INDEX(_xlnm.Database,MATCH(D58,$I$3:$I$38,0),14),"-")</f>
        <v>-</v>
      </c>
    </row>
    <row r="59" spans="1:8" x14ac:dyDescent="0.25">
      <c r="A59" s="4" t="s">
        <v>11</v>
      </c>
      <c r="B59" s="5">
        <v>43892</v>
      </c>
      <c r="C59" s="6">
        <v>0.44390046296296298</v>
      </c>
      <c r="D59" s="1" t="s">
        <v>40</v>
      </c>
      <c r="E59" s="50" t="str">
        <f>IFERROR(INDEX(_xlnm.Database,MATCH(D59,$I$3:$I$38,0),8),"-")</f>
        <v>-</v>
      </c>
      <c r="F59" s="4" t="str">
        <f>IFERROR(INDEX(_xlnm.Database,MATCH(D59,$I$3:$I$38,0),9),"-")</f>
        <v>-</v>
      </c>
      <c r="G59" s="4" t="str">
        <f>IFERROR(INDEX(_xlnm.Database,MATCH(D59,$I$3:$I$38,0),10),"-")</f>
        <v>-</v>
      </c>
      <c r="H59" s="50" t="str">
        <f>IFERROR(INDEX(_xlnm.Database,MATCH(D59,$I$3:$I$38,0),14),"-")</f>
        <v>-</v>
      </c>
    </row>
    <row r="60" spans="1:8" x14ac:dyDescent="0.25">
      <c r="A60" s="4" t="s">
        <v>11</v>
      </c>
      <c r="B60" s="5">
        <v>43892</v>
      </c>
      <c r="C60" s="6">
        <v>0.4440972222222222</v>
      </c>
      <c r="D60" s="1" t="s">
        <v>21</v>
      </c>
      <c r="E60" s="50">
        <f>IFERROR(INDEX(_xlnm.Database,MATCH(D60,$I$3:$I$38,0),8),"-")</f>
        <v>0.39219907407407412</v>
      </c>
      <c r="F60" s="4" t="str">
        <f>IFERROR(INDEX(_xlnm.Database,MATCH(D60,$I$3:$I$38,0),9),"-")</f>
        <v>Маг.7 Цу02 МИНИ</v>
      </c>
      <c r="G60" s="4" t="str">
        <f>IFERROR(INDEX(_xlnm.Database,MATCH(D60,$I$3:$I$38,0),10),"-")</f>
        <v>Стол1</v>
      </c>
      <c r="H60" s="50">
        <f>IFERROR(INDEX(_xlnm.Database,MATCH(D60,$I$3:$I$38,0),14),"-")</f>
        <v>0.39216435185185183</v>
      </c>
    </row>
    <row r="61" spans="1:8" x14ac:dyDescent="0.25">
      <c r="A61" s="4" t="s">
        <v>11</v>
      </c>
      <c r="B61" s="5">
        <v>43892</v>
      </c>
      <c r="C61" s="6">
        <v>0.44410879629629635</v>
      </c>
      <c r="D61" s="1" t="s">
        <v>19</v>
      </c>
      <c r="E61" s="50">
        <f>IFERROR(INDEX(_xlnm.Database,MATCH(D61,$I$3:$I$38,0),8),"-")</f>
        <v>0.44167824074074075</v>
      </c>
      <c r="F61" s="4" t="str">
        <f>IFERROR(INDEX(_xlnm.Database,MATCH(D61,$I$3:$I$38,0),9),"-")</f>
        <v>Маг.4 Цу01 МИНИ</v>
      </c>
      <c r="G61" s="4" t="str">
        <f>IFERROR(INDEX(_xlnm.Database,MATCH(D61,$I$3:$I$38,0),10),"-")</f>
        <v>Стол3</v>
      </c>
      <c r="H61" s="50">
        <f>IFERROR(INDEX(_xlnm.Database,MATCH(D61,$I$3:$I$38,0),14),"-")</f>
        <v>0.44108796296296293</v>
      </c>
    </row>
    <row r="62" spans="1:8" x14ac:dyDescent="0.25">
      <c r="A62" s="4" t="s">
        <v>11</v>
      </c>
      <c r="B62" s="5">
        <v>43892</v>
      </c>
      <c r="C62" s="6">
        <v>0.44532407407407404</v>
      </c>
      <c r="D62" s="1" t="s">
        <v>42</v>
      </c>
      <c r="E62" s="50" t="str">
        <f>IFERROR(INDEX(_xlnm.Database,MATCH(D62,$I$3:$I$38,0),8),"-")</f>
        <v>-</v>
      </c>
      <c r="F62" s="4" t="str">
        <f>IFERROR(INDEX(_xlnm.Database,MATCH(D62,$I$3:$I$38,0),9),"-")</f>
        <v>-</v>
      </c>
      <c r="G62" s="4" t="str">
        <f>IFERROR(INDEX(_xlnm.Database,MATCH(D62,$I$3:$I$38,0),10),"-")</f>
        <v>-</v>
      </c>
      <c r="H62" s="50" t="str">
        <f>IFERROR(INDEX(_xlnm.Database,MATCH(D62,$I$3:$I$38,0),14),"-")</f>
        <v>-</v>
      </c>
    </row>
    <row r="63" spans="1:8" x14ac:dyDescent="0.25">
      <c r="A63" s="4" t="s">
        <v>11</v>
      </c>
      <c r="B63" s="5">
        <v>43892</v>
      </c>
      <c r="C63" s="6">
        <v>0.4488773148148148</v>
      </c>
      <c r="D63" s="1" t="s">
        <v>20</v>
      </c>
      <c r="E63" s="50" t="str">
        <f>IFERROR(INDEX(_xlnm.Database,MATCH(D63,$I$3:$I$38,0),8),"-")</f>
        <v>-</v>
      </c>
      <c r="F63" s="4" t="str">
        <f>IFERROR(INDEX(_xlnm.Database,MATCH(D63,$I$3:$I$38,0),9),"-")</f>
        <v>-</v>
      </c>
      <c r="G63" s="4" t="str">
        <f>IFERROR(INDEX(_xlnm.Database,MATCH(D63,$I$3:$I$38,0),10),"-")</f>
        <v>-</v>
      </c>
      <c r="H63" s="50" t="str">
        <f>IFERROR(INDEX(_xlnm.Database,MATCH(D63,$I$3:$I$38,0),14),"-")</f>
        <v>-</v>
      </c>
    </row>
    <row r="64" spans="1:8" x14ac:dyDescent="0.25">
      <c r="A64" s="4" t="s">
        <v>11</v>
      </c>
      <c r="B64" s="5">
        <v>43892</v>
      </c>
      <c r="C64" s="6">
        <v>0.45042824074074073</v>
      </c>
      <c r="D64" s="1" t="s">
        <v>22</v>
      </c>
      <c r="E64" s="50" t="str">
        <f>IFERROR(INDEX(_xlnm.Database,MATCH(D64,$I$3:$I$38,0),8),"-")</f>
        <v>-</v>
      </c>
      <c r="F64" s="4" t="str">
        <f>IFERROR(INDEX(_xlnm.Database,MATCH(D64,$I$3:$I$38,0),9),"-")</f>
        <v>-</v>
      </c>
      <c r="G64" s="4" t="str">
        <f>IFERROR(INDEX(_xlnm.Database,MATCH(D64,$I$3:$I$38,0),10),"-")</f>
        <v>-</v>
      </c>
      <c r="H64" s="50" t="str">
        <f>IFERROR(INDEX(_xlnm.Database,MATCH(D64,$I$3:$I$38,0),14),"-")</f>
        <v>-</v>
      </c>
    </row>
    <row r="65" spans="1:8" x14ac:dyDescent="0.25">
      <c r="A65" s="4" t="s">
        <v>11</v>
      </c>
      <c r="B65" s="5">
        <v>43892</v>
      </c>
      <c r="C65" s="6">
        <v>0.45100694444444445</v>
      </c>
      <c r="D65" s="1" t="s">
        <v>15</v>
      </c>
      <c r="E65" s="50">
        <f>IFERROR(INDEX(_xlnm.Database,MATCH(D65,$I$3:$I$38,0),8),"-")</f>
        <v>0.43856481481481485</v>
      </c>
      <c r="F65" s="4" t="str">
        <f>IFERROR(INDEX(_xlnm.Database,MATCH(D65,$I$3:$I$38,0),9),"-")</f>
        <v>Маг.6B2 Цу01 МИНИ</v>
      </c>
      <c r="G65" s="4" t="str">
        <f>IFERROR(INDEX(_xlnm.Database,MATCH(D65,$I$3:$I$38,0),10),"-")</f>
        <v>Стол3</v>
      </c>
      <c r="H65" s="50">
        <f>IFERROR(INDEX(_xlnm.Database,MATCH(D65,$I$3:$I$38,0),14),"-")</f>
        <v>0.4384143518518519</v>
      </c>
    </row>
    <row r="66" spans="1:8" x14ac:dyDescent="0.25">
      <c r="A66" s="4" t="s">
        <v>11</v>
      </c>
      <c r="B66" s="5">
        <v>43892</v>
      </c>
      <c r="C66" s="6">
        <v>0.45134259259259263</v>
      </c>
      <c r="D66" s="1" t="s">
        <v>18</v>
      </c>
      <c r="E66" s="50">
        <f>IFERROR(INDEX(_xlnm.Database,MATCH(D66,$I$3:$I$38,0),8),"-")</f>
        <v>0.4415162037037037</v>
      </c>
      <c r="F66" s="4" t="str">
        <f>IFERROR(INDEX(_xlnm.Database,MATCH(D66,$I$3:$I$38,0),9),"-")</f>
        <v>Маг.7 Цу05 МИНИ</v>
      </c>
      <c r="G66" s="4" t="str">
        <f>IFERROR(INDEX(_xlnm.Database,MATCH(D66,$I$3:$I$38,0),10),"-")</f>
        <v>Стол3</v>
      </c>
      <c r="H66" s="50">
        <f>IFERROR(INDEX(_xlnm.Database,MATCH(D66,$I$3:$I$38,0),14),"-")</f>
        <v>0.44094907407407408</v>
      </c>
    </row>
    <row r="67" spans="1:8" x14ac:dyDescent="0.25">
      <c r="A67" s="4" t="s">
        <v>11</v>
      </c>
      <c r="B67" s="5">
        <v>43892</v>
      </c>
      <c r="C67" s="6">
        <v>0.45187500000000003</v>
      </c>
      <c r="D67" s="1" t="s">
        <v>43</v>
      </c>
      <c r="E67" s="50" t="str">
        <f>IFERROR(INDEX(_xlnm.Database,MATCH(D67,$I$3:$I$38,0),8),"-")</f>
        <v>-</v>
      </c>
      <c r="F67" s="4" t="str">
        <f>IFERROR(INDEX(_xlnm.Database,MATCH(D67,$I$3:$I$38,0),9),"-")</f>
        <v>-</v>
      </c>
      <c r="G67" s="4" t="str">
        <f>IFERROR(INDEX(_xlnm.Database,MATCH(D67,$I$3:$I$38,0),10),"-")</f>
        <v>-</v>
      </c>
      <c r="H67" s="50" t="str">
        <f>IFERROR(INDEX(_xlnm.Database,MATCH(D67,$I$3:$I$38,0),14),"-")</f>
        <v>-</v>
      </c>
    </row>
    <row r="68" spans="1:8" x14ac:dyDescent="0.25">
      <c r="A68" s="4" t="s">
        <v>11</v>
      </c>
      <c r="B68" s="5">
        <v>43892</v>
      </c>
      <c r="C68" s="6">
        <v>0.45437499999999997</v>
      </c>
      <c r="D68" s="1" t="s">
        <v>23</v>
      </c>
      <c r="E68" s="50">
        <f>IFERROR(INDEX(_xlnm.Database,MATCH(D68,$I$3:$I$38,0),8),"-")</f>
        <v>0.43868055555555552</v>
      </c>
      <c r="F68" s="4" t="str">
        <f>IFERROR(INDEX(_xlnm.Database,MATCH(D68,$I$3:$I$38,0),9),"-")</f>
        <v>Маг.1 Цу07 МИНИ</v>
      </c>
      <c r="G68" s="4" t="str">
        <f>IFERROR(INDEX(_xlnm.Database,MATCH(D68,$I$3:$I$38,0),10),"-")</f>
        <v>Стол1</v>
      </c>
      <c r="H68" s="50">
        <f>IFERROR(INDEX(_xlnm.Database,MATCH(D68,$I$3:$I$38,0),14),"-")</f>
        <v>0.43853009259259257</v>
      </c>
    </row>
    <row r="69" spans="1:8" x14ac:dyDescent="0.25">
      <c r="A69" s="4" t="s">
        <v>11</v>
      </c>
      <c r="B69" s="5">
        <v>43892</v>
      </c>
      <c r="C69" s="6">
        <v>0.45475694444444442</v>
      </c>
      <c r="D69" s="1" t="s">
        <v>21</v>
      </c>
      <c r="E69" s="50">
        <f>IFERROR(INDEX(_xlnm.Database,MATCH(D69,$I$3:$I$38,0),8),"-")</f>
        <v>0.39219907407407412</v>
      </c>
      <c r="F69" s="4" t="str">
        <f>IFERROR(INDEX(_xlnm.Database,MATCH(D69,$I$3:$I$38,0),9),"-")</f>
        <v>Маг.7 Цу02 МИНИ</v>
      </c>
      <c r="G69" s="4" t="str">
        <f>IFERROR(INDEX(_xlnm.Database,MATCH(D69,$I$3:$I$38,0),10),"-")</f>
        <v>Стол1</v>
      </c>
      <c r="H69" s="50">
        <f>IFERROR(INDEX(_xlnm.Database,MATCH(D69,$I$3:$I$38,0),14),"-")</f>
        <v>0.39216435185185183</v>
      </c>
    </row>
    <row r="70" spans="1:8" x14ac:dyDescent="0.25">
      <c r="A70" s="4" t="s">
        <v>11</v>
      </c>
      <c r="B70" s="5">
        <v>43892</v>
      </c>
      <c r="C70" s="6">
        <v>0.45635416666666667</v>
      </c>
      <c r="D70" s="1" t="s">
        <v>24</v>
      </c>
      <c r="E70" s="50" t="str">
        <f>IFERROR(INDEX(_xlnm.Database,MATCH(D70,$I$3:$I$38,0),8),"-")</f>
        <v>-</v>
      </c>
      <c r="F70" s="4" t="str">
        <f>IFERROR(INDEX(_xlnm.Database,MATCH(D70,$I$3:$I$38,0),9),"-")</f>
        <v>-</v>
      </c>
      <c r="G70" s="4" t="str">
        <f>IFERROR(INDEX(_xlnm.Database,MATCH(D70,$I$3:$I$38,0),10),"-")</f>
        <v>-</v>
      </c>
      <c r="H70" s="50" t="str">
        <f>IFERROR(INDEX(_xlnm.Database,MATCH(D70,$I$3:$I$38,0),14),"-")</f>
        <v>-</v>
      </c>
    </row>
    <row r="71" spans="1:8" x14ac:dyDescent="0.25">
      <c r="A71" s="4" t="s">
        <v>11</v>
      </c>
      <c r="B71" s="5">
        <v>43892</v>
      </c>
      <c r="C71" s="6">
        <v>0.45653935185185185</v>
      </c>
      <c r="D71" s="1" t="s">
        <v>25</v>
      </c>
      <c r="E71" s="50" t="str">
        <f>IFERROR(INDEX(_xlnm.Database,MATCH(D71,$I$3:$I$38,0),8),"-")</f>
        <v>-</v>
      </c>
      <c r="F71" s="4" t="str">
        <f>IFERROR(INDEX(_xlnm.Database,MATCH(D71,$I$3:$I$38,0),9),"-")</f>
        <v>-</v>
      </c>
      <c r="G71" s="4" t="str">
        <f>IFERROR(INDEX(_xlnm.Database,MATCH(D71,$I$3:$I$38,0),10),"-")</f>
        <v>-</v>
      </c>
      <c r="H71" s="50" t="str">
        <f>IFERROR(INDEX(_xlnm.Database,MATCH(D71,$I$3:$I$38,0),14),"-")</f>
        <v>-</v>
      </c>
    </row>
    <row r="72" spans="1:8" x14ac:dyDescent="0.25">
      <c r="A72" s="4" t="s">
        <v>11</v>
      </c>
      <c r="B72" s="5">
        <v>43892</v>
      </c>
      <c r="C72" s="6">
        <v>0.45656249999999998</v>
      </c>
      <c r="D72" s="1" t="s">
        <v>26</v>
      </c>
      <c r="E72" s="50" t="str">
        <f>IFERROR(INDEX(_xlnm.Database,MATCH(D72,$I$3:$I$38,0),8),"-")</f>
        <v>-</v>
      </c>
      <c r="F72" s="4" t="str">
        <f>IFERROR(INDEX(_xlnm.Database,MATCH(D72,$I$3:$I$38,0),9),"-")</f>
        <v>-</v>
      </c>
      <c r="G72" s="4" t="str">
        <f>IFERROR(INDEX(_xlnm.Database,MATCH(D72,$I$3:$I$38,0),10),"-")</f>
        <v>-</v>
      </c>
      <c r="H72" s="50" t="str">
        <f>IFERROR(INDEX(_xlnm.Database,MATCH(D72,$I$3:$I$38,0),14),"-")</f>
        <v>-</v>
      </c>
    </row>
    <row r="73" spans="1:8" x14ac:dyDescent="0.25">
      <c r="A73" s="4" t="s">
        <v>11</v>
      </c>
      <c r="B73" s="5">
        <v>43892</v>
      </c>
      <c r="C73" s="6">
        <v>0.45776620370370374</v>
      </c>
      <c r="D73" s="1" t="s">
        <v>43</v>
      </c>
      <c r="E73" s="50" t="str">
        <f>IFERROR(INDEX(_xlnm.Database,MATCH(D73,$I$3:$I$38,0),8),"-")</f>
        <v>-</v>
      </c>
      <c r="F73" s="4" t="str">
        <f>IFERROR(INDEX(_xlnm.Database,MATCH(D73,$I$3:$I$38,0),9),"-")</f>
        <v>-</v>
      </c>
      <c r="G73" s="4" t="str">
        <f>IFERROR(INDEX(_xlnm.Database,MATCH(D73,$I$3:$I$38,0),10),"-")</f>
        <v>-</v>
      </c>
      <c r="H73" s="50" t="str">
        <f>IFERROR(INDEX(_xlnm.Database,MATCH(D73,$I$3:$I$38,0),14),"-")</f>
        <v>-</v>
      </c>
    </row>
    <row r="74" spans="1:8" x14ac:dyDescent="0.25">
      <c r="A74" s="4" t="s">
        <v>11</v>
      </c>
      <c r="B74" s="5">
        <v>43892</v>
      </c>
      <c r="C74" s="6">
        <v>0.45809027777777778</v>
      </c>
      <c r="D74" s="1" t="s">
        <v>44</v>
      </c>
      <c r="E74" s="50" t="str">
        <f>IFERROR(INDEX(_xlnm.Database,MATCH(D74,$I$3:$I$38,0),8),"-")</f>
        <v>-</v>
      </c>
      <c r="F74" s="4" t="str">
        <f>IFERROR(INDEX(_xlnm.Database,MATCH(D74,$I$3:$I$38,0),9),"-")</f>
        <v>-</v>
      </c>
      <c r="G74" s="4" t="str">
        <f>IFERROR(INDEX(_xlnm.Database,MATCH(D74,$I$3:$I$38,0),10),"-")</f>
        <v>-</v>
      </c>
      <c r="H74" s="50" t="str">
        <f>IFERROR(INDEX(_xlnm.Database,MATCH(D74,$I$3:$I$38,0),14),"-")</f>
        <v>-</v>
      </c>
    </row>
    <row r="75" spans="1:8" x14ac:dyDescent="0.25">
      <c r="A75" s="4" t="s">
        <v>11</v>
      </c>
      <c r="B75" s="5">
        <v>43892</v>
      </c>
      <c r="C75" s="6">
        <v>0.45826388888888886</v>
      </c>
      <c r="D75" s="1" t="s">
        <v>22</v>
      </c>
      <c r="E75" s="50" t="str">
        <f>IFERROR(INDEX(_xlnm.Database,MATCH(D75,$I$3:$I$38,0),8),"-")</f>
        <v>-</v>
      </c>
      <c r="F75" s="4" t="str">
        <f>IFERROR(INDEX(_xlnm.Database,MATCH(D75,$I$3:$I$38,0),9),"-")</f>
        <v>-</v>
      </c>
      <c r="G75" s="4" t="str">
        <f>IFERROR(INDEX(_xlnm.Database,MATCH(D75,$I$3:$I$38,0),10),"-")</f>
        <v>-</v>
      </c>
      <c r="H75" s="50" t="str">
        <f>IFERROR(INDEX(_xlnm.Database,MATCH(D75,$I$3:$I$38,0),14),"-")</f>
        <v>-</v>
      </c>
    </row>
    <row r="76" spans="1:8" x14ac:dyDescent="0.25">
      <c r="A76" s="4" t="s">
        <v>11</v>
      </c>
      <c r="B76" s="5">
        <v>43892</v>
      </c>
      <c r="C76" s="6">
        <v>0.45836805555555554</v>
      </c>
      <c r="D76" s="1" t="s">
        <v>45</v>
      </c>
      <c r="E76" s="50" t="str">
        <f>IFERROR(INDEX(_xlnm.Database,MATCH(D76,$I$3:$I$38,0),8),"-")</f>
        <v>-</v>
      </c>
      <c r="F76" s="4" t="str">
        <f>IFERROR(INDEX(_xlnm.Database,MATCH(D76,$I$3:$I$38,0),9),"-")</f>
        <v>-</v>
      </c>
      <c r="G76" s="4" t="str">
        <f>IFERROR(INDEX(_xlnm.Database,MATCH(D76,$I$3:$I$38,0),10),"-")</f>
        <v>-</v>
      </c>
      <c r="H76" s="50" t="str">
        <f>IFERROR(INDEX(_xlnm.Database,MATCH(D76,$I$3:$I$38,0),14),"-")</f>
        <v>-</v>
      </c>
    </row>
    <row r="77" spans="1:8" x14ac:dyDescent="0.25">
      <c r="A77" s="4" t="s">
        <v>11</v>
      </c>
      <c r="B77" s="5">
        <v>43892</v>
      </c>
      <c r="C77" s="6">
        <v>0.45902777777777781</v>
      </c>
      <c r="D77" s="1" t="s">
        <v>46</v>
      </c>
      <c r="E77" s="50">
        <f>IFERROR(INDEX(_xlnm.Database,MATCH(D77,$I$3:$I$38,0),8),"-")</f>
        <v>0.44252314814814814</v>
      </c>
      <c r="F77" s="4" t="str">
        <f>IFERROR(INDEX(_xlnm.Database,MATCH(D77,$I$3:$I$38,0),9),"-")</f>
        <v>Маг.1 По58 МИНИ</v>
      </c>
      <c r="G77" s="4" t="str">
        <f>IFERROR(INDEX(_xlnm.Database,MATCH(D77,$I$3:$I$38,0),10),"-")</f>
        <v>Стол1</v>
      </c>
      <c r="H77" s="50">
        <f>IFERROR(INDEX(_xlnm.Database,MATCH(D77,$I$3:$I$38,0),14),"-")</f>
        <v>0.44188657407407406</v>
      </c>
    </row>
    <row r="78" spans="1:8" x14ac:dyDescent="0.25">
      <c r="A78" s="4" t="s">
        <v>11</v>
      </c>
      <c r="B78" s="5">
        <v>43892</v>
      </c>
      <c r="C78" s="6">
        <v>0.46045138888888887</v>
      </c>
      <c r="D78" s="1" t="s">
        <v>27</v>
      </c>
      <c r="E78" s="50">
        <f>IFERROR(INDEX(_xlnm.Database,MATCH(D78,$I$3:$I$38,0),8),"-")</f>
        <v>0.43788194444444445</v>
      </c>
      <c r="F78" s="4" t="str">
        <f>IFERROR(INDEX(_xlnm.Database,MATCH(D78,$I$3:$I$38,0),9),"-")</f>
        <v>Маг.5 Цу03 БИГ</v>
      </c>
      <c r="G78" s="4" t="str">
        <f>IFERROR(INDEX(_xlnm.Database,MATCH(D78,$I$3:$I$38,0),10),"-")</f>
        <v>Стол1</v>
      </c>
      <c r="H78" s="50">
        <f>IFERROR(INDEX(_xlnm.Database,MATCH(D78,$I$3:$I$38,0),14),"-")</f>
        <v>0.43716435185185182</v>
      </c>
    </row>
    <row r="79" spans="1:8" x14ac:dyDescent="0.25">
      <c r="A79" s="4" t="s">
        <v>11</v>
      </c>
      <c r="B79" s="5">
        <v>43892</v>
      </c>
      <c r="C79" s="6">
        <v>0.46122685185185186</v>
      </c>
      <c r="D79" s="1" t="s">
        <v>43</v>
      </c>
      <c r="E79" s="50" t="str">
        <f>IFERROR(INDEX(_xlnm.Database,MATCH(D79,$I$3:$I$38,0),8),"-")</f>
        <v>-</v>
      </c>
      <c r="F79" s="4" t="str">
        <f>IFERROR(INDEX(_xlnm.Database,MATCH(D79,$I$3:$I$38,0),9),"-")</f>
        <v>-</v>
      </c>
      <c r="G79" s="4" t="str">
        <f>IFERROR(INDEX(_xlnm.Database,MATCH(D79,$I$3:$I$38,0),10),"-")</f>
        <v>-</v>
      </c>
      <c r="H79" s="50" t="str">
        <f>IFERROR(INDEX(_xlnm.Database,MATCH(D79,$I$3:$I$38,0),14),"-")</f>
        <v>-</v>
      </c>
    </row>
    <row r="80" spans="1:8" x14ac:dyDescent="0.25">
      <c r="A80" s="4" t="s">
        <v>11</v>
      </c>
      <c r="B80" s="5">
        <v>43892</v>
      </c>
      <c r="C80" s="6">
        <v>0.46182870370370371</v>
      </c>
      <c r="D80" s="1" t="s">
        <v>28</v>
      </c>
      <c r="E80" s="50" t="str">
        <f>IFERROR(INDEX(_xlnm.Database,MATCH(D80,$I$3:$I$38,0),8),"-")</f>
        <v>-</v>
      </c>
      <c r="F80" s="4" t="str">
        <f>IFERROR(INDEX(_xlnm.Database,MATCH(D80,$I$3:$I$38,0),9),"-")</f>
        <v>-</v>
      </c>
      <c r="G80" s="4" t="str" cm="1">
        <f t="array" ref="G80">IFERROR(INDEX($J$3:$J$38,_xlfn.AGGREGATE(15,6,(ROW($J$3:$J$38)-2)/($H$3:$H$38=E80)/($I$3:$I$38=D80)/($G$3:$G$38=B80),1)),"-")</f>
        <v>-</v>
      </c>
      <c r="H80" s="50" t="str">
        <f>IFERROR(INDEX(_xlnm.Database,MATCH(D80,$I$3:$I$38,0),14),"-")</f>
        <v>-</v>
      </c>
    </row>
  </sheetData>
  <mergeCells count="4">
    <mergeCell ref="A1:D1"/>
    <mergeCell ref="F1:J1"/>
    <mergeCell ref="L1:P1"/>
    <mergeCell ref="E43:H4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база_данных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Дота</dc:creator>
  <cp:lastModifiedBy>Дворец Никита Никитович</cp:lastModifiedBy>
  <dcterms:created xsi:type="dcterms:W3CDTF">2015-06-05T18:19:34Z</dcterms:created>
  <dcterms:modified xsi:type="dcterms:W3CDTF">2021-08-03T09:30:39Z</dcterms:modified>
</cp:coreProperties>
</file>