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Январь" sheetId="1" r:id="rId1"/>
    <sheet name="Путевой лист" sheetId="2" r:id="rId2"/>
  </sheets>
  <calcPr calcId="145621"/>
</workbook>
</file>

<file path=xl/calcChain.xml><?xml version="1.0" encoding="utf-8"?>
<calcChain xmlns="http://schemas.openxmlformats.org/spreadsheetml/2006/main">
  <c r="J28" i="1" l="1"/>
  <c r="H6" i="1"/>
  <c r="C16" i="1"/>
  <c r="C11" i="1"/>
  <c r="C6" i="1"/>
  <c r="BX4" i="2" l="1"/>
  <c r="BT45" i="2"/>
  <c r="BT37" i="2"/>
  <c r="BT34" i="2"/>
  <c r="BU19" i="2"/>
  <c r="I28" i="1" l="1"/>
  <c r="C19" i="1"/>
  <c r="G19" i="1" s="1"/>
  <c r="K19" i="1" s="1"/>
  <c r="C18" i="1"/>
  <c r="G18" i="1" s="1"/>
  <c r="K18" i="1" s="1"/>
  <c r="C17" i="1"/>
  <c r="G17" i="1" s="1"/>
  <c r="K17" i="1" s="1"/>
  <c r="G16" i="1"/>
  <c r="K16" i="1" s="1"/>
  <c r="C15" i="1"/>
  <c r="G15" i="1" s="1"/>
  <c r="K15" i="1" s="1"/>
  <c r="C14" i="1"/>
  <c r="G14" i="1" s="1"/>
  <c r="K14" i="1" s="1"/>
  <c r="C13" i="1"/>
  <c r="G13" i="1" s="1"/>
  <c r="K13" i="1" s="1"/>
  <c r="C12" i="1"/>
  <c r="G12" i="1" s="1"/>
  <c r="K12" i="1" s="1"/>
  <c r="G11" i="1"/>
  <c r="K11" i="1" s="1"/>
  <c r="C10" i="1"/>
  <c r="G10" i="1" s="1"/>
  <c r="K10" i="1" s="1"/>
  <c r="C9" i="1"/>
  <c r="G9" i="1" s="1"/>
  <c r="K9" i="1" s="1"/>
  <c r="C8" i="1"/>
  <c r="G8" i="1" s="1"/>
  <c r="K8" i="1" s="1"/>
  <c r="C7" i="1"/>
  <c r="G7" i="1" s="1"/>
  <c r="K7" i="1" s="1"/>
  <c r="G6" i="1"/>
  <c r="K6" i="1" s="1"/>
  <c r="C5" i="1"/>
  <c r="G5" i="1" s="1"/>
  <c r="K5" i="1" s="1"/>
  <c r="C4" i="1"/>
  <c r="G4" i="1" s="1"/>
  <c r="K4" i="1" s="1"/>
  <c r="G3" i="1"/>
  <c r="K3" i="1" l="1"/>
  <c r="BT39" i="2" s="1"/>
  <c r="G28" i="1"/>
  <c r="K28" i="1" l="1"/>
  <c r="J3" i="1"/>
  <c r="BT38" i="2" s="1"/>
  <c r="H4" i="1" l="1"/>
  <c r="J4" i="1" l="1"/>
  <c r="H5" i="1" l="1"/>
  <c r="J5" i="1" l="1"/>
  <c r="J6" i="1" l="1"/>
  <c r="J7" i="1" l="1"/>
  <c r="H7" i="1"/>
  <c r="J8" i="1" l="1"/>
  <c r="H8" i="1"/>
  <c r="H9" i="1" l="1"/>
  <c r="J9" i="1" l="1"/>
  <c r="J10" i="1" l="1"/>
  <c r="H10" i="1"/>
  <c r="J11" i="1" l="1"/>
  <c r="H11" i="1"/>
  <c r="H12" i="1" l="1"/>
  <c r="J12" i="1" s="1"/>
  <c r="H13" i="1" l="1"/>
  <c r="J13" i="1" s="1"/>
  <c r="H14" i="1" l="1"/>
  <c r="J14" i="1" s="1"/>
  <c r="H15" i="1" l="1"/>
  <c r="J15" i="1" s="1"/>
  <c r="H16" i="1" l="1"/>
  <c r="J16" i="1" s="1"/>
  <c r="H17" i="1" l="1"/>
  <c r="J17" i="1" s="1"/>
  <c r="H18" i="1" l="1"/>
  <c r="J18" i="1" s="1"/>
  <c r="H19" i="1" l="1"/>
  <c r="H28" i="1" s="1"/>
  <c r="J19" i="1" l="1"/>
</calcChain>
</file>

<file path=xl/sharedStrings.xml><?xml version="1.0" encoding="utf-8"?>
<sst xmlns="http://schemas.openxmlformats.org/spreadsheetml/2006/main" count="197" uniqueCount="97">
  <si>
    <t>Дата</t>
  </si>
  <si>
    <t>№ п/л</t>
  </si>
  <si>
    <t>Показания при выезде</t>
  </si>
  <si>
    <t>Показания при возврате</t>
  </si>
  <si>
    <t>Пробег за день</t>
  </si>
  <si>
    <t>Остаток при выезде</t>
  </si>
  <si>
    <t>Получено</t>
  </si>
  <si>
    <t>Остаток при возврате</t>
  </si>
  <si>
    <t>Расход</t>
  </si>
  <si>
    <t>по норме</t>
  </si>
  <si>
    <t>фактический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</si>
  <si>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</si>
  <si>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</si>
  <si>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</si>
  <si>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</si>
  <si>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</si>
  <si>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</si>
  <si>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</si>
  <si>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</si>
  <si>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</si>
  <si>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</si>
  <si>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</si>
  <si>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</si>
  <si>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</si>
  <si>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</si>
  <si>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</si>
  <si>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</si>
  <si>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Место для штампа </t>
  </si>
  <si>
    <t>Типовая  межотраслевая форма №  3</t>
  </si>
  <si>
    <t>организации</t>
  </si>
  <si>
    <t>Утверждена постановлением Госкомстата России</t>
  </si>
  <si>
    <t>от  28.11.97  №  78</t>
  </si>
  <si>
    <t>ПУТЕВОЙ ЛИСТ ЛЕГКОВОГО АВТОМОБИЛЯ</t>
  </si>
  <si>
    <t>№</t>
  </si>
  <si>
    <t>«</t>
  </si>
  <si>
    <t>01</t>
  </si>
  <si>
    <t>»</t>
  </si>
  <si>
    <t>января</t>
  </si>
  <si>
    <t>19</t>
  </si>
  <si>
    <t xml:space="preserve"> г.</t>
  </si>
  <si>
    <t>(серия)</t>
  </si>
  <si>
    <t>02</t>
  </si>
  <si>
    <t>Коды</t>
  </si>
  <si>
    <t>Форма по ОКУД</t>
  </si>
  <si>
    <t>0345001</t>
  </si>
  <si>
    <t>Организация</t>
  </si>
  <si>
    <t>по ОКПО</t>
  </si>
  <si>
    <t>(наименование, адрес, номер телефона)</t>
  </si>
  <si>
    <t>Марка автомобиля</t>
  </si>
  <si>
    <t>Государственный номерной знак</t>
  </si>
  <si>
    <t xml:space="preserve">Гаражный номер  </t>
  </si>
  <si>
    <t>Водитель</t>
  </si>
  <si>
    <t>Горох Е.Л.</t>
  </si>
  <si>
    <t xml:space="preserve">Табельный номер  </t>
  </si>
  <si>
    <t>(фамилия, имя, отчество)</t>
  </si>
  <si>
    <t>Удостоверение №</t>
  </si>
  <si>
    <t>Класс</t>
  </si>
  <si>
    <t>Лицензионная карточка</t>
  </si>
  <si>
    <t>стандартная, ограниченная</t>
  </si>
  <si>
    <t>(ненужное зачеркнуть)</t>
  </si>
  <si>
    <t>Регистрационный №</t>
  </si>
  <si>
    <t>Серия</t>
  </si>
  <si>
    <t>Задание водителю</t>
  </si>
  <si>
    <t>Автомобиль технически исправен</t>
  </si>
  <si>
    <t>Показания спидометра,  км</t>
  </si>
  <si>
    <t>В распоряжение</t>
  </si>
  <si>
    <t>(наименование)</t>
  </si>
  <si>
    <t>Выезд разрешен</t>
  </si>
  <si>
    <t>Механик</t>
  </si>
  <si>
    <t>(организация)</t>
  </si>
  <si>
    <t>(подпись)</t>
  </si>
  <si>
    <t>(расшифровка подписи)</t>
  </si>
  <si>
    <t>Автомобиль в технически</t>
  </si>
  <si>
    <t>исправном состоянии принял</t>
  </si>
  <si>
    <t>Адрес подачи</t>
  </si>
  <si>
    <t>Горючее</t>
  </si>
  <si>
    <t>марка</t>
  </si>
  <si>
    <t>код</t>
  </si>
  <si>
    <t>Время выезда из гаража, ч. мин.</t>
  </si>
  <si>
    <t>Движение горючего</t>
  </si>
  <si>
    <t>Диспетчер-нарядчик</t>
  </si>
  <si>
    <t>количество,
л</t>
  </si>
  <si>
    <t>Выдано:</t>
  </si>
  <si>
    <t>Время возвращения в гараж, ч. мин.</t>
  </si>
  <si>
    <t>по заправочному</t>
  </si>
  <si>
    <t>листу №</t>
  </si>
  <si>
    <t>Остаток: при выезде</t>
  </si>
  <si>
    <t>при возвращении</t>
  </si>
  <si>
    <t xml:space="preserve">Опоздания, ожидания, простои в пути, заезды в гараж </t>
  </si>
  <si>
    <t>Расход: по норме</t>
  </si>
  <si>
    <t>и прочие отметки</t>
  </si>
  <si>
    <t>Экономия</t>
  </si>
  <si>
    <t>Перерасход</t>
  </si>
  <si>
    <t>Автомобиль принял. Показания спидо-</t>
  </si>
  <si>
    <t>Автомобиль сдал водитель</t>
  </si>
  <si>
    <t>метра при возвращении в гараж, км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</si>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</sst>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5.5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0" xfId="0" applyNumberFormat="1" applyFont="1" applyBorder="1"/>
    <xf numFmtId="0" fontId="1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/>
    <xf numFmtId="0" fontId="6" fillId="0" borderId="0" xfId="0" applyNumberFormat="1" applyFont="1"/>
    <xf numFmtId="0" fontId="1" fillId="0" borderId="0" xfId="0" applyNumberFormat="1" applyFont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/>
    <xf numFmtId="0" fontId="1" fillId="0" borderId="20" xfId="0" applyNumberFormat="1" applyFont="1" applyBorder="1"/>
    <xf numFmtId="0" fontId="9" fillId="0" borderId="0" xfId="0" applyNumberFormat="1" applyFont="1"/>
    <xf numFmtId="0" fontId="1" fillId="0" borderId="6" xfId="0" applyNumberFormat="1" applyFont="1" applyBorder="1"/>
    <xf numFmtId="0" fontId="4" fillId="0" borderId="0" xfId="0" applyNumberFormat="1" applyFont="1" applyBorder="1" applyAlignment="1">
      <alignment horizontal="center" vertical="top"/>
    </xf>
    <xf numFmtId="0" fontId="4" fillId="0" borderId="0" xfId="0" applyNumberFormat="1" applyFont="1"/>
    <xf numFmtId="0" fontId="10" fillId="0" borderId="0" xfId="0" applyNumberFormat="1" applyFont="1" applyAlignment="1">
      <alignment horizontal="center" vertical="top"/>
    </xf>
    <xf numFmtId="0" fontId="11" fillId="0" borderId="0" xfId="0" applyNumberFormat="1" applyFont="1"/>
    <xf numFmtId="0" fontId="11" fillId="0" borderId="0" xfId="0" applyNumberFormat="1" applyFont="1" applyBorder="1"/>
    <xf numFmtId="0" fontId="13" fillId="0" borderId="1" xfId="0" applyNumberFormat="1" applyFont="1" applyBorder="1" applyAlignment="1">
      <alignment horizontal="center"/>
    </xf>
    <xf numFmtId="0" fontId="0" fillId="4" borderId="1" xfId="0" applyNumberFormat="1" applyFill="1" applyBorder="1"/>
    <xf numFmtId="0" fontId="0" fillId="5" borderId="1" xfId="0" applyNumberFormat="1" applyFill="1" applyBorder="1"/>
    <xf numFmtId="0" fontId="0" fillId="6" borderId="1" xfId="0" applyNumberFormat="1" applyFill="1" applyBorder="1"/>
    <xf numFmtId="0" fontId="0" fillId="7" borderId="1" xfId="0" applyNumberFormat="1" applyFill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/>
    </xf>
    <xf numFmtId="0" fontId="5" fillId="3" borderId="23" xfId="0" applyNumberFormat="1" applyFont="1" applyFill="1" applyBorder="1" applyAlignment="1">
      <alignment horizontal="center"/>
    </xf>
    <xf numFmtId="0" fontId="5" fillId="3" borderId="24" xfId="0" applyNumberFormat="1" applyFont="1" applyFill="1" applyBorder="1" applyAlignment="1">
      <alignment horizontal="center"/>
    </xf>
    <xf numFmtId="0" fontId="5" fillId="3" borderId="25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 vertical="top"/>
    </xf>
    <xf numFmtId="0" fontId="9" fillId="0" borderId="7" xfId="0" applyNumberFormat="1" applyFont="1" applyBorder="1" applyAlignment="1">
      <alignment horizontal="center" wrapText="1"/>
    </xf>
    <xf numFmtId="0" fontId="9" fillId="0" borderId="0" xfId="0" applyNumberFormat="1" applyFont="1" applyBorder="1" applyAlignment="1">
      <alignment horizontal="center" wrapText="1"/>
    </xf>
    <xf numFmtId="0" fontId="11" fillId="0" borderId="19" xfId="0" applyNumberFormat="1" applyFont="1" applyBorder="1"/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11" fillId="0" borderId="6" xfId="0" applyNumberFormat="1" applyFont="1" applyBorder="1"/>
    <xf numFmtId="0" fontId="5" fillId="0" borderId="43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44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5" fillId="6" borderId="43" xfId="0" applyNumberFormat="1" applyFont="1" applyFill="1" applyBorder="1" applyAlignment="1">
      <alignment horizontal="center"/>
    </xf>
    <xf numFmtId="0" fontId="5" fillId="6" borderId="19" xfId="0" applyNumberFormat="1" applyFont="1" applyFill="1" applyBorder="1" applyAlignment="1">
      <alignment horizontal="center"/>
    </xf>
    <xf numFmtId="0" fontId="5" fillId="6" borderId="44" xfId="0" applyNumberFormat="1" applyFont="1" applyFill="1" applyBorder="1" applyAlignment="1">
      <alignment horizontal="center"/>
    </xf>
    <xf numFmtId="0" fontId="5" fillId="7" borderId="43" xfId="0" applyNumberFormat="1" applyFont="1" applyFill="1" applyBorder="1" applyAlignment="1">
      <alignment horizontal="center"/>
    </xf>
    <xf numFmtId="0" fontId="5" fillId="7" borderId="19" xfId="0" applyNumberFormat="1" applyFont="1" applyFill="1" applyBorder="1" applyAlignment="1">
      <alignment horizontal="center"/>
    </xf>
    <xf numFmtId="0" fontId="5" fillId="7" borderId="44" xfId="0" applyNumberFormat="1" applyFont="1" applyFill="1" applyBorder="1" applyAlignment="1">
      <alignment horizontal="center"/>
    </xf>
    <xf numFmtId="0" fontId="5" fillId="5" borderId="43" xfId="0" applyNumberFormat="1" applyFont="1" applyFill="1" applyBorder="1" applyAlignment="1">
      <alignment horizontal="center"/>
    </xf>
    <xf numFmtId="0" fontId="5" fillId="5" borderId="19" xfId="0" applyNumberFormat="1" applyFont="1" applyFill="1" applyBorder="1" applyAlignment="1">
      <alignment horizontal="center"/>
    </xf>
    <xf numFmtId="0" fontId="5" fillId="5" borderId="44" xfId="0" applyNumberFormat="1" applyFont="1" applyFill="1" applyBorder="1" applyAlignment="1">
      <alignment horizontal="center"/>
    </xf>
    <xf numFmtId="0" fontId="5" fillId="4" borderId="34" xfId="0" applyNumberFormat="1" applyFont="1" applyFill="1" applyBorder="1" applyAlignment="1">
      <alignment horizontal="center"/>
    </xf>
    <xf numFmtId="0" fontId="5" fillId="4" borderId="35" xfId="0" applyNumberFormat="1" applyFont="1" applyFill="1" applyBorder="1" applyAlignment="1">
      <alignment horizontal="center"/>
    </xf>
    <xf numFmtId="0" fontId="5" fillId="4" borderId="36" xfId="0" applyNumberFormat="1" applyFont="1" applyFill="1" applyBorder="1" applyAlignment="1">
      <alignment horizontal="center"/>
    </xf>
    <xf numFmtId="0" fontId="5" fillId="4" borderId="42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center"/>
    </xf>
    <xf numFmtId="0" fontId="5" fillId="4" borderId="20" xfId="0" applyNumberFormat="1" applyFont="1" applyFill="1" applyBorder="1" applyAlignment="1">
      <alignment horizontal="center"/>
    </xf>
    <xf numFmtId="0" fontId="5" fillId="4" borderId="21" xfId="0" applyNumberFormat="1" applyFont="1" applyFill="1" applyBorder="1" applyAlignment="1">
      <alignment horizontal="center"/>
    </xf>
    <xf numFmtId="0" fontId="5" fillId="4" borderId="6" xfId="0" applyNumberFormat="1" applyFont="1" applyFill="1" applyBorder="1" applyAlignment="1">
      <alignment horizontal="center"/>
    </xf>
    <xf numFmtId="0" fontId="5" fillId="4" borderId="22" xfId="0" applyNumberFormat="1" applyFont="1" applyFill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5" fillId="0" borderId="33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38" xfId="0" applyNumberFormat="1" applyFont="1" applyBorder="1" applyAlignment="1">
      <alignment horizontal="center"/>
    </xf>
    <xf numFmtId="0" fontId="5" fillId="0" borderId="34" xfId="0" applyNumberFormat="1" applyFont="1" applyBorder="1" applyAlignment="1">
      <alignment horizontal="center"/>
    </xf>
    <xf numFmtId="0" fontId="5" fillId="0" borderId="35" xfId="0" applyNumberFormat="1" applyFont="1" applyBorder="1" applyAlignment="1">
      <alignment horizontal="center"/>
    </xf>
    <xf numFmtId="0" fontId="5" fillId="0" borderId="36" xfId="0" applyNumberFormat="1" applyFont="1" applyBorder="1" applyAlignment="1">
      <alignment horizontal="center"/>
    </xf>
    <xf numFmtId="0" fontId="5" fillId="0" borderId="39" xfId="0" applyNumberFormat="1" applyFont="1" applyBorder="1" applyAlignment="1">
      <alignment horizontal="center"/>
    </xf>
    <xf numFmtId="0" fontId="5" fillId="0" borderId="40" xfId="0" applyNumberFormat="1" applyFont="1" applyBorder="1" applyAlignment="1">
      <alignment horizontal="center"/>
    </xf>
    <xf numFmtId="0" fontId="5" fillId="0" borderId="41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7" fillId="0" borderId="0" xfId="0" applyNumberFormat="1" applyFont="1" applyAlignment="1">
      <alignment horizontal="center" vertical="center"/>
    </xf>
    <xf numFmtId="0" fontId="7" fillId="0" borderId="2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5" fillId="2" borderId="23" xfId="0" applyNumberFormat="1" applyFont="1" applyFill="1" applyBorder="1" applyAlignment="1">
      <alignment horizontal="center"/>
    </xf>
    <xf numFmtId="0" fontId="5" fillId="2" borderId="24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right" vertical="center"/>
    </xf>
    <xf numFmtId="0" fontId="1" fillId="0" borderId="20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12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28" sqref="K28"/>
    </sheetView>
  </sheetViews>
  <sheetFormatPr defaultRowHeight="15" x14ac:dyDescent="0.25"/>
  <cols>
    <col min="1" max="1" width="10.140625" bestFit="1" customWidth="1"/>
    <col min="11" max="11" width="13.5703125" customWidth="1"/>
    <col min="12" max="12" width="12.7109375" customWidth="1"/>
  </cols>
  <sheetData>
    <row r="1" spans="1:12" x14ac:dyDescent="0.25">
      <c r="A1" s="40" t="s">
        <v>0</v>
      </c>
      <c r="B1" s="40" t="s">
        <v>1</v>
      </c>
      <c r="C1" s="41" t="s">
        <v>2</v>
      </c>
      <c r="D1" s="41"/>
      <c r="E1" s="41" t="s">
        <v>3</v>
      </c>
      <c r="F1" s="41"/>
      <c r="G1" s="47" t="s">
        <v>4</v>
      </c>
      <c r="H1" s="41" t="s">
        <v>5</v>
      </c>
      <c r="I1" s="40" t="s">
        <v>6</v>
      </c>
      <c r="J1" s="41" t="s">
        <v>7</v>
      </c>
      <c r="K1" s="42" t="s">
        <v>8</v>
      </c>
      <c r="L1" s="42"/>
    </row>
    <row r="2" spans="1:12" x14ac:dyDescent="0.25">
      <c r="A2" s="40"/>
      <c r="B2" s="40"/>
      <c r="C2" s="41"/>
      <c r="D2" s="41"/>
      <c r="E2" s="41"/>
      <c r="F2" s="41"/>
      <c r="G2" s="48"/>
      <c r="H2" s="41"/>
      <c r="I2" s="40"/>
      <c r="J2" s="41"/>
      <c r="K2" s="1" t="s">
        <v>9</v>
      </c>
      <c r="L2" s="2" t="s">
        <v>10</v>
      </c>
    </row>
    <row r="3" spans="1:12" x14ac:dyDescent="0.25">
      <c r="A3" s="35">
        <v>43474</v>
      </c>
      <c r="B3" s="28">
        <v>1</v>
      </c>
      <c r="C3" s="43">
        <v>161899</v>
      </c>
      <c r="D3" s="44"/>
      <c r="E3" s="45">
        <v>161959</v>
      </c>
      <c r="F3" s="46"/>
      <c r="G3" s="2">
        <f>E3-C3</f>
        <v>60</v>
      </c>
      <c r="H3" s="30">
        <v>2.29</v>
      </c>
      <c r="I3" s="29">
        <v>54.35</v>
      </c>
      <c r="J3" s="31">
        <f>H3+I3-K3</f>
        <v>51.347999999999999</v>
      </c>
      <c r="K3" s="32">
        <f>0.01*6.3*G3*(1+0.01*40)</f>
        <v>5.2919999999999998</v>
      </c>
      <c r="L3" s="2"/>
    </row>
    <row r="4" spans="1:12" x14ac:dyDescent="0.25">
      <c r="A4" s="35">
        <v>43475</v>
      </c>
      <c r="B4" s="28" t="s">
        <v>11</v>
      </c>
      <c r="C4" s="36">
        <f>E3</f>
        <v>161959</v>
      </c>
      <c r="D4" s="37"/>
      <c r="E4" s="36">
        <v>162019</v>
      </c>
      <c r="F4" s="37"/>
      <c r="G4" s="2">
        <f t="shared" ref="G4:G18" si="0">E4-C4</f>
        <v>60</v>
      </c>
      <c r="H4" s="2">
        <f>J3</f>
        <v>51.347999999999999</v>
      </c>
      <c r="I4" s="2"/>
      <c r="J4" s="2">
        <f t="shared" ref="J4:J19" si="1">H4+I4-K4</f>
        <v>46.055999999999997</v>
      </c>
      <c r="K4" s="2">
        <f t="shared" ref="K4:K19" si="2">0.01*6.3*G4*(1+0.01*40)</f>
        <v>5.2919999999999998</v>
      </c>
      <c r="L4" s="2"/>
    </row>
    <row r="5" spans="1:12" x14ac:dyDescent="0.25">
      <c r="A5" s="35">
        <v>43476</v>
      </c>
      <c r="B5" s="1" t="s">
        <v>12</v>
      </c>
      <c r="C5" s="36">
        <f t="shared" ref="C5:C19" si="3">E4</f>
        <v>162019</v>
      </c>
      <c r="D5" s="37"/>
      <c r="E5" s="36">
        <v>162104</v>
      </c>
      <c r="F5" s="37"/>
      <c r="G5" s="2">
        <f t="shared" si="0"/>
        <v>85</v>
      </c>
      <c r="H5" s="2">
        <f t="shared" ref="H5:H19" si="4">J4</f>
        <v>46.055999999999997</v>
      </c>
      <c r="I5" s="2"/>
      <c r="J5" s="2">
        <f t="shared" si="1"/>
        <v>38.558999999999997</v>
      </c>
      <c r="K5" s="2">
        <f t="shared" si="2"/>
        <v>7.4969999999999999</v>
      </c>
      <c r="L5" s="2"/>
    </row>
    <row r="6" spans="1:12" x14ac:dyDescent="0.25">
      <c r="A6" s="35">
        <v>43479</v>
      </c>
      <c r="B6" s="34" t="s">
        <v>13</v>
      </c>
      <c r="C6" s="36">
        <f t="shared" ref="C6" si="5">E5</f>
        <v>162104</v>
      </c>
      <c r="D6" s="37"/>
      <c r="E6" s="38">
        <v>162201</v>
      </c>
      <c r="F6" s="39"/>
      <c r="G6" s="33">
        <f t="shared" si="0"/>
        <v>97</v>
      </c>
      <c r="H6" s="2">
        <f t="shared" si="4"/>
        <v>38.558999999999997</v>
      </c>
      <c r="I6" s="33"/>
      <c r="J6" s="33">
        <f t="shared" si="1"/>
        <v>30.003599999999999</v>
      </c>
      <c r="K6" s="33">
        <f t="shared" si="2"/>
        <v>8.5553999999999988</v>
      </c>
      <c r="L6" s="33"/>
    </row>
    <row r="7" spans="1:12" x14ac:dyDescent="0.25">
      <c r="A7" s="35">
        <v>43480</v>
      </c>
      <c r="B7" s="34" t="s">
        <v>14</v>
      </c>
      <c r="C7" s="38">
        <f t="shared" si="3"/>
        <v>162201</v>
      </c>
      <c r="D7" s="39"/>
      <c r="E7" s="38">
        <v>162261</v>
      </c>
      <c r="F7" s="39"/>
      <c r="G7" s="33">
        <f t="shared" si="0"/>
        <v>60</v>
      </c>
      <c r="H7" s="2">
        <f t="shared" si="4"/>
        <v>30.003599999999999</v>
      </c>
      <c r="I7" s="33"/>
      <c r="J7" s="33">
        <f t="shared" si="1"/>
        <v>24.711599999999997</v>
      </c>
      <c r="K7" s="33">
        <f t="shared" si="2"/>
        <v>5.2919999999999998</v>
      </c>
      <c r="L7" s="33"/>
    </row>
    <row r="8" spans="1:12" x14ac:dyDescent="0.25">
      <c r="A8" s="35">
        <v>43481</v>
      </c>
      <c r="B8" s="34" t="s">
        <v>15</v>
      </c>
      <c r="C8" s="38">
        <f t="shared" si="3"/>
        <v>162261</v>
      </c>
      <c r="D8" s="39"/>
      <c r="E8" s="38">
        <v>162358</v>
      </c>
      <c r="F8" s="39"/>
      <c r="G8" s="33">
        <f t="shared" si="0"/>
        <v>97</v>
      </c>
      <c r="H8" s="2">
        <f t="shared" si="4"/>
        <v>24.711599999999997</v>
      </c>
      <c r="I8" s="33"/>
      <c r="J8" s="33">
        <f t="shared" si="1"/>
        <v>16.156199999999998</v>
      </c>
      <c r="K8" s="33">
        <f t="shared" si="2"/>
        <v>8.5553999999999988</v>
      </c>
      <c r="L8" s="33"/>
    </row>
    <row r="9" spans="1:12" x14ac:dyDescent="0.25">
      <c r="A9" s="35">
        <v>43482</v>
      </c>
      <c r="B9" s="34" t="s">
        <v>16</v>
      </c>
      <c r="C9" s="38">
        <f t="shared" si="3"/>
        <v>162358</v>
      </c>
      <c r="D9" s="39"/>
      <c r="E9" s="38">
        <v>162418</v>
      </c>
      <c r="F9" s="39"/>
      <c r="G9" s="33">
        <f t="shared" si="0"/>
        <v>60</v>
      </c>
      <c r="H9" s="2">
        <f t="shared" si="4"/>
        <v>16.156199999999998</v>
      </c>
      <c r="I9" s="33"/>
      <c r="J9" s="33">
        <f t="shared" si="1"/>
        <v>10.864199999999999</v>
      </c>
      <c r="K9" s="33">
        <f t="shared" si="2"/>
        <v>5.2919999999999998</v>
      </c>
      <c r="L9" s="33"/>
    </row>
    <row r="10" spans="1:12" x14ac:dyDescent="0.25">
      <c r="A10" s="35">
        <v>43483</v>
      </c>
      <c r="B10" s="34" t="s">
        <v>17</v>
      </c>
      <c r="C10" s="38">
        <f t="shared" si="3"/>
        <v>162418</v>
      </c>
      <c r="D10" s="39"/>
      <c r="E10" s="38">
        <v>162478</v>
      </c>
      <c r="F10" s="39"/>
      <c r="G10" s="33">
        <f t="shared" si="0"/>
        <v>60</v>
      </c>
      <c r="H10" s="2">
        <f t="shared" si="4"/>
        <v>10.864199999999999</v>
      </c>
      <c r="I10" s="33">
        <v>55.16</v>
      </c>
      <c r="J10" s="33">
        <f t="shared" si="1"/>
        <v>60.732199999999992</v>
      </c>
      <c r="K10" s="33">
        <f t="shared" si="2"/>
        <v>5.2919999999999998</v>
      </c>
      <c r="L10" s="33"/>
    </row>
    <row r="11" spans="1:12" x14ac:dyDescent="0.25">
      <c r="A11" s="35">
        <v>43486</v>
      </c>
      <c r="B11" s="34" t="s">
        <v>18</v>
      </c>
      <c r="C11" s="38">
        <f t="shared" ref="C11" si="6">E10</f>
        <v>162478</v>
      </c>
      <c r="D11" s="39"/>
      <c r="E11" s="38">
        <v>162575</v>
      </c>
      <c r="F11" s="39"/>
      <c r="G11" s="33">
        <f t="shared" si="0"/>
        <v>97</v>
      </c>
      <c r="H11" s="2">
        <f t="shared" si="4"/>
        <v>60.732199999999992</v>
      </c>
      <c r="I11" s="33"/>
      <c r="J11" s="33">
        <f t="shared" si="1"/>
        <v>52.176799999999993</v>
      </c>
      <c r="K11" s="33">
        <f t="shared" si="2"/>
        <v>8.5553999999999988</v>
      </c>
      <c r="L11" s="33"/>
    </row>
    <row r="12" spans="1:12" x14ac:dyDescent="0.25">
      <c r="A12" s="35">
        <v>43487</v>
      </c>
      <c r="B12" s="34" t="s">
        <v>19</v>
      </c>
      <c r="C12" s="38">
        <f t="shared" si="3"/>
        <v>162575</v>
      </c>
      <c r="D12" s="39"/>
      <c r="E12" s="38">
        <v>162660</v>
      </c>
      <c r="F12" s="39"/>
      <c r="G12" s="33">
        <f t="shared" si="0"/>
        <v>85</v>
      </c>
      <c r="H12" s="2">
        <f t="shared" si="4"/>
        <v>52.176799999999993</v>
      </c>
      <c r="I12" s="33"/>
      <c r="J12" s="33">
        <f t="shared" si="1"/>
        <v>44.679799999999993</v>
      </c>
      <c r="K12" s="33">
        <f t="shared" si="2"/>
        <v>7.4969999999999999</v>
      </c>
      <c r="L12" s="33"/>
    </row>
    <row r="13" spans="1:12" x14ac:dyDescent="0.25">
      <c r="A13" s="35">
        <v>43488</v>
      </c>
      <c r="B13" s="34" t="s">
        <v>20</v>
      </c>
      <c r="C13" s="38">
        <f t="shared" si="3"/>
        <v>162660</v>
      </c>
      <c r="D13" s="39"/>
      <c r="E13" s="38">
        <v>162720</v>
      </c>
      <c r="F13" s="39"/>
      <c r="G13" s="33">
        <f t="shared" si="0"/>
        <v>60</v>
      </c>
      <c r="H13" s="2">
        <f t="shared" si="4"/>
        <v>44.679799999999993</v>
      </c>
      <c r="I13" s="33"/>
      <c r="J13" s="33">
        <f t="shared" si="1"/>
        <v>39.387799999999991</v>
      </c>
      <c r="K13" s="33">
        <f t="shared" si="2"/>
        <v>5.2919999999999998</v>
      </c>
      <c r="L13" s="33"/>
    </row>
    <row r="14" spans="1:12" x14ac:dyDescent="0.25">
      <c r="A14" s="35">
        <v>43489</v>
      </c>
      <c r="B14" s="34" t="s">
        <v>21</v>
      </c>
      <c r="C14" s="38">
        <f t="shared" si="3"/>
        <v>162720</v>
      </c>
      <c r="D14" s="39"/>
      <c r="E14" s="38">
        <v>162805</v>
      </c>
      <c r="F14" s="39"/>
      <c r="G14" s="33">
        <f t="shared" si="0"/>
        <v>85</v>
      </c>
      <c r="H14" s="2">
        <f t="shared" si="4"/>
        <v>39.387799999999991</v>
      </c>
      <c r="I14" s="33"/>
      <c r="J14" s="33">
        <f t="shared" si="1"/>
        <v>31.890799999999992</v>
      </c>
      <c r="K14" s="33">
        <f t="shared" si="2"/>
        <v>7.4969999999999999</v>
      </c>
      <c r="L14" s="33"/>
    </row>
    <row r="15" spans="1:12" x14ac:dyDescent="0.25">
      <c r="A15" s="35">
        <v>43490</v>
      </c>
      <c r="B15" s="34" t="s">
        <v>22</v>
      </c>
      <c r="C15" s="38">
        <f t="shared" si="3"/>
        <v>162805</v>
      </c>
      <c r="D15" s="39"/>
      <c r="E15" s="38">
        <v>162865</v>
      </c>
      <c r="F15" s="39"/>
      <c r="G15" s="33">
        <f t="shared" si="0"/>
        <v>60</v>
      </c>
      <c r="H15" s="2">
        <f t="shared" si="4"/>
        <v>31.890799999999992</v>
      </c>
      <c r="I15" s="33"/>
      <c r="J15" s="33">
        <f t="shared" si="1"/>
        <v>26.59879999999999</v>
      </c>
      <c r="K15" s="33">
        <f t="shared" si="2"/>
        <v>5.2919999999999998</v>
      </c>
      <c r="L15" s="33"/>
    </row>
    <row r="16" spans="1:12" x14ac:dyDescent="0.25">
      <c r="A16" s="35">
        <v>43493</v>
      </c>
      <c r="B16" s="1" t="s">
        <v>23</v>
      </c>
      <c r="C16" s="38">
        <f t="shared" ref="C16" si="7">E15</f>
        <v>162865</v>
      </c>
      <c r="D16" s="39"/>
      <c r="E16" s="36">
        <v>162962</v>
      </c>
      <c r="F16" s="37"/>
      <c r="G16" s="2">
        <f t="shared" si="0"/>
        <v>97</v>
      </c>
      <c r="H16" s="2">
        <f t="shared" si="4"/>
        <v>26.59879999999999</v>
      </c>
      <c r="I16" s="2"/>
      <c r="J16" s="2">
        <f t="shared" si="1"/>
        <v>18.043399999999991</v>
      </c>
      <c r="K16" s="2">
        <f t="shared" si="2"/>
        <v>8.5553999999999988</v>
      </c>
      <c r="L16" s="2"/>
    </row>
    <row r="17" spans="1:12" x14ac:dyDescent="0.25">
      <c r="A17" s="35">
        <v>43494</v>
      </c>
      <c r="B17" s="1" t="s">
        <v>24</v>
      </c>
      <c r="C17" s="36">
        <f t="shared" si="3"/>
        <v>162962</v>
      </c>
      <c r="D17" s="37"/>
      <c r="E17" s="36">
        <v>163022</v>
      </c>
      <c r="F17" s="37"/>
      <c r="G17" s="2">
        <f t="shared" si="0"/>
        <v>60</v>
      </c>
      <c r="H17" s="2">
        <f t="shared" si="4"/>
        <v>18.043399999999991</v>
      </c>
      <c r="I17" s="2"/>
      <c r="J17" s="2">
        <f t="shared" si="1"/>
        <v>12.751399999999991</v>
      </c>
      <c r="K17" s="2">
        <f t="shared" si="2"/>
        <v>5.2919999999999998</v>
      </c>
      <c r="L17" s="2"/>
    </row>
    <row r="18" spans="1:12" x14ac:dyDescent="0.25">
      <c r="A18" s="35">
        <v>43495</v>
      </c>
      <c r="B18" s="1" t="s">
        <v>25</v>
      </c>
      <c r="C18" s="36">
        <f t="shared" si="3"/>
        <v>163022</v>
      </c>
      <c r="D18" s="37"/>
      <c r="E18" s="36">
        <v>163169</v>
      </c>
      <c r="F18" s="37"/>
      <c r="G18" s="2">
        <f t="shared" si="0"/>
        <v>147</v>
      </c>
      <c r="H18" s="2">
        <f t="shared" si="4"/>
        <v>12.751399999999991</v>
      </c>
      <c r="I18" s="2">
        <v>59.45</v>
      </c>
      <c r="J18" s="2">
        <f t="shared" si="1"/>
        <v>59.23599999999999</v>
      </c>
      <c r="K18" s="2">
        <f t="shared" si="2"/>
        <v>12.965399999999999</v>
      </c>
      <c r="L18" s="2"/>
    </row>
    <row r="19" spans="1:12" x14ac:dyDescent="0.25">
      <c r="A19" s="35">
        <v>43496</v>
      </c>
      <c r="B19" s="1" t="s">
        <v>26</v>
      </c>
      <c r="C19" s="36">
        <f t="shared" si="3"/>
        <v>163169</v>
      </c>
      <c r="D19" s="37"/>
      <c r="E19" s="36">
        <v>163326</v>
      </c>
      <c r="F19" s="37"/>
      <c r="G19" s="2">
        <f>E19-C19</f>
        <v>157</v>
      </c>
      <c r="H19" s="2">
        <f t="shared" si="4"/>
        <v>59.23599999999999</v>
      </c>
      <c r="I19" s="2">
        <v>57.14</v>
      </c>
      <c r="J19" s="2">
        <f t="shared" si="1"/>
        <v>102.5286</v>
      </c>
      <c r="K19" s="2">
        <f t="shared" si="2"/>
        <v>13.847399999999999</v>
      </c>
      <c r="L19" s="2"/>
    </row>
    <row r="20" spans="1:12" x14ac:dyDescent="0.25">
      <c r="A20" s="2"/>
      <c r="B20" s="2"/>
      <c r="C20" s="36"/>
      <c r="D20" s="37"/>
      <c r="E20" s="36"/>
      <c r="F20" s="37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36"/>
      <c r="D21" s="37"/>
      <c r="E21" s="36"/>
      <c r="F21" s="37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36"/>
      <c r="D22" s="37"/>
      <c r="E22" s="36"/>
      <c r="F22" s="37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36"/>
      <c r="D23" s="37"/>
      <c r="E23" s="36"/>
      <c r="F23" s="37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36"/>
      <c r="D24" s="37"/>
      <c r="E24" s="36"/>
      <c r="F24" s="37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36"/>
      <c r="D25" s="37"/>
      <c r="E25" s="36"/>
      <c r="F25" s="37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36"/>
      <c r="D26" s="37"/>
      <c r="E26" s="36"/>
      <c r="F26" s="37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36"/>
      <c r="D27" s="37"/>
      <c r="E27" s="36"/>
      <c r="F27" s="37"/>
      <c r="G27" s="2"/>
      <c r="H27" s="2"/>
      <c r="I27" s="2"/>
      <c r="J27" s="2"/>
      <c r="K27" s="2"/>
      <c r="L27" s="2"/>
    </row>
    <row r="28" spans="1:12" x14ac:dyDescent="0.25">
      <c r="A28" s="3"/>
      <c r="B28" s="3"/>
      <c r="C28" s="3"/>
      <c r="D28" s="3"/>
      <c r="E28" s="3"/>
      <c r="F28" s="3"/>
      <c r="G28" s="3">
        <f>SUM(G3:G27)</f>
        <v>1427</v>
      </c>
      <c r="H28" s="3">
        <f>SUM(H3:H27)</f>
        <v>565.48559999999998</v>
      </c>
      <c r="I28" s="3">
        <f>SUM(I3:I27)</f>
        <v>226.09999999999997</v>
      </c>
      <c r="J28" s="3">
        <f>SUM(J3:J27)</f>
        <v>665.7242</v>
      </c>
      <c r="K28" s="3">
        <f>SUM(K3:K27)</f>
        <v>125.86139999999999</v>
      </c>
      <c r="L28" s="3"/>
    </row>
  </sheetData>
  <mergeCells count="59">
    <mergeCell ref="A1:A2"/>
    <mergeCell ref="B1:B2"/>
    <mergeCell ref="C1:D2"/>
    <mergeCell ref="E1:F2"/>
    <mergeCell ref="C5:D5"/>
    <mergeCell ref="E5:F5"/>
    <mergeCell ref="I1:I2"/>
    <mergeCell ref="J1:J2"/>
    <mergeCell ref="K1:L1"/>
    <mergeCell ref="C3:D3"/>
    <mergeCell ref="E3:F3"/>
    <mergeCell ref="G1:G2"/>
    <mergeCell ref="H1:H2"/>
    <mergeCell ref="C4:D4"/>
    <mergeCell ref="E4:F4"/>
    <mergeCell ref="E6:F6"/>
    <mergeCell ref="C7:D7"/>
    <mergeCell ref="E7:F7"/>
    <mergeCell ref="C8:D8"/>
    <mergeCell ref="E8:F8"/>
    <mergeCell ref="C11:D11"/>
    <mergeCell ref="E11:F11"/>
    <mergeCell ref="C12:D12"/>
    <mergeCell ref="E12:F12"/>
    <mergeCell ref="C9:D9"/>
    <mergeCell ref="E9:F9"/>
    <mergeCell ref="C10:D10"/>
    <mergeCell ref="E10:F10"/>
    <mergeCell ref="C16:D16"/>
    <mergeCell ref="E16:F16"/>
    <mergeCell ref="C13:D13"/>
    <mergeCell ref="E13:F13"/>
    <mergeCell ref="C14:D14"/>
    <mergeCell ref="E14:F14"/>
    <mergeCell ref="C15:D15"/>
    <mergeCell ref="E15:F15"/>
    <mergeCell ref="E22:F22"/>
    <mergeCell ref="C17:D17"/>
    <mergeCell ref="E17:F17"/>
    <mergeCell ref="C18:D18"/>
    <mergeCell ref="E18:F18"/>
    <mergeCell ref="C19:D19"/>
    <mergeCell ref="E19:F19"/>
    <mergeCell ref="C6:D6"/>
    <mergeCell ref="C26:D26"/>
    <mergeCell ref="E26:F26"/>
    <mergeCell ref="C27:D27"/>
    <mergeCell ref="E27:F27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8"/>
  <sheetViews>
    <sheetView tabSelected="1" workbookViewId="0">
      <selection activeCell="BX4" sqref="BX4:CG4"/>
    </sheetView>
  </sheetViews>
  <sheetFormatPr defaultRowHeight="15" x14ac:dyDescent="0.25"/>
  <cols>
    <col min="1" max="172" width="0.7109375" customWidth="1"/>
  </cols>
  <sheetData>
    <row r="1" spans="1:172" x14ac:dyDescent="0.25">
      <c r="A1" s="4"/>
      <c r="B1" s="5" t="s">
        <v>27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3"/>
      <c r="AT1" s="3"/>
      <c r="AU1" s="3"/>
      <c r="AV1" s="7" t="s">
        <v>28</v>
      </c>
      <c r="AW1" s="6"/>
      <c r="AX1" s="6"/>
      <c r="AY1" s="6"/>
      <c r="AZ1" s="6"/>
      <c r="BA1" s="6"/>
      <c r="BB1" s="6"/>
      <c r="BC1" s="3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3"/>
      <c r="CI1" s="3"/>
      <c r="CJ1" s="4"/>
      <c r="CK1" s="5" t="s">
        <v>27</v>
      </c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3"/>
      <c r="EC1" s="3"/>
      <c r="ED1" s="3"/>
      <c r="EE1" s="7" t="s">
        <v>28</v>
      </c>
      <c r="EF1" s="6"/>
      <c r="EG1" s="6"/>
      <c r="EH1" s="6"/>
      <c r="EI1" s="6"/>
      <c r="EJ1" s="6"/>
      <c r="EK1" s="6"/>
      <c r="EL1" s="3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</row>
    <row r="2" spans="1:172" x14ac:dyDescent="0.25">
      <c r="A2" s="6"/>
      <c r="B2" s="6"/>
      <c r="C2" s="6"/>
      <c r="D2" s="5" t="s">
        <v>29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3"/>
      <c r="AT2" s="3"/>
      <c r="AU2" s="3"/>
      <c r="AV2" s="7" t="s">
        <v>30</v>
      </c>
      <c r="AW2" s="3"/>
      <c r="AX2" s="6"/>
      <c r="AY2" s="3"/>
      <c r="AZ2" s="6"/>
      <c r="BA2" s="6"/>
      <c r="BB2" s="6"/>
      <c r="BC2" s="3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3"/>
      <c r="CI2" s="3"/>
      <c r="CJ2" s="6"/>
      <c r="CK2" s="6"/>
      <c r="CL2" s="6"/>
      <c r="CM2" s="5" t="s">
        <v>29</v>
      </c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3"/>
      <c r="EC2" s="3"/>
      <c r="ED2" s="3"/>
      <c r="EE2" s="7" t="s">
        <v>30</v>
      </c>
      <c r="EF2" s="3"/>
      <c r="EG2" s="6"/>
      <c r="EH2" s="3"/>
      <c r="EI2" s="6"/>
      <c r="EJ2" s="6"/>
      <c r="EK2" s="6"/>
      <c r="EL2" s="3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</row>
    <row r="3" spans="1:17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3"/>
      <c r="AT3" s="3"/>
      <c r="AU3" s="3"/>
      <c r="AV3" s="7" t="s">
        <v>31</v>
      </c>
      <c r="AW3" s="6"/>
      <c r="AX3" s="6"/>
      <c r="AY3" s="6"/>
      <c r="AZ3" s="6"/>
      <c r="BA3" s="6"/>
      <c r="BB3" s="6"/>
      <c r="BC3" s="3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3"/>
      <c r="CI3" s="3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3"/>
      <c r="EC3" s="3"/>
      <c r="ED3" s="3"/>
      <c r="EE3" s="7" t="s">
        <v>31</v>
      </c>
      <c r="EF3" s="6"/>
      <c r="EG3" s="6"/>
      <c r="EH3" s="6"/>
      <c r="EI3" s="6"/>
      <c r="EJ3" s="6"/>
      <c r="EK3" s="6"/>
      <c r="EL3" s="3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</row>
    <row r="4" spans="1:172" x14ac:dyDescent="0.25">
      <c r="A4" s="6"/>
      <c r="B4" s="6"/>
      <c r="C4" s="8" t="s">
        <v>32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9"/>
      <c r="BJ4" s="128"/>
      <c r="BK4" s="128"/>
      <c r="BL4" s="128"/>
      <c r="BM4" s="128"/>
      <c r="BN4" s="128"/>
      <c r="BO4" s="128"/>
      <c r="BP4" s="128"/>
      <c r="BQ4" s="128"/>
      <c r="BR4" s="128"/>
      <c r="BS4" s="129" t="s">
        <v>33</v>
      </c>
      <c r="BT4" s="129"/>
      <c r="BU4" s="129"/>
      <c r="BV4" s="129"/>
      <c r="BW4" s="129"/>
      <c r="BX4" s="130">
        <f>Январь!B3</f>
        <v>1</v>
      </c>
      <c r="BY4" s="130"/>
      <c r="BZ4" s="130"/>
      <c r="CA4" s="130"/>
      <c r="CB4" s="130"/>
      <c r="CC4" s="130"/>
      <c r="CD4" s="130"/>
      <c r="CE4" s="130"/>
      <c r="CF4" s="130"/>
      <c r="CG4" s="130"/>
      <c r="CH4" s="3"/>
      <c r="CI4" s="3"/>
      <c r="CJ4" s="6"/>
      <c r="CK4" s="6"/>
      <c r="CL4" s="8" t="s">
        <v>32</v>
      </c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9"/>
      <c r="ES4" s="128"/>
      <c r="ET4" s="128"/>
      <c r="EU4" s="128"/>
      <c r="EV4" s="128"/>
      <c r="EW4" s="128"/>
      <c r="EX4" s="128"/>
      <c r="EY4" s="128"/>
      <c r="EZ4" s="128"/>
      <c r="FA4" s="128"/>
      <c r="FB4" s="129" t="s">
        <v>33</v>
      </c>
      <c r="FC4" s="129"/>
      <c r="FD4" s="129"/>
      <c r="FE4" s="129"/>
      <c r="FF4" s="129"/>
      <c r="FG4" s="130">
        <v>2</v>
      </c>
      <c r="FH4" s="130"/>
      <c r="FI4" s="130"/>
      <c r="FJ4" s="130"/>
      <c r="FK4" s="130"/>
      <c r="FL4" s="130"/>
      <c r="FM4" s="130"/>
      <c r="FN4" s="130"/>
      <c r="FO4" s="130"/>
      <c r="FP4" s="130"/>
    </row>
    <row r="5" spans="1:17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10"/>
      <c r="AB5" s="10"/>
      <c r="AC5" s="11" t="s">
        <v>34</v>
      </c>
      <c r="AD5" s="50" t="s">
        <v>35</v>
      </c>
      <c r="AE5" s="50"/>
      <c r="AF5" s="50"/>
      <c r="AG5" s="12" t="s">
        <v>36</v>
      </c>
      <c r="AH5" s="10"/>
      <c r="AI5" s="50" t="s">
        <v>37</v>
      </c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12"/>
      <c r="AU5" s="50" t="s">
        <v>38</v>
      </c>
      <c r="AV5" s="50"/>
      <c r="AW5" s="50"/>
      <c r="AX5" s="50"/>
      <c r="AY5" s="50"/>
      <c r="AZ5" s="12" t="s">
        <v>39</v>
      </c>
      <c r="BA5" s="10"/>
      <c r="BB5" s="6"/>
      <c r="BC5" s="6"/>
      <c r="BD5" s="6"/>
      <c r="BE5" s="6"/>
      <c r="BF5" s="6"/>
      <c r="BG5" s="6"/>
      <c r="BH5" s="6"/>
      <c r="BI5" s="6"/>
      <c r="BJ5" s="49" t="s">
        <v>40</v>
      </c>
      <c r="BK5" s="49"/>
      <c r="BL5" s="49"/>
      <c r="BM5" s="49"/>
      <c r="BN5" s="49"/>
      <c r="BO5" s="49"/>
      <c r="BP5" s="49"/>
      <c r="BQ5" s="49"/>
      <c r="BR5" s="49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3"/>
      <c r="CI5" s="3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10"/>
      <c r="DK5" s="10"/>
      <c r="DL5" s="11" t="s">
        <v>34</v>
      </c>
      <c r="DM5" s="50" t="s">
        <v>41</v>
      </c>
      <c r="DN5" s="50"/>
      <c r="DO5" s="50"/>
      <c r="DP5" s="12" t="s">
        <v>36</v>
      </c>
      <c r="DQ5" s="10"/>
      <c r="DR5" s="50" t="s">
        <v>37</v>
      </c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12"/>
      <c r="ED5" s="50" t="s">
        <v>38</v>
      </c>
      <c r="EE5" s="50"/>
      <c r="EF5" s="50"/>
      <c r="EG5" s="50"/>
      <c r="EH5" s="50"/>
      <c r="EI5" s="12" t="s">
        <v>39</v>
      </c>
      <c r="EJ5" s="10"/>
      <c r="EK5" s="6"/>
      <c r="EL5" s="6"/>
      <c r="EM5" s="6"/>
      <c r="EN5" s="6"/>
      <c r="EO5" s="6"/>
      <c r="EP5" s="6"/>
      <c r="EQ5" s="6"/>
      <c r="ER5" s="6"/>
      <c r="ES5" s="49" t="s">
        <v>40</v>
      </c>
      <c r="ET5" s="49"/>
      <c r="EU5" s="49"/>
      <c r="EV5" s="49"/>
      <c r="EW5" s="49"/>
      <c r="EX5" s="49"/>
      <c r="EY5" s="49"/>
      <c r="EZ5" s="49"/>
      <c r="FA5" s="49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</row>
    <row r="6" spans="1:172" ht="15.75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122" t="s">
        <v>42</v>
      </c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4"/>
      <c r="CH6" s="3"/>
      <c r="CI6" s="3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22" t="s">
        <v>42</v>
      </c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4"/>
    </row>
    <row r="7" spans="1:172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13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14" t="s">
        <v>43</v>
      </c>
      <c r="BO7" s="6"/>
      <c r="BP7" s="125" t="s">
        <v>44</v>
      </c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7"/>
      <c r="CH7" s="3"/>
      <c r="CI7" s="3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13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14" t="s">
        <v>43</v>
      </c>
      <c r="EX7" s="6"/>
      <c r="EY7" s="125" t="s">
        <v>44</v>
      </c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7"/>
    </row>
    <row r="8" spans="1:172" ht="15.75" thickBot="1" x14ac:dyDescent="0.3">
      <c r="A8" s="6"/>
      <c r="B8" s="15" t="s">
        <v>45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14" t="s">
        <v>46</v>
      </c>
      <c r="BO8" s="6"/>
      <c r="BP8" s="58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60"/>
      <c r="CH8" s="3"/>
      <c r="CI8" s="3"/>
      <c r="CJ8" s="6"/>
      <c r="CK8" s="15" t="s">
        <v>45</v>
      </c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14" t="s">
        <v>46</v>
      </c>
      <c r="EX8" s="6"/>
      <c r="EY8" s="58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60"/>
    </row>
    <row r="9" spans="1:172" ht="15.7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49" t="s">
        <v>47</v>
      </c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3"/>
      <c r="CI9" s="3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49" t="s">
        <v>47</v>
      </c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</row>
    <row r="10" spans="1:172" ht="15.75" thickBot="1" x14ac:dyDescent="0.3">
      <c r="A10" s="6"/>
      <c r="B10" s="4" t="s">
        <v>48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6"/>
      <c r="BM10" s="6"/>
      <c r="BN10" s="6"/>
      <c r="BO10" s="6"/>
      <c r="BP10" s="115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7"/>
      <c r="CH10" s="3"/>
      <c r="CI10" s="3"/>
      <c r="CJ10" s="6"/>
      <c r="CK10" s="4" t="s">
        <v>48</v>
      </c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6"/>
      <c r="EV10" s="6"/>
      <c r="EW10" s="6"/>
      <c r="EX10" s="6"/>
      <c r="EY10" s="115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7"/>
    </row>
    <row r="11" spans="1:172" ht="15.75" thickTop="1" x14ac:dyDescent="0.25">
      <c r="A11" s="6"/>
      <c r="B11" s="4" t="s">
        <v>49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3" t="s">
        <v>50</v>
      </c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4"/>
      <c r="BP11" s="119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1"/>
      <c r="CH11" s="3"/>
      <c r="CI11" s="3"/>
      <c r="CJ11" s="6"/>
      <c r="CK11" s="4" t="s">
        <v>49</v>
      </c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3" t="s">
        <v>50</v>
      </c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4"/>
      <c r="EY11" s="119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1"/>
    </row>
    <row r="12" spans="1:172" ht="15.75" thickBot="1" x14ac:dyDescent="0.3">
      <c r="A12" s="6"/>
      <c r="B12" s="4" t="s">
        <v>51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50" t="s">
        <v>52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113" t="s">
        <v>53</v>
      </c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4"/>
      <c r="BP12" s="58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60"/>
      <c r="CH12" s="3"/>
      <c r="CI12" s="3"/>
      <c r="CJ12" s="6"/>
      <c r="CK12" s="4" t="s">
        <v>51</v>
      </c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50" t="s">
        <v>52</v>
      </c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113" t="s">
        <v>53</v>
      </c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4"/>
      <c r="EY12" s="58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60"/>
    </row>
    <row r="13" spans="1:17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9" t="s">
        <v>54</v>
      </c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3"/>
      <c r="CI13" s="3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49" t="s">
        <v>54</v>
      </c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</row>
    <row r="14" spans="1:172" x14ac:dyDescent="0.25">
      <c r="A14" s="3"/>
      <c r="B14" s="6" t="s">
        <v>55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7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9"/>
      <c r="BE14" s="9"/>
      <c r="BF14" s="3"/>
      <c r="BG14" s="6"/>
      <c r="BH14" s="6"/>
      <c r="BI14" s="6" t="s">
        <v>56</v>
      </c>
      <c r="BJ14" s="6"/>
      <c r="BK14" s="6"/>
      <c r="BL14" s="6"/>
      <c r="BM14" s="6"/>
      <c r="BN14" s="6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6"/>
      <c r="CF14" s="6"/>
      <c r="CG14" s="6"/>
      <c r="CH14" s="3"/>
      <c r="CI14" s="3"/>
      <c r="CJ14" s="3"/>
      <c r="CK14" s="6" t="s">
        <v>55</v>
      </c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17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9"/>
      <c r="EN14" s="9"/>
      <c r="EO14" s="3"/>
      <c r="EP14" s="6"/>
      <c r="EQ14" s="6"/>
      <c r="ER14" s="6" t="s">
        <v>56</v>
      </c>
      <c r="ES14" s="6"/>
      <c r="ET14" s="6"/>
      <c r="EU14" s="6"/>
      <c r="EV14" s="6"/>
      <c r="EW14" s="6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6"/>
      <c r="FO14" s="6"/>
      <c r="FP14" s="6"/>
    </row>
    <row r="15" spans="1:172" x14ac:dyDescent="0.25">
      <c r="A15" s="6"/>
      <c r="B15" s="6" t="s">
        <v>57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9"/>
      <c r="S15" s="6"/>
      <c r="T15" s="6"/>
      <c r="U15" s="6"/>
      <c r="V15" s="6"/>
      <c r="W15" s="6"/>
      <c r="X15" s="6"/>
      <c r="Y15" s="3"/>
      <c r="Z15" s="50" t="s">
        <v>58</v>
      </c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3"/>
      <c r="CI15" s="3"/>
      <c r="CJ15" s="6"/>
      <c r="CK15" s="6" t="s">
        <v>57</v>
      </c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9"/>
      <c r="DB15" s="6"/>
      <c r="DC15" s="6"/>
      <c r="DD15" s="6"/>
      <c r="DE15" s="6"/>
      <c r="DF15" s="6"/>
      <c r="DG15" s="6"/>
      <c r="DH15" s="3"/>
      <c r="DI15" s="50" t="s">
        <v>58</v>
      </c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</row>
    <row r="16" spans="1:17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3"/>
      <c r="Z16" s="49" t="s">
        <v>59</v>
      </c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3"/>
      <c r="CI16" s="3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3"/>
      <c r="DI16" s="49" t="s">
        <v>59</v>
      </c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</row>
    <row r="17" spans="1:172" x14ac:dyDescent="0.25">
      <c r="A17" s="6"/>
      <c r="B17" s="6" t="s">
        <v>60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109" t="s">
        <v>61</v>
      </c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50"/>
      <c r="AS17" s="50"/>
      <c r="AT17" s="50"/>
      <c r="AU17" s="50"/>
      <c r="AV17" s="50"/>
      <c r="AW17" s="50"/>
      <c r="AX17" s="50"/>
      <c r="AY17" s="50"/>
      <c r="AZ17" s="50"/>
      <c r="BA17" s="109" t="s">
        <v>33</v>
      </c>
      <c r="BB17" s="109"/>
      <c r="BC17" s="109"/>
      <c r="BD17" s="109"/>
      <c r="BE17" s="109"/>
      <c r="BF17" s="109"/>
      <c r="BG17" s="109"/>
      <c r="BH17" s="109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6"/>
      <c r="CD17" s="6"/>
      <c r="CE17" s="6"/>
      <c r="CF17" s="6"/>
      <c r="CG17" s="6"/>
      <c r="CH17" s="3"/>
      <c r="CI17" s="3"/>
      <c r="CJ17" s="6"/>
      <c r="CK17" s="6" t="s">
        <v>60</v>
      </c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109" t="s">
        <v>61</v>
      </c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50"/>
      <c r="EB17" s="50"/>
      <c r="EC17" s="50"/>
      <c r="ED17" s="50"/>
      <c r="EE17" s="50"/>
      <c r="EF17" s="50"/>
      <c r="EG17" s="50"/>
      <c r="EH17" s="50"/>
      <c r="EI17" s="50"/>
      <c r="EJ17" s="109" t="s">
        <v>33</v>
      </c>
      <c r="EK17" s="109"/>
      <c r="EL17" s="109"/>
      <c r="EM17" s="109"/>
      <c r="EN17" s="109"/>
      <c r="EO17" s="109"/>
      <c r="EP17" s="109"/>
      <c r="EQ17" s="109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6"/>
      <c r="FM17" s="6"/>
      <c r="FN17" s="6"/>
      <c r="FO17" s="6"/>
      <c r="FP17" s="6"/>
    </row>
    <row r="18" spans="1:172" ht="15.75" thickBot="1" x14ac:dyDescent="0.3">
      <c r="A18" s="6"/>
      <c r="B18" s="6"/>
      <c r="C18" s="6"/>
      <c r="D18" s="6"/>
      <c r="E18" s="6"/>
      <c r="F18" s="6"/>
      <c r="G18" s="6"/>
      <c r="H18" s="3"/>
      <c r="I18" s="6"/>
      <c r="J18" s="3"/>
      <c r="K18" s="8" t="s">
        <v>62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18" t="s">
        <v>63</v>
      </c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3"/>
      <c r="CI18" s="3"/>
      <c r="CJ18" s="6"/>
      <c r="CK18" s="6"/>
      <c r="CL18" s="6"/>
      <c r="CM18" s="6"/>
      <c r="CN18" s="6"/>
      <c r="CO18" s="6"/>
      <c r="CP18" s="6"/>
      <c r="CQ18" s="3"/>
      <c r="CR18" s="6"/>
      <c r="CS18" s="3"/>
      <c r="CT18" s="8" t="s">
        <v>62</v>
      </c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18" t="s">
        <v>63</v>
      </c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</row>
    <row r="19" spans="1:172" ht="15.75" thickBot="1" x14ac:dyDescent="0.3">
      <c r="A19" s="6"/>
      <c r="B19" s="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6"/>
      <c r="AP19" s="6"/>
      <c r="AQ19" s="6"/>
      <c r="AR19" s="6"/>
      <c r="AS19" s="6"/>
      <c r="AT19" s="6"/>
      <c r="AU19" s="19" t="s">
        <v>64</v>
      </c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110">
        <f>Январь!C3</f>
        <v>161899</v>
      </c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3"/>
      <c r="CI19" s="3"/>
      <c r="CJ19" s="6"/>
      <c r="CK19" s="3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6"/>
      <c r="DY19" s="6"/>
      <c r="DZ19" s="6"/>
      <c r="EA19" s="6"/>
      <c r="EB19" s="6"/>
      <c r="EC19" s="6"/>
      <c r="ED19" s="19" t="s">
        <v>64</v>
      </c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110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2"/>
    </row>
    <row r="20" spans="1:172" x14ac:dyDescent="0.25">
      <c r="A20" s="6"/>
      <c r="B20" s="19" t="s">
        <v>65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3"/>
      <c r="CI20" s="3"/>
      <c r="CJ20" s="6"/>
      <c r="CK20" s="19" t="s">
        <v>65</v>
      </c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</row>
    <row r="21" spans="1:172" ht="15.75" thickBo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49" t="s">
        <v>66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6"/>
      <c r="AT21" s="3"/>
      <c r="AU21" s="18" t="s">
        <v>67</v>
      </c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3"/>
      <c r="CI21" s="3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49" t="s">
        <v>66</v>
      </c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6"/>
      <c r="EC21" s="3"/>
      <c r="ED21" s="18" t="s">
        <v>67</v>
      </c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</row>
    <row r="22" spans="1:172" ht="15.75" thickBo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20"/>
      <c r="AD22" s="84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6"/>
      <c r="AS22" s="6"/>
      <c r="AT22" s="6"/>
      <c r="AU22" s="21" t="s">
        <v>68</v>
      </c>
      <c r="AV22" s="6"/>
      <c r="AW22" s="6"/>
      <c r="AX22" s="6"/>
      <c r="AY22" s="6"/>
      <c r="AZ22" s="6"/>
      <c r="BA22" s="6"/>
      <c r="BB22" s="6"/>
      <c r="BC22" s="6"/>
      <c r="BD22" s="22"/>
      <c r="BE22" s="50"/>
      <c r="BF22" s="50"/>
      <c r="BG22" s="50"/>
      <c r="BH22" s="50"/>
      <c r="BI22" s="50"/>
      <c r="BJ22" s="50"/>
      <c r="BK22" s="50"/>
      <c r="BL22" s="50"/>
      <c r="BM22" s="6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3"/>
      <c r="CI22" s="3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20"/>
      <c r="DM22" s="84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6"/>
      <c r="EB22" s="6"/>
      <c r="EC22" s="6"/>
      <c r="ED22" s="21" t="s">
        <v>68</v>
      </c>
      <c r="EE22" s="6"/>
      <c r="EF22" s="6"/>
      <c r="EG22" s="6"/>
      <c r="EH22" s="6"/>
      <c r="EI22" s="6"/>
      <c r="EJ22" s="6"/>
      <c r="EK22" s="6"/>
      <c r="EL22" s="6"/>
      <c r="EM22" s="22"/>
      <c r="EN22" s="50"/>
      <c r="EO22" s="50"/>
      <c r="EP22" s="50"/>
      <c r="EQ22" s="50"/>
      <c r="ER22" s="50"/>
      <c r="ES22" s="50"/>
      <c r="ET22" s="50"/>
      <c r="EU22" s="50"/>
      <c r="EV22" s="6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</row>
    <row r="23" spans="1:172" x14ac:dyDescent="0.25">
      <c r="A23" s="49" t="s">
        <v>69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23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49" t="s">
        <v>70</v>
      </c>
      <c r="BE23" s="49"/>
      <c r="BF23" s="49"/>
      <c r="BG23" s="49"/>
      <c r="BH23" s="49"/>
      <c r="BI23" s="49"/>
      <c r="BJ23" s="49"/>
      <c r="BK23" s="49"/>
      <c r="BL23" s="49"/>
      <c r="BM23" s="24"/>
      <c r="BN23" s="49" t="s">
        <v>71</v>
      </c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3"/>
      <c r="CI23" s="3"/>
      <c r="CJ23" s="49" t="s">
        <v>69</v>
      </c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23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49" t="s">
        <v>70</v>
      </c>
      <c r="EN23" s="49"/>
      <c r="EO23" s="49"/>
      <c r="EP23" s="49"/>
      <c r="EQ23" s="49"/>
      <c r="ER23" s="49"/>
      <c r="ES23" s="49"/>
      <c r="ET23" s="49"/>
      <c r="EU23" s="49"/>
      <c r="EV23" s="24"/>
      <c r="EW23" s="49" t="s">
        <v>71</v>
      </c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</row>
    <row r="24" spans="1:17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18" t="s">
        <v>72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3"/>
      <c r="CI24" s="3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18" t="s">
        <v>72</v>
      </c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</row>
    <row r="25" spans="1:17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18" t="s">
        <v>73</v>
      </c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3"/>
      <c r="CI25" s="3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18" t="s">
        <v>73</v>
      </c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</row>
    <row r="26" spans="1:172" x14ac:dyDescent="0.25">
      <c r="A26" s="6"/>
      <c r="B26" s="6" t="s">
        <v>74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"/>
      <c r="AT26" s="6"/>
      <c r="AU26" s="21" t="s">
        <v>51</v>
      </c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50"/>
      <c r="BG26" s="50"/>
      <c r="BH26" s="50"/>
      <c r="BI26" s="50"/>
      <c r="BJ26" s="50"/>
      <c r="BK26" s="50"/>
      <c r="BL26" s="50"/>
      <c r="BM26" s="50"/>
      <c r="BN26" s="50"/>
      <c r="BO26" s="6"/>
      <c r="BP26" s="50" t="s">
        <v>52</v>
      </c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3"/>
      <c r="CI26" s="3"/>
      <c r="CJ26" s="6"/>
      <c r="CK26" s="6" t="s">
        <v>74</v>
      </c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"/>
      <c r="EC26" s="6"/>
      <c r="ED26" s="21" t="s">
        <v>51</v>
      </c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50"/>
      <c r="EP26" s="50"/>
      <c r="EQ26" s="50"/>
      <c r="ER26" s="50"/>
      <c r="ES26" s="50"/>
      <c r="ET26" s="50"/>
      <c r="EU26" s="50"/>
      <c r="EV26" s="50"/>
      <c r="EW26" s="50"/>
      <c r="EX26" s="6"/>
      <c r="EY26" s="50" t="s">
        <v>52</v>
      </c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</row>
    <row r="27" spans="1:172" ht="15.75" thickBot="1" x14ac:dyDescent="0.3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49" t="s">
        <v>70</v>
      </c>
      <c r="BG27" s="49"/>
      <c r="BH27" s="49"/>
      <c r="BI27" s="49"/>
      <c r="BJ27" s="49"/>
      <c r="BK27" s="49"/>
      <c r="BL27" s="49"/>
      <c r="BM27" s="49"/>
      <c r="BN27" s="49"/>
      <c r="BO27" s="24"/>
      <c r="BP27" s="49" t="s">
        <v>71</v>
      </c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3"/>
      <c r="CI27" s="3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49" t="s">
        <v>70</v>
      </c>
      <c r="EP27" s="49"/>
      <c r="EQ27" s="49"/>
      <c r="ER27" s="49"/>
      <c r="ES27" s="49"/>
      <c r="ET27" s="49"/>
      <c r="EU27" s="49"/>
      <c r="EV27" s="49"/>
      <c r="EW27" s="49"/>
      <c r="EX27" s="24"/>
      <c r="EY27" s="49" t="s">
        <v>71</v>
      </c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</row>
    <row r="28" spans="1:172" ht="16.5" thickTop="1" thickBot="1" x14ac:dyDescent="0.3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7" t="s">
        <v>75</v>
      </c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8"/>
      <c r="BF28" s="90" t="s">
        <v>76</v>
      </c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2"/>
      <c r="BT28" s="93" t="s">
        <v>77</v>
      </c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5"/>
      <c r="CH28" s="3"/>
      <c r="CI28" s="3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7" t="s">
        <v>75</v>
      </c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8"/>
      <c r="EO28" s="90" t="s">
        <v>76</v>
      </c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2"/>
      <c r="FC28" s="93" t="s">
        <v>77</v>
      </c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5"/>
    </row>
    <row r="29" spans="1:172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8"/>
      <c r="BF29" s="96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100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2"/>
      <c r="CH29" s="3"/>
      <c r="CI29" s="3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8"/>
      <c r="EO29" s="96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100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2"/>
    </row>
    <row r="30" spans="1:172" ht="15.75" thickBot="1" x14ac:dyDescent="0.3">
      <c r="A30" s="6"/>
      <c r="B30" s="6" t="s">
        <v>78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84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98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103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5"/>
      <c r="CH30" s="3"/>
      <c r="CI30" s="3"/>
      <c r="CJ30" s="6"/>
      <c r="CK30" s="6" t="s">
        <v>78</v>
      </c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84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98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103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5"/>
    </row>
    <row r="31" spans="1:17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3"/>
      <c r="BA31" s="8" t="s">
        <v>79</v>
      </c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3"/>
      <c r="CI31" s="3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3"/>
      <c r="EJ31" s="8" t="s">
        <v>79</v>
      </c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</row>
    <row r="32" spans="1:172" x14ac:dyDescent="0.25">
      <c r="A32" s="6"/>
      <c r="B32" s="19" t="s">
        <v>80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9"/>
      <c r="U32" s="65"/>
      <c r="V32" s="65"/>
      <c r="W32" s="65"/>
      <c r="X32" s="65"/>
      <c r="Y32" s="65"/>
      <c r="Z32" s="65"/>
      <c r="AA32" s="65"/>
      <c r="AB32" s="9"/>
      <c r="AC32" s="6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3"/>
      <c r="CI32" s="3"/>
      <c r="CJ32" s="6"/>
      <c r="CK32" s="19" t="s">
        <v>80</v>
      </c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9"/>
      <c r="DD32" s="65"/>
      <c r="DE32" s="65"/>
      <c r="DF32" s="65"/>
      <c r="DG32" s="65"/>
      <c r="DH32" s="65"/>
      <c r="DI32" s="65"/>
      <c r="DJ32" s="65"/>
      <c r="DK32" s="9"/>
      <c r="DL32" s="6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</row>
    <row r="33" spans="1:172" ht="15.75" thickBo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49" t="s">
        <v>70</v>
      </c>
      <c r="V33" s="49"/>
      <c r="W33" s="49"/>
      <c r="X33" s="49"/>
      <c r="Y33" s="49"/>
      <c r="Z33" s="49"/>
      <c r="AA33" s="49"/>
      <c r="AB33" s="23"/>
      <c r="AC33" s="54" t="s">
        <v>71</v>
      </c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25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87" t="s">
        <v>81</v>
      </c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9"/>
      <c r="CH33" s="3"/>
      <c r="CI33" s="3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49" t="s">
        <v>70</v>
      </c>
      <c r="DE33" s="49"/>
      <c r="DF33" s="49"/>
      <c r="DG33" s="49"/>
      <c r="DH33" s="49"/>
      <c r="DI33" s="49"/>
      <c r="DJ33" s="49"/>
      <c r="DK33" s="23"/>
      <c r="DL33" s="54" t="s">
        <v>71</v>
      </c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25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87" t="s">
        <v>81</v>
      </c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9"/>
    </row>
    <row r="34" spans="1:172" ht="15.75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19" t="s">
        <v>82</v>
      </c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75">
        <f>Январь!I3</f>
        <v>54.35</v>
      </c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7"/>
      <c r="CH34" s="3"/>
      <c r="CI34" s="3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19" t="s">
        <v>82</v>
      </c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75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7"/>
    </row>
    <row r="35" spans="1:172" ht="15.75" thickBot="1" x14ac:dyDescent="0.3">
      <c r="A35" s="3"/>
      <c r="B35" s="19" t="s">
        <v>83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9"/>
      <c r="AF35" s="9"/>
      <c r="AG35" s="84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6"/>
      <c r="AS35" s="6"/>
      <c r="AT35" s="19" t="s">
        <v>84</v>
      </c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78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80"/>
      <c r="CH35" s="3"/>
      <c r="CI35" s="3"/>
      <c r="CJ35" s="3"/>
      <c r="CK35" s="19" t="s">
        <v>83</v>
      </c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9"/>
      <c r="DO35" s="9"/>
      <c r="DP35" s="84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6"/>
      <c r="EB35" s="6"/>
      <c r="EC35" s="19" t="s">
        <v>84</v>
      </c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78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80"/>
    </row>
    <row r="36" spans="1:172" x14ac:dyDescent="0.25">
      <c r="A36" s="6"/>
      <c r="B36" s="19" t="s">
        <v>80</v>
      </c>
      <c r="C36" s="1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50"/>
      <c r="V36" s="50"/>
      <c r="W36" s="50"/>
      <c r="X36" s="50"/>
      <c r="Y36" s="50"/>
      <c r="Z36" s="50"/>
      <c r="AA36" s="50"/>
      <c r="AB36" s="6"/>
      <c r="AC36" s="6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6"/>
      <c r="AT36" s="19" t="s">
        <v>85</v>
      </c>
      <c r="AU36" s="6"/>
      <c r="AV36" s="6"/>
      <c r="AW36" s="6"/>
      <c r="AX36" s="6"/>
      <c r="AY36" s="6"/>
      <c r="AZ36" s="6"/>
      <c r="BA36" s="6"/>
      <c r="BB36" s="6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81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3"/>
      <c r="CH36" s="3"/>
      <c r="CI36" s="3"/>
      <c r="CJ36" s="6"/>
      <c r="CK36" s="19" t="s">
        <v>80</v>
      </c>
      <c r="CL36" s="19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50"/>
      <c r="DE36" s="50"/>
      <c r="DF36" s="50"/>
      <c r="DG36" s="50"/>
      <c r="DH36" s="50"/>
      <c r="DI36" s="50"/>
      <c r="DJ36" s="50"/>
      <c r="DK36" s="6"/>
      <c r="DL36" s="6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6"/>
      <c r="EC36" s="19" t="s">
        <v>85</v>
      </c>
      <c r="ED36" s="6"/>
      <c r="EE36" s="6"/>
      <c r="EF36" s="6"/>
      <c r="EG36" s="6"/>
      <c r="EH36" s="6"/>
      <c r="EI36" s="6"/>
      <c r="EJ36" s="6"/>
      <c r="EK36" s="6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81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3"/>
    </row>
    <row r="37" spans="1:17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49" t="s">
        <v>70</v>
      </c>
      <c r="V37" s="49"/>
      <c r="W37" s="49"/>
      <c r="X37" s="49"/>
      <c r="Y37" s="49"/>
      <c r="Z37" s="49"/>
      <c r="AA37" s="49"/>
      <c r="AB37" s="24"/>
      <c r="AC37" s="54" t="s">
        <v>71</v>
      </c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6" t="s">
        <v>86</v>
      </c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72">
        <f>Январь!H3</f>
        <v>2.29</v>
      </c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4"/>
      <c r="CH37" s="3"/>
      <c r="CI37" s="3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49" t="s">
        <v>70</v>
      </c>
      <c r="DE37" s="49"/>
      <c r="DF37" s="49"/>
      <c r="DG37" s="49"/>
      <c r="DH37" s="49"/>
      <c r="DI37" s="49"/>
      <c r="DJ37" s="49"/>
      <c r="DK37" s="24"/>
      <c r="DL37" s="54" t="s">
        <v>71</v>
      </c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6" t="s">
        <v>86</v>
      </c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72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4"/>
    </row>
    <row r="38" spans="1:172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"/>
      <c r="AT38" s="6"/>
      <c r="AU38" s="6"/>
      <c r="AV38" s="6"/>
      <c r="AW38" s="6"/>
      <c r="AX38" s="6"/>
      <c r="AY38" s="6"/>
      <c r="AZ38" s="6"/>
      <c r="BA38" s="6"/>
      <c r="BB38" s="6" t="s">
        <v>87</v>
      </c>
      <c r="BC38" s="6"/>
      <c r="BD38" s="3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6">
        <f>Январь!J3</f>
        <v>51.347999999999999</v>
      </c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8"/>
      <c r="CH38" s="3"/>
      <c r="CI38" s="3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"/>
      <c r="EC38" s="6"/>
      <c r="ED38" s="6"/>
      <c r="EE38" s="6"/>
      <c r="EF38" s="6"/>
      <c r="EG38" s="6"/>
      <c r="EH38" s="6"/>
      <c r="EI38" s="6"/>
      <c r="EJ38" s="6"/>
      <c r="EK38" s="6" t="s">
        <v>87</v>
      </c>
      <c r="EL38" s="6"/>
      <c r="EM38" s="3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6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8"/>
    </row>
    <row r="39" spans="1:172" x14ac:dyDescent="0.25">
      <c r="A39" s="6"/>
      <c r="B39" s="26" t="s">
        <v>88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 t="s">
        <v>89</v>
      </c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9">
        <f>Январь!K3</f>
        <v>5.2919999999999998</v>
      </c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1"/>
      <c r="CH39" s="3"/>
      <c r="CI39" s="3"/>
      <c r="CJ39" s="6"/>
      <c r="CK39" s="26" t="s">
        <v>88</v>
      </c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 t="s">
        <v>89</v>
      </c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9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1"/>
    </row>
    <row r="40" spans="1:172" x14ac:dyDescent="0.25">
      <c r="A40" s="6"/>
      <c r="B40" s="26" t="s">
        <v>90</v>
      </c>
      <c r="C40" s="6"/>
      <c r="D40" s="6"/>
      <c r="E40" s="6"/>
      <c r="F40" s="6"/>
      <c r="G40" s="6"/>
      <c r="H40" s="9"/>
      <c r="I40" s="9"/>
      <c r="J40" s="27"/>
      <c r="K40" s="27"/>
      <c r="L40" s="27"/>
      <c r="M40" s="27"/>
      <c r="N40" s="27"/>
      <c r="O40" s="27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"/>
      <c r="AT40" s="6"/>
      <c r="AU40" s="6"/>
      <c r="AV40" s="6"/>
      <c r="AW40" s="6"/>
      <c r="AX40" s="6"/>
      <c r="AY40" s="6"/>
      <c r="AZ40" s="6"/>
      <c r="BA40" s="6" t="s">
        <v>10</v>
      </c>
      <c r="BB40" s="6"/>
      <c r="BC40" s="3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2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4"/>
      <c r="CH40" s="3"/>
      <c r="CI40" s="3"/>
      <c r="CJ40" s="6"/>
      <c r="CK40" s="26" t="s">
        <v>90</v>
      </c>
      <c r="CL40" s="6"/>
      <c r="CM40" s="6"/>
      <c r="CN40" s="6"/>
      <c r="CO40" s="6"/>
      <c r="CP40" s="6"/>
      <c r="CQ40" s="9"/>
      <c r="CR40" s="9"/>
      <c r="CS40" s="27"/>
      <c r="CT40" s="27"/>
      <c r="CU40" s="27"/>
      <c r="CV40" s="27"/>
      <c r="CW40" s="27"/>
      <c r="CX40" s="27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"/>
      <c r="EC40" s="6"/>
      <c r="ED40" s="6"/>
      <c r="EE40" s="6"/>
      <c r="EF40" s="6"/>
      <c r="EG40" s="6"/>
      <c r="EH40" s="6"/>
      <c r="EI40" s="6"/>
      <c r="EJ40" s="6" t="s">
        <v>10</v>
      </c>
      <c r="EK40" s="6"/>
      <c r="EL40" s="3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2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4"/>
    </row>
    <row r="41" spans="1:17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"/>
      <c r="AT41" s="6" t="s">
        <v>91</v>
      </c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2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4"/>
      <c r="CH41" s="3"/>
      <c r="CI41" s="3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"/>
      <c r="EC41" s="6" t="s">
        <v>91</v>
      </c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2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4"/>
    </row>
    <row r="42" spans="1:172" ht="15.75" thickBot="1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6"/>
      <c r="AT42" s="4" t="s">
        <v>92</v>
      </c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58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60"/>
      <c r="CH42" s="3"/>
      <c r="CI42" s="3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6"/>
      <c r="EC42" s="4" t="s">
        <v>92</v>
      </c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58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60"/>
    </row>
    <row r="43" spans="1:172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3"/>
      <c r="AT43" s="6" t="s">
        <v>93</v>
      </c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3"/>
      <c r="CI43" s="3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3"/>
      <c r="EC43" s="6" t="s">
        <v>93</v>
      </c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</row>
    <row r="44" spans="1:172" ht="15.75" thickBot="1" x14ac:dyDescent="0.3">
      <c r="A44" s="55" t="s">
        <v>94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3"/>
      <c r="AT44" s="6" t="s">
        <v>95</v>
      </c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3"/>
      <c r="CI44" s="3"/>
      <c r="CJ44" s="55" t="s">
        <v>94</v>
      </c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3"/>
      <c r="EC44" s="6" t="s">
        <v>95</v>
      </c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</row>
    <row r="45" spans="1:172" ht="15.75" thickBot="1" x14ac:dyDescent="0.3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0"/>
      <c r="U45" s="50"/>
      <c r="V45" s="50"/>
      <c r="W45" s="50"/>
      <c r="X45" s="50"/>
      <c r="Y45" s="50"/>
      <c r="Z45" s="50"/>
      <c r="AA45" s="50"/>
      <c r="AB45" s="6"/>
      <c r="AC45" s="6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6"/>
      <c r="AS45" s="3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51">
        <f>Январь!E3</f>
        <v>161959</v>
      </c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3"/>
      <c r="CH45" s="3"/>
      <c r="CI45" s="3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0"/>
      <c r="DD45" s="50"/>
      <c r="DE45" s="50"/>
      <c r="DF45" s="50"/>
      <c r="DG45" s="50"/>
      <c r="DH45" s="50"/>
      <c r="DI45" s="50"/>
      <c r="DJ45" s="50"/>
      <c r="DK45" s="6"/>
      <c r="DL45" s="6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6"/>
      <c r="EB45" s="3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51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3"/>
    </row>
    <row r="46" spans="1:17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49" t="s">
        <v>70</v>
      </c>
      <c r="U46" s="49"/>
      <c r="V46" s="49"/>
      <c r="W46" s="49"/>
      <c r="X46" s="49"/>
      <c r="Y46" s="49"/>
      <c r="Z46" s="49"/>
      <c r="AA46" s="24"/>
      <c r="AB46" s="54" t="s">
        <v>71</v>
      </c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6"/>
      <c r="AT46" s="21" t="s">
        <v>68</v>
      </c>
      <c r="AU46" s="6"/>
      <c r="AV46" s="6"/>
      <c r="AW46" s="6"/>
      <c r="AX46" s="6"/>
      <c r="AY46" s="6"/>
      <c r="AZ46" s="6"/>
      <c r="BA46" s="6"/>
      <c r="BB46" s="6"/>
      <c r="BC46" s="6"/>
      <c r="BD46" s="50"/>
      <c r="BE46" s="50"/>
      <c r="BF46" s="50"/>
      <c r="BG46" s="50"/>
      <c r="BH46" s="50"/>
      <c r="BI46" s="50"/>
      <c r="BJ46" s="50"/>
      <c r="BK46" s="50"/>
      <c r="BL46" s="50"/>
      <c r="BM46" s="6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3"/>
      <c r="CI46" s="3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49" t="s">
        <v>70</v>
      </c>
      <c r="DD46" s="49"/>
      <c r="DE46" s="49"/>
      <c r="DF46" s="49"/>
      <c r="DG46" s="49"/>
      <c r="DH46" s="49"/>
      <c r="DI46" s="49"/>
      <c r="DJ46" s="24"/>
      <c r="DK46" s="54" t="s">
        <v>71</v>
      </c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6"/>
      <c r="EC46" s="21" t="s">
        <v>68</v>
      </c>
      <c r="ED46" s="6"/>
      <c r="EE46" s="6"/>
      <c r="EF46" s="6"/>
      <c r="EG46" s="6"/>
      <c r="EH46" s="6"/>
      <c r="EI46" s="6"/>
      <c r="EJ46" s="6"/>
      <c r="EK46" s="6"/>
      <c r="EL46" s="6"/>
      <c r="EM46" s="50"/>
      <c r="EN46" s="50"/>
      <c r="EO46" s="50"/>
      <c r="EP46" s="50"/>
      <c r="EQ46" s="50"/>
      <c r="ER46" s="50"/>
      <c r="ES46" s="50"/>
      <c r="ET46" s="50"/>
      <c r="EU46" s="50"/>
      <c r="EV46" s="6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</row>
    <row r="47" spans="1:172" x14ac:dyDescent="0.25">
      <c r="A47" s="6"/>
      <c r="B47" s="6"/>
      <c r="C47" s="6"/>
      <c r="D47" s="6"/>
      <c r="E47" s="6"/>
      <c r="F47" s="6"/>
      <c r="G47" s="6"/>
      <c r="H47" s="6" t="s">
        <v>96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49" t="s">
        <v>70</v>
      </c>
      <c r="BE47" s="49"/>
      <c r="BF47" s="49"/>
      <c r="BG47" s="49"/>
      <c r="BH47" s="49"/>
      <c r="BI47" s="49"/>
      <c r="BJ47" s="49"/>
      <c r="BK47" s="49"/>
      <c r="BL47" s="49"/>
      <c r="BM47" s="24"/>
      <c r="BN47" s="49" t="s">
        <v>71</v>
      </c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3"/>
      <c r="CI47" s="3"/>
      <c r="CJ47" s="6"/>
      <c r="CK47" s="6"/>
      <c r="CL47" s="6"/>
      <c r="CM47" s="6"/>
      <c r="CN47" s="6"/>
      <c r="CO47" s="6"/>
      <c r="CP47" s="6"/>
      <c r="CQ47" s="6" t="s">
        <v>96</v>
      </c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49" t="s">
        <v>70</v>
      </c>
      <c r="EN47" s="49"/>
      <c r="EO47" s="49"/>
      <c r="EP47" s="49"/>
      <c r="EQ47" s="49"/>
      <c r="ER47" s="49"/>
      <c r="ES47" s="49"/>
      <c r="ET47" s="49"/>
      <c r="EU47" s="49"/>
      <c r="EV47" s="24"/>
      <c r="EW47" s="49" t="s">
        <v>71</v>
      </c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</row>
    <row r="48" spans="1:17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</row>
  </sheetData>
  <mergeCells count="172">
    <mergeCell ref="BJ4:BR4"/>
    <mergeCell ref="BS4:BW4"/>
    <mergeCell ref="BX4:CG4"/>
    <mergeCell ref="ES4:FA4"/>
    <mergeCell ref="FB4:FF4"/>
    <mergeCell ref="FG4:FP4"/>
    <mergeCell ref="R8:BB8"/>
    <mergeCell ref="BP8:CG8"/>
    <mergeCell ref="DA8:EK8"/>
    <mergeCell ref="EY8:FP8"/>
    <mergeCell ref="R9:BB9"/>
    <mergeCell ref="DA9:EK9"/>
    <mergeCell ref="ED5:EH5"/>
    <mergeCell ref="ES5:FA5"/>
    <mergeCell ref="BP6:CG6"/>
    <mergeCell ref="EY6:FP6"/>
    <mergeCell ref="BP7:CG7"/>
    <mergeCell ref="EY7:FP7"/>
    <mergeCell ref="AD5:AF5"/>
    <mergeCell ref="AI5:AS5"/>
    <mergeCell ref="AU5:AY5"/>
    <mergeCell ref="BJ5:BR5"/>
    <mergeCell ref="DM5:DO5"/>
    <mergeCell ref="DR5:EB5"/>
    <mergeCell ref="V10:BK10"/>
    <mergeCell ref="BP10:CG10"/>
    <mergeCell ref="DE10:ET10"/>
    <mergeCell ref="EY10:FP10"/>
    <mergeCell ref="AI11:AW11"/>
    <mergeCell ref="AX11:BO11"/>
    <mergeCell ref="BP11:CG11"/>
    <mergeCell ref="DR11:EF11"/>
    <mergeCell ref="EG11:EX11"/>
    <mergeCell ref="EY11:FP11"/>
    <mergeCell ref="M13:AW13"/>
    <mergeCell ref="CV13:EF13"/>
    <mergeCell ref="S14:BC14"/>
    <mergeCell ref="BO14:CD14"/>
    <mergeCell ref="DB14:EL14"/>
    <mergeCell ref="EX14:FM14"/>
    <mergeCell ref="M12:AW12"/>
    <mergeCell ref="AX12:BO12"/>
    <mergeCell ref="BP12:CG12"/>
    <mergeCell ref="CV12:EF12"/>
    <mergeCell ref="EG12:EX12"/>
    <mergeCell ref="EY12:FP12"/>
    <mergeCell ref="DP17:DZ17"/>
    <mergeCell ref="EA17:EI17"/>
    <mergeCell ref="EJ17:EQ17"/>
    <mergeCell ref="ER17:FK17"/>
    <mergeCell ref="BU19:CG19"/>
    <mergeCell ref="FD19:FP19"/>
    <mergeCell ref="Z15:AW15"/>
    <mergeCell ref="DI15:EF15"/>
    <mergeCell ref="Z16:AW16"/>
    <mergeCell ref="DI16:EF16"/>
    <mergeCell ref="V17:AF17"/>
    <mergeCell ref="AG17:AQ17"/>
    <mergeCell ref="AR17:AZ17"/>
    <mergeCell ref="BA17:BH17"/>
    <mergeCell ref="BI17:CB17"/>
    <mergeCell ref="DE17:DO17"/>
    <mergeCell ref="EN22:EU22"/>
    <mergeCell ref="EW22:FP22"/>
    <mergeCell ref="A23:AB23"/>
    <mergeCell ref="BD23:BL23"/>
    <mergeCell ref="BN23:CG23"/>
    <mergeCell ref="CJ23:DK23"/>
    <mergeCell ref="EM23:EU23"/>
    <mergeCell ref="EW23:FP23"/>
    <mergeCell ref="Q20:AR20"/>
    <mergeCell ref="CZ20:EA20"/>
    <mergeCell ref="Q21:AR21"/>
    <mergeCell ref="CZ21:EA21"/>
    <mergeCell ref="A22:AB22"/>
    <mergeCell ref="AD22:AR22"/>
    <mergeCell ref="BE22:BL22"/>
    <mergeCell ref="BN22:CG22"/>
    <mergeCell ref="CJ22:DK22"/>
    <mergeCell ref="DM22:EA22"/>
    <mergeCell ref="A27:AR27"/>
    <mergeCell ref="BF27:BN27"/>
    <mergeCell ref="BP27:CG27"/>
    <mergeCell ref="CJ27:EA27"/>
    <mergeCell ref="EO27:EW27"/>
    <mergeCell ref="EY27:FP27"/>
    <mergeCell ref="R26:AR26"/>
    <mergeCell ref="BF26:BN26"/>
    <mergeCell ref="BP26:CG26"/>
    <mergeCell ref="DA26:EA26"/>
    <mergeCell ref="EO26:EW26"/>
    <mergeCell ref="EY26:FP26"/>
    <mergeCell ref="EO28:FB28"/>
    <mergeCell ref="FC28:FP28"/>
    <mergeCell ref="BF29:BS30"/>
    <mergeCell ref="BT29:CG30"/>
    <mergeCell ref="EO29:FB30"/>
    <mergeCell ref="FC29:FP30"/>
    <mergeCell ref="A28:AR28"/>
    <mergeCell ref="AS28:BE29"/>
    <mergeCell ref="BF28:BS28"/>
    <mergeCell ref="BT28:CG28"/>
    <mergeCell ref="CJ28:EA28"/>
    <mergeCell ref="EB28:EN29"/>
    <mergeCell ref="U33:AA33"/>
    <mergeCell ref="AC33:AS33"/>
    <mergeCell ref="BT33:CG33"/>
    <mergeCell ref="DD33:DJ33"/>
    <mergeCell ref="DL33:EB33"/>
    <mergeCell ref="FC33:FP33"/>
    <mergeCell ref="AE30:AR30"/>
    <mergeCell ref="DN30:EA30"/>
    <mergeCell ref="U32:AA32"/>
    <mergeCell ref="AD32:AR32"/>
    <mergeCell ref="DD32:DJ32"/>
    <mergeCell ref="DM32:EA32"/>
    <mergeCell ref="BT34:CG36"/>
    <mergeCell ref="FC34:FP36"/>
    <mergeCell ref="AG35:AR35"/>
    <mergeCell ref="DP35:EA35"/>
    <mergeCell ref="U36:AA36"/>
    <mergeCell ref="AD36:AR36"/>
    <mergeCell ref="BC36:BS36"/>
    <mergeCell ref="DD36:DJ36"/>
    <mergeCell ref="DM36:EA36"/>
    <mergeCell ref="EL36:FB36"/>
    <mergeCell ref="A38:AR38"/>
    <mergeCell ref="BT38:CG38"/>
    <mergeCell ref="CJ38:EA38"/>
    <mergeCell ref="FC38:FP38"/>
    <mergeCell ref="BT39:CG39"/>
    <mergeCell ref="FC39:FP39"/>
    <mergeCell ref="U37:AA37"/>
    <mergeCell ref="AC37:AS37"/>
    <mergeCell ref="BT37:CG37"/>
    <mergeCell ref="DD37:DJ37"/>
    <mergeCell ref="DL37:EB37"/>
    <mergeCell ref="FC37:FP37"/>
    <mergeCell ref="FC42:FP42"/>
    <mergeCell ref="A43:AR43"/>
    <mergeCell ref="CJ43:EA43"/>
    <mergeCell ref="P40:AR40"/>
    <mergeCell ref="BT40:CG40"/>
    <mergeCell ref="CY40:EA40"/>
    <mergeCell ref="FC40:FP40"/>
    <mergeCell ref="A41:AR41"/>
    <mergeCell ref="BT41:CG41"/>
    <mergeCell ref="CJ41:EA41"/>
    <mergeCell ref="FC41:FP41"/>
    <mergeCell ref="A44:S45"/>
    <mergeCell ref="CJ44:DB45"/>
    <mergeCell ref="T45:AA45"/>
    <mergeCell ref="AD45:AQ45"/>
    <mergeCell ref="BT45:CG45"/>
    <mergeCell ref="DC45:DJ45"/>
    <mergeCell ref="A42:AR42"/>
    <mergeCell ref="BT42:CG42"/>
    <mergeCell ref="CJ42:EA42"/>
    <mergeCell ref="BD47:BL47"/>
    <mergeCell ref="BN47:CG47"/>
    <mergeCell ref="EM47:EU47"/>
    <mergeCell ref="EW47:FP47"/>
    <mergeCell ref="DM45:DZ45"/>
    <mergeCell ref="FC45:FP45"/>
    <mergeCell ref="T46:Z46"/>
    <mergeCell ref="AB46:AR46"/>
    <mergeCell ref="BD46:BL46"/>
    <mergeCell ref="BN46:CG46"/>
    <mergeCell ref="DC46:DI46"/>
    <mergeCell ref="DK46:EA46"/>
    <mergeCell ref="EM46:EU46"/>
    <mergeCell ref="EW46:FP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Путевой лист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2019-11-05T11:35:44Z</dcterms:modified>
</cp:coreProperties>
</file>