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5480" windowHeight="7170"/>
  </bookViews>
  <sheets>
    <sheet name="Выполнение внутр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S35" i="1"/>
  <c r="R35" s="1"/>
  <c r="N35"/>
  <c r="G35"/>
  <c r="K35" s="1"/>
  <c r="S34"/>
  <c r="R34" s="1"/>
  <c r="N34"/>
  <c r="G34"/>
  <c r="K34" s="1"/>
  <c r="S33"/>
  <c r="R33" s="1"/>
  <c r="N33"/>
  <c r="S32"/>
  <c r="R32" s="1"/>
  <c r="N32"/>
  <c r="S31"/>
  <c r="R31" s="1"/>
  <c r="N31"/>
  <c r="G31"/>
  <c r="K31" s="1"/>
  <c r="S30"/>
  <c r="R30" s="1"/>
  <c r="N30"/>
  <c r="W29"/>
  <c r="S29" s="1"/>
  <c r="R29" s="1"/>
  <c r="N29"/>
  <c r="W28"/>
  <c r="S28" s="1"/>
  <c r="R28" s="1"/>
  <c r="N28"/>
  <c r="S27"/>
  <c r="R27" s="1"/>
  <c r="N27"/>
  <c r="S26"/>
  <c r="R26" s="1"/>
  <c r="N26"/>
  <c r="G26"/>
  <c r="K26" s="1"/>
  <c r="W25"/>
  <c r="S25" s="1"/>
  <c r="R25" s="1"/>
  <c r="N25"/>
  <c r="S24"/>
  <c r="R24" s="1"/>
  <c r="N24"/>
  <c r="S23"/>
  <c r="R23" s="1"/>
  <c r="N23"/>
  <c r="G23"/>
  <c r="K23" s="1"/>
  <c r="S22"/>
  <c r="R22" s="1"/>
  <c r="N22"/>
  <c r="G22"/>
  <c r="K22" s="1"/>
  <c r="S21"/>
  <c r="R21" s="1"/>
  <c r="N21"/>
  <c r="G21"/>
  <c r="K21" s="1"/>
  <c r="S20"/>
  <c r="R20" s="1"/>
  <c r="N20"/>
  <c r="G20"/>
  <c r="K20" s="1"/>
  <c r="S19"/>
  <c r="R19" s="1"/>
  <c r="N19"/>
  <c r="G19"/>
  <c r="K19" s="1"/>
  <c r="S18"/>
  <c r="R18" s="1"/>
  <c r="N18"/>
  <c r="G18"/>
  <c r="K18" s="1"/>
  <c r="S17"/>
  <c r="R17" s="1"/>
  <c r="N17"/>
  <c r="G17"/>
  <c r="K17" s="1"/>
  <c r="S16"/>
  <c r="R16" s="1"/>
  <c r="N16"/>
  <c r="K16"/>
  <c r="G16"/>
  <c r="B16"/>
  <c r="N15"/>
  <c r="G15"/>
  <c r="R15" s="1"/>
  <c r="AM7"/>
  <c r="AL7"/>
  <c r="AK7"/>
  <c r="AJ7"/>
  <c r="AI7"/>
  <c r="AH7"/>
  <c r="AG7"/>
  <c r="AF7"/>
  <c r="AE7"/>
  <c r="AD7"/>
  <c r="AC7"/>
  <c r="AB7"/>
  <c r="AA7"/>
  <c r="Z7"/>
  <c r="Y7"/>
  <c r="X7"/>
  <c r="W7"/>
  <c r="V7"/>
  <c r="U7"/>
  <c r="T7"/>
  <c r="AM6"/>
  <c r="AL6"/>
  <c r="AK6"/>
  <c r="AJ6"/>
  <c r="AI6"/>
  <c r="AH6"/>
  <c r="AG6"/>
  <c r="AF6"/>
  <c r="AE6"/>
  <c r="AD6"/>
  <c r="AC6"/>
  <c r="AB6"/>
  <c r="AA6"/>
  <c r="Z6"/>
  <c r="Y6"/>
  <c r="X6"/>
  <c r="W6"/>
  <c r="V6"/>
  <c r="U6"/>
  <c r="T6"/>
  <c r="AM5"/>
  <c r="AL5"/>
  <c r="AK5"/>
  <c r="AJ5"/>
  <c r="AI5"/>
  <c r="AH5"/>
  <c r="AG5"/>
  <c r="AF5"/>
  <c r="AE5"/>
  <c r="AD5"/>
  <c r="AC5"/>
  <c r="AB5"/>
  <c r="AA5"/>
  <c r="Z5"/>
  <c r="Y5"/>
  <c r="X5"/>
  <c r="W5"/>
  <c r="V5"/>
  <c r="U5"/>
  <c r="T5"/>
  <c r="AM4"/>
  <c r="AL4"/>
  <c r="AK4"/>
  <c r="AJ4"/>
  <c r="AI4"/>
  <c r="AH4"/>
  <c r="AG4"/>
  <c r="AF4"/>
  <c r="AE4"/>
  <c r="AD4"/>
  <c r="AC4"/>
  <c r="AB4"/>
  <c r="AA4"/>
  <c r="Z4"/>
  <c r="Y4"/>
  <c r="X4"/>
  <c r="W4"/>
  <c r="V4"/>
  <c r="U4"/>
  <c r="T4"/>
  <c r="AM1"/>
  <c r="AL1"/>
  <c r="AK1"/>
  <c r="AJ1"/>
  <c r="AI1"/>
  <c r="AH1"/>
  <c r="AG1"/>
  <c r="AF1"/>
  <c r="AE1"/>
  <c r="AD1"/>
  <c r="AC1"/>
  <c r="AB1"/>
  <c r="AA1"/>
  <c r="Z1"/>
  <c r="Y1"/>
  <c r="X1"/>
  <c r="W1"/>
  <c r="V1"/>
  <c r="U1"/>
  <c r="T1"/>
  <c r="G25" l="1"/>
  <c r="K25" s="1"/>
  <c r="G28"/>
  <c r="K28" s="1"/>
  <c r="G29"/>
  <c r="K29" s="1"/>
  <c r="G32"/>
  <c r="K32" s="1"/>
  <c r="G33"/>
  <c r="K33" s="1"/>
  <c r="S7"/>
  <c r="S4"/>
  <c r="S6"/>
  <c r="S5"/>
  <c r="K15"/>
  <c r="Q7" s="1"/>
  <c r="R7" s="1"/>
  <c r="G24"/>
  <c r="K24" s="1"/>
  <c r="G27"/>
  <c r="K27" s="1"/>
  <c r="Q6"/>
  <c r="R6" s="1"/>
  <c r="Q5"/>
  <c r="G30" l="1"/>
  <c r="K30" s="1"/>
  <c r="R5"/>
  <c r="Q4"/>
  <c r="R4" s="1"/>
</calcChain>
</file>

<file path=xl/sharedStrings.xml><?xml version="1.0" encoding="utf-8"?>
<sst xmlns="http://schemas.openxmlformats.org/spreadsheetml/2006/main" count="105" uniqueCount="45">
  <si>
    <t>1 нед.</t>
  </si>
  <si>
    <t>2 нед.</t>
  </si>
  <si>
    <t>3 нед.</t>
  </si>
  <si>
    <t>4 нед.</t>
  </si>
  <si>
    <t>Исполнитель</t>
  </si>
  <si>
    <t>Итого по договоренности</t>
  </si>
  <si>
    <t>Итого по вып. ранее</t>
  </si>
  <si>
    <t>Итого тек. вып.</t>
  </si>
  <si>
    <t>№ п\п</t>
  </si>
  <si>
    <t>Наименование работ</t>
  </si>
  <si>
    <t>Маркер затрат</t>
  </si>
  <si>
    <t>размер, мм</t>
  </si>
  <si>
    <t>Ед. изм.</t>
  </si>
  <si>
    <t>Кол-во по смете</t>
  </si>
  <si>
    <t>Кол-во по факту</t>
  </si>
  <si>
    <t>Цена за ед. по смете</t>
  </si>
  <si>
    <t>Цена за ед. по бюджету</t>
  </si>
  <si>
    <t>Цена за ед. по договоренности</t>
  </si>
  <si>
    <t xml:space="preserve">Стоимость, руб. </t>
  </si>
  <si>
    <t>Примечание</t>
  </si>
  <si>
    <t>Этап</t>
  </si>
  <si>
    <t>Срок начала пр-ва работ</t>
  </si>
  <si>
    <t>Длитеьность работ (дней)</t>
  </si>
  <si>
    <t>РД и МС</t>
  </si>
  <si>
    <t>Сумма за выполненные работы</t>
  </si>
  <si>
    <t>Раздел 1. Подготовительные работы</t>
  </si>
  <si>
    <t> м2 </t>
  </si>
  <si>
    <t>Стоимость монтажа и демонтажа строительных лесов</t>
  </si>
  <si>
    <t>Стоимость аренды строительных лесов сроком не более 5 месяцев, в т.ч. настилов</t>
  </si>
  <si>
    <t>Стоимость устройства защитной сетки</t>
  </si>
  <si>
    <t>Стоимость защитной сетки Элтковер </t>
  </si>
  <si>
    <t>ппр</t>
  </si>
  <si>
    <t>монтаж подвесных лесов</t>
  </si>
  <si>
    <t>ед.</t>
  </si>
  <si>
    <t>Раздел 2. Утепление и отделка фасадов</t>
  </si>
  <si>
    <t>Устройство плит утеплителя стен т.100мм</t>
  </si>
  <si>
    <t>м2</t>
  </si>
  <si>
    <t>Устройство плит утеплителя откосов т.50мм</t>
  </si>
  <si>
    <t>мп</t>
  </si>
  <si>
    <t>Устройство стеклосетки и подготовка под отделку  и отделка гладких поверхностей стен</t>
  </si>
  <si>
    <t>Устройство стеклосетки и подготовка под отделку гладких поверхностей откосов</t>
  </si>
  <si>
    <t>Исполнитель 1</t>
  </si>
  <si>
    <t>Исполнитель 2</t>
  </si>
  <si>
    <t>Исполнитель 3</t>
  </si>
  <si>
    <t>Исполнитель 4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</si>
</sst>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0.0"/>
    <numFmt numFmtId="166" formatCode="_(* #,##0.00_);_(* \(#,##0.00\);_(* &quot;-&quot;??_);_(@_)"/>
  </numFmts>
  <fonts count="1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  <xf numFmtId="0" fontId="15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6" fontId="15" fillId="0" borderId="0" applyFont="0" applyFill="0" applyBorder="0" applyAlignment="0" applyProtection="0"/>
  </cellStyleXfs>
  <cellXfs count="112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17" fontId="0" fillId="3" borderId="9" xfId="0" applyNumberFormat="1" applyFont="1" applyFill="1" applyBorder="1" applyAlignment="1">
      <alignment horizontal="center" vertical="center"/>
    </xf>
    <xf numFmtId="9" fontId="0" fillId="3" borderId="9" xfId="1" applyFont="1" applyFill="1" applyBorder="1" applyAlignment="1">
      <alignment horizontal="center" vertical="center"/>
    </xf>
    <xf numFmtId="17" fontId="0" fillId="3" borderId="9" xfId="0" applyNumberFormat="1" applyFont="1" applyFill="1" applyBorder="1" applyAlignment="1">
      <alignment vertical="center"/>
    </xf>
    <xf numFmtId="17" fontId="0" fillId="3" borderId="10" xfId="0" applyNumberFormat="1" applyFont="1" applyFill="1" applyBorder="1" applyAlignment="1">
      <alignment vertical="center"/>
    </xf>
    <xf numFmtId="17" fontId="0" fillId="3" borderId="11" xfId="0" applyNumberFormat="1" applyFont="1" applyFill="1" applyBorder="1" applyAlignment="1">
      <alignment vertical="center"/>
    </xf>
    <xf numFmtId="164" fontId="3" fillId="4" borderId="12" xfId="2" applyNumberFormat="1" applyFont="1" applyFill="1" applyBorder="1" applyAlignment="1">
      <alignment horizontal="center" vertical="center" wrapText="1"/>
    </xf>
    <xf numFmtId="164" fontId="3" fillId="4" borderId="13" xfId="2" applyNumberFormat="1" applyFont="1" applyFill="1" applyBorder="1" applyAlignment="1">
      <alignment horizontal="center" vertical="center" wrapText="1"/>
    </xf>
    <xf numFmtId="164" fontId="3" fillId="4" borderId="14" xfId="2" applyNumberFormat="1" applyFont="1" applyFill="1" applyBorder="1" applyAlignment="1">
      <alignment horizontal="center" vertical="center" wrapText="1"/>
    </xf>
    <xf numFmtId="164" fontId="3" fillId="4" borderId="15" xfId="2" applyNumberFormat="1" applyFont="1" applyFill="1" applyBorder="1" applyAlignment="1">
      <alignment horizontal="center" vertical="center" wrapText="1"/>
    </xf>
    <xf numFmtId="1" fontId="0" fillId="2" borderId="0" xfId="0" applyNumberFormat="1" applyFill="1"/>
    <xf numFmtId="1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164" fontId="3" fillId="5" borderId="2" xfId="2" applyNumberFormat="1" applyFont="1" applyFill="1" applyBorder="1" applyAlignment="1">
      <alignment horizontal="center" vertical="center" wrapText="1"/>
    </xf>
    <xf numFmtId="43" fontId="4" fillId="3" borderId="2" xfId="2" applyNumberFormat="1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164" fontId="3" fillId="3" borderId="4" xfId="2" applyNumberFormat="1" applyFont="1" applyFill="1" applyBorder="1" applyAlignment="1">
      <alignment horizontal="center" vertical="center" wrapText="1"/>
    </xf>
    <xf numFmtId="164" fontId="3" fillId="3" borderId="3" xfId="2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2" applyNumberFormat="1" applyFont="1" applyFill="1" applyBorder="1" applyAlignment="1">
      <alignment horizontal="center" vertical="center" wrapText="1"/>
    </xf>
    <xf numFmtId="43" fontId="5" fillId="4" borderId="7" xfId="2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left" vertical="center" wrapText="1"/>
    </xf>
    <xf numFmtId="164" fontId="3" fillId="4" borderId="0" xfId="2" applyNumberFormat="1" applyFont="1" applyFill="1" applyBorder="1" applyAlignment="1">
      <alignment horizontal="center" vertical="center" wrapText="1"/>
    </xf>
    <xf numFmtId="164" fontId="3" fillId="4" borderId="16" xfId="2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center" vertical="center" wrapText="1"/>
    </xf>
    <xf numFmtId="164" fontId="3" fillId="3" borderId="7" xfId="2" applyNumberFormat="1" applyFont="1" applyFill="1" applyBorder="1" applyAlignment="1">
      <alignment horizontal="center" vertical="center" wrapText="1"/>
    </xf>
    <xf numFmtId="43" fontId="5" fillId="3" borderId="7" xfId="2" applyNumberFormat="1" applyFont="1" applyFill="1" applyBorder="1" applyAlignment="1">
      <alignment horizontal="center" vertical="center" wrapText="1"/>
    </xf>
    <xf numFmtId="164" fontId="3" fillId="3" borderId="17" xfId="2" applyNumberFormat="1" applyFont="1" applyFill="1" applyBorder="1" applyAlignment="1">
      <alignment horizontal="center" vertical="center" wrapText="1"/>
    </xf>
    <xf numFmtId="164" fontId="3" fillId="3" borderId="18" xfId="2" applyNumberFormat="1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horizontal="center" vertical="center" wrapText="1"/>
    </xf>
    <xf numFmtId="164" fontId="3" fillId="3" borderId="20" xfId="2" applyNumberFormat="1" applyFont="1" applyFill="1" applyBorder="1" applyAlignment="1">
      <alignment horizontal="center" vertical="center" wrapText="1"/>
    </xf>
    <xf numFmtId="164" fontId="3" fillId="3" borderId="21" xfId="2" applyNumberFormat="1" applyFont="1" applyFill="1" applyBorder="1" applyAlignment="1">
      <alignment horizontal="center" vertical="center" wrapText="1"/>
    </xf>
    <xf numFmtId="0" fontId="6" fillId="6" borderId="22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top" wrapText="1"/>
    </xf>
    <xf numFmtId="164" fontId="7" fillId="0" borderId="7" xfId="2" applyNumberFormat="1" applyFont="1" applyFill="1" applyBorder="1" applyAlignment="1">
      <alignment horizontal="center" wrapText="1"/>
    </xf>
    <xf numFmtId="43" fontId="7" fillId="0" borderId="7" xfId="2" applyNumberFormat="1" applyFont="1" applyFill="1" applyBorder="1" applyAlignment="1">
      <alignment horizontal="center" wrapText="1"/>
    </xf>
    <xf numFmtId="164" fontId="7" fillId="0" borderId="7" xfId="2" applyNumberFormat="1" applyFont="1" applyFill="1" applyBorder="1" applyAlignment="1">
      <alignment horizontal="right" wrapText="1"/>
    </xf>
    <xf numFmtId="164" fontId="7" fillId="0" borderId="7" xfId="2" applyNumberFormat="1" applyFont="1" applyFill="1" applyBorder="1" applyAlignment="1">
      <alignment horizontal="left" wrapText="1"/>
    </xf>
    <xf numFmtId="0" fontId="0" fillId="0" borderId="7" xfId="0" applyFill="1" applyBorder="1"/>
    <xf numFmtId="164" fontId="7" fillId="0" borderId="7" xfId="2" applyNumberFormat="1" applyFont="1" applyBorder="1" applyAlignment="1">
      <alignment horizontal="right" wrapText="1"/>
    </xf>
    <xf numFmtId="164" fontId="7" fillId="0" borderId="8" xfId="2" applyNumberFormat="1" applyFont="1" applyFill="1" applyBorder="1" applyAlignment="1">
      <alignment horizontal="right" wrapText="1"/>
    </xf>
    <xf numFmtId="165" fontId="0" fillId="5" borderId="23" xfId="1" applyNumberFormat="1" applyFont="1" applyFill="1" applyBorder="1" applyProtection="1">
      <protection locked="0"/>
    </xf>
    <xf numFmtId="165" fontId="0" fillId="5" borderId="7" xfId="1" applyNumberFormat="1" applyFont="1" applyFill="1" applyBorder="1" applyProtection="1">
      <protection locked="0"/>
    </xf>
    <xf numFmtId="165" fontId="0" fillId="5" borderId="24" xfId="0" applyNumberFormat="1" applyFont="1" applyFill="1" applyBorder="1" applyProtection="1">
      <protection locked="0"/>
    </xf>
    <xf numFmtId="165" fontId="7" fillId="5" borderId="25" xfId="2" applyNumberFormat="1" applyFont="1" applyFill="1" applyBorder="1" applyAlignment="1" applyProtection="1">
      <alignment horizontal="left" wrapText="1"/>
      <protection locked="0"/>
    </xf>
    <xf numFmtId="165" fontId="0" fillId="5" borderId="8" xfId="1" applyNumberFormat="1" applyFont="1" applyFill="1" applyBorder="1" applyProtection="1">
      <protection locked="0"/>
    </xf>
    <xf numFmtId="165" fontId="0" fillId="5" borderId="5" xfId="1" applyNumberFormat="1" applyFont="1" applyFill="1" applyBorder="1" applyProtection="1">
      <protection locked="0"/>
    </xf>
    <xf numFmtId="165" fontId="7" fillId="5" borderId="7" xfId="1" applyNumberFormat="1" applyFont="1" applyFill="1" applyBorder="1" applyAlignment="1" applyProtection="1">
      <alignment horizontal="left" wrapText="1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vertical="justify"/>
    </xf>
    <xf numFmtId="0" fontId="8" fillId="0" borderId="7" xfId="0" applyFont="1" applyBorder="1" applyAlignment="1">
      <alignment horizontal="center" vertical="justify"/>
    </xf>
    <xf numFmtId="0" fontId="9" fillId="0" borderId="7" xfId="0" applyFont="1" applyBorder="1" applyAlignment="1">
      <alignment horizontal="center" vertical="justify"/>
    </xf>
    <xf numFmtId="4" fontId="9" fillId="0" borderId="26" xfId="0" applyNumberFormat="1" applyFont="1" applyBorder="1" applyAlignment="1">
      <alignment horizontal="right" vertical="justify"/>
    </xf>
    <xf numFmtId="165" fontId="0" fillId="5" borderId="26" xfId="1" applyNumberFormat="1" applyFont="1" applyFill="1" applyBorder="1" applyProtection="1">
      <protection locked="0"/>
    </xf>
    <xf numFmtId="165" fontId="0" fillId="5" borderId="5" xfId="0" applyNumberFormat="1" applyFont="1" applyFill="1" applyBorder="1" applyProtection="1">
      <protection locked="0"/>
    </xf>
    <xf numFmtId="165" fontId="7" fillId="5" borderId="7" xfId="2" applyNumberFormat="1" applyFont="1" applyFill="1" applyBorder="1" applyAlignment="1" applyProtection="1">
      <alignment horizontal="left" wrapText="1"/>
      <protection locked="0"/>
    </xf>
    <xf numFmtId="0" fontId="9" fillId="0" borderId="25" xfId="0" applyFont="1" applyBorder="1" applyAlignment="1">
      <alignment horizontal="center" vertical="justify"/>
    </xf>
    <xf numFmtId="4" fontId="9" fillId="0" borderId="27" xfId="0" applyNumberFormat="1" applyFont="1" applyBorder="1" applyAlignment="1">
      <alignment horizontal="right" vertical="justify"/>
    </xf>
    <xf numFmtId="0" fontId="0" fillId="0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0" fillId="0" borderId="7" xfId="2" applyNumberFormat="1" applyFont="1" applyFill="1" applyBorder="1" applyAlignment="1">
      <alignment horizontal="right" wrapText="1"/>
    </xf>
    <xf numFmtId="0" fontId="4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164" fontId="3" fillId="0" borderId="7" xfId="2" applyNumberFormat="1" applyFont="1" applyFill="1" applyBorder="1" applyAlignment="1">
      <alignment horizontal="center" vertical="center" wrapText="1"/>
    </xf>
    <xf numFmtId="43" fontId="7" fillId="0" borderId="7" xfId="2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 applyProtection="1">
      <alignment horizontal="center" vertical="top"/>
    </xf>
    <xf numFmtId="0" fontId="2" fillId="0" borderId="7" xfId="0" applyFont="1" applyFill="1" applyBorder="1" applyAlignment="1">
      <alignment horizontal="left" vertical="top" wrapText="1"/>
    </xf>
    <xf numFmtId="0" fontId="6" fillId="6" borderId="9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vertical="justify"/>
    </xf>
    <xf numFmtId="0" fontId="11" fillId="0" borderId="7" xfId="0" applyFont="1" applyBorder="1" applyAlignment="1">
      <alignment horizontal="center" vertical="justify"/>
    </xf>
    <xf numFmtId="0" fontId="12" fillId="0" borderId="25" xfId="0" applyFont="1" applyBorder="1" applyAlignment="1">
      <alignment horizontal="center" vertical="justify"/>
    </xf>
    <xf numFmtId="164" fontId="4" fillId="0" borderId="7" xfId="2" applyNumberFormat="1" applyFont="1" applyFill="1" applyBorder="1" applyAlignment="1">
      <alignment horizontal="right" wrapText="1"/>
    </xf>
    <xf numFmtId="4" fontId="12" fillId="0" borderId="27" xfId="0" applyNumberFormat="1" applyFont="1" applyBorder="1" applyAlignment="1">
      <alignment horizontal="right" vertical="justify"/>
    </xf>
    <xf numFmtId="43" fontId="4" fillId="0" borderId="7" xfId="2" applyNumberFormat="1" applyFont="1" applyFill="1" applyBorder="1" applyAlignment="1">
      <alignment horizontal="center" wrapText="1"/>
    </xf>
    <xf numFmtId="164" fontId="4" fillId="0" borderId="7" xfId="2" applyNumberFormat="1" applyFont="1" applyFill="1" applyBorder="1" applyAlignment="1">
      <alignment horizontal="left" wrapText="1"/>
    </xf>
    <xf numFmtId="164" fontId="4" fillId="0" borderId="7" xfId="2" applyNumberFormat="1" applyFont="1" applyBorder="1" applyAlignment="1">
      <alignment horizontal="right" wrapText="1"/>
    </xf>
    <xf numFmtId="165" fontId="3" fillId="5" borderId="26" xfId="1" applyNumberFormat="1" applyFont="1" applyFill="1" applyBorder="1" applyProtection="1">
      <protection locked="0"/>
    </xf>
    <xf numFmtId="165" fontId="3" fillId="5" borderId="7" xfId="1" applyNumberFormat="1" applyFont="1" applyFill="1" applyBorder="1" applyProtection="1">
      <protection locked="0"/>
    </xf>
    <xf numFmtId="165" fontId="3" fillId="5" borderId="5" xfId="0" applyNumberFormat="1" applyFont="1" applyFill="1" applyBorder="1" applyProtection="1">
      <protection locked="0"/>
    </xf>
    <xf numFmtId="165" fontId="4" fillId="5" borderId="7" xfId="2" applyNumberFormat="1" applyFont="1" applyFill="1" applyBorder="1" applyAlignment="1" applyProtection="1">
      <alignment horizontal="left" wrapText="1"/>
      <protection locked="0"/>
    </xf>
    <xf numFmtId="165" fontId="3" fillId="5" borderId="8" xfId="1" applyNumberFormat="1" applyFont="1" applyFill="1" applyBorder="1" applyProtection="1">
      <protection locked="0"/>
    </xf>
    <xf numFmtId="165" fontId="3" fillId="5" borderId="5" xfId="1" applyNumberFormat="1" applyFont="1" applyFill="1" applyBorder="1" applyProtection="1">
      <protection locked="0"/>
    </xf>
    <xf numFmtId="165" fontId="4" fillId="5" borderId="7" xfId="1" applyNumberFormat="1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vertical="justify"/>
    </xf>
    <xf numFmtId="0" fontId="13" fillId="0" borderId="7" xfId="0" applyFont="1" applyBorder="1" applyAlignment="1">
      <alignment horizontal="center" vertical="justify"/>
    </xf>
    <xf numFmtId="0" fontId="14" fillId="0" borderId="25" xfId="0" applyFont="1" applyBorder="1" applyAlignment="1">
      <alignment horizontal="center" vertical="justify"/>
    </xf>
    <xf numFmtId="4" fontId="14" fillId="0" borderId="27" xfId="0" applyNumberFormat="1" applyFont="1" applyBorder="1" applyAlignment="1">
      <alignment horizontal="right" vertical="justify"/>
    </xf>
    <xf numFmtId="0" fontId="4" fillId="0" borderId="7" xfId="0" applyFont="1" applyFill="1" applyBorder="1" applyAlignment="1">
      <alignment horizontal="left" vertical="top" wrapText="1"/>
    </xf>
    <xf numFmtId="0" fontId="3" fillId="0" borderId="0" xfId="0" applyFont="1"/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vertical="justify"/>
    </xf>
    <xf numFmtId="0" fontId="13" fillId="0" borderId="7" xfId="0" applyFont="1" applyFill="1" applyBorder="1" applyAlignment="1">
      <alignment horizontal="center" vertical="justify"/>
    </xf>
    <xf numFmtId="0" fontId="0" fillId="0" borderId="0" xfId="0" applyAlignment="1">
      <alignment horizontal="left"/>
    </xf>
    <xf numFmtId="3" fontId="0" fillId="0" borderId="0" xfId="0" applyNumberFormat="1"/>
    <xf numFmtId="0" fontId="2" fillId="2" borderId="0" xfId="0" applyFont="1" applyFill="1"/>
    <xf numFmtId="0" fontId="2" fillId="2" borderId="0" xfId="0" applyFont="1" applyFill="1" applyAlignment="1">
      <alignment horizontal="left"/>
    </xf>
    <xf numFmtId="1" fontId="0" fillId="7" borderId="0" xfId="0" applyNumberFormat="1" applyFill="1"/>
    <xf numFmtId="9" fontId="0" fillId="8" borderId="26" xfId="1" applyFont="1" applyFill="1" applyBorder="1" applyProtection="1">
      <protection locked="0"/>
    </xf>
    <xf numFmtId="17" fontId="0" fillId="3" borderId="10" xfId="0" applyNumberFormat="1" applyFont="1" applyFill="1" applyBorder="1" applyAlignment="1">
      <alignment horizontal="center"/>
    </xf>
    <xf numFmtId="17" fontId="0" fillId="3" borderId="11" xfId="0" applyNumberFormat="1" applyFont="1" applyFill="1" applyBorder="1" applyAlignment="1">
      <alignment horizontal="center"/>
    </xf>
    <xf numFmtId="17" fontId="0" fillId="3" borderId="9" xfId="0" applyNumberFormat="1" applyFont="1" applyFill="1" applyBorder="1" applyAlignment="1">
      <alignment horizontal="center"/>
    </xf>
    <xf numFmtId="9" fontId="0" fillId="8" borderId="7" xfId="1" applyFont="1" applyFill="1" applyBorder="1" applyProtection="1">
      <protection locked="0"/>
    </xf>
  </cellXfs>
  <cellStyles count="8">
    <cellStyle name="Обычный" xfId="0" builtinId="0"/>
    <cellStyle name="Обычный 2" xfId="3"/>
    <cellStyle name="Обычный 3" xfId="4"/>
    <cellStyle name="Процентный" xfId="1" builtinId="5"/>
    <cellStyle name="Финансовый 2" xfId="5"/>
    <cellStyle name="Финансовый 3" xfId="2"/>
    <cellStyle name="Финансовый 3 2" xfId="6"/>
    <cellStyle name="Финансовый 4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72;&#1088;&#1090;&#1086;&#1095;&#1082;&#1080;%20&#1087;&#1088;&#1086;&#1077;&#1082;&#1090;&#1086;&#1074;/&#1057;&#1086;&#1102;&#1079;%20&#1060;&#1072;&#1089;&#1072;&#1076;&#1099;/&#1050;&#1072;&#1088;&#1090;&#1086;&#1095;&#1082;&#1072;_&#1057;&#1060;_&#1057;&#1052;&#1056;_230520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"/>
      <sheetName val="СГБ"/>
      <sheetName val="Выполнение внутр"/>
      <sheetName val="Выполнение внеш"/>
      <sheetName val="Временный учет затрат на 21 мая"/>
    </sheetNames>
    <sheetDataSet>
      <sheetData sheetId="0" refreshError="1"/>
      <sheetData sheetId="1">
        <row r="25">
          <cell r="B25" t="str">
            <v>Стоимость доставки строительных лесов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352"/>
  <sheetViews>
    <sheetView tabSelected="1" topLeftCell="O19" zoomScale="80" zoomScaleNormal="80" workbookViewId="0">
      <selection activeCell="W28" sqref="W28"/>
    </sheetView>
  </sheetViews>
  <sheetFormatPr defaultRowHeight="15"/>
  <cols>
    <col min="2" max="2" width="56.5703125" customWidth="1"/>
    <col min="3" max="3" width="16.7109375" customWidth="1"/>
    <col min="4" max="4" width="9.28515625" hidden="1" customWidth="1"/>
    <col min="7" max="10" width="13.5703125" customWidth="1"/>
    <col min="11" max="11" width="11.5703125" customWidth="1"/>
    <col min="12" max="12" width="13.42578125" bestFit="1" customWidth="1"/>
    <col min="13" max="13" width="16" style="102" bestFit="1" customWidth="1"/>
    <col min="14" max="14" width="16" bestFit="1" customWidth="1"/>
    <col min="15" max="15" width="16.7109375" bestFit="1" customWidth="1"/>
    <col min="16" max="16" width="13.5703125" customWidth="1"/>
    <col min="17" max="17" width="9.5703125" bestFit="1" customWidth="1"/>
    <col min="18" max="18" width="15.85546875" bestFit="1" customWidth="1"/>
    <col min="19" max="19" width="10.7109375" customWidth="1"/>
    <col min="21" max="21" width="13" bestFit="1" customWidth="1"/>
    <col min="23" max="23" width="11.42578125" bestFit="1" customWidth="1"/>
  </cols>
  <sheetData>
    <row r="1" spans="1:39" s="104" customFormat="1">
      <c r="M1" s="105"/>
      <c r="T1" s="104">
        <f t="shared" ref="T1:AM1" ca="1" si="0">IF(MONTH(T2)=MONTH(TODAY()),1,0)</f>
        <v>0</v>
      </c>
      <c r="U1" s="104">
        <f t="shared" ca="1" si="0"/>
        <v>0</v>
      </c>
      <c r="V1" s="104">
        <f t="shared" ca="1" si="0"/>
        <v>0</v>
      </c>
      <c r="W1" s="104">
        <f t="shared" ca="1" si="0"/>
        <v>0</v>
      </c>
      <c r="X1" s="104">
        <f t="shared" ca="1" si="0"/>
        <v>1</v>
      </c>
      <c r="Y1" s="104">
        <f t="shared" ca="1" si="0"/>
        <v>1</v>
      </c>
      <c r="Z1" s="104">
        <f t="shared" ca="1" si="0"/>
        <v>1</v>
      </c>
      <c r="AA1" s="104">
        <f t="shared" ca="1" si="0"/>
        <v>1</v>
      </c>
      <c r="AB1" s="104">
        <f t="shared" ca="1" si="0"/>
        <v>0</v>
      </c>
      <c r="AC1" s="104">
        <f t="shared" ca="1" si="0"/>
        <v>0</v>
      </c>
      <c r="AD1" s="104">
        <f t="shared" ca="1" si="0"/>
        <v>0</v>
      </c>
      <c r="AE1" s="104">
        <f t="shared" ca="1" si="0"/>
        <v>0</v>
      </c>
      <c r="AF1" s="104">
        <f t="shared" ca="1" si="0"/>
        <v>0</v>
      </c>
      <c r="AG1" s="104">
        <f t="shared" ca="1" si="0"/>
        <v>0</v>
      </c>
      <c r="AH1" s="104">
        <f t="shared" ca="1" si="0"/>
        <v>0</v>
      </c>
      <c r="AI1" s="104">
        <f t="shared" ca="1" si="0"/>
        <v>0</v>
      </c>
      <c r="AJ1" s="104">
        <f t="shared" ca="1" si="0"/>
        <v>0</v>
      </c>
      <c r="AK1" s="104">
        <f t="shared" ca="1" si="0"/>
        <v>0</v>
      </c>
      <c r="AL1" s="104">
        <f t="shared" ca="1" si="0"/>
        <v>0</v>
      </c>
      <c r="AM1" s="104">
        <f t="shared" ca="1" si="0"/>
        <v>0</v>
      </c>
    </row>
    <row r="2" spans="1:39" s="1" customFormat="1">
      <c r="M2" s="2"/>
      <c r="P2" s="3"/>
      <c r="Q2" s="3"/>
      <c r="R2" s="4"/>
      <c r="S2" s="4"/>
      <c r="T2" s="5">
        <v>41365</v>
      </c>
      <c r="U2" s="6">
        <v>41365</v>
      </c>
      <c r="V2" s="6">
        <v>41365</v>
      </c>
      <c r="W2" s="7">
        <v>41365</v>
      </c>
      <c r="X2" s="5">
        <v>41395</v>
      </c>
      <c r="Y2" s="6">
        <v>41395</v>
      </c>
      <c r="Z2" s="6">
        <v>41395</v>
      </c>
      <c r="AA2" s="7">
        <v>41395</v>
      </c>
      <c r="AB2" s="5">
        <v>41426</v>
      </c>
      <c r="AC2" s="6">
        <v>41426</v>
      </c>
      <c r="AD2" s="6">
        <v>41426</v>
      </c>
      <c r="AE2" s="7">
        <v>41426</v>
      </c>
      <c r="AF2" s="5">
        <v>41456</v>
      </c>
      <c r="AG2" s="6">
        <v>41456</v>
      </c>
      <c r="AH2" s="6">
        <v>41456</v>
      </c>
      <c r="AI2" s="7">
        <v>41456</v>
      </c>
      <c r="AJ2" s="5">
        <v>41487</v>
      </c>
      <c r="AK2" s="6">
        <v>41487</v>
      </c>
      <c r="AL2" s="6">
        <v>41487</v>
      </c>
      <c r="AM2" s="7">
        <v>41487</v>
      </c>
    </row>
    <row r="3" spans="1:39" s="1" customFormat="1" ht="45">
      <c r="M3" s="2"/>
      <c r="P3" s="8" t="s">
        <v>4</v>
      </c>
      <c r="Q3" s="8" t="s">
        <v>5</v>
      </c>
      <c r="R3" s="8" t="s">
        <v>6</v>
      </c>
      <c r="S3" s="8" t="s">
        <v>7</v>
      </c>
      <c r="T3" s="8" t="s">
        <v>0</v>
      </c>
      <c r="U3" s="9" t="s">
        <v>1</v>
      </c>
      <c r="V3" s="9" t="s">
        <v>2</v>
      </c>
      <c r="W3" s="10" t="s">
        <v>3</v>
      </c>
      <c r="X3" s="8" t="s">
        <v>0</v>
      </c>
      <c r="Y3" s="9" t="s">
        <v>1</v>
      </c>
      <c r="Z3" s="9" t="s">
        <v>2</v>
      </c>
      <c r="AA3" s="10" t="s">
        <v>3</v>
      </c>
      <c r="AB3" s="11" t="s">
        <v>0</v>
      </c>
      <c r="AC3" s="9" t="s">
        <v>1</v>
      </c>
      <c r="AD3" s="9" t="s">
        <v>2</v>
      </c>
      <c r="AE3" s="9" t="s">
        <v>3</v>
      </c>
      <c r="AF3" s="8" t="s">
        <v>0</v>
      </c>
      <c r="AG3" s="9" t="s">
        <v>1</v>
      </c>
      <c r="AH3" s="9" t="s">
        <v>2</v>
      </c>
      <c r="AI3" s="10" t="s">
        <v>3</v>
      </c>
      <c r="AJ3" s="9" t="s">
        <v>0</v>
      </c>
      <c r="AK3" s="9" t="s">
        <v>1</v>
      </c>
      <c r="AL3" s="9" t="s">
        <v>2</v>
      </c>
      <c r="AM3" s="9" t="s">
        <v>3</v>
      </c>
    </row>
    <row r="4" spans="1:39" s="1" customFormat="1">
      <c r="M4" s="2"/>
      <c r="P4" t="s">
        <v>41</v>
      </c>
      <c r="Q4" s="1">
        <f>SUMIF($M$15:M2171,P4,$K$15:K2171)</f>
        <v>807336.59999999986</v>
      </c>
      <c r="R4" s="12">
        <f ca="1">Q4-S4</f>
        <v>807336.59999999986</v>
      </c>
      <c r="S4" s="106">
        <f ca="1">SUMIF(T$1:AM$1,1,T4:AM4)</f>
        <v>0</v>
      </c>
      <c r="T4" s="13">
        <f>SUMPRODUCT((M$15:M$1279=$P$4)*J$15:J$1279,(M$15:M$1279=$P$4)*T$15:T$1279)</f>
        <v>59</v>
      </c>
      <c r="U4" s="13">
        <f t="shared" ref="U4:AD7" si="1">SUMPRODUCT(($M$15:$M$1279=$P4)*$J$15:$J$1279,($M$15:$M$1279=$P4)*U$15:U$1279)</f>
        <v>88.5</v>
      </c>
      <c r="V4" s="13">
        <f t="shared" si="1"/>
        <v>118</v>
      </c>
      <c r="W4" s="13">
        <f t="shared" si="1"/>
        <v>807071.09999999986</v>
      </c>
      <c r="X4" s="13">
        <f t="shared" si="1"/>
        <v>0</v>
      </c>
      <c r="Y4" s="13">
        <f t="shared" si="1"/>
        <v>0</v>
      </c>
      <c r="Z4" s="13">
        <f t="shared" si="1"/>
        <v>0</v>
      </c>
      <c r="AA4" s="13">
        <f t="shared" si="1"/>
        <v>0</v>
      </c>
      <c r="AB4" s="13">
        <f t="shared" si="1"/>
        <v>0</v>
      </c>
      <c r="AC4" s="13">
        <f t="shared" si="1"/>
        <v>0</v>
      </c>
      <c r="AD4" s="13">
        <f t="shared" si="1"/>
        <v>0</v>
      </c>
      <c r="AE4" s="13">
        <f t="shared" ref="AE4:AM7" si="2">SUMPRODUCT(($M$15:$M$1279=$P4)*$J$15:$J$1279,($M$15:$M$1279=$P4)*AE$15:AE$1279)</f>
        <v>0</v>
      </c>
      <c r="AF4" s="13">
        <f t="shared" si="2"/>
        <v>0</v>
      </c>
      <c r="AG4" s="13">
        <f t="shared" si="2"/>
        <v>0</v>
      </c>
      <c r="AH4" s="13">
        <f t="shared" si="2"/>
        <v>0</v>
      </c>
      <c r="AI4" s="13">
        <f t="shared" si="2"/>
        <v>0</v>
      </c>
      <c r="AJ4" s="13">
        <f t="shared" si="2"/>
        <v>0</v>
      </c>
      <c r="AK4" s="13">
        <f t="shared" si="2"/>
        <v>0</v>
      </c>
      <c r="AL4" s="13">
        <f t="shared" si="2"/>
        <v>0</v>
      </c>
      <c r="AM4" s="13">
        <f t="shared" si="2"/>
        <v>0</v>
      </c>
    </row>
    <row r="5" spans="1:39" s="1" customFormat="1">
      <c r="M5" s="2"/>
      <c r="P5" s="1" t="s">
        <v>42</v>
      </c>
      <c r="Q5" s="1">
        <f>SUMIF($M$15:M2172,P5,$K$15:K2172)</f>
        <v>0</v>
      </c>
      <c r="R5" s="12">
        <f t="shared" ref="R5:R7" ca="1" si="3">Q5-S5</f>
        <v>0</v>
      </c>
      <c r="S5" s="106">
        <f t="shared" ref="S5:S7" ca="1" si="4">SUMIF(T$1:AM$1,1,T5:AM5)</f>
        <v>0</v>
      </c>
      <c r="T5" s="13">
        <f>SUMPRODUCT(($M$15:$M$1279=$P$5)*$J$15:$J$1279,($M$15:$M$1279=$P$5)*$T$15:$T$1279)</f>
        <v>0</v>
      </c>
      <c r="U5" s="13">
        <f t="shared" si="1"/>
        <v>0</v>
      </c>
      <c r="V5" s="13">
        <f t="shared" si="1"/>
        <v>0</v>
      </c>
      <c r="W5" s="13">
        <f t="shared" si="1"/>
        <v>0</v>
      </c>
      <c r="X5" s="13">
        <f t="shared" si="1"/>
        <v>0</v>
      </c>
      <c r="Y5" s="13">
        <f t="shared" si="1"/>
        <v>0</v>
      </c>
      <c r="Z5" s="13">
        <f t="shared" si="1"/>
        <v>0</v>
      </c>
      <c r="AA5" s="13">
        <f t="shared" si="1"/>
        <v>0</v>
      </c>
      <c r="AB5" s="13">
        <f t="shared" si="1"/>
        <v>0</v>
      </c>
      <c r="AC5" s="13">
        <f t="shared" si="1"/>
        <v>0</v>
      </c>
      <c r="AD5" s="13">
        <f t="shared" si="1"/>
        <v>0</v>
      </c>
      <c r="AE5" s="13">
        <f t="shared" si="2"/>
        <v>0</v>
      </c>
      <c r="AF5" s="13">
        <f t="shared" si="2"/>
        <v>0</v>
      </c>
      <c r="AG5" s="13">
        <f t="shared" si="2"/>
        <v>0</v>
      </c>
      <c r="AH5" s="13">
        <f t="shared" si="2"/>
        <v>0</v>
      </c>
      <c r="AI5" s="13">
        <f t="shared" si="2"/>
        <v>0</v>
      </c>
      <c r="AJ5" s="13">
        <f t="shared" si="2"/>
        <v>0</v>
      </c>
      <c r="AK5" s="13">
        <f t="shared" si="2"/>
        <v>0</v>
      </c>
      <c r="AL5" s="13">
        <f t="shared" si="2"/>
        <v>0</v>
      </c>
      <c r="AM5" s="13">
        <f t="shared" si="2"/>
        <v>0</v>
      </c>
    </row>
    <row r="6" spans="1:39" s="1" customFormat="1">
      <c r="M6" s="2"/>
      <c r="P6" s="1" t="s">
        <v>43</v>
      </c>
      <c r="Q6" s="1">
        <f>SUMIF($M$15:M2173,P6,$K$15:K2173)</f>
        <v>302315.65000000002</v>
      </c>
      <c r="R6" s="12">
        <f t="shared" ca="1" si="3"/>
        <v>302315.65000000002</v>
      </c>
      <c r="S6" s="106">
        <f t="shared" ca="1" si="4"/>
        <v>0</v>
      </c>
      <c r="T6" s="13">
        <f>SUMPRODUCT(($M$15:$M$1279=$P$6)*$J$15:$J$1279,($M$15:$M$1279=$P$6)*$T$15:$T$1279)</f>
        <v>73.05</v>
      </c>
      <c r="U6" s="13">
        <f t="shared" si="1"/>
        <v>97.4</v>
      </c>
      <c r="V6" s="13">
        <f t="shared" si="1"/>
        <v>146.1</v>
      </c>
      <c r="W6" s="13">
        <f t="shared" si="1"/>
        <v>301999.09999999998</v>
      </c>
      <c r="X6" s="13">
        <f t="shared" si="1"/>
        <v>0</v>
      </c>
      <c r="Y6" s="13">
        <f t="shared" si="1"/>
        <v>0</v>
      </c>
      <c r="Z6" s="13">
        <f t="shared" si="1"/>
        <v>0</v>
      </c>
      <c r="AA6" s="13">
        <f t="shared" si="1"/>
        <v>0</v>
      </c>
      <c r="AB6" s="13">
        <f t="shared" si="1"/>
        <v>0</v>
      </c>
      <c r="AC6" s="13">
        <f t="shared" si="1"/>
        <v>0</v>
      </c>
      <c r="AD6" s="13">
        <f t="shared" si="1"/>
        <v>0</v>
      </c>
      <c r="AE6" s="13">
        <f t="shared" si="2"/>
        <v>0</v>
      </c>
      <c r="AF6" s="13">
        <f t="shared" si="2"/>
        <v>0</v>
      </c>
      <c r="AG6" s="13">
        <f t="shared" si="2"/>
        <v>0</v>
      </c>
      <c r="AH6" s="13">
        <f t="shared" si="2"/>
        <v>0</v>
      </c>
      <c r="AI6" s="13">
        <f t="shared" si="2"/>
        <v>0</v>
      </c>
      <c r="AJ6" s="13">
        <f t="shared" si="2"/>
        <v>0</v>
      </c>
      <c r="AK6" s="13">
        <f t="shared" si="2"/>
        <v>0</v>
      </c>
      <c r="AL6" s="13">
        <f t="shared" si="2"/>
        <v>0</v>
      </c>
      <c r="AM6" s="13">
        <f t="shared" si="2"/>
        <v>0</v>
      </c>
    </row>
    <row r="7" spans="1:39" s="1" customFormat="1">
      <c r="M7" s="2"/>
      <c r="P7" s="1" t="s">
        <v>44</v>
      </c>
      <c r="Q7" s="1">
        <f>SUMIF($M$15:M2174,P7,$K$15:K2174)</f>
        <v>2653506.6500000004</v>
      </c>
      <c r="R7" s="12">
        <f t="shared" ca="1" si="3"/>
        <v>2653506.6500000004</v>
      </c>
      <c r="S7" s="106">
        <f t="shared" ca="1" si="4"/>
        <v>0</v>
      </c>
      <c r="T7" s="13">
        <f>SUMPRODUCT(($M$15:$M$1279=$P$7)*$J$15:$J$1279,($M$15:$M$1279=$P$7)*$T$15:$T$1279)</f>
        <v>0</v>
      </c>
      <c r="U7" s="13">
        <f t="shared" si="1"/>
        <v>0</v>
      </c>
      <c r="V7" s="13">
        <f t="shared" si="1"/>
        <v>0</v>
      </c>
      <c r="W7" s="13">
        <f t="shared" si="1"/>
        <v>2653506.6500000004</v>
      </c>
      <c r="X7" s="13">
        <f t="shared" si="1"/>
        <v>0</v>
      </c>
      <c r="Y7" s="13">
        <f t="shared" si="1"/>
        <v>0</v>
      </c>
      <c r="Z7" s="13">
        <f t="shared" si="1"/>
        <v>0</v>
      </c>
      <c r="AA7" s="13">
        <f t="shared" si="1"/>
        <v>0</v>
      </c>
      <c r="AB7" s="13">
        <f t="shared" si="1"/>
        <v>0</v>
      </c>
      <c r="AC7" s="13">
        <f t="shared" si="1"/>
        <v>0</v>
      </c>
      <c r="AD7" s="13">
        <f t="shared" si="1"/>
        <v>0</v>
      </c>
      <c r="AE7" s="13">
        <f t="shared" si="2"/>
        <v>0</v>
      </c>
      <c r="AF7" s="13">
        <f t="shared" si="2"/>
        <v>0</v>
      </c>
      <c r="AG7" s="13">
        <f t="shared" si="2"/>
        <v>0</v>
      </c>
      <c r="AH7" s="13">
        <f t="shared" si="2"/>
        <v>0</v>
      </c>
      <c r="AI7" s="13">
        <f t="shared" si="2"/>
        <v>0</v>
      </c>
      <c r="AJ7" s="13">
        <f t="shared" si="2"/>
        <v>0</v>
      </c>
      <c r="AK7" s="13">
        <f t="shared" si="2"/>
        <v>0</v>
      </c>
      <c r="AL7" s="13">
        <f t="shared" si="2"/>
        <v>0</v>
      </c>
      <c r="AM7" s="13">
        <f t="shared" si="2"/>
        <v>0</v>
      </c>
    </row>
    <row r="8" spans="1:39" s="1" customFormat="1">
      <c r="M8" s="2"/>
    </row>
    <row r="9" spans="1:39" s="1" customFormat="1">
      <c r="M9" s="2"/>
    </row>
    <row r="10" spans="1:39" s="1" customFormat="1">
      <c r="M10" s="2"/>
    </row>
    <row r="11" spans="1:39" s="1" customFormat="1" ht="15.75" thickBot="1">
      <c r="M11" s="2"/>
    </row>
    <row r="12" spans="1:39" ht="60">
      <c r="A12" s="14" t="s">
        <v>8</v>
      </c>
      <c r="B12" s="15" t="s">
        <v>9</v>
      </c>
      <c r="C12" s="15" t="s">
        <v>10</v>
      </c>
      <c r="D12" s="15" t="s">
        <v>11</v>
      </c>
      <c r="E12" s="16" t="s">
        <v>12</v>
      </c>
      <c r="F12" s="17" t="s">
        <v>13</v>
      </c>
      <c r="G12" s="15" t="s">
        <v>14</v>
      </c>
      <c r="H12" s="15" t="s">
        <v>15</v>
      </c>
      <c r="I12" s="15" t="s">
        <v>16</v>
      </c>
      <c r="J12" s="18" t="s">
        <v>17</v>
      </c>
      <c r="K12" s="15" t="s">
        <v>18</v>
      </c>
      <c r="L12" s="15" t="s">
        <v>19</v>
      </c>
      <c r="M12" s="18" t="s">
        <v>4</v>
      </c>
      <c r="N12" s="15" t="s">
        <v>20</v>
      </c>
      <c r="O12" s="19" t="s">
        <v>21</v>
      </c>
      <c r="P12" s="19" t="s">
        <v>22</v>
      </c>
      <c r="Q12" s="19" t="s">
        <v>23</v>
      </c>
      <c r="R12" s="19" t="s">
        <v>24</v>
      </c>
      <c r="S12" s="20"/>
      <c r="T12" s="108">
        <v>41365</v>
      </c>
      <c r="U12" s="108"/>
      <c r="V12" s="108"/>
      <c r="W12" s="109"/>
      <c r="X12" s="108">
        <v>41395</v>
      </c>
      <c r="Y12" s="108"/>
      <c r="Z12" s="108"/>
      <c r="AA12" s="109"/>
      <c r="AB12" s="110">
        <v>41426</v>
      </c>
      <c r="AC12" s="108"/>
      <c r="AD12" s="108"/>
      <c r="AE12" s="109"/>
      <c r="AF12" s="110">
        <v>41456</v>
      </c>
      <c r="AG12" s="108"/>
      <c r="AH12" s="108"/>
      <c r="AI12" s="109"/>
      <c r="AJ12" s="110">
        <v>41487</v>
      </c>
      <c r="AK12" s="108"/>
      <c r="AL12" s="108"/>
      <c r="AM12" s="109"/>
    </row>
    <row r="13" spans="1:39">
      <c r="A13" s="21"/>
      <c r="B13" s="22"/>
      <c r="C13" s="22"/>
      <c r="D13" s="22"/>
      <c r="E13" s="23"/>
      <c r="F13" s="24"/>
      <c r="G13" s="22"/>
      <c r="H13" s="22"/>
      <c r="I13" s="22"/>
      <c r="J13" s="22"/>
      <c r="K13" s="22"/>
      <c r="L13" s="22"/>
      <c r="M13" s="25"/>
      <c r="N13" s="22"/>
      <c r="O13" s="26"/>
      <c r="P13" s="26"/>
      <c r="Q13" s="26"/>
      <c r="R13" s="26"/>
      <c r="S13" s="27"/>
      <c r="T13" s="11" t="s">
        <v>0</v>
      </c>
      <c r="U13" s="9" t="s">
        <v>1</v>
      </c>
      <c r="V13" s="9" t="s">
        <v>2</v>
      </c>
      <c r="W13" s="10" t="s">
        <v>3</v>
      </c>
      <c r="X13" s="8" t="s">
        <v>0</v>
      </c>
      <c r="Y13" s="9" t="s">
        <v>1</v>
      </c>
      <c r="Z13" s="9" t="s">
        <v>2</v>
      </c>
      <c r="AA13" s="10" t="s">
        <v>3</v>
      </c>
      <c r="AB13" s="8" t="s">
        <v>0</v>
      </c>
      <c r="AC13" s="9" t="s">
        <v>1</v>
      </c>
      <c r="AD13" s="9" t="s">
        <v>2</v>
      </c>
      <c r="AE13" s="10" t="s">
        <v>3</v>
      </c>
      <c r="AF13" s="11" t="s">
        <v>0</v>
      </c>
      <c r="AG13" s="9" t="s">
        <v>1</v>
      </c>
      <c r="AH13" s="9" t="s">
        <v>2</v>
      </c>
      <c r="AI13" s="9" t="s">
        <v>3</v>
      </c>
      <c r="AJ13" s="9" t="s">
        <v>0</v>
      </c>
      <c r="AK13" s="9" t="s">
        <v>1</v>
      </c>
      <c r="AL13" s="9" t="s">
        <v>2</v>
      </c>
      <c r="AM13" s="9" t="s">
        <v>3</v>
      </c>
    </row>
    <row r="14" spans="1:39" ht="15.75" thickBot="1">
      <c r="A14" s="28"/>
      <c r="B14" s="29"/>
      <c r="C14" s="29"/>
      <c r="D14" s="30"/>
      <c r="E14" s="31"/>
      <c r="F14" s="32"/>
      <c r="G14" s="30"/>
      <c r="H14" s="30"/>
      <c r="I14" s="30"/>
      <c r="J14" s="30"/>
      <c r="K14" s="30"/>
      <c r="L14" s="30"/>
      <c r="M14" s="29"/>
      <c r="N14" s="30"/>
      <c r="O14" s="33"/>
      <c r="P14" s="33"/>
      <c r="Q14" s="33"/>
      <c r="R14" s="33"/>
      <c r="S14" s="34"/>
      <c r="T14" s="35"/>
      <c r="U14" s="35"/>
      <c r="V14" s="35"/>
      <c r="W14" s="36"/>
      <c r="X14" s="37"/>
      <c r="Y14" s="35"/>
      <c r="Z14" s="35"/>
      <c r="AA14" s="36"/>
      <c r="AB14" s="37"/>
      <c r="AC14" s="35"/>
      <c r="AD14" s="35"/>
      <c r="AE14" s="36"/>
      <c r="AF14" s="37"/>
      <c r="AG14" s="35"/>
      <c r="AH14" s="35"/>
      <c r="AI14" s="36"/>
      <c r="AJ14" s="37"/>
      <c r="AK14" s="35"/>
      <c r="AL14" s="35"/>
      <c r="AM14" s="34"/>
    </row>
    <row r="15" spans="1:39" ht="18.75">
      <c r="A15" s="38"/>
      <c r="B15" s="39" t="s">
        <v>25</v>
      </c>
      <c r="C15" s="40"/>
      <c r="D15" s="40"/>
      <c r="E15" s="41"/>
      <c r="F15" s="42"/>
      <c r="G15" s="43">
        <f>SUM(T15:AM15)</f>
        <v>0</v>
      </c>
      <c r="H15" s="43"/>
      <c r="I15" s="43"/>
      <c r="J15" s="42"/>
      <c r="K15" s="43">
        <f>J15*G15</f>
        <v>0</v>
      </c>
      <c r="L15" s="43"/>
      <c r="M15" s="44" t="s">
        <v>44</v>
      </c>
      <c r="N15" s="43">
        <f>[1]СГБ!I24</f>
        <v>0</v>
      </c>
      <c r="O15" s="45"/>
      <c r="P15" s="43"/>
      <c r="Q15" s="46"/>
      <c r="R15" s="46">
        <f>G15*J15</f>
        <v>0</v>
      </c>
      <c r="S15" s="47"/>
      <c r="T15" s="48"/>
      <c r="U15" s="49"/>
      <c r="V15" s="49"/>
      <c r="W15" s="48"/>
      <c r="X15" s="50"/>
      <c r="Y15" s="51"/>
      <c r="Z15" s="49"/>
      <c r="AA15" s="52"/>
      <c r="AB15" s="53"/>
      <c r="AC15" s="54"/>
      <c r="AD15" s="49"/>
      <c r="AE15" s="52"/>
      <c r="AF15" s="53"/>
      <c r="AG15" s="54"/>
      <c r="AH15" s="49"/>
      <c r="AI15" s="52"/>
      <c r="AJ15" s="53"/>
      <c r="AK15" s="54"/>
      <c r="AL15" s="49"/>
      <c r="AM15" s="52"/>
    </row>
    <row r="16" spans="1:39">
      <c r="A16" s="55">
        <v>1</v>
      </c>
      <c r="B16" s="56" t="str">
        <f>[1]СГБ!B25</f>
        <v>Стоимость доставки строительных лесов</v>
      </c>
      <c r="C16" s="40"/>
      <c r="D16" s="40"/>
      <c r="E16" s="57" t="s">
        <v>26</v>
      </c>
      <c r="F16" s="58">
        <v>2800</v>
      </c>
      <c r="G16" s="43">
        <f t="shared" ref="G16:G23" si="5">SUM(T16:AM16)</f>
        <v>4102</v>
      </c>
      <c r="H16" s="59">
        <v>30</v>
      </c>
      <c r="I16" s="43"/>
      <c r="J16" s="42">
        <v>19</v>
      </c>
      <c r="K16" s="43">
        <f t="shared" ref="K16:K24" si="6">J16*G16</f>
        <v>77938</v>
      </c>
      <c r="L16" s="43"/>
      <c r="M16" s="44" t="s">
        <v>44</v>
      </c>
      <c r="N16" s="43">
        <f>[1]СГБ!I25</f>
        <v>0</v>
      </c>
      <c r="O16" s="45"/>
      <c r="P16" s="43"/>
      <c r="Q16" s="46"/>
      <c r="R16" s="46">
        <f t="shared" ref="R16:R35" si="7">S16*J16</f>
        <v>77938</v>
      </c>
      <c r="S16" s="47">
        <f t="shared" ref="S16:S35" si="8">SUM(T16:AM16)</f>
        <v>4102</v>
      </c>
      <c r="T16" s="60"/>
      <c r="U16" s="49"/>
      <c r="V16" s="49"/>
      <c r="W16" s="60">
        <v>4102</v>
      </c>
      <c r="X16" s="61"/>
      <c r="Y16" s="62"/>
      <c r="Z16" s="49"/>
      <c r="AA16" s="52"/>
      <c r="AB16" s="53"/>
      <c r="AC16" s="54"/>
      <c r="AD16" s="49"/>
      <c r="AE16" s="52"/>
      <c r="AF16" s="53"/>
      <c r="AG16" s="54"/>
      <c r="AH16" s="49"/>
      <c r="AI16" s="52"/>
      <c r="AJ16" s="53"/>
      <c r="AK16" s="54"/>
      <c r="AL16" s="49"/>
      <c r="AM16" s="52"/>
    </row>
    <row r="17" spans="1:39" s="66" customFormat="1">
      <c r="A17" s="55">
        <v>2</v>
      </c>
      <c r="B17" s="56" t="s">
        <v>27</v>
      </c>
      <c r="C17" s="40"/>
      <c r="D17" s="40"/>
      <c r="E17" s="57" t="s">
        <v>26</v>
      </c>
      <c r="F17" s="63">
        <v>2800</v>
      </c>
      <c r="G17" s="43">
        <f t="shared" si="5"/>
        <v>4102</v>
      </c>
      <c r="H17" s="64">
        <v>200</v>
      </c>
      <c r="I17" s="43"/>
      <c r="J17" s="42">
        <v>171</v>
      </c>
      <c r="K17" s="43">
        <f t="shared" si="6"/>
        <v>701442</v>
      </c>
      <c r="L17" s="43"/>
      <c r="M17" s="44" t="s">
        <v>44</v>
      </c>
      <c r="N17" s="43">
        <f>[1]СГБ!I26</f>
        <v>0</v>
      </c>
      <c r="O17" s="65"/>
      <c r="P17" s="43"/>
      <c r="Q17" s="46"/>
      <c r="R17" s="46">
        <f t="shared" si="7"/>
        <v>701442</v>
      </c>
      <c r="S17" s="47">
        <f t="shared" si="8"/>
        <v>4102</v>
      </c>
      <c r="T17" s="60"/>
      <c r="U17" s="49"/>
      <c r="V17" s="49"/>
      <c r="W17" s="60">
        <v>4102</v>
      </c>
      <c r="X17" s="61"/>
      <c r="Y17" s="62"/>
      <c r="Z17" s="49"/>
      <c r="AA17" s="52"/>
      <c r="AB17" s="53"/>
      <c r="AC17" s="54"/>
      <c r="AD17" s="49"/>
      <c r="AE17" s="52"/>
      <c r="AF17" s="53"/>
      <c r="AG17" s="54"/>
      <c r="AH17" s="49"/>
      <c r="AI17" s="52"/>
      <c r="AJ17" s="53"/>
      <c r="AK17" s="54"/>
      <c r="AL17" s="49"/>
      <c r="AM17" s="52"/>
    </row>
    <row r="18" spans="1:39" s="66" customFormat="1" ht="30">
      <c r="A18" s="55">
        <v>3</v>
      </c>
      <c r="B18" s="56" t="s">
        <v>28</v>
      </c>
      <c r="C18" s="40"/>
      <c r="D18" s="40"/>
      <c r="E18" s="57" t="s">
        <v>26</v>
      </c>
      <c r="F18" s="63">
        <v>2800</v>
      </c>
      <c r="G18" s="43">
        <f t="shared" si="5"/>
        <v>129946</v>
      </c>
      <c r="H18" s="64">
        <v>300</v>
      </c>
      <c r="I18" s="43"/>
      <c r="J18" s="42">
        <v>12.9</v>
      </c>
      <c r="K18" s="43">
        <f t="shared" si="6"/>
        <v>1676303.4000000001</v>
      </c>
      <c r="L18" s="43"/>
      <c r="M18" s="44" t="s">
        <v>44</v>
      </c>
      <c r="N18" s="43">
        <f>[1]СГБ!I27</f>
        <v>0</v>
      </c>
      <c r="O18" s="43"/>
      <c r="P18" s="46"/>
      <c r="Q18" s="46"/>
      <c r="R18" s="46">
        <f t="shared" si="7"/>
        <v>1676303.4000000001</v>
      </c>
      <c r="S18" s="47">
        <f>SUM(T18:AM18)</f>
        <v>129946</v>
      </c>
      <c r="T18" s="60"/>
      <c r="U18" s="49"/>
      <c r="V18" s="49"/>
      <c r="W18" s="60">
        <v>129946</v>
      </c>
      <c r="X18" s="61"/>
      <c r="Y18" s="62"/>
      <c r="Z18" s="49"/>
      <c r="AA18" s="52"/>
      <c r="AB18" s="53"/>
      <c r="AC18" s="54"/>
      <c r="AD18" s="49"/>
      <c r="AE18" s="52"/>
      <c r="AF18" s="53"/>
      <c r="AG18" s="54"/>
      <c r="AH18" s="49"/>
      <c r="AI18" s="52"/>
      <c r="AJ18" s="53"/>
      <c r="AK18" s="54"/>
      <c r="AL18" s="49"/>
      <c r="AM18" s="52"/>
    </row>
    <row r="19" spans="1:39" s="66" customFormat="1">
      <c r="A19" s="55">
        <v>4</v>
      </c>
      <c r="B19" s="56" t="s">
        <v>29</v>
      </c>
      <c r="C19" s="40"/>
      <c r="D19" s="40"/>
      <c r="E19" s="57" t="s">
        <v>26</v>
      </c>
      <c r="F19" s="63">
        <v>2700</v>
      </c>
      <c r="G19" s="43">
        <f t="shared" si="5"/>
        <v>3730</v>
      </c>
      <c r="H19" s="64">
        <v>25</v>
      </c>
      <c r="I19" s="67"/>
      <c r="J19" s="42">
        <v>28.5</v>
      </c>
      <c r="K19" s="43">
        <f t="shared" si="6"/>
        <v>106305</v>
      </c>
      <c r="L19" s="43"/>
      <c r="M19" s="44" t="s">
        <v>44</v>
      </c>
      <c r="N19" s="43">
        <f>[1]СГБ!I28</f>
        <v>0</v>
      </c>
      <c r="O19" s="43"/>
      <c r="P19" s="46"/>
      <c r="Q19" s="46"/>
      <c r="R19" s="46">
        <f t="shared" si="7"/>
        <v>106305</v>
      </c>
      <c r="S19" s="47">
        <f t="shared" si="8"/>
        <v>3730</v>
      </c>
      <c r="T19" s="60"/>
      <c r="U19" s="49"/>
      <c r="V19" s="49"/>
      <c r="W19" s="60">
        <v>3730</v>
      </c>
      <c r="X19" s="61"/>
      <c r="Y19" s="62"/>
      <c r="Z19" s="49"/>
      <c r="AA19" s="52"/>
      <c r="AB19" s="53"/>
      <c r="AC19" s="54"/>
      <c r="AD19" s="49"/>
      <c r="AE19" s="52"/>
      <c r="AF19" s="53"/>
      <c r="AG19" s="54"/>
      <c r="AH19" s="49"/>
      <c r="AI19" s="52"/>
      <c r="AJ19" s="53"/>
      <c r="AK19" s="54"/>
      <c r="AL19" s="49"/>
      <c r="AM19" s="52"/>
    </row>
    <row r="20" spans="1:39" s="66" customFormat="1">
      <c r="A20" s="55">
        <v>5</v>
      </c>
      <c r="B20" s="56" t="s">
        <v>30</v>
      </c>
      <c r="C20" s="68"/>
      <c r="D20" s="69"/>
      <c r="E20" s="57" t="s">
        <v>26</v>
      </c>
      <c r="F20" s="63">
        <v>2700</v>
      </c>
      <c r="G20" s="43">
        <f t="shared" si="5"/>
        <v>3000</v>
      </c>
      <c r="H20" s="64">
        <v>25</v>
      </c>
      <c r="I20" s="70"/>
      <c r="J20" s="71">
        <v>19</v>
      </c>
      <c r="K20" s="43">
        <f t="shared" si="6"/>
        <v>57000</v>
      </c>
      <c r="L20" s="43"/>
      <c r="M20" s="44" t="s">
        <v>44</v>
      </c>
      <c r="N20" s="43">
        <f>[1]СГБ!I29</f>
        <v>0</v>
      </c>
      <c r="O20" s="43"/>
      <c r="P20" s="46"/>
      <c r="Q20" s="46"/>
      <c r="R20" s="46">
        <f t="shared" si="7"/>
        <v>57000</v>
      </c>
      <c r="S20" s="47">
        <f t="shared" si="8"/>
        <v>3000</v>
      </c>
      <c r="T20" s="60"/>
      <c r="U20" s="49"/>
      <c r="V20" s="49"/>
      <c r="W20" s="60">
        <v>3000</v>
      </c>
      <c r="X20" s="61"/>
      <c r="Y20" s="62"/>
      <c r="Z20" s="49"/>
      <c r="AA20" s="52"/>
      <c r="AB20" s="53"/>
      <c r="AC20" s="54"/>
      <c r="AD20" s="49"/>
      <c r="AE20" s="52"/>
      <c r="AF20" s="53"/>
      <c r="AG20" s="54"/>
      <c r="AH20" s="49"/>
      <c r="AI20" s="52"/>
      <c r="AJ20" s="53"/>
      <c r="AK20" s="54"/>
      <c r="AL20" s="49"/>
      <c r="AM20" s="52"/>
    </row>
    <row r="21" spans="1:39" s="66" customFormat="1">
      <c r="A21" s="72"/>
      <c r="B21" s="73" t="s">
        <v>31</v>
      </c>
      <c r="C21" s="40"/>
      <c r="D21" s="40"/>
      <c r="E21" s="57" t="s">
        <v>26</v>
      </c>
      <c r="F21" s="42"/>
      <c r="G21" s="43">
        <f t="shared" si="5"/>
        <v>3267</v>
      </c>
      <c r="H21" s="43"/>
      <c r="I21" s="43"/>
      <c r="J21" s="42">
        <v>4.75</v>
      </c>
      <c r="K21" s="43">
        <f t="shared" si="6"/>
        <v>15518.25</v>
      </c>
      <c r="L21" s="43"/>
      <c r="M21" s="44" t="s">
        <v>44</v>
      </c>
      <c r="N21" s="43">
        <f>[1]СГБ!I30</f>
        <v>0</v>
      </c>
      <c r="O21" s="43"/>
      <c r="P21" s="46"/>
      <c r="Q21" s="46"/>
      <c r="R21" s="46">
        <f t="shared" si="7"/>
        <v>15518.25</v>
      </c>
      <c r="S21" s="47">
        <f t="shared" si="8"/>
        <v>3267</v>
      </c>
      <c r="T21" s="60"/>
      <c r="U21" s="49"/>
      <c r="V21" s="49"/>
      <c r="W21" s="60">
        <v>3267</v>
      </c>
      <c r="X21" s="61"/>
      <c r="Y21" s="62"/>
      <c r="Z21" s="49"/>
      <c r="AA21" s="52"/>
      <c r="AB21" s="53"/>
      <c r="AC21" s="54"/>
      <c r="AD21" s="49"/>
      <c r="AE21" s="52"/>
      <c r="AF21" s="53"/>
      <c r="AG21" s="54"/>
      <c r="AH21" s="49"/>
      <c r="AI21" s="52"/>
      <c r="AJ21" s="53"/>
      <c r="AK21" s="54"/>
      <c r="AL21" s="49"/>
      <c r="AM21" s="52"/>
    </row>
    <row r="22" spans="1:39" s="66" customFormat="1">
      <c r="A22" s="72"/>
      <c r="B22" s="73" t="s">
        <v>32</v>
      </c>
      <c r="C22" s="40"/>
      <c r="D22" s="40"/>
      <c r="E22" s="41" t="s">
        <v>33</v>
      </c>
      <c r="F22" s="42"/>
      <c r="G22" s="43">
        <f t="shared" si="5"/>
        <v>1</v>
      </c>
      <c r="H22" s="43"/>
      <c r="I22" s="43"/>
      <c r="J22" s="42">
        <v>19000</v>
      </c>
      <c r="K22" s="43">
        <f t="shared" si="6"/>
        <v>19000</v>
      </c>
      <c r="L22" s="43"/>
      <c r="M22" s="44" t="s">
        <v>44</v>
      </c>
      <c r="N22" s="43">
        <f>[1]СГБ!I31</f>
        <v>0</v>
      </c>
      <c r="O22" s="46"/>
      <c r="P22" s="46"/>
      <c r="Q22" s="46"/>
      <c r="R22" s="46">
        <f t="shared" si="7"/>
        <v>19000</v>
      </c>
      <c r="S22" s="47">
        <f t="shared" si="8"/>
        <v>1</v>
      </c>
      <c r="T22" s="60"/>
      <c r="U22" s="49"/>
      <c r="V22" s="49"/>
      <c r="W22" s="60">
        <v>1</v>
      </c>
      <c r="X22" s="61"/>
      <c r="Y22" s="62"/>
      <c r="Z22" s="49"/>
      <c r="AA22" s="52"/>
      <c r="AB22" s="53"/>
      <c r="AC22" s="54"/>
      <c r="AD22" s="49"/>
      <c r="AE22" s="52"/>
      <c r="AF22" s="53"/>
      <c r="AG22" s="54"/>
      <c r="AH22" s="49"/>
      <c r="AI22" s="52"/>
      <c r="AJ22" s="53"/>
      <c r="AK22" s="54"/>
      <c r="AL22" s="49"/>
      <c r="AM22" s="52"/>
    </row>
    <row r="23" spans="1:39" s="66" customFormat="1" ht="18.75">
      <c r="A23" s="74"/>
      <c r="B23" s="39" t="s">
        <v>34</v>
      </c>
      <c r="C23" s="40"/>
      <c r="D23" s="40"/>
      <c r="E23" s="41"/>
      <c r="F23" s="42"/>
      <c r="G23" s="43">
        <f t="shared" si="5"/>
        <v>0</v>
      </c>
      <c r="H23" s="67"/>
      <c r="I23" s="67"/>
      <c r="J23" s="42"/>
      <c r="K23" s="43">
        <f t="shared" si="6"/>
        <v>0</v>
      </c>
      <c r="L23" s="43"/>
      <c r="M23" s="44"/>
      <c r="N23" s="43">
        <f>[1]СГБ!I32</f>
        <v>0</v>
      </c>
      <c r="O23" s="46"/>
      <c r="P23" s="46"/>
      <c r="Q23" s="46"/>
      <c r="R23" s="46">
        <f t="shared" si="7"/>
        <v>0</v>
      </c>
      <c r="S23" s="47">
        <f t="shared" si="8"/>
        <v>0</v>
      </c>
      <c r="T23" s="60"/>
      <c r="U23" s="49"/>
      <c r="V23" s="49"/>
      <c r="W23" s="60"/>
      <c r="X23" s="61"/>
      <c r="Y23" s="62"/>
      <c r="Z23" s="49"/>
      <c r="AA23" s="52"/>
      <c r="AB23" s="53"/>
      <c r="AC23" s="54"/>
      <c r="AD23" s="49"/>
      <c r="AE23" s="52"/>
      <c r="AF23" s="53"/>
      <c r="AG23" s="54"/>
      <c r="AH23" s="49"/>
      <c r="AI23" s="52"/>
      <c r="AJ23" s="53"/>
      <c r="AK23" s="54"/>
      <c r="AL23" s="49"/>
      <c r="AM23" s="52"/>
    </row>
    <row r="24" spans="1:39" s="91" customFormat="1">
      <c r="A24" s="75">
        <v>6</v>
      </c>
      <c r="B24" s="76" t="s">
        <v>35</v>
      </c>
      <c r="C24" s="68"/>
      <c r="D24" s="69"/>
      <c r="E24" s="77" t="s">
        <v>36</v>
      </c>
      <c r="F24" s="78">
        <v>1530</v>
      </c>
      <c r="G24" s="79">
        <f>IF(A24&gt;0,SUM(G25:G26),SUM(T24:AM24))</f>
        <v>1584.62</v>
      </c>
      <c r="H24" s="80">
        <v>600</v>
      </c>
      <c r="I24" s="70"/>
      <c r="J24" s="81"/>
      <c r="K24" s="43">
        <f t="shared" si="6"/>
        <v>0</v>
      </c>
      <c r="L24" s="79"/>
      <c r="M24" s="82"/>
      <c r="N24" s="43">
        <f>[1]СГБ!I33</f>
        <v>0</v>
      </c>
      <c r="O24" s="83"/>
      <c r="P24" s="83"/>
      <c r="Q24" s="83"/>
      <c r="R24" s="46">
        <f t="shared" si="7"/>
        <v>0</v>
      </c>
      <c r="S24" s="47">
        <f t="shared" si="8"/>
        <v>0</v>
      </c>
      <c r="T24" s="84"/>
      <c r="U24" s="85"/>
      <c r="V24" s="85"/>
      <c r="W24" s="84"/>
      <c r="X24" s="86"/>
      <c r="Y24" s="87"/>
      <c r="Z24" s="85"/>
      <c r="AA24" s="88"/>
      <c r="AB24" s="89"/>
      <c r="AC24" s="90"/>
      <c r="AD24" s="85"/>
      <c r="AE24" s="88"/>
      <c r="AF24" s="89"/>
      <c r="AG24" s="90"/>
      <c r="AH24" s="85"/>
      <c r="AI24" s="88"/>
      <c r="AJ24" s="89"/>
      <c r="AK24" s="90"/>
      <c r="AL24" s="85"/>
      <c r="AM24" s="88"/>
    </row>
    <row r="25" spans="1:39" s="66" customFormat="1">
      <c r="A25" s="92"/>
      <c r="B25" s="93"/>
      <c r="C25" s="40"/>
      <c r="D25" s="40"/>
      <c r="E25" s="94"/>
      <c r="F25" s="95"/>
      <c r="G25" s="43">
        <f t="shared" ref="G25:G33" si="9">IF(A25&gt;0,SUM(G26:G27),SUM(T25:AM25))</f>
        <v>1159.6999999999998</v>
      </c>
      <c r="H25" s="96"/>
      <c r="I25" s="43"/>
      <c r="J25" s="71">
        <v>530</v>
      </c>
      <c r="K25" s="43">
        <f>J25*G25</f>
        <v>614640.99999999988</v>
      </c>
      <c r="L25" s="43"/>
      <c r="M25" s="44" t="s">
        <v>41</v>
      </c>
      <c r="N25" s="43">
        <f>[1]СГБ!I34</f>
        <v>0</v>
      </c>
      <c r="O25" s="46"/>
      <c r="P25" s="46"/>
      <c r="Q25" s="46"/>
      <c r="R25" s="46">
        <f t="shared" si="7"/>
        <v>614640.99999999988</v>
      </c>
      <c r="S25" s="47">
        <f t="shared" si="8"/>
        <v>1159.6999999999998</v>
      </c>
      <c r="T25" s="60"/>
      <c r="U25" s="49"/>
      <c r="V25" s="49"/>
      <c r="W25" s="60">
        <f>201+157.04+125+254.66+422</f>
        <v>1159.6999999999998</v>
      </c>
      <c r="X25" s="61"/>
      <c r="Y25" s="62"/>
      <c r="Z25" s="49"/>
      <c r="AA25" s="52"/>
      <c r="AB25" s="53"/>
      <c r="AC25" s="54"/>
      <c r="AD25" s="49"/>
      <c r="AE25" s="52"/>
      <c r="AF25" s="53"/>
      <c r="AG25" s="54"/>
      <c r="AH25" s="49"/>
      <c r="AI25" s="52"/>
      <c r="AJ25" s="53"/>
      <c r="AK25" s="54"/>
      <c r="AL25" s="49"/>
      <c r="AM25" s="52"/>
    </row>
    <row r="26" spans="1:39" s="66" customFormat="1">
      <c r="A26" s="92"/>
      <c r="B26" s="93"/>
      <c r="C26" s="40"/>
      <c r="D26" s="40"/>
      <c r="E26" s="94"/>
      <c r="F26" s="95"/>
      <c r="G26" s="43">
        <f t="shared" si="9"/>
        <v>424.92</v>
      </c>
      <c r="H26" s="96"/>
      <c r="I26" s="43"/>
      <c r="J26" s="42">
        <v>400</v>
      </c>
      <c r="K26" s="43">
        <f t="shared" ref="K26:K35" si="10">J26*G26</f>
        <v>169968</v>
      </c>
      <c r="L26" s="43"/>
      <c r="M26" s="44" t="s">
        <v>43</v>
      </c>
      <c r="N26" s="43">
        <f>[1]СГБ!I35</f>
        <v>0</v>
      </c>
      <c r="O26" s="46"/>
      <c r="P26" s="46"/>
      <c r="Q26" s="46"/>
      <c r="R26" s="46">
        <f t="shared" si="7"/>
        <v>169968</v>
      </c>
      <c r="S26" s="47">
        <f t="shared" si="8"/>
        <v>424.92</v>
      </c>
      <c r="T26" s="60"/>
      <c r="U26" s="49"/>
      <c r="V26" s="49"/>
      <c r="W26" s="60">
        <v>424.92</v>
      </c>
      <c r="X26" s="61"/>
      <c r="Y26" s="62"/>
      <c r="Z26" s="49"/>
      <c r="AA26" s="52"/>
      <c r="AB26" s="53"/>
      <c r="AC26" s="54"/>
      <c r="AD26" s="49"/>
      <c r="AE26" s="52"/>
      <c r="AF26" s="53"/>
      <c r="AG26" s="54"/>
      <c r="AH26" s="49"/>
      <c r="AI26" s="52"/>
      <c r="AJ26" s="53"/>
      <c r="AK26" s="54"/>
      <c r="AL26" s="49"/>
      <c r="AM26" s="52"/>
    </row>
    <row r="27" spans="1:39" s="98" customFormat="1">
      <c r="A27" s="75">
        <v>7</v>
      </c>
      <c r="B27" s="76" t="s">
        <v>37</v>
      </c>
      <c r="C27" s="97"/>
      <c r="D27" s="97"/>
      <c r="E27" s="77" t="s">
        <v>38</v>
      </c>
      <c r="F27" s="78">
        <v>1200</v>
      </c>
      <c r="G27" s="79">
        <f t="shared" si="9"/>
        <v>873.81000000000006</v>
      </c>
      <c r="H27" s="80">
        <v>500</v>
      </c>
      <c r="I27" s="79"/>
      <c r="J27" s="81"/>
      <c r="K27" s="43">
        <f t="shared" si="10"/>
        <v>0</v>
      </c>
      <c r="L27" s="79"/>
      <c r="M27" s="82"/>
      <c r="N27" s="43">
        <f>[1]СГБ!I36</f>
        <v>0</v>
      </c>
      <c r="O27" s="83"/>
      <c r="P27" s="83"/>
      <c r="Q27" s="83"/>
      <c r="R27" s="46">
        <f t="shared" si="7"/>
        <v>0</v>
      </c>
      <c r="S27" s="47">
        <f t="shared" si="8"/>
        <v>0</v>
      </c>
      <c r="T27" s="84"/>
      <c r="U27" s="85"/>
      <c r="V27" s="85"/>
      <c r="W27" s="84"/>
      <c r="X27" s="86"/>
      <c r="Y27" s="87"/>
      <c r="Z27" s="85"/>
      <c r="AA27" s="88"/>
      <c r="AB27" s="89"/>
      <c r="AC27" s="90"/>
      <c r="AD27" s="85"/>
      <c r="AE27" s="88"/>
      <c r="AF27" s="89"/>
      <c r="AG27" s="90"/>
      <c r="AH27" s="85"/>
      <c r="AI27" s="88"/>
      <c r="AJ27" s="89"/>
      <c r="AK27" s="90"/>
      <c r="AL27" s="85"/>
      <c r="AM27" s="88"/>
    </row>
    <row r="28" spans="1:39">
      <c r="A28" s="99"/>
      <c r="B28" s="100"/>
      <c r="C28" s="40"/>
      <c r="D28" s="40"/>
      <c r="E28" s="101"/>
      <c r="F28" s="95"/>
      <c r="G28" s="43">
        <f>IF(A28&gt;0,SUM(G29:G29),SUM(T28:AM28))</f>
        <v>418.37</v>
      </c>
      <c r="H28" s="96"/>
      <c r="I28" s="43"/>
      <c r="J28" s="42">
        <v>180</v>
      </c>
      <c r="K28" s="43">
        <f t="shared" si="10"/>
        <v>75306.600000000006</v>
      </c>
      <c r="L28" s="43"/>
      <c r="M28" s="44" t="s">
        <v>41</v>
      </c>
      <c r="N28" s="43">
        <f>[1]СГБ!I37</f>
        <v>0</v>
      </c>
      <c r="O28" s="46"/>
      <c r="P28" s="46"/>
      <c r="Q28" s="46"/>
      <c r="R28" s="46">
        <f t="shared" si="7"/>
        <v>75306.600000000006</v>
      </c>
      <c r="S28" s="47">
        <f t="shared" si="8"/>
        <v>418.37</v>
      </c>
      <c r="T28" s="60"/>
      <c r="U28" s="49"/>
      <c r="V28" s="49"/>
      <c r="W28" s="60">
        <f>218+146+54.37</f>
        <v>418.37</v>
      </c>
      <c r="X28" s="61"/>
      <c r="Y28" s="62"/>
      <c r="Z28" s="49"/>
      <c r="AA28" s="52"/>
      <c r="AB28" s="53"/>
      <c r="AC28" s="54"/>
      <c r="AD28" s="49"/>
      <c r="AE28" s="52"/>
      <c r="AF28" s="53"/>
      <c r="AG28" s="54"/>
      <c r="AH28" s="49"/>
      <c r="AI28" s="52"/>
      <c r="AJ28" s="53"/>
      <c r="AK28" s="54"/>
      <c r="AL28" s="49"/>
      <c r="AM28" s="52"/>
    </row>
    <row r="29" spans="1:39">
      <c r="A29" s="99"/>
      <c r="B29" s="100"/>
      <c r="C29" s="40"/>
      <c r="D29" s="40"/>
      <c r="E29" s="101"/>
      <c r="F29" s="95"/>
      <c r="G29" s="43">
        <f>IF(A29&gt;0,SUM(G30:G30),SUM(T29:AM29))</f>
        <v>455.44000000000005</v>
      </c>
      <c r="H29" s="96"/>
      <c r="I29" s="67"/>
      <c r="J29" s="42">
        <v>140</v>
      </c>
      <c r="K29" s="43">
        <f t="shared" si="10"/>
        <v>63761.600000000006</v>
      </c>
      <c r="L29" s="43"/>
      <c r="M29" s="44" t="s">
        <v>43</v>
      </c>
      <c r="N29" s="43">
        <f>[1]СГБ!I38</f>
        <v>0</v>
      </c>
      <c r="O29" s="46"/>
      <c r="P29" s="46"/>
      <c r="Q29" s="46"/>
      <c r="R29" s="46">
        <f t="shared" si="7"/>
        <v>63761.600000000006</v>
      </c>
      <c r="S29" s="47">
        <f t="shared" si="8"/>
        <v>455.44000000000005</v>
      </c>
      <c r="T29" s="60"/>
      <c r="U29" s="49"/>
      <c r="V29" s="49"/>
      <c r="W29" s="60">
        <f>236.4+200.8+18.24</f>
        <v>455.44000000000005</v>
      </c>
      <c r="X29" s="61"/>
      <c r="Y29" s="62"/>
      <c r="Z29" s="49"/>
      <c r="AA29" s="52"/>
      <c r="AB29" s="53"/>
      <c r="AC29" s="54"/>
      <c r="AD29" s="49"/>
      <c r="AE29" s="52"/>
      <c r="AF29" s="53"/>
      <c r="AG29" s="54"/>
      <c r="AH29" s="49"/>
      <c r="AI29" s="52"/>
      <c r="AJ29" s="53"/>
      <c r="AK29" s="54"/>
      <c r="AL29" s="49"/>
      <c r="AM29" s="52"/>
    </row>
    <row r="30" spans="1:39" s="98" customFormat="1" ht="28.5">
      <c r="A30" s="75">
        <v>8</v>
      </c>
      <c r="B30" s="76" t="s">
        <v>39</v>
      </c>
      <c r="C30" s="97"/>
      <c r="D30" s="97"/>
      <c r="E30" s="77" t="s">
        <v>36</v>
      </c>
      <c r="F30" s="78">
        <v>1620</v>
      </c>
      <c r="G30" s="79">
        <f>IF(A30&gt;0,SUM(G31:G32),SUM(T30:AM30))</f>
        <v>1.8499999999999999</v>
      </c>
      <c r="H30" s="80">
        <v>1100</v>
      </c>
      <c r="I30" s="79"/>
      <c r="J30" s="81"/>
      <c r="K30" s="43">
        <f t="shared" si="10"/>
        <v>0</v>
      </c>
      <c r="L30" s="79"/>
      <c r="M30" s="82"/>
      <c r="N30" s="43">
        <f>[1]СГБ!I39</f>
        <v>0</v>
      </c>
      <c r="O30" s="83"/>
      <c r="P30" s="83"/>
      <c r="Q30" s="83"/>
      <c r="R30" s="46">
        <f t="shared" si="7"/>
        <v>0</v>
      </c>
      <c r="S30" s="47">
        <f t="shared" si="8"/>
        <v>0</v>
      </c>
      <c r="T30" s="84"/>
      <c r="U30" s="85"/>
      <c r="V30" s="85"/>
      <c r="W30" s="84"/>
      <c r="X30" s="86"/>
      <c r="Y30" s="87"/>
      <c r="Z30" s="85"/>
      <c r="AA30" s="88"/>
      <c r="AB30" s="89"/>
      <c r="AC30" s="90"/>
      <c r="AD30" s="85"/>
      <c r="AE30" s="88"/>
      <c r="AF30" s="89"/>
      <c r="AG30" s="90"/>
      <c r="AH30" s="85"/>
      <c r="AI30" s="88"/>
      <c r="AJ30" s="89"/>
      <c r="AK30" s="90"/>
      <c r="AL30" s="85"/>
      <c r="AM30" s="88"/>
    </row>
    <row r="31" spans="1:39">
      <c r="A31" s="92"/>
      <c r="B31" s="93"/>
      <c r="C31" s="40"/>
      <c r="D31" s="40"/>
      <c r="E31" s="94"/>
      <c r="F31" s="95"/>
      <c r="G31" s="43">
        <f>IF(A31&gt;0,SUM(G32:G32),SUM(T31:AM31))</f>
        <v>0.7</v>
      </c>
      <c r="H31" s="96"/>
      <c r="I31" s="43"/>
      <c r="J31" s="42">
        <v>590</v>
      </c>
      <c r="K31" s="43">
        <f t="shared" si="10"/>
        <v>413</v>
      </c>
      <c r="L31" s="43"/>
      <c r="M31" s="44" t="s">
        <v>41</v>
      </c>
      <c r="N31" s="43">
        <f>[1]СГБ!I40</f>
        <v>0</v>
      </c>
      <c r="O31" s="46"/>
      <c r="P31" s="46"/>
      <c r="Q31" s="46"/>
      <c r="R31" s="46">
        <f t="shared" si="7"/>
        <v>413</v>
      </c>
      <c r="S31" s="47">
        <f t="shared" si="8"/>
        <v>0.7</v>
      </c>
      <c r="T31" s="107">
        <v>0.1</v>
      </c>
      <c r="U31" s="111">
        <v>0.15</v>
      </c>
      <c r="V31" s="111">
        <v>0.2</v>
      </c>
      <c r="W31" s="107">
        <v>0.25</v>
      </c>
      <c r="X31" s="61"/>
      <c r="Y31" s="62"/>
      <c r="Z31" s="49"/>
      <c r="AA31" s="52"/>
      <c r="AB31" s="53"/>
      <c r="AC31" s="54"/>
      <c r="AD31" s="49"/>
      <c r="AE31" s="52"/>
      <c r="AF31" s="53"/>
      <c r="AG31" s="54"/>
      <c r="AH31" s="49"/>
      <c r="AI31" s="52"/>
      <c r="AJ31" s="53"/>
      <c r="AK31" s="54"/>
      <c r="AL31" s="49"/>
      <c r="AM31" s="52"/>
    </row>
    <row r="32" spans="1:39">
      <c r="A32" s="92"/>
      <c r="B32" s="93"/>
      <c r="C32" s="40"/>
      <c r="D32" s="40"/>
      <c r="E32" s="94"/>
      <c r="F32" s="95"/>
      <c r="G32" s="43">
        <f>IF(A32&gt;0,SUM(#REF!),SUM(T32:AM32))</f>
        <v>1.1499999999999999</v>
      </c>
      <c r="H32" s="96"/>
      <c r="I32" s="43"/>
      <c r="J32" s="42">
        <v>487</v>
      </c>
      <c r="K32" s="43">
        <f t="shared" si="10"/>
        <v>560.04999999999995</v>
      </c>
      <c r="L32" s="43"/>
      <c r="M32" s="44" t="s">
        <v>43</v>
      </c>
      <c r="N32" s="43">
        <f>[1]СГБ!I41</f>
        <v>0</v>
      </c>
      <c r="O32" s="46"/>
      <c r="P32" s="46"/>
      <c r="Q32" s="46"/>
      <c r="R32" s="46">
        <f t="shared" si="7"/>
        <v>560.04999999999995</v>
      </c>
      <c r="S32" s="47">
        <f t="shared" si="8"/>
        <v>1.1499999999999999</v>
      </c>
      <c r="T32" s="107">
        <v>0.15</v>
      </c>
      <c r="U32" s="111">
        <v>0.2</v>
      </c>
      <c r="V32" s="111">
        <v>0.3</v>
      </c>
      <c r="W32" s="107">
        <v>0.5</v>
      </c>
      <c r="X32" s="61"/>
      <c r="Y32" s="62"/>
      <c r="Z32" s="49"/>
      <c r="AA32" s="52"/>
      <c r="AB32" s="53"/>
      <c r="AC32" s="54"/>
      <c r="AD32" s="49"/>
      <c r="AE32" s="52"/>
      <c r="AF32" s="53"/>
      <c r="AG32" s="54"/>
      <c r="AH32" s="49"/>
      <c r="AI32" s="52"/>
      <c r="AJ32" s="53"/>
      <c r="AK32" s="54"/>
      <c r="AL32" s="49"/>
      <c r="AM32" s="52"/>
    </row>
    <row r="33" spans="1:39" s="98" customFormat="1" ht="28.5">
      <c r="A33" s="75">
        <v>9</v>
      </c>
      <c r="B33" s="76" t="s">
        <v>40</v>
      </c>
      <c r="C33" s="97"/>
      <c r="D33" s="97"/>
      <c r="E33" s="77" t="s">
        <v>38</v>
      </c>
      <c r="F33" s="78">
        <v>1200</v>
      </c>
      <c r="G33" s="79">
        <f t="shared" si="9"/>
        <v>966</v>
      </c>
      <c r="H33" s="80">
        <v>700</v>
      </c>
      <c r="I33" s="79"/>
      <c r="J33" s="81"/>
      <c r="K33" s="43">
        <f t="shared" si="10"/>
        <v>0</v>
      </c>
      <c r="L33" s="79"/>
      <c r="M33" s="82"/>
      <c r="N33" s="43">
        <f>[1]СГБ!I42</f>
        <v>0</v>
      </c>
      <c r="O33" s="83"/>
      <c r="P33" s="83"/>
      <c r="Q33" s="83"/>
      <c r="R33" s="46">
        <f t="shared" si="7"/>
        <v>0</v>
      </c>
      <c r="S33" s="47">
        <f t="shared" si="8"/>
        <v>965.63</v>
      </c>
      <c r="T33" s="84"/>
      <c r="U33" s="85"/>
      <c r="V33" s="85"/>
      <c r="W33" s="84">
        <v>965.63</v>
      </c>
      <c r="X33" s="86"/>
      <c r="Y33" s="87"/>
      <c r="Z33" s="85"/>
      <c r="AA33" s="88"/>
      <c r="AB33" s="89"/>
      <c r="AC33" s="90"/>
      <c r="AD33" s="85"/>
      <c r="AE33" s="88"/>
      <c r="AF33" s="89"/>
      <c r="AG33" s="90"/>
      <c r="AH33" s="85"/>
      <c r="AI33" s="88"/>
      <c r="AJ33" s="89"/>
      <c r="AK33" s="90"/>
      <c r="AL33" s="85"/>
      <c r="AM33" s="88"/>
    </row>
    <row r="34" spans="1:39">
      <c r="A34" s="92"/>
      <c r="B34" s="93"/>
      <c r="C34" s="40"/>
      <c r="D34" s="40"/>
      <c r="E34" s="94"/>
      <c r="F34" s="95"/>
      <c r="G34" s="43">
        <f>IF(A34&gt;0,SUM(G35:G35),SUM(T34:AM34))</f>
        <v>487.4</v>
      </c>
      <c r="H34" s="96"/>
      <c r="I34" s="43"/>
      <c r="J34" s="42">
        <v>240</v>
      </c>
      <c r="K34" s="43">
        <f t="shared" si="10"/>
        <v>116976</v>
      </c>
      <c r="L34" s="43"/>
      <c r="M34" s="44" t="s">
        <v>41</v>
      </c>
      <c r="N34" s="43">
        <f>[1]СГБ!I43</f>
        <v>0</v>
      </c>
      <c r="O34" s="46"/>
      <c r="P34" s="46"/>
      <c r="Q34" s="83"/>
      <c r="R34" s="46">
        <f t="shared" si="7"/>
        <v>116976</v>
      </c>
      <c r="S34" s="47">
        <f t="shared" si="8"/>
        <v>487.4</v>
      </c>
      <c r="T34" s="60"/>
      <c r="U34" s="49"/>
      <c r="V34" s="49"/>
      <c r="W34" s="60">
        <v>487.4</v>
      </c>
      <c r="X34" s="61"/>
      <c r="Y34" s="62"/>
      <c r="Z34" s="49"/>
      <c r="AA34" s="52"/>
      <c r="AB34" s="53"/>
      <c r="AC34" s="54"/>
      <c r="AD34" s="49"/>
      <c r="AE34" s="52"/>
      <c r="AF34" s="53"/>
      <c r="AG34" s="54"/>
      <c r="AH34" s="49"/>
      <c r="AI34" s="52"/>
      <c r="AJ34" s="53"/>
      <c r="AK34" s="54"/>
      <c r="AL34" s="49"/>
      <c r="AM34" s="52"/>
    </row>
    <row r="35" spans="1:39">
      <c r="A35" s="92"/>
      <c r="B35" s="93"/>
      <c r="C35" s="40"/>
      <c r="D35" s="40"/>
      <c r="E35" s="94"/>
      <c r="F35" s="95"/>
      <c r="G35" s="43">
        <f>IF(A35&gt;0,SUM(#REF!),SUM(T35:AM35))</f>
        <v>478.6</v>
      </c>
      <c r="H35" s="96"/>
      <c r="I35" s="43"/>
      <c r="J35" s="42">
        <v>142.1353949017969</v>
      </c>
      <c r="K35" s="43">
        <f t="shared" si="10"/>
        <v>68026</v>
      </c>
      <c r="L35" s="43"/>
      <c r="M35" s="44" t="s">
        <v>43</v>
      </c>
      <c r="N35" s="43">
        <f>[1]СГБ!I44</f>
        <v>0</v>
      </c>
      <c r="O35" s="46"/>
      <c r="P35" s="46"/>
      <c r="Q35" s="83"/>
      <c r="R35" s="46">
        <f t="shared" si="7"/>
        <v>68026</v>
      </c>
      <c r="S35" s="47">
        <f t="shared" si="8"/>
        <v>478.6</v>
      </c>
      <c r="T35" s="60"/>
      <c r="U35" s="49"/>
      <c r="V35" s="49"/>
      <c r="W35" s="60">
        <v>478.6</v>
      </c>
      <c r="X35" s="61"/>
      <c r="Y35" s="62"/>
      <c r="Z35" s="49"/>
      <c r="AA35" s="52"/>
      <c r="AB35" s="53"/>
      <c r="AC35" s="54"/>
      <c r="AD35" s="49"/>
      <c r="AE35" s="52"/>
      <c r="AF35" s="53"/>
      <c r="AG35" s="54"/>
      <c r="AH35" s="49"/>
      <c r="AI35" s="52"/>
      <c r="AJ35" s="53"/>
      <c r="AK35" s="54"/>
      <c r="AL35" s="49"/>
      <c r="AM35" s="52"/>
    </row>
    <row r="36" spans="1:39"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</row>
    <row r="37" spans="1:39"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</row>
    <row r="38" spans="1:39">
      <c r="T38" s="103"/>
      <c r="U38" s="103"/>
      <c r="V38" s="103"/>
      <c r="W38" s="103"/>
      <c r="X38" s="103"/>
      <c r="Y38" s="103"/>
      <c r="Z38" s="103"/>
      <c r="AA38" s="103"/>
      <c r="AB38" s="103"/>
      <c r="AC38" s="103"/>
      <c r="AD38" s="103"/>
      <c r="AE38" s="103"/>
      <c r="AF38" s="103"/>
      <c r="AG38" s="103"/>
      <c r="AH38" s="103"/>
      <c r="AI38" s="103"/>
      <c r="AJ38" s="103"/>
      <c r="AK38" s="103"/>
      <c r="AL38" s="103"/>
      <c r="AM38" s="103"/>
    </row>
    <row r="39" spans="1:39">
      <c r="T39" s="103"/>
      <c r="U39" s="103"/>
      <c r="V39" s="103"/>
      <c r="W39" s="103"/>
      <c r="X39" s="103"/>
      <c r="Y39" s="103"/>
      <c r="Z39" s="103"/>
      <c r="AA39" s="103"/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</row>
    <row r="40" spans="1:39">
      <c r="T40" s="103"/>
      <c r="U40" s="103"/>
      <c r="V40" s="103"/>
      <c r="W40" s="103"/>
      <c r="X40" s="103"/>
      <c r="Y40" s="103"/>
      <c r="Z40" s="103"/>
      <c r="AA40" s="103"/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</row>
    <row r="41" spans="1:39">
      <c r="T41" s="103"/>
      <c r="U41" s="103"/>
      <c r="V41" s="103"/>
      <c r="W41" s="103"/>
      <c r="X41" s="103"/>
      <c r="Y41" s="103"/>
      <c r="Z41" s="103"/>
      <c r="AA41" s="103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</row>
    <row r="42" spans="1:39">
      <c r="T42" s="103"/>
      <c r="U42" s="103"/>
      <c r="V42" s="103"/>
      <c r="W42" s="103"/>
      <c r="X42" s="103"/>
      <c r="Y42" s="103"/>
      <c r="Z42" s="103"/>
      <c r="AA42" s="103"/>
      <c r="AB42" s="103"/>
      <c r="AC42" s="103"/>
      <c r="AD42" s="103"/>
      <c r="AE42" s="103"/>
      <c r="AF42" s="103"/>
      <c r="AG42" s="103"/>
      <c r="AH42" s="103"/>
      <c r="AI42" s="103"/>
      <c r="AJ42" s="103"/>
      <c r="AK42" s="103"/>
      <c r="AL42" s="103"/>
      <c r="AM42" s="103"/>
    </row>
    <row r="43" spans="1:39"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</row>
    <row r="44" spans="1:39"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</row>
    <row r="45" spans="1:39">
      <c r="T45" s="103"/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</row>
    <row r="46" spans="1:39">
      <c r="T46" s="103"/>
      <c r="U46" s="103"/>
      <c r="V46" s="103"/>
      <c r="W46" s="103"/>
      <c r="X46" s="103"/>
      <c r="Y46" s="103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3"/>
      <c r="AK46" s="103"/>
      <c r="AL46" s="103"/>
      <c r="AM46" s="103"/>
    </row>
    <row r="47" spans="1:39">
      <c r="T47" s="103"/>
      <c r="U47" s="103"/>
      <c r="V47" s="103"/>
      <c r="W47" s="103"/>
      <c r="X47" s="103"/>
      <c r="Y47" s="103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3"/>
      <c r="AK47" s="103"/>
      <c r="AL47" s="103"/>
      <c r="AM47" s="103"/>
    </row>
    <row r="48" spans="1:39"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</row>
    <row r="49" spans="20:39"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</row>
    <row r="50" spans="20:39"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</row>
    <row r="51" spans="20:39">
      <c r="T51" s="103"/>
      <c r="U51" s="103"/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</row>
    <row r="52" spans="20:39"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</row>
    <row r="53" spans="20:39">
      <c r="T53" s="103"/>
      <c r="U53" s="103"/>
      <c r="V53" s="103"/>
      <c r="W53" s="103"/>
      <c r="X53" s="103"/>
      <c r="Y53" s="103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</row>
    <row r="54" spans="20:39"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3"/>
      <c r="AK54" s="103"/>
      <c r="AL54" s="103"/>
      <c r="AM54" s="103"/>
    </row>
    <row r="55" spans="20:39"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3"/>
      <c r="AK55" s="103"/>
      <c r="AL55" s="103"/>
      <c r="AM55" s="103"/>
    </row>
    <row r="56" spans="20:39"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3"/>
      <c r="AK56" s="103"/>
      <c r="AL56" s="103"/>
      <c r="AM56" s="103"/>
    </row>
    <row r="57" spans="20:39"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</row>
    <row r="58" spans="20:39">
      <c r="T58" s="103"/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103"/>
      <c r="AF58" s="103"/>
      <c r="AG58" s="103"/>
      <c r="AH58" s="103"/>
      <c r="AI58" s="103"/>
      <c r="AJ58" s="103"/>
      <c r="AK58" s="103"/>
      <c r="AL58" s="103"/>
      <c r="AM58" s="103"/>
    </row>
    <row r="59" spans="20:39">
      <c r="T59" s="103"/>
      <c r="U59" s="103"/>
      <c r="V59" s="103"/>
      <c r="W59" s="103"/>
      <c r="X59" s="103"/>
      <c r="Y59" s="103"/>
      <c r="Z59" s="103"/>
      <c r="AA59" s="103"/>
      <c r="AB59" s="103"/>
      <c r="AC59" s="103"/>
      <c r="AD59" s="103"/>
      <c r="AE59" s="103"/>
      <c r="AF59" s="103"/>
      <c r="AG59" s="103"/>
      <c r="AH59" s="103"/>
      <c r="AI59" s="103"/>
      <c r="AJ59" s="103"/>
      <c r="AK59" s="103"/>
      <c r="AL59" s="103"/>
      <c r="AM59" s="103"/>
    </row>
    <row r="60" spans="20:39">
      <c r="T60" s="103"/>
      <c r="U60" s="103"/>
      <c r="V60" s="103"/>
      <c r="W60" s="103"/>
      <c r="X60" s="103"/>
      <c r="Y60" s="103"/>
      <c r="Z60" s="103"/>
      <c r="AA60" s="103"/>
      <c r="AB60" s="103"/>
      <c r="AC60" s="103"/>
      <c r="AD60" s="103"/>
      <c r="AE60" s="103"/>
      <c r="AF60" s="103"/>
      <c r="AG60" s="103"/>
      <c r="AH60" s="103"/>
      <c r="AI60" s="103"/>
      <c r="AJ60" s="103"/>
      <c r="AK60" s="103"/>
      <c r="AL60" s="103"/>
      <c r="AM60" s="103"/>
    </row>
    <row r="61" spans="20:39"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</row>
    <row r="62" spans="20:39"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</row>
    <row r="63" spans="20:39"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</row>
    <row r="64" spans="20:39">
      <c r="T64" s="103"/>
      <c r="U64" s="103"/>
      <c r="V64" s="103"/>
      <c r="W64" s="103"/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</row>
    <row r="65" spans="20:39">
      <c r="T65" s="103"/>
      <c r="U65" s="103"/>
      <c r="V65" s="103"/>
      <c r="W65" s="103"/>
      <c r="X65" s="103"/>
      <c r="Y65" s="103"/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</row>
    <row r="66" spans="20:39">
      <c r="T66" s="103"/>
      <c r="U66" s="103"/>
      <c r="V66" s="103"/>
      <c r="W66" s="103"/>
      <c r="X66" s="103"/>
      <c r="Y66" s="103"/>
      <c r="Z66" s="103"/>
      <c r="AA66" s="103"/>
      <c r="AB66" s="103"/>
      <c r="AC66" s="103"/>
      <c r="AD66" s="103"/>
      <c r="AE66" s="103"/>
      <c r="AF66" s="103"/>
      <c r="AG66" s="103"/>
      <c r="AH66" s="103"/>
      <c r="AI66" s="103"/>
      <c r="AJ66" s="103"/>
      <c r="AK66" s="103"/>
      <c r="AL66" s="103"/>
      <c r="AM66" s="103"/>
    </row>
    <row r="67" spans="20:39">
      <c r="T67" s="103"/>
      <c r="U67" s="103"/>
      <c r="V67" s="103"/>
      <c r="W67" s="103"/>
      <c r="X67" s="103"/>
      <c r="Y67" s="103"/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</row>
    <row r="68" spans="20:39"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</row>
    <row r="69" spans="20:39"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</row>
    <row r="70" spans="20:39"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</row>
    <row r="71" spans="20:39"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</row>
    <row r="72" spans="20:39"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</row>
    <row r="73" spans="20:39"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</row>
    <row r="74" spans="20:39"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</row>
    <row r="75" spans="20:39"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</row>
    <row r="76" spans="20:39"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</row>
    <row r="77" spans="20:39"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</row>
    <row r="78" spans="20:39"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</row>
    <row r="79" spans="20:39"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</row>
    <row r="80" spans="20:39"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</row>
    <row r="81" spans="20:39"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</row>
    <row r="82" spans="20:39"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</row>
    <row r="83" spans="20:39"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</row>
    <row r="84" spans="20:39"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</row>
    <row r="85" spans="20:39"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</row>
    <row r="86" spans="20:39"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</row>
    <row r="87" spans="20:39"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</row>
    <row r="88" spans="20:39"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</row>
    <row r="89" spans="20:39"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</row>
    <row r="90" spans="20:39"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</row>
    <row r="91" spans="20:39"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</row>
    <row r="92" spans="20:39"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</row>
    <row r="93" spans="20:39"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</row>
    <row r="94" spans="20:39"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</row>
    <row r="95" spans="20:39"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</row>
    <row r="96" spans="20:39"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</row>
    <row r="97" spans="20:39"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</row>
    <row r="98" spans="20:39"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</row>
    <row r="99" spans="20:39"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</row>
    <row r="100" spans="20:39"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</row>
    <row r="101" spans="20:39"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</row>
    <row r="102" spans="20:39"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</row>
    <row r="103" spans="20:39"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</row>
    <row r="104" spans="20:39"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</row>
    <row r="105" spans="20:39"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</row>
    <row r="106" spans="20:39"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</row>
    <row r="107" spans="20:39"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</row>
    <row r="108" spans="20:39"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</row>
    <row r="109" spans="20:39"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</row>
    <row r="110" spans="20:39"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</row>
    <row r="111" spans="20:39"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</row>
    <row r="112" spans="20:39"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</row>
    <row r="113" spans="20:39"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</row>
    <row r="114" spans="20:39"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</row>
    <row r="115" spans="20:39"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</row>
    <row r="116" spans="20:39"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</row>
    <row r="117" spans="20:39"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</row>
    <row r="118" spans="20:39"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</row>
    <row r="119" spans="20:39"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</row>
    <row r="120" spans="20:39"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</row>
    <row r="121" spans="20:39"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</row>
    <row r="122" spans="20:39"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</row>
    <row r="123" spans="20:39"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</row>
    <row r="124" spans="20:39"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</row>
    <row r="125" spans="20:39"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</row>
    <row r="126" spans="20:39"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</row>
    <row r="127" spans="20:39"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</row>
    <row r="128" spans="20:39"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</row>
    <row r="129" spans="20:39"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</row>
    <row r="130" spans="20:39"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</row>
    <row r="131" spans="20:39"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</row>
    <row r="132" spans="20:39"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</row>
    <row r="133" spans="20:39"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</row>
    <row r="134" spans="20:39"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</row>
    <row r="135" spans="20:39"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</row>
    <row r="136" spans="20:39"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</row>
    <row r="137" spans="20:39"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</row>
    <row r="138" spans="20:39"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</row>
    <row r="139" spans="20:39"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</row>
    <row r="140" spans="20:39"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</row>
    <row r="141" spans="20:39"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</row>
    <row r="142" spans="20:39"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</row>
    <row r="143" spans="20:39"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</row>
    <row r="144" spans="20:39"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</row>
    <row r="145" spans="20:39"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</row>
    <row r="146" spans="20:39"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</row>
    <row r="147" spans="20:39"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</row>
    <row r="148" spans="20:39"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</row>
    <row r="149" spans="20:39"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</row>
    <row r="150" spans="20:39"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</row>
    <row r="151" spans="20:39"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</row>
    <row r="152" spans="20:39"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</row>
    <row r="153" spans="20:39"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</row>
    <row r="154" spans="20:39"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</row>
    <row r="155" spans="20:39"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</row>
    <row r="156" spans="20:39"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</row>
    <row r="157" spans="20:39"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</row>
    <row r="158" spans="20:39"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</row>
    <row r="159" spans="20:39"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</row>
    <row r="160" spans="20:39"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</row>
    <row r="161" spans="20:39"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</row>
    <row r="162" spans="20:39"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</row>
    <row r="163" spans="20:39"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</row>
    <row r="164" spans="20:39"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</row>
    <row r="165" spans="20:39"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</row>
    <row r="166" spans="20:39"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</row>
    <row r="167" spans="20:39"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</row>
    <row r="168" spans="20:39"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</row>
    <row r="169" spans="20:39"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</row>
    <row r="170" spans="20:39"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</row>
    <row r="171" spans="20:39"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</row>
    <row r="172" spans="20:39"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</row>
    <row r="173" spans="20:39"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</row>
    <row r="174" spans="20:39"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</row>
    <row r="175" spans="20:39"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</row>
    <row r="176" spans="20:39"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</row>
    <row r="177" spans="20:39"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</row>
    <row r="178" spans="20:39"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</row>
    <row r="179" spans="20:39"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</row>
    <row r="180" spans="20:39"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</row>
    <row r="181" spans="20:39"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</row>
    <row r="182" spans="20:39"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</row>
    <row r="183" spans="20:39"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</row>
    <row r="184" spans="20:39"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</row>
    <row r="185" spans="20:39"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</row>
    <row r="186" spans="20:39">
      <c r="T186" s="1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F186" s="13"/>
      <c r="AG186" s="13"/>
      <c r="AH186" s="13"/>
      <c r="AI186" s="13"/>
      <c r="AJ186" s="13"/>
      <c r="AK186" s="13"/>
      <c r="AL186" s="13"/>
      <c r="AM186" s="13"/>
    </row>
    <row r="187" spans="20:39">
      <c r="T187" s="1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F187" s="13"/>
      <c r="AG187" s="13"/>
      <c r="AH187" s="13"/>
      <c r="AI187" s="13"/>
      <c r="AJ187" s="13"/>
      <c r="AK187" s="13"/>
      <c r="AL187" s="13"/>
      <c r="AM187" s="13"/>
    </row>
    <row r="188" spans="20:39">
      <c r="T188" s="1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F188" s="13"/>
      <c r="AG188" s="13"/>
      <c r="AH188" s="13"/>
      <c r="AI188" s="13"/>
      <c r="AJ188" s="13"/>
      <c r="AK188" s="13"/>
      <c r="AL188" s="13"/>
      <c r="AM188" s="13"/>
    </row>
    <row r="189" spans="20:39">
      <c r="T189" s="1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F189" s="13"/>
      <c r="AG189" s="13"/>
      <c r="AH189" s="13"/>
      <c r="AI189" s="13"/>
      <c r="AJ189" s="13"/>
      <c r="AK189" s="13"/>
      <c r="AL189" s="13"/>
      <c r="AM189" s="13"/>
    </row>
    <row r="190" spans="20:39">
      <c r="T190" s="1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F190" s="13"/>
      <c r="AG190" s="13"/>
      <c r="AH190" s="13"/>
      <c r="AI190" s="13"/>
      <c r="AJ190" s="13"/>
      <c r="AK190" s="13"/>
      <c r="AL190" s="13"/>
      <c r="AM190" s="13"/>
    </row>
    <row r="191" spans="20:39">
      <c r="T191" s="1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F191" s="13"/>
      <c r="AG191" s="13"/>
      <c r="AH191" s="13"/>
      <c r="AI191" s="13"/>
      <c r="AJ191" s="13"/>
      <c r="AK191" s="13"/>
      <c r="AL191" s="13"/>
      <c r="AM191" s="13"/>
    </row>
    <row r="192" spans="20:39">
      <c r="T192" s="1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F192" s="13"/>
      <c r="AG192" s="13"/>
      <c r="AH192" s="13"/>
      <c r="AI192" s="13"/>
      <c r="AJ192" s="13"/>
      <c r="AK192" s="13"/>
      <c r="AL192" s="13"/>
      <c r="AM192" s="13"/>
    </row>
    <row r="193" spans="20:39">
      <c r="T193" s="1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F193" s="13"/>
      <c r="AG193" s="13"/>
      <c r="AH193" s="13"/>
      <c r="AI193" s="13"/>
      <c r="AJ193" s="13"/>
      <c r="AK193" s="13"/>
      <c r="AL193" s="13"/>
      <c r="AM193" s="13"/>
    </row>
    <row r="194" spans="20:39">
      <c r="T194" s="1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F194" s="13"/>
      <c r="AG194" s="13"/>
      <c r="AH194" s="13"/>
      <c r="AI194" s="13"/>
      <c r="AJ194" s="13"/>
      <c r="AK194" s="13"/>
      <c r="AL194" s="13"/>
      <c r="AM194" s="13"/>
    </row>
    <row r="195" spans="20:39">
      <c r="T195" s="1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F195" s="13"/>
      <c r="AG195" s="13"/>
      <c r="AH195" s="13"/>
      <c r="AI195" s="13"/>
      <c r="AJ195" s="13"/>
      <c r="AK195" s="13"/>
      <c r="AL195" s="13"/>
      <c r="AM195" s="13"/>
    </row>
    <row r="196" spans="20:39">
      <c r="T196" s="1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F196" s="13"/>
      <c r="AG196" s="13"/>
      <c r="AH196" s="13"/>
      <c r="AI196" s="13"/>
      <c r="AJ196" s="13"/>
      <c r="AK196" s="13"/>
      <c r="AL196" s="13"/>
      <c r="AM196" s="13"/>
    </row>
    <row r="197" spans="20:39">
      <c r="T197" s="1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F197" s="13"/>
      <c r="AG197" s="13"/>
      <c r="AH197" s="13"/>
      <c r="AI197" s="13"/>
      <c r="AJ197" s="13"/>
      <c r="AK197" s="13"/>
      <c r="AL197" s="13"/>
      <c r="AM197" s="13"/>
    </row>
    <row r="198" spans="20:39">
      <c r="T198" s="1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F198" s="13"/>
      <c r="AG198" s="13"/>
      <c r="AH198" s="13"/>
      <c r="AI198" s="13"/>
      <c r="AJ198" s="13"/>
      <c r="AK198" s="13"/>
      <c r="AL198" s="13"/>
      <c r="AM198" s="13"/>
    </row>
    <row r="199" spans="20:39">
      <c r="T199" s="1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F199" s="13"/>
      <c r="AG199" s="13"/>
      <c r="AH199" s="13"/>
      <c r="AI199" s="13"/>
      <c r="AJ199" s="13"/>
      <c r="AK199" s="13"/>
      <c r="AL199" s="13"/>
      <c r="AM199" s="13"/>
    </row>
    <row r="200" spans="20:39">
      <c r="T200" s="13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F200" s="13"/>
      <c r="AG200" s="13"/>
      <c r="AH200" s="13"/>
      <c r="AI200" s="13"/>
      <c r="AJ200" s="13"/>
      <c r="AK200" s="13"/>
      <c r="AL200" s="13"/>
      <c r="AM200" s="13"/>
    </row>
    <row r="201" spans="20:39">
      <c r="T201" s="1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F201" s="13"/>
      <c r="AG201" s="13"/>
      <c r="AH201" s="13"/>
      <c r="AI201" s="13"/>
      <c r="AJ201" s="13"/>
      <c r="AK201" s="13"/>
      <c r="AL201" s="13"/>
      <c r="AM201" s="13"/>
    </row>
    <row r="202" spans="20:39">
      <c r="T202" s="1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F202" s="13"/>
      <c r="AG202" s="13"/>
      <c r="AH202" s="13"/>
      <c r="AI202" s="13"/>
      <c r="AJ202" s="13"/>
      <c r="AK202" s="13"/>
      <c r="AL202" s="13"/>
      <c r="AM202" s="13"/>
    </row>
    <row r="203" spans="20:39">
      <c r="T203" s="1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F203" s="13"/>
      <c r="AG203" s="13"/>
      <c r="AH203" s="13"/>
      <c r="AI203" s="13"/>
      <c r="AJ203" s="13"/>
      <c r="AK203" s="13"/>
      <c r="AL203" s="13"/>
      <c r="AM203" s="13"/>
    </row>
    <row r="204" spans="20:39">
      <c r="T204" s="1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F204" s="13"/>
      <c r="AG204" s="13"/>
      <c r="AH204" s="13"/>
      <c r="AI204" s="13"/>
      <c r="AJ204" s="13"/>
      <c r="AK204" s="13"/>
      <c r="AL204" s="13"/>
      <c r="AM204" s="13"/>
    </row>
    <row r="205" spans="20:39">
      <c r="T205" s="1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F205" s="13"/>
      <c r="AG205" s="13"/>
      <c r="AH205" s="13"/>
      <c r="AI205" s="13"/>
      <c r="AJ205" s="13"/>
      <c r="AK205" s="13"/>
      <c r="AL205" s="13"/>
      <c r="AM205" s="13"/>
    </row>
    <row r="206" spans="20:39">
      <c r="T206" s="1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F206" s="13"/>
      <c r="AG206" s="13"/>
      <c r="AH206" s="13"/>
      <c r="AI206" s="13"/>
      <c r="AJ206" s="13"/>
      <c r="AK206" s="13"/>
      <c r="AL206" s="13"/>
      <c r="AM206" s="13"/>
    </row>
    <row r="207" spans="20:39">
      <c r="T207" s="1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F207" s="13"/>
      <c r="AG207" s="13"/>
      <c r="AH207" s="13"/>
      <c r="AI207" s="13"/>
      <c r="AJ207" s="13"/>
      <c r="AK207" s="13"/>
      <c r="AL207" s="13"/>
      <c r="AM207" s="13"/>
    </row>
    <row r="208" spans="20:39">
      <c r="T208" s="1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F208" s="13"/>
      <c r="AG208" s="13"/>
      <c r="AH208" s="13"/>
      <c r="AI208" s="13"/>
      <c r="AJ208" s="13"/>
      <c r="AK208" s="13"/>
      <c r="AL208" s="13"/>
      <c r="AM208" s="13"/>
    </row>
    <row r="209" spans="20:39">
      <c r="T209" s="1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F209" s="13"/>
      <c r="AG209" s="13"/>
      <c r="AH209" s="13"/>
      <c r="AI209" s="13"/>
      <c r="AJ209" s="13"/>
      <c r="AK209" s="13"/>
      <c r="AL209" s="13"/>
      <c r="AM209" s="13"/>
    </row>
    <row r="210" spans="20:39">
      <c r="T210" s="1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F210" s="13"/>
      <c r="AG210" s="13"/>
      <c r="AH210" s="13"/>
      <c r="AI210" s="13"/>
      <c r="AJ210" s="13"/>
      <c r="AK210" s="13"/>
      <c r="AL210" s="13"/>
      <c r="AM210" s="13"/>
    </row>
    <row r="211" spans="20:39">
      <c r="T211" s="1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F211" s="13"/>
      <c r="AG211" s="13"/>
      <c r="AH211" s="13"/>
      <c r="AI211" s="13"/>
      <c r="AJ211" s="13"/>
      <c r="AK211" s="13"/>
      <c r="AL211" s="13"/>
      <c r="AM211" s="13"/>
    </row>
    <row r="212" spans="20:39"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H212" s="13"/>
      <c r="AI212" s="13"/>
      <c r="AJ212" s="13"/>
      <c r="AK212" s="13"/>
      <c r="AL212" s="13"/>
      <c r="AM212" s="13"/>
    </row>
    <row r="213" spans="20:39">
      <c r="T213" s="1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F213" s="13"/>
      <c r="AG213" s="13"/>
      <c r="AH213" s="13"/>
      <c r="AI213" s="13"/>
      <c r="AJ213" s="13"/>
      <c r="AK213" s="13"/>
      <c r="AL213" s="13"/>
      <c r="AM213" s="13"/>
    </row>
    <row r="214" spans="20:39">
      <c r="T214" s="1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F214" s="13"/>
      <c r="AG214" s="13"/>
      <c r="AH214" s="13"/>
      <c r="AI214" s="13"/>
      <c r="AJ214" s="13"/>
      <c r="AK214" s="13"/>
      <c r="AL214" s="13"/>
      <c r="AM214" s="13"/>
    </row>
    <row r="215" spans="20:39">
      <c r="T215" s="1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F215" s="13"/>
      <c r="AG215" s="13"/>
      <c r="AH215" s="13"/>
      <c r="AI215" s="13"/>
      <c r="AJ215" s="13"/>
      <c r="AK215" s="13"/>
      <c r="AL215" s="13"/>
      <c r="AM215" s="13"/>
    </row>
    <row r="216" spans="20:39">
      <c r="T216" s="1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F216" s="13"/>
      <c r="AG216" s="13"/>
      <c r="AH216" s="13"/>
      <c r="AI216" s="13"/>
      <c r="AJ216" s="13"/>
      <c r="AK216" s="13"/>
      <c r="AL216" s="13"/>
      <c r="AM216" s="13"/>
    </row>
    <row r="217" spans="20:39">
      <c r="T217" s="1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F217" s="13"/>
      <c r="AG217" s="13"/>
      <c r="AH217" s="13"/>
      <c r="AI217" s="13"/>
      <c r="AJ217" s="13"/>
      <c r="AK217" s="13"/>
      <c r="AL217" s="13"/>
      <c r="AM217" s="13"/>
    </row>
    <row r="218" spans="20:39">
      <c r="T218" s="1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F218" s="13"/>
      <c r="AG218" s="13"/>
      <c r="AH218" s="13"/>
      <c r="AI218" s="13"/>
      <c r="AJ218" s="13"/>
      <c r="AK218" s="13"/>
      <c r="AL218" s="13"/>
      <c r="AM218" s="13"/>
    </row>
    <row r="219" spans="20:39">
      <c r="T219" s="1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F219" s="13"/>
      <c r="AG219" s="13"/>
      <c r="AH219" s="13"/>
      <c r="AI219" s="13"/>
      <c r="AJ219" s="13"/>
      <c r="AK219" s="13"/>
      <c r="AL219" s="13"/>
      <c r="AM219" s="13"/>
    </row>
    <row r="220" spans="20:39">
      <c r="T220" s="1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F220" s="13"/>
      <c r="AG220" s="13"/>
      <c r="AH220" s="13"/>
      <c r="AI220" s="13"/>
      <c r="AJ220" s="13"/>
      <c r="AK220" s="13"/>
      <c r="AL220" s="13"/>
      <c r="AM220" s="13"/>
    </row>
    <row r="221" spans="20:39">
      <c r="T221" s="1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F221" s="13"/>
      <c r="AG221" s="13"/>
      <c r="AH221" s="13"/>
      <c r="AI221" s="13"/>
      <c r="AJ221" s="13"/>
      <c r="AK221" s="13"/>
      <c r="AL221" s="13"/>
      <c r="AM221" s="13"/>
    </row>
    <row r="222" spans="20:39">
      <c r="T222" s="1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F222" s="13"/>
      <c r="AG222" s="13"/>
      <c r="AH222" s="13"/>
      <c r="AI222" s="13"/>
      <c r="AJ222" s="13"/>
      <c r="AK222" s="13"/>
      <c r="AL222" s="13"/>
      <c r="AM222" s="13"/>
    </row>
    <row r="223" spans="20:39">
      <c r="T223" s="1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F223" s="13"/>
      <c r="AG223" s="13"/>
      <c r="AH223" s="13"/>
      <c r="AI223" s="13"/>
      <c r="AJ223" s="13"/>
      <c r="AK223" s="13"/>
      <c r="AL223" s="13"/>
      <c r="AM223" s="13"/>
    </row>
    <row r="224" spans="20:39">
      <c r="T224" s="1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F224" s="13"/>
      <c r="AG224" s="13"/>
      <c r="AH224" s="13"/>
      <c r="AI224" s="13"/>
      <c r="AJ224" s="13"/>
      <c r="AK224" s="13"/>
      <c r="AL224" s="13"/>
      <c r="AM224" s="13"/>
    </row>
    <row r="225" spans="20:39">
      <c r="T225" s="1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F225" s="13"/>
      <c r="AG225" s="13"/>
      <c r="AH225" s="13"/>
      <c r="AI225" s="13"/>
      <c r="AJ225" s="13"/>
      <c r="AK225" s="13"/>
      <c r="AL225" s="13"/>
      <c r="AM225" s="13"/>
    </row>
    <row r="226" spans="20:39">
      <c r="T226" s="1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F226" s="13"/>
      <c r="AG226" s="13"/>
      <c r="AH226" s="13"/>
      <c r="AI226" s="13"/>
      <c r="AJ226" s="13"/>
      <c r="AK226" s="13"/>
      <c r="AL226" s="13"/>
      <c r="AM226" s="13"/>
    </row>
    <row r="227" spans="20:39">
      <c r="T227" s="1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F227" s="13"/>
      <c r="AG227" s="13"/>
      <c r="AH227" s="13"/>
      <c r="AI227" s="13"/>
      <c r="AJ227" s="13"/>
      <c r="AK227" s="13"/>
      <c r="AL227" s="13"/>
      <c r="AM227" s="13"/>
    </row>
    <row r="228" spans="20:39">
      <c r="T228" s="1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F228" s="13"/>
      <c r="AG228" s="13"/>
      <c r="AH228" s="13"/>
      <c r="AI228" s="13"/>
      <c r="AJ228" s="13"/>
      <c r="AK228" s="13"/>
      <c r="AL228" s="13"/>
      <c r="AM228" s="13"/>
    </row>
    <row r="229" spans="20:39">
      <c r="T229" s="1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F229" s="13"/>
      <c r="AG229" s="13"/>
      <c r="AH229" s="13"/>
      <c r="AI229" s="13"/>
      <c r="AJ229" s="13"/>
      <c r="AK229" s="13"/>
      <c r="AL229" s="13"/>
      <c r="AM229" s="13"/>
    </row>
    <row r="230" spans="20:39">
      <c r="T230" s="1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F230" s="13"/>
      <c r="AG230" s="13"/>
      <c r="AH230" s="13"/>
      <c r="AI230" s="13"/>
      <c r="AJ230" s="13"/>
      <c r="AK230" s="13"/>
      <c r="AL230" s="13"/>
      <c r="AM230" s="13"/>
    </row>
    <row r="231" spans="20:39">
      <c r="T231" s="1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F231" s="13"/>
      <c r="AG231" s="13"/>
      <c r="AH231" s="13"/>
      <c r="AI231" s="13"/>
      <c r="AJ231" s="13"/>
      <c r="AK231" s="13"/>
      <c r="AL231" s="13"/>
      <c r="AM231" s="13"/>
    </row>
    <row r="232" spans="20:39">
      <c r="T232" s="1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F232" s="13"/>
      <c r="AG232" s="13"/>
      <c r="AH232" s="13"/>
      <c r="AI232" s="13"/>
      <c r="AJ232" s="13"/>
      <c r="AK232" s="13"/>
      <c r="AL232" s="13"/>
      <c r="AM232" s="13"/>
    </row>
    <row r="233" spans="20:39">
      <c r="T233" s="1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F233" s="13"/>
      <c r="AG233" s="13"/>
      <c r="AH233" s="13"/>
      <c r="AI233" s="13"/>
      <c r="AJ233" s="13"/>
      <c r="AK233" s="13"/>
      <c r="AL233" s="13"/>
      <c r="AM233" s="13"/>
    </row>
    <row r="234" spans="20:39">
      <c r="T234" s="1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F234" s="13"/>
      <c r="AG234" s="13"/>
      <c r="AH234" s="13"/>
      <c r="AI234" s="13"/>
      <c r="AJ234" s="13"/>
      <c r="AK234" s="13"/>
      <c r="AL234" s="13"/>
      <c r="AM234" s="13"/>
    </row>
    <row r="235" spans="20:39">
      <c r="T235" s="1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F235" s="13"/>
      <c r="AG235" s="13"/>
      <c r="AH235" s="13"/>
      <c r="AI235" s="13"/>
      <c r="AJ235" s="13"/>
      <c r="AK235" s="13"/>
      <c r="AL235" s="13"/>
      <c r="AM235" s="13"/>
    </row>
    <row r="236" spans="20:39">
      <c r="T236" s="1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F236" s="13"/>
      <c r="AG236" s="13"/>
      <c r="AH236" s="13"/>
      <c r="AI236" s="13"/>
      <c r="AJ236" s="13"/>
      <c r="AK236" s="13"/>
      <c r="AL236" s="13"/>
      <c r="AM236" s="13"/>
    </row>
    <row r="237" spans="20:39">
      <c r="T237" s="1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F237" s="13"/>
      <c r="AG237" s="13"/>
      <c r="AH237" s="13"/>
      <c r="AI237" s="13"/>
      <c r="AJ237" s="13"/>
      <c r="AK237" s="13"/>
      <c r="AL237" s="13"/>
      <c r="AM237" s="13"/>
    </row>
    <row r="238" spans="20:39">
      <c r="T238" s="1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F238" s="13"/>
      <c r="AG238" s="13"/>
      <c r="AH238" s="13"/>
      <c r="AI238" s="13"/>
      <c r="AJ238" s="13"/>
      <c r="AK238" s="13"/>
      <c r="AL238" s="13"/>
      <c r="AM238" s="13"/>
    </row>
    <row r="239" spans="20:39">
      <c r="T239" s="1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F239" s="13"/>
      <c r="AG239" s="13"/>
      <c r="AH239" s="13"/>
      <c r="AI239" s="13"/>
      <c r="AJ239" s="13"/>
      <c r="AK239" s="13"/>
      <c r="AL239" s="13"/>
      <c r="AM239" s="13"/>
    </row>
    <row r="240" spans="20:39">
      <c r="T240" s="1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F240" s="13"/>
      <c r="AG240" s="13"/>
      <c r="AH240" s="13"/>
      <c r="AI240" s="13"/>
      <c r="AJ240" s="13"/>
      <c r="AK240" s="13"/>
      <c r="AL240" s="13"/>
      <c r="AM240" s="13"/>
    </row>
    <row r="241" spans="20:39">
      <c r="T241" s="1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F241" s="13"/>
      <c r="AG241" s="13"/>
      <c r="AH241" s="13"/>
      <c r="AI241" s="13"/>
      <c r="AJ241" s="13"/>
      <c r="AK241" s="13"/>
      <c r="AL241" s="13"/>
      <c r="AM241" s="13"/>
    </row>
    <row r="242" spans="20:39">
      <c r="T242" s="1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F242" s="13"/>
      <c r="AG242" s="13"/>
      <c r="AH242" s="13"/>
      <c r="AI242" s="13"/>
      <c r="AJ242" s="13"/>
      <c r="AK242" s="13"/>
      <c r="AL242" s="13"/>
      <c r="AM242" s="13"/>
    </row>
    <row r="243" spans="20:39">
      <c r="T243" s="1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F243" s="13"/>
      <c r="AG243" s="13"/>
      <c r="AH243" s="13"/>
      <c r="AI243" s="13"/>
      <c r="AJ243" s="13"/>
      <c r="AK243" s="13"/>
      <c r="AL243" s="13"/>
      <c r="AM243" s="13"/>
    </row>
    <row r="244" spans="20:39">
      <c r="T244" s="1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F244" s="13"/>
      <c r="AG244" s="13"/>
      <c r="AH244" s="13"/>
      <c r="AI244" s="13"/>
      <c r="AJ244" s="13"/>
      <c r="AK244" s="13"/>
      <c r="AL244" s="13"/>
      <c r="AM244" s="13"/>
    </row>
    <row r="245" spans="20:39">
      <c r="T245" s="1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F245" s="13"/>
      <c r="AG245" s="13"/>
      <c r="AH245" s="13"/>
      <c r="AI245" s="13"/>
      <c r="AJ245" s="13"/>
      <c r="AK245" s="13"/>
      <c r="AL245" s="13"/>
      <c r="AM245" s="13"/>
    </row>
    <row r="246" spans="20:39"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H246" s="13"/>
      <c r="AI246" s="13"/>
      <c r="AJ246" s="13"/>
      <c r="AK246" s="13"/>
      <c r="AL246" s="13"/>
      <c r="AM246" s="13"/>
    </row>
    <row r="247" spans="20:39">
      <c r="T247" s="1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F247" s="13"/>
      <c r="AG247" s="13"/>
      <c r="AH247" s="13"/>
      <c r="AI247" s="13"/>
      <c r="AJ247" s="13"/>
      <c r="AK247" s="13"/>
      <c r="AL247" s="13"/>
      <c r="AM247" s="13"/>
    </row>
    <row r="248" spans="20:39">
      <c r="T248" s="1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F248" s="13"/>
      <c r="AG248" s="13"/>
      <c r="AH248" s="13"/>
      <c r="AI248" s="13"/>
      <c r="AJ248" s="13"/>
      <c r="AK248" s="13"/>
      <c r="AL248" s="13"/>
      <c r="AM248" s="13"/>
    </row>
    <row r="249" spans="20:39">
      <c r="T249" s="1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F249" s="13"/>
      <c r="AG249" s="13"/>
      <c r="AH249" s="13"/>
      <c r="AI249" s="13"/>
      <c r="AJ249" s="13"/>
      <c r="AK249" s="13"/>
      <c r="AL249" s="13"/>
      <c r="AM249" s="13"/>
    </row>
    <row r="250" spans="20:39">
      <c r="T250" s="1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F250" s="13"/>
      <c r="AG250" s="13"/>
      <c r="AH250" s="13"/>
      <c r="AI250" s="13"/>
      <c r="AJ250" s="13"/>
      <c r="AK250" s="13"/>
      <c r="AL250" s="13"/>
      <c r="AM250" s="13"/>
    </row>
    <row r="251" spans="20:39">
      <c r="T251" s="1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F251" s="13"/>
      <c r="AG251" s="13"/>
      <c r="AH251" s="13"/>
      <c r="AI251" s="13"/>
      <c r="AJ251" s="13"/>
      <c r="AK251" s="13"/>
      <c r="AL251" s="13"/>
      <c r="AM251" s="13"/>
    </row>
    <row r="252" spans="20:39">
      <c r="T252" s="1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F252" s="13"/>
      <c r="AG252" s="13"/>
      <c r="AH252" s="13"/>
      <c r="AI252" s="13"/>
      <c r="AJ252" s="13"/>
      <c r="AK252" s="13"/>
      <c r="AL252" s="13"/>
      <c r="AM252" s="13"/>
    </row>
    <row r="253" spans="20:39">
      <c r="T253" s="1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F253" s="13"/>
      <c r="AG253" s="13"/>
      <c r="AH253" s="13"/>
      <c r="AI253" s="13"/>
      <c r="AJ253" s="13"/>
      <c r="AK253" s="13"/>
      <c r="AL253" s="13"/>
      <c r="AM253" s="13"/>
    </row>
    <row r="254" spans="20:39">
      <c r="T254" s="1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F254" s="13"/>
      <c r="AG254" s="13"/>
      <c r="AH254" s="13"/>
      <c r="AI254" s="13"/>
      <c r="AJ254" s="13"/>
      <c r="AK254" s="13"/>
      <c r="AL254" s="13"/>
      <c r="AM254" s="13"/>
    </row>
    <row r="255" spans="20:39">
      <c r="T255" s="1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F255" s="13"/>
      <c r="AG255" s="13"/>
      <c r="AH255" s="13"/>
      <c r="AI255" s="13"/>
      <c r="AJ255" s="13"/>
      <c r="AK255" s="13"/>
      <c r="AL255" s="13"/>
      <c r="AM255" s="13"/>
    </row>
    <row r="256" spans="20:39">
      <c r="T256" s="1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F256" s="13"/>
      <c r="AG256" s="13"/>
      <c r="AH256" s="13"/>
      <c r="AI256" s="13"/>
      <c r="AJ256" s="13"/>
      <c r="AK256" s="13"/>
      <c r="AL256" s="13"/>
      <c r="AM256" s="13"/>
    </row>
    <row r="257" spans="20:39"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H257" s="13"/>
      <c r="AI257" s="13"/>
      <c r="AJ257" s="13"/>
      <c r="AK257" s="13"/>
      <c r="AL257" s="13"/>
      <c r="AM257" s="13"/>
    </row>
    <row r="258" spans="20:39">
      <c r="T258" s="1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F258" s="13"/>
      <c r="AG258" s="13"/>
      <c r="AH258" s="13"/>
      <c r="AI258" s="13"/>
      <c r="AJ258" s="13"/>
      <c r="AK258" s="13"/>
      <c r="AL258" s="13"/>
      <c r="AM258" s="13"/>
    </row>
    <row r="259" spans="20:39">
      <c r="T259" s="1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F259" s="13"/>
      <c r="AG259" s="13"/>
      <c r="AH259" s="13"/>
      <c r="AI259" s="13"/>
      <c r="AJ259" s="13"/>
      <c r="AK259" s="13"/>
      <c r="AL259" s="13"/>
      <c r="AM259" s="13"/>
    </row>
    <row r="260" spans="20:39">
      <c r="T260" s="1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F260" s="13"/>
      <c r="AG260" s="13"/>
      <c r="AH260" s="13"/>
      <c r="AI260" s="13"/>
      <c r="AJ260" s="13"/>
      <c r="AK260" s="13"/>
      <c r="AL260" s="13"/>
      <c r="AM260" s="13"/>
    </row>
    <row r="261" spans="20:39">
      <c r="T261" s="1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F261" s="13"/>
      <c r="AG261" s="13"/>
      <c r="AH261" s="13"/>
      <c r="AI261" s="13"/>
      <c r="AJ261" s="13"/>
      <c r="AK261" s="13"/>
      <c r="AL261" s="13"/>
      <c r="AM261" s="13"/>
    </row>
    <row r="262" spans="20:39">
      <c r="T262" s="1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F262" s="13"/>
      <c r="AG262" s="13"/>
      <c r="AH262" s="13"/>
      <c r="AI262" s="13"/>
      <c r="AJ262" s="13"/>
      <c r="AK262" s="13"/>
      <c r="AL262" s="13"/>
      <c r="AM262" s="13"/>
    </row>
    <row r="263" spans="20:39">
      <c r="T263" s="1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F263" s="13"/>
      <c r="AG263" s="13"/>
      <c r="AH263" s="13"/>
      <c r="AI263" s="13"/>
      <c r="AJ263" s="13"/>
      <c r="AK263" s="13"/>
      <c r="AL263" s="13"/>
      <c r="AM263" s="13"/>
    </row>
    <row r="264" spans="20:39">
      <c r="T264" s="1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F264" s="13"/>
      <c r="AG264" s="13"/>
      <c r="AH264" s="13"/>
      <c r="AI264" s="13"/>
      <c r="AJ264" s="13"/>
      <c r="AK264" s="13"/>
      <c r="AL264" s="13"/>
      <c r="AM264" s="13"/>
    </row>
    <row r="265" spans="20:39">
      <c r="T265" s="1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F265" s="13"/>
      <c r="AG265" s="13"/>
      <c r="AH265" s="13"/>
      <c r="AI265" s="13"/>
      <c r="AJ265" s="13"/>
      <c r="AK265" s="13"/>
      <c r="AL265" s="13"/>
      <c r="AM265" s="13"/>
    </row>
    <row r="266" spans="20:39">
      <c r="T266" s="1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F266" s="13"/>
      <c r="AG266" s="13"/>
      <c r="AH266" s="13"/>
      <c r="AI266" s="13"/>
      <c r="AJ266" s="13"/>
      <c r="AK266" s="13"/>
      <c r="AL266" s="13"/>
      <c r="AM266" s="13"/>
    </row>
    <row r="267" spans="20:39">
      <c r="T267" s="13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F267" s="13"/>
      <c r="AG267" s="13"/>
      <c r="AH267" s="13"/>
      <c r="AI267" s="13"/>
      <c r="AJ267" s="13"/>
      <c r="AK267" s="13"/>
      <c r="AL267" s="13"/>
      <c r="AM267" s="13"/>
    </row>
    <row r="268" spans="20:39">
      <c r="T268" s="1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F268" s="13"/>
      <c r="AG268" s="13"/>
      <c r="AH268" s="13"/>
      <c r="AI268" s="13"/>
      <c r="AJ268" s="13"/>
      <c r="AK268" s="13"/>
      <c r="AL268" s="13"/>
      <c r="AM268" s="13"/>
    </row>
    <row r="269" spans="20:39">
      <c r="T269" s="1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F269" s="13"/>
      <c r="AG269" s="13"/>
      <c r="AH269" s="13"/>
      <c r="AI269" s="13"/>
      <c r="AJ269" s="13"/>
      <c r="AK269" s="13"/>
      <c r="AL269" s="13"/>
      <c r="AM269" s="13"/>
    </row>
    <row r="270" spans="20:39">
      <c r="T270" s="1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F270" s="13"/>
      <c r="AG270" s="13"/>
      <c r="AH270" s="13"/>
      <c r="AI270" s="13"/>
      <c r="AJ270" s="13"/>
      <c r="AK270" s="13"/>
      <c r="AL270" s="13"/>
      <c r="AM270" s="13"/>
    </row>
    <row r="271" spans="20:39">
      <c r="T271" s="1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F271" s="13"/>
      <c r="AG271" s="13"/>
      <c r="AH271" s="13"/>
      <c r="AI271" s="13"/>
      <c r="AJ271" s="13"/>
      <c r="AK271" s="13"/>
      <c r="AL271" s="13"/>
      <c r="AM271" s="13"/>
    </row>
    <row r="272" spans="20:39">
      <c r="T272" s="1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F272" s="13"/>
      <c r="AG272" s="13"/>
      <c r="AH272" s="13"/>
      <c r="AI272" s="13"/>
      <c r="AJ272" s="13"/>
      <c r="AK272" s="13"/>
      <c r="AL272" s="13"/>
      <c r="AM272" s="13"/>
    </row>
    <row r="273" spans="20:39">
      <c r="T273" s="1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F273" s="13"/>
      <c r="AG273" s="13"/>
      <c r="AH273" s="13"/>
      <c r="AI273" s="13"/>
      <c r="AJ273" s="13"/>
      <c r="AK273" s="13"/>
      <c r="AL273" s="13"/>
      <c r="AM273" s="13"/>
    </row>
    <row r="274" spans="20:39">
      <c r="T274" s="1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F274" s="13"/>
      <c r="AG274" s="13"/>
      <c r="AH274" s="13"/>
      <c r="AI274" s="13"/>
      <c r="AJ274" s="13"/>
      <c r="AK274" s="13"/>
      <c r="AL274" s="13"/>
      <c r="AM274" s="13"/>
    </row>
    <row r="275" spans="20:39">
      <c r="T275" s="1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F275" s="13"/>
      <c r="AG275" s="13"/>
      <c r="AH275" s="13"/>
      <c r="AI275" s="13"/>
      <c r="AJ275" s="13"/>
      <c r="AK275" s="13"/>
      <c r="AL275" s="13"/>
      <c r="AM275" s="13"/>
    </row>
    <row r="276" spans="20:39">
      <c r="T276" s="13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F276" s="13"/>
      <c r="AG276" s="13"/>
      <c r="AH276" s="13"/>
      <c r="AI276" s="13"/>
      <c r="AJ276" s="13"/>
      <c r="AK276" s="13"/>
      <c r="AL276" s="13"/>
      <c r="AM276" s="13"/>
    </row>
    <row r="277" spans="20:39">
      <c r="T277" s="1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F277" s="13"/>
      <c r="AG277" s="13"/>
      <c r="AH277" s="13"/>
      <c r="AI277" s="13"/>
      <c r="AJ277" s="13"/>
      <c r="AK277" s="13"/>
      <c r="AL277" s="13"/>
      <c r="AM277" s="13"/>
    </row>
    <row r="278" spans="20:39">
      <c r="T278" s="1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F278" s="13"/>
      <c r="AG278" s="13"/>
      <c r="AH278" s="13"/>
      <c r="AI278" s="13"/>
      <c r="AJ278" s="13"/>
      <c r="AK278" s="13"/>
      <c r="AL278" s="13"/>
      <c r="AM278" s="13"/>
    </row>
    <row r="279" spans="20:39">
      <c r="T279" s="1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F279" s="13"/>
      <c r="AG279" s="13"/>
      <c r="AH279" s="13"/>
      <c r="AI279" s="13"/>
      <c r="AJ279" s="13"/>
      <c r="AK279" s="13"/>
      <c r="AL279" s="13"/>
      <c r="AM279" s="13"/>
    </row>
    <row r="280" spans="20:39">
      <c r="T280" s="1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F280" s="13"/>
      <c r="AG280" s="13"/>
      <c r="AH280" s="13"/>
      <c r="AI280" s="13"/>
      <c r="AJ280" s="13"/>
      <c r="AK280" s="13"/>
      <c r="AL280" s="13"/>
      <c r="AM280" s="13"/>
    </row>
    <row r="281" spans="20:39">
      <c r="T281" s="13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F281" s="13"/>
      <c r="AG281" s="13"/>
      <c r="AH281" s="13"/>
      <c r="AI281" s="13"/>
      <c r="AJ281" s="13"/>
      <c r="AK281" s="13"/>
      <c r="AL281" s="13"/>
      <c r="AM281" s="13"/>
    </row>
    <row r="282" spans="20:39">
      <c r="T282" s="13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F282" s="13"/>
      <c r="AG282" s="13"/>
      <c r="AH282" s="13"/>
      <c r="AI282" s="13"/>
      <c r="AJ282" s="13"/>
      <c r="AK282" s="13"/>
      <c r="AL282" s="13"/>
      <c r="AM282" s="13"/>
    </row>
    <row r="283" spans="20:39">
      <c r="T283" s="1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F283" s="13"/>
      <c r="AG283" s="13"/>
      <c r="AH283" s="13"/>
      <c r="AI283" s="13"/>
      <c r="AJ283" s="13"/>
      <c r="AK283" s="13"/>
      <c r="AL283" s="13"/>
      <c r="AM283" s="13"/>
    </row>
    <row r="284" spans="20:39">
      <c r="T284" s="1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F284" s="13"/>
      <c r="AG284" s="13"/>
      <c r="AH284" s="13"/>
      <c r="AI284" s="13"/>
      <c r="AJ284" s="13"/>
      <c r="AK284" s="13"/>
      <c r="AL284" s="13"/>
      <c r="AM284" s="13"/>
    </row>
    <row r="285" spans="20:39">
      <c r="T285" s="1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F285" s="13"/>
      <c r="AG285" s="13"/>
      <c r="AH285" s="13"/>
      <c r="AI285" s="13"/>
      <c r="AJ285" s="13"/>
      <c r="AK285" s="13"/>
      <c r="AL285" s="13"/>
      <c r="AM285" s="13"/>
    </row>
    <row r="286" spans="20:39">
      <c r="T286" s="1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F286" s="13"/>
      <c r="AG286" s="13"/>
      <c r="AH286" s="13"/>
      <c r="AI286" s="13"/>
      <c r="AJ286" s="13"/>
      <c r="AK286" s="13"/>
      <c r="AL286" s="13"/>
      <c r="AM286" s="13"/>
    </row>
    <row r="287" spans="20:39">
      <c r="T287" s="1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F287" s="13"/>
      <c r="AG287" s="13"/>
      <c r="AH287" s="13"/>
      <c r="AI287" s="13"/>
      <c r="AJ287" s="13"/>
      <c r="AK287" s="13"/>
      <c r="AL287" s="13"/>
      <c r="AM287" s="13"/>
    </row>
    <row r="288" spans="20:39">
      <c r="T288" s="1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F288" s="13"/>
      <c r="AG288" s="13"/>
      <c r="AH288" s="13"/>
      <c r="AI288" s="13"/>
      <c r="AJ288" s="13"/>
      <c r="AK288" s="13"/>
      <c r="AL288" s="13"/>
      <c r="AM288" s="13"/>
    </row>
    <row r="289" spans="20:39">
      <c r="T289" s="1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F289" s="13"/>
      <c r="AG289" s="13"/>
      <c r="AH289" s="13"/>
      <c r="AI289" s="13"/>
      <c r="AJ289" s="13"/>
      <c r="AK289" s="13"/>
      <c r="AL289" s="13"/>
      <c r="AM289" s="13"/>
    </row>
    <row r="290" spans="20:39">
      <c r="T290" s="1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F290" s="13"/>
      <c r="AG290" s="13"/>
      <c r="AH290" s="13"/>
      <c r="AI290" s="13"/>
      <c r="AJ290" s="13"/>
      <c r="AK290" s="13"/>
      <c r="AL290" s="13"/>
      <c r="AM290" s="13"/>
    </row>
    <row r="291" spans="20:39">
      <c r="T291" s="13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F291" s="13"/>
      <c r="AG291" s="13"/>
      <c r="AH291" s="13"/>
      <c r="AI291" s="13"/>
      <c r="AJ291" s="13"/>
      <c r="AK291" s="13"/>
      <c r="AL291" s="13"/>
      <c r="AM291" s="13"/>
    </row>
    <row r="292" spans="20:39">
      <c r="T292" s="1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F292" s="13"/>
      <c r="AG292" s="13"/>
      <c r="AH292" s="13"/>
      <c r="AI292" s="13"/>
      <c r="AJ292" s="13"/>
      <c r="AK292" s="13"/>
      <c r="AL292" s="13"/>
      <c r="AM292" s="13"/>
    </row>
    <row r="293" spans="20:39">
      <c r="T293" s="1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F293" s="13"/>
      <c r="AG293" s="13"/>
      <c r="AH293" s="13"/>
      <c r="AI293" s="13"/>
      <c r="AJ293" s="13"/>
      <c r="AK293" s="13"/>
      <c r="AL293" s="13"/>
      <c r="AM293" s="13"/>
    </row>
    <row r="294" spans="20:39">
      <c r="T294" s="1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F294" s="13"/>
      <c r="AG294" s="13"/>
      <c r="AH294" s="13"/>
      <c r="AI294" s="13"/>
      <c r="AJ294" s="13"/>
      <c r="AK294" s="13"/>
      <c r="AL294" s="13"/>
      <c r="AM294" s="13"/>
    </row>
    <row r="295" spans="20:39">
      <c r="T295" s="1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F295" s="13"/>
      <c r="AG295" s="13"/>
      <c r="AH295" s="13"/>
      <c r="AI295" s="13"/>
      <c r="AJ295" s="13"/>
      <c r="AK295" s="13"/>
      <c r="AL295" s="13"/>
      <c r="AM295" s="13"/>
    </row>
    <row r="296" spans="20:39">
      <c r="T296" s="1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F296" s="13"/>
      <c r="AG296" s="13"/>
      <c r="AH296" s="13"/>
      <c r="AI296" s="13"/>
      <c r="AJ296" s="13"/>
      <c r="AK296" s="13"/>
      <c r="AL296" s="13"/>
      <c r="AM296" s="13"/>
    </row>
    <row r="297" spans="20:39"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H297" s="13"/>
      <c r="AI297" s="13"/>
      <c r="AJ297" s="13"/>
      <c r="AK297" s="13"/>
      <c r="AL297" s="13"/>
      <c r="AM297" s="13"/>
    </row>
    <row r="298" spans="20:39">
      <c r="T298" s="1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F298" s="13"/>
      <c r="AG298" s="13"/>
      <c r="AH298" s="13"/>
      <c r="AI298" s="13"/>
      <c r="AJ298" s="13"/>
      <c r="AK298" s="13"/>
      <c r="AL298" s="13"/>
      <c r="AM298" s="13"/>
    </row>
    <row r="299" spans="20:39">
      <c r="T299" s="1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F299" s="13"/>
      <c r="AG299" s="13"/>
      <c r="AH299" s="13"/>
      <c r="AI299" s="13"/>
      <c r="AJ299" s="13"/>
      <c r="AK299" s="13"/>
      <c r="AL299" s="13"/>
      <c r="AM299" s="13"/>
    </row>
    <row r="300" spans="20:39">
      <c r="T300" s="1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F300" s="13"/>
      <c r="AG300" s="13"/>
      <c r="AH300" s="13"/>
      <c r="AI300" s="13"/>
      <c r="AJ300" s="13"/>
      <c r="AK300" s="13"/>
      <c r="AL300" s="13"/>
      <c r="AM300" s="13"/>
    </row>
    <row r="301" spans="20:39">
      <c r="T301" s="1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F301" s="13"/>
      <c r="AG301" s="13"/>
      <c r="AH301" s="13"/>
      <c r="AI301" s="13"/>
      <c r="AJ301" s="13"/>
      <c r="AK301" s="13"/>
      <c r="AL301" s="13"/>
      <c r="AM301" s="13"/>
    </row>
    <row r="302" spans="20:39">
      <c r="T302" s="1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F302" s="13"/>
      <c r="AG302" s="13"/>
      <c r="AH302" s="13"/>
      <c r="AI302" s="13"/>
      <c r="AJ302" s="13"/>
      <c r="AK302" s="13"/>
      <c r="AL302" s="13"/>
      <c r="AM302" s="13"/>
    </row>
    <row r="303" spans="20:39">
      <c r="T303" s="1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F303" s="13"/>
      <c r="AG303" s="13"/>
      <c r="AH303" s="13"/>
      <c r="AI303" s="13"/>
      <c r="AJ303" s="13"/>
      <c r="AK303" s="13"/>
      <c r="AL303" s="13"/>
      <c r="AM303" s="13"/>
    </row>
    <row r="304" spans="20:39">
      <c r="T304" s="13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F304" s="13"/>
      <c r="AG304" s="13"/>
      <c r="AH304" s="13"/>
      <c r="AI304" s="13"/>
      <c r="AJ304" s="13"/>
      <c r="AK304" s="13"/>
      <c r="AL304" s="13"/>
      <c r="AM304" s="13"/>
    </row>
    <row r="305" spans="20:39">
      <c r="T305" s="1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F305" s="13"/>
      <c r="AG305" s="13"/>
      <c r="AH305" s="13"/>
      <c r="AI305" s="13"/>
      <c r="AJ305" s="13"/>
      <c r="AK305" s="13"/>
      <c r="AL305" s="13"/>
      <c r="AM305" s="13"/>
    </row>
    <row r="306" spans="20:39">
      <c r="T306" s="1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F306" s="13"/>
      <c r="AG306" s="13"/>
      <c r="AH306" s="13"/>
      <c r="AI306" s="13"/>
      <c r="AJ306" s="13"/>
      <c r="AK306" s="13"/>
      <c r="AL306" s="13"/>
      <c r="AM306" s="13"/>
    </row>
    <row r="307" spans="20:39">
      <c r="T307" s="1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F307" s="13"/>
      <c r="AG307" s="13"/>
      <c r="AH307" s="13"/>
      <c r="AI307" s="13"/>
      <c r="AJ307" s="13"/>
      <c r="AK307" s="13"/>
      <c r="AL307" s="13"/>
      <c r="AM307" s="13"/>
    </row>
    <row r="308" spans="20:39">
      <c r="T308" s="1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F308" s="13"/>
      <c r="AG308" s="13"/>
      <c r="AH308" s="13"/>
      <c r="AI308" s="13"/>
      <c r="AJ308" s="13"/>
      <c r="AK308" s="13"/>
      <c r="AL308" s="13"/>
      <c r="AM308" s="13"/>
    </row>
    <row r="309" spans="20:39">
      <c r="T309" s="1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F309" s="13"/>
      <c r="AG309" s="13"/>
      <c r="AH309" s="13"/>
      <c r="AI309" s="13"/>
      <c r="AJ309" s="13"/>
      <c r="AK309" s="13"/>
      <c r="AL309" s="13"/>
      <c r="AM309" s="13"/>
    </row>
    <row r="310" spans="20:39"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H310" s="13"/>
      <c r="AI310" s="13"/>
      <c r="AJ310" s="13"/>
      <c r="AK310" s="13"/>
      <c r="AL310" s="13"/>
      <c r="AM310" s="13"/>
    </row>
    <row r="311" spans="20:39">
      <c r="T311" s="1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F311" s="13"/>
      <c r="AG311" s="13"/>
      <c r="AH311" s="13"/>
      <c r="AI311" s="13"/>
      <c r="AJ311" s="13"/>
      <c r="AK311" s="13"/>
      <c r="AL311" s="13"/>
      <c r="AM311" s="13"/>
    </row>
    <row r="312" spans="20:39">
      <c r="T312" s="13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F312" s="13"/>
      <c r="AG312" s="13"/>
      <c r="AH312" s="13"/>
      <c r="AI312" s="13"/>
      <c r="AJ312" s="13"/>
      <c r="AK312" s="13"/>
      <c r="AL312" s="13"/>
      <c r="AM312" s="13"/>
    </row>
    <row r="313" spans="20:39">
      <c r="T313" s="1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F313" s="13"/>
      <c r="AG313" s="13"/>
      <c r="AH313" s="13"/>
      <c r="AI313" s="13"/>
      <c r="AJ313" s="13"/>
      <c r="AK313" s="13"/>
      <c r="AL313" s="13"/>
      <c r="AM313" s="13"/>
    </row>
    <row r="314" spans="20:39">
      <c r="T314" s="13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F314" s="13"/>
      <c r="AG314" s="13"/>
      <c r="AH314" s="13"/>
      <c r="AI314" s="13"/>
      <c r="AJ314" s="13"/>
      <c r="AK314" s="13"/>
      <c r="AL314" s="13"/>
      <c r="AM314" s="13"/>
    </row>
    <row r="315" spans="20:39">
      <c r="T315" s="1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F315" s="13"/>
      <c r="AG315" s="13"/>
      <c r="AH315" s="13"/>
      <c r="AI315" s="13"/>
      <c r="AJ315" s="13"/>
      <c r="AK315" s="13"/>
      <c r="AL315" s="13"/>
      <c r="AM315" s="13"/>
    </row>
    <row r="316" spans="20:39">
      <c r="T316" s="13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F316" s="13"/>
      <c r="AG316" s="13"/>
      <c r="AH316" s="13"/>
      <c r="AI316" s="13"/>
      <c r="AJ316" s="13"/>
      <c r="AK316" s="13"/>
      <c r="AL316" s="13"/>
      <c r="AM316" s="13"/>
    </row>
    <row r="317" spans="20:39">
      <c r="T317" s="1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F317" s="13"/>
      <c r="AG317" s="13"/>
      <c r="AH317" s="13"/>
      <c r="AI317" s="13"/>
      <c r="AJ317" s="13"/>
      <c r="AK317" s="13"/>
      <c r="AL317" s="13"/>
      <c r="AM317" s="13"/>
    </row>
    <row r="318" spans="20:39">
      <c r="T318" s="1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F318" s="13"/>
      <c r="AG318" s="13"/>
      <c r="AH318" s="13"/>
      <c r="AI318" s="13"/>
      <c r="AJ318" s="13"/>
      <c r="AK318" s="13"/>
      <c r="AL318" s="13"/>
      <c r="AM318" s="13"/>
    </row>
    <row r="319" spans="20:39">
      <c r="T319" s="1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F319" s="13"/>
      <c r="AG319" s="13"/>
      <c r="AH319" s="13"/>
      <c r="AI319" s="13"/>
      <c r="AJ319" s="13"/>
      <c r="AK319" s="13"/>
      <c r="AL319" s="13"/>
      <c r="AM319" s="13"/>
    </row>
    <row r="320" spans="20:39">
      <c r="T320" s="1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F320" s="13"/>
      <c r="AG320" s="13"/>
      <c r="AH320" s="13"/>
      <c r="AI320" s="13"/>
      <c r="AJ320" s="13"/>
      <c r="AK320" s="13"/>
      <c r="AL320" s="13"/>
      <c r="AM320" s="13"/>
    </row>
    <row r="321" spans="20:39">
      <c r="T321" s="13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F321" s="13"/>
      <c r="AG321" s="13"/>
      <c r="AH321" s="13"/>
      <c r="AI321" s="13"/>
      <c r="AJ321" s="13"/>
      <c r="AK321" s="13"/>
      <c r="AL321" s="13"/>
      <c r="AM321" s="13"/>
    </row>
    <row r="322" spans="20:39">
      <c r="T322" s="13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F322" s="13"/>
      <c r="AG322" s="13"/>
      <c r="AH322" s="13"/>
      <c r="AI322" s="13"/>
      <c r="AJ322" s="13"/>
      <c r="AK322" s="13"/>
      <c r="AL322" s="13"/>
      <c r="AM322" s="13"/>
    </row>
    <row r="323" spans="20:39">
      <c r="T323" s="1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F323" s="13"/>
      <c r="AG323" s="13"/>
      <c r="AH323" s="13"/>
      <c r="AI323" s="13"/>
      <c r="AJ323" s="13"/>
      <c r="AK323" s="13"/>
      <c r="AL323" s="13"/>
      <c r="AM323" s="13"/>
    </row>
    <row r="324" spans="20:39">
      <c r="T324" s="1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F324" s="13"/>
      <c r="AG324" s="13"/>
      <c r="AH324" s="13"/>
      <c r="AI324" s="13"/>
      <c r="AJ324" s="13"/>
      <c r="AK324" s="13"/>
      <c r="AL324" s="13"/>
      <c r="AM324" s="13"/>
    </row>
    <row r="325" spans="20:39">
      <c r="T325" s="1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F325" s="13"/>
      <c r="AG325" s="13"/>
      <c r="AH325" s="13"/>
      <c r="AI325" s="13"/>
      <c r="AJ325" s="13"/>
      <c r="AK325" s="13"/>
      <c r="AL325" s="13"/>
      <c r="AM325" s="13"/>
    </row>
    <row r="326" spans="20:39">
      <c r="T326" s="1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F326" s="13"/>
      <c r="AG326" s="13"/>
      <c r="AH326" s="13"/>
      <c r="AI326" s="13"/>
      <c r="AJ326" s="13"/>
      <c r="AK326" s="13"/>
      <c r="AL326" s="13"/>
      <c r="AM326" s="13"/>
    </row>
    <row r="327" spans="20:39">
      <c r="T327" s="1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F327" s="13"/>
      <c r="AG327" s="13"/>
      <c r="AH327" s="13"/>
      <c r="AI327" s="13"/>
      <c r="AJ327" s="13"/>
      <c r="AK327" s="13"/>
      <c r="AL327" s="13"/>
      <c r="AM327" s="13"/>
    </row>
    <row r="328" spans="20:39">
      <c r="T328" s="13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F328" s="13"/>
      <c r="AG328" s="13"/>
      <c r="AH328" s="13"/>
      <c r="AI328" s="13"/>
      <c r="AJ328" s="13"/>
      <c r="AK328" s="13"/>
      <c r="AL328" s="13"/>
      <c r="AM328" s="13"/>
    </row>
    <row r="329" spans="20:39">
      <c r="T329" s="1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F329" s="13"/>
      <c r="AG329" s="13"/>
      <c r="AH329" s="13"/>
      <c r="AI329" s="13"/>
      <c r="AJ329" s="13"/>
      <c r="AK329" s="13"/>
      <c r="AL329" s="13"/>
      <c r="AM329" s="13"/>
    </row>
    <row r="330" spans="20:39">
      <c r="T330" s="1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F330" s="13"/>
      <c r="AG330" s="13"/>
      <c r="AH330" s="13"/>
      <c r="AI330" s="13"/>
      <c r="AJ330" s="13"/>
      <c r="AK330" s="13"/>
      <c r="AL330" s="13"/>
      <c r="AM330" s="13"/>
    </row>
    <row r="331" spans="20:39">
      <c r="T331" s="13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F331" s="13"/>
      <c r="AG331" s="13"/>
      <c r="AH331" s="13"/>
      <c r="AI331" s="13"/>
      <c r="AJ331" s="13"/>
      <c r="AK331" s="13"/>
      <c r="AL331" s="13"/>
      <c r="AM331" s="13"/>
    </row>
    <row r="332" spans="20:39">
      <c r="T332" s="1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F332" s="13"/>
      <c r="AG332" s="13"/>
      <c r="AH332" s="13"/>
      <c r="AI332" s="13"/>
      <c r="AJ332" s="13"/>
      <c r="AK332" s="13"/>
      <c r="AL332" s="13"/>
      <c r="AM332" s="13"/>
    </row>
    <row r="333" spans="20:39">
      <c r="T333" s="13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F333" s="13"/>
      <c r="AG333" s="13"/>
      <c r="AH333" s="13"/>
      <c r="AI333" s="13"/>
      <c r="AJ333" s="13"/>
      <c r="AK333" s="13"/>
      <c r="AL333" s="13"/>
      <c r="AM333" s="13"/>
    </row>
    <row r="334" spans="20:39">
      <c r="T334" s="1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F334" s="13"/>
      <c r="AG334" s="13"/>
      <c r="AH334" s="13"/>
      <c r="AI334" s="13"/>
      <c r="AJ334" s="13"/>
      <c r="AK334" s="13"/>
      <c r="AL334" s="13"/>
      <c r="AM334" s="13"/>
    </row>
    <row r="335" spans="20:39">
      <c r="T335" s="1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F335" s="13"/>
      <c r="AG335" s="13"/>
      <c r="AH335" s="13"/>
      <c r="AI335" s="13"/>
      <c r="AJ335" s="13"/>
      <c r="AK335" s="13"/>
      <c r="AL335" s="13"/>
      <c r="AM335" s="13"/>
    </row>
    <row r="336" spans="20:39">
      <c r="T336" s="1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F336" s="13"/>
      <c r="AG336" s="13"/>
      <c r="AH336" s="13"/>
      <c r="AI336" s="13"/>
      <c r="AJ336" s="13"/>
      <c r="AK336" s="13"/>
      <c r="AL336" s="13"/>
      <c r="AM336" s="13"/>
    </row>
    <row r="337" spans="20:39">
      <c r="T337" s="1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F337" s="13"/>
      <c r="AG337" s="13"/>
      <c r="AH337" s="13"/>
      <c r="AI337" s="13"/>
      <c r="AJ337" s="13"/>
      <c r="AK337" s="13"/>
      <c r="AL337" s="13"/>
      <c r="AM337" s="13"/>
    </row>
    <row r="338" spans="20:39">
      <c r="T338" s="1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F338" s="13"/>
      <c r="AG338" s="13"/>
      <c r="AH338" s="13"/>
      <c r="AI338" s="13"/>
      <c r="AJ338" s="13"/>
      <c r="AK338" s="13"/>
      <c r="AL338" s="13"/>
      <c r="AM338" s="13"/>
    </row>
    <row r="339" spans="20:39">
      <c r="T339" s="13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F339" s="13"/>
      <c r="AG339" s="13"/>
      <c r="AH339" s="13"/>
      <c r="AI339" s="13"/>
      <c r="AJ339" s="13"/>
      <c r="AK339" s="13"/>
      <c r="AL339" s="13"/>
      <c r="AM339" s="13"/>
    </row>
    <row r="340" spans="20:39">
      <c r="T340" s="13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F340" s="13"/>
      <c r="AG340" s="13"/>
      <c r="AH340" s="13"/>
      <c r="AI340" s="13"/>
      <c r="AJ340" s="13"/>
      <c r="AK340" s="13"/>
      <c r="AL340" s="13"/>
      <c r="AM340" s="13"/>
    </row>
    <row r="341" spans="20:39">
      <c r="T341" s="1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F341" s="13"/>
      <c r="AG341" s="13"/>
      <c r="AH341" s="13"/>
      <c r="AI341" s="13"/>
      <c r="AJ341" s="13"/>
      <c r="AK341" s="13"/>
      <c r="AL341" s="13"/>
      <c r="AM341" s="13"/>
    </row>
    <row r="342" spans="20:39">
      <c r="T342" s="13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F342" s="13"/>
      <c r="AG342" s="13"/>
      <c r="AH342" s="13"/>
      <c r="AI342" s="13"/>
      <c r="AJ342" s="13"/>
      <c r="AK342" s="13"/>
      <c r="AL342" s="13"/>
      <c r="AM342" s="13"/>
    </row>
    <row r="343" spans="20:39">
      <c r="T343" s="1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F343" s="13"/>
      <c r="AG343" s="13"/>
      <c r="AH343" s="13"/>
      <c r="AI343" s="13"/>
      <c r="AJ343" s="13"/>
      <c r="AK343" s="13"/>
      <c r="AL343" s="13"/>
      <c r="AM343" s="13"/>
    </row>
    <row r="344" spans="20:39">
      <c r="T344" s="13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F344" s="13"/>
      <c r="AG344" s="13"/>
      <c r="AH344" s="13"/>
      <c r="AI344" s="13"/>
      <c r="AJ344" s="13"/>
      <c r="AK344" s="13"/>
      <c r="AL344" s="13"/>
      <c r="AM344" s="13"/>
    </row>
    <row r="345" spans="20:39">
      <c r="T345" s="1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F345" s="13"/>
      <c r="AG345" s="13"/>
      <c r="AH345" s="13"/>
      <c r="AI345" s="13"/>
      <c r="AJ345" s="13"/>
      <c r="AK345" s="13"/>
      <c r="AL345" s="13"/>
      <c r="AM345" s="13"/>
    </row>
    <row r="346" spans="20:39">
      <c r="T346" s="13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F346" s="13"/>
      <c r="AG346" s="13"/>
      <c r="AH346" s="13"/>
      <c r="AI346" s="13"/>
      <c r="AJ346" s="13"/>
      <c r="AK346" s="13"/>
      <c r="AL346" s="13"/>
      <c r="AM346" s="13"/>
    </row>
    <row r="347" spans="20:39">
      <c r="T347" s="13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F347" s="13"/>
      <c r="AG347" s="13"/>
      <c r="AH347" s="13"/>
      <c r="AI347" s="13"/>
      <c r="AJ347" s="13"/>
      <c r="AK347" s="13"/>
      <c r="AL347" s="13"/>
      <c r="AM347" s="13"/>
    </row>
    <row r="348" spans="20:39">
      <c r="T348" s="13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F348" s="13"/>
      <c r="AG348" s="13"/>
      <c r="AH348" s="13"/>
      <c r="AI348" s="13"/>
      <c r="AJ348" s="13"/>
      <c r="AK348" s="13"/>
      <c r="AL348" s="13"/>
      <c r="AM348" s="13"/>
    </row>
    <row r="349" spans="20:39">
      <c r="T349" s="1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F349" s="13"/>
      <c r="AG349" s="13"/>
      <c r="AH349" s="13"/>
      <c r="AI349" s="13"/>
      <c r="AJ349" s="13"/>
      <c r="AK349" s="13"/>
      <c r="AL349" s="13"/>
      <c r="AM349" s="13"/>
    </row>
    <row r="350" spans="20:39">
      <c r="T350" s="13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F350" s="13"/>
      <c r="AG350" s="13"/>
      <c r="AH350" s="13"/>
      <c r="AI350" s="13"/>
      <c r="AJ350" s="13"/>
      <c r="AK350" s="13"/>
      <c r="AL350" s="13"/>
      <c r="AM350" s="13"/>
    </row>
    <row r="351" spans="20:39">
      <c r="T351" s="1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F351" s="13"/>
      <c r="AG351" s="13"/>
      <c r="AH351" s="13"/>
      <c r="AI351" s="13"/>
      <c r="AJ351" s="13"/>
      <c r="AK351" s="13"/>
      <c r="AL351" s="13"/>
      <c r="AM351" s="13"/>
    </row>
    <row r="352" spans="20:39">
      <c r="T352" s="13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F352" s="13"/>
      <c r="AG352" s="13"/>
      <c r="AH352" s="13"/>
      <c r="AI352" s="13"/>
      <c r="AJ352" s="13"/>
      <c r="AK352" s="13"/>
      <c r="AL352" s="13"/>
      <c r="AM352" s="13"/>
    </row>
  </sheetData>
  <mergeCells count="5">
    <mergeCell ref="T12:W12"/>
    <mergeCell ref="X12:AA12"/>
    <mergeCell ref="AB12:AE12"/>
    <mergeCell ref="AF12:AI12"/>
    <mergeCell ref="AJ12:AM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Выполнение внутр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Kirill</dc:creator>
  <cp:lastModifiedBy>user</cp:lastModifiedBy>
  <dcterms:created xsi:type="dcterms:W3CDTF">2013-05-22T20:19:31Z</dcterms:created>
  <dcterms:modified xsi:type="dcterms:W3CDTF">2013-05-23T07:50:27Z</dcterms:modified>
</cp:coreProperties>
</file>