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" i="1" l="1"/>
  <c r="C9" i="2" l="1"/>
  <c r="B9" i="2"/>
  <c r="B3" i="2"/>
  <c r="C24" i="2"/>
  <c r="B24" i="2"/>
  <c r="C3" i="2"/>
  <c r="B3" i="1" l="1"/>
  <c r="C3" i="1" s="1"/>
  <c r="B1" i="1"/>
</calcChain>
</file>

<file path=xl/sharedStrings.xml><?xml version="1.0" encoding="utf-8"?>
<sst xmlns="http://schemas.openxmlformats.org/spreadsheetml/2006/main" count="27" uniqueCount="27">
  <si>
    <r>
      <t>Прочие характеристики:310-00596 \ Код:АТС \ Технические характеристики:</t>
    </r>
    <r>
      <rPr>
        <sz val="11"/>
        <color rgb="FFFF0000"/>
        <rFont val="Calibri"/>
        <family val="2"/>
        <charset val="204"/>
        <scheme val="minor"/>
      </rPr>
      <t>Грунт Студия</t>
    </r>
  </si>
  <si>
    <t>Включено в годовой план закупок, НВЛ</t>
  </si>
  <si>
    <t>в количественном выражении:</t>
  </si>
  <si>
    <t>в суммарном выражении:</t>
  </si>
  <si>
    <t>Не заключено по причине блокировки ЕНС кодов</t>
  </si>
  <si>
    <t>Создано решений о закючении договора в Системе</t>
  </si>
  <si>
    <t>ТОО "Тулпар Мунай Сервис"</t>
  </si>
  <si>
    <t>ТОО "Argymak TransService"</t>
  </si>
  <si>
    <t>ТОО "Управление технологического транспорта и обслуживания скважин"</t>
  </si>
  <si>
    <t>ВСЕГО</t>
  </si>
  <si>
    <t>АБП</t>
  </si>
  <si>
    <t>Кол-во</t>
  </si>
  <si>
    <t>Сумма</t>
  </si>
  <si>
    <t>ПО</t>
  </si>
  <si>
    <t>ДБиПКРС</t>
  </si>
  <si>
    <t>СГМ</t>
  </si>
  <si>
    <t>ДТТ</t>
  </si>
  <si>
    <t>ДАПиИТ (АП)</t>
  </si>
  <si>
    <t>ДАПиИТ (ИТ)</t>
  </si>
  <si>
    <t>СГЭ</t>
  </si>
  <si>
    <t>ДОТиТБ</t>
  </si>
  <si>
    <t>ДКС</t>
  </si>
  <si>
    <t>УЖЭО</t>
  </si>
  <si>
    <t>ГОХВ</t>
  </si>
  <si>
    <t>Всего</t>
  </si>
  <si>
    <r>
      <t>Прочие характеристики:190-02092 \ Код:АТС \ Технические характеристики:</t>
    </r>
    <r>
      <rPr>
        <sz val="11"/>
        <color rgb="FFFF0000"/>
        <rFont val="Calibri"/>
        <family val="2"/>
        <charset val="204"/>
        <scheme val="minor"/>
      </rPr>
      <t>Тальк для колес, Рема тип топ каталог, з/н 593064Н</t>
    </r>
    <r>
      <rPr>
        <sz val="11"/>
        <rFont val="Calibri"/>
        <family val="2"/>
        <scheme val="minor"/>
      </rPr>
      <t>Вид:Talc, Tire, Rema Tip Top Catalogue, p/n 593064N///</t>
    </r>
  </si>
  <si>
    <r>
      <t>Прочие характеристики:UTT00004602 \ Код:УТТиОС \ Технические характеристики:</t>
    </r>
    <r>
      <rPr>
        <sz val="11"/>
        <color rgb="FFFF0000"/>
        <rFont val="Calibri"/>
        <family val="2"/>
        <charset val="204"/>
        <scheme val="minor"/>
      </rPr>
      <t>Камень мыльный (стеатит) плоский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</si>
</sst>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 vertical="distributed"/>
    </xf>
    <xf numFmtId="0" fontId="0" fillId="0" borderId="0" xfId="0" applyAlignment="1">
      <alignment horizontal="center" vertical="distributed"/>
    </xf>
    <xf numFmtId="0" fontId="2" fillId="0" borderId="0" xfId="0" applyFont="1" applyAlignment="1">
      <alignment horizontal="left" vertical="distributed" readingOrder="1"/>
    </xf>
    <xf numFmtId="4" fontId="0" fillId="0" borderId="0" xfId="0" applyNumberFormat="1" applyAlignment="1">
      <alignment horizontal="center" vertical="distributed"/>
    </xf>
    <xf numFmtId="3" fontId="0" fillId="0" borderId="0" xfId="0" applyNumberFormat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2" fillId="0" borderId="1" xfId="0" applyFont="1" applyBorder="1" applyAlignment="1">
      <alignment horizontal="left" vertical="distributed" readingOrder="1"/>
    </xf>
    <xf numFmtId="3" fontId="0" fillId="0" borderId="1" xfId="0" applyNumberFormat="1" applyBorder="1" applyAlignment="1">
      <alignment horizontal="center" vertical="distributed"/>
    </xf>
    <xf numFmtId="4" fontId="0" fillId="0" borderId="1" xfId="0" applyNumberFormat="1" applyBorder="1" applyAlignment="1">
      <alignment horizontal="center" vertical="distributed"/>
    </xf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distributed" readingOrder="1"/>
    </xf>
    <xf numFmtId="3" fontId="5" fillId="0" borderId="1" xfId="0" applyNumberFormat="1" applyFont="1" applyBorder="1" applyAlignment="1">
      <alignment horizontal="center" vertical="distributed"/>
    </xf>
    <xf numFmtId="4" fontId="5" fillId="0" borderId="1" xfId="0" applyNumberFormat="1" applyFont="1" applyBorder="1" applyAlignment="1">
      <alignment horizontal="center" vertical="distributed"/>
    </xf>
    <xf numFmtId="0" fontId="5" fillId="0" borderId="0" xfId="0" applyFont="1"/>
    <xf numFmtId="3" fontId="3" fillId="0" borderId="1" xfId="0" applyNumberFormat="1" applyFont="1" applyBorder="1" applyAlignment="1">
      <alignment horizontal="center" vertical="distributed"/>
    </xf>
    <xf numFmtId="4" fontId="3" fillId="0" borderId="1" xfId="0" applyNumberFormat="1" applyFont="1" applyBorder="1" applyAlignment="1">
      <alignment horizontal="center" vertical="distributed"/>
    </xf>
    <xf numFmtId="3" fontId="0" fillId="0" borderId="1" xfId="0" applyNumberForma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3" sqref="B3"/>
    </sheetView>
  </sheetViews>
  <sheetFormatPr defaultRowHeight="15" x14ac:dyDescent="0.25"/>
  <cols>
    <col min="1" max="2" width="67.42578125" customWidth="1"/>
  </cols>
  <sheetData>
    <row r="1" spans="1:3" ht="30" x14ac:dyDescent="0.25">
      <c r="A1" s="1" t="s">
        <v>0</v>
      </c>
      <c r="B1" s="1" t="str">
        <f>(MID(A1,SEARCH("Технические характеристики:",A1)+27,10000))</f>
        <v>Грунт Студия</v>
      </c>
    </row>
    <row r="2" spans="1:3" ht="30" x14ac:dyDescent="0.25">
      <c r="A2" s="1" t="s">
        <v>26</v>
      </c>
      <c r="B2" s="1" t="str">
        <f>(MID(A2,SEARCH("Технические характеристики:",A2)+27,10000))</f>
        <v>Камень мыльный (стеатит) плоский</v>
      </c>
    </row>
    <row r="3" spans="1:3" ht="45" x14ac:dyDescent="0.25">
      <c r="A3" s="24" t="s">
        <v>25</v>
      </c>
      <c r="B3" s="1" t="str">
        <f>(MID(A3,SEARCH("Технические характеристики:",A3)+27,10000))</f>
        <v>Тальк для колес, Рема тип топ каталог, з/н 593064НВид:Talc, Tire, Rema Tip Top Catalogue, p/n 593064N///</v>
      </c>
      <c r="C3" t="str">
        <f>SUBSTITUTE(MID(B3,SEARCH("Вид:",B3)+4,10000),"///",)</f>
        <v>Talc, Tire, Rema Tip Top Catalogue, p/n 593064N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12" sqref="A12:C24"/>
    </sheetView>
  </sheetViews>
  <sheetFormatPr defaultRowHeight="15" x14ac:dyDescent="0.25"/>
  <cols>
    <col min="1" max="1" width="45.7109375" customWidth="1"/>
    <col min="2" max="3" width="22.140625" customWidth="1"/>
  </cols>
  <sheetData>
    <row r="1" spans="1:3" ht="37.5" customHeight="1" x14ac:dyDescent="0.25">
      <c r="A1" s="6"/>
      <c r="B1" s="6" t="s">
        <v>2</v>
      </c>
      <c r="C1" s="6" t="s">
        <v>3</v>
      </c>
    </row>
    <row r="2" spans="1:3" x14ac:dyDescent="0.25">
      <c r="A2" s="7" t="s">
        <v>1</v>
      </c>
      <c r="B2" s="19">
        <v>16742</v>
      </c>
      <c r="C2" s="20">
        <v>1908219859.3700109</v>
      </c>
    </row>
    <row r="3" spans="1:3" x14ac:dyDescent="0.25">
      <c r="A3" s="7" t="s">
        <v>5</v>
      </c>
      <c r="B3" s="8">
        <f>B2-B4</f>
        <v>16457</v>
      </c>
      <c r="C3" s="9">
        <f>C2-C4</f>
        <v>1803683223.9500108</v>
      </c>
    </row>
    <row r="4" spans="1:3" x14ac:dyDescent="0.25">
      <c r="A4" s="7" t="s">
        <v>4</v>
      </c>
      <c r="B4" s="8">
        <v>285</v>
      </c>
      <c r="C4" s="9">
        <v>104536635.42</v>
      </c>
    </row>
    <row r="5" spans="1:3" x14ac:dyDescent="0.25">
      <c r="A5" s="3"/>
      <c r="B5" s="2"/>
      <c r="C5" s="2"/>
    </row>
    <row r="6" spans="1:3" x14ac:dyDescent="0.25">
      <c r="A6" s="7" t="s">
        <v>7</v>
      </c>
      <c r="B6" s="8">
        <v>5073</v>
      </c>
      <c r="C6" s="9">
        <v>435135827.76000166</v>
      </c>
    </row>
    <row r="7" spans="1:3" x14ac:dyDescent="0.25">
      <c r="A7" s="7" t="s">
        <v>6</v>
      </c>
      <c r="B7" s="8">
        <v>2433</v>
      </c>
      <c r="C7" s="9">
        <v>494706780.67999935</v>
      </c>
    </row>
    <row r="8" spans="1:3" ht="25.5" x14ac:dyDescent="0.25">
      <c r="A8" s="7" t="s">
        <v>8</v>
      </c>
      <c r="B8" s="8">
        <v>9236</v>
      </c>
      <c r="C8" s="9">
        <v>978377250.93000984</v>
      </c>
    </row>
    <row r="9" spans="1:3" s="18" customFormat="1" x14ac:dyDescent="0.25">
      <c r="A9" s="15" t="s">
        <v>9</v>
      </c>
      <c r="B9" s="16">
        <f>SUM(B6:B8)</f>
        <v>16742</v>
      </c>
      <c r="C9" s="17">
        <f>SUM(C6:C8)</f>
        <v>1908219859.3700109</v>
      </c>
    </row>
    <row r="10" spans="1:3" x14ac:dyDescent="0.25">
      <c r="A10" s="2"/>
      <c r="B10" s="5"/>
      <c r="C10" s="4"/>
    </row>
    <row r="12" spans="1:3" x14ac:dyDescent="0.25">
      <c r="A12" s="23" t="s">
        <v>10</v>
      </c>
      <c r="B12" s="23" t="s">
        <v>11</v>
      </c>
      <c r="C12" s="23" t="s">
        <v>12</v>
      </c>
    </row>
    <row r="13" spans="1:3" x14ac:dyDescent="0.25">
      <c r="A13" s="10" t="s">
        <v>13</v>
      </c>
      <c r="B13" s="21">
        <v>292</v>
      </c>
      <c r="C13" s="13">
        <v>47474033.75999999</v>
      </c>
    </row>
    <row r="14" spans="1:3" x14ac:dyDescent="0.25">
      <c r="A14" s="10" t="s">
        <v>14</v>
      </c>
      <c r="B14" s="21">
        <v>1276</v>
      </c>
      <c r="C14" s="13">
        <v>578707582.19000006</v>
      </c>
    </row>
    <row r="15" spans="1:3" x14ac:dyDescent="0.25">
      <c r="A15" s="10" t="s">
        <v>15</v>
      </c>
      <c r="B15" s="21">
        <v>871</v>
      </c>
      <c r="C15" s="13">
        <v>90881659.139999986</v>
      </c>
    </row>
    <row r="16" spans="1:3" x14ac:dyDescent="0.25">
      <c r="A16" s="10" t="s">
        <v>16</v>
      </c>
      <c r="B16" s="21">
        <v>6344</v>
      </c>
      <c r="C16" s="13">
        <v>721458280.91000175</v>
      </c>
    </row>
    <row r="17" spans="1:3" x14ac:dyDescent="0.25">
      <c r="A17" s="10" t="s">
        <v>17</v>
      </c>
      <c r="B17" s="21">
        <v>38</v>
      </c>
      <c r="C17" s="13">
        <v>23513845.620000005</v>
      </c>
    </row>
    <row r="18" spans="1:3" x14ac:dyDescent="0.25">
      <c r="A18" s="10" t="s">
        <v>18</v>
      </c>
      <c r="B18" s="21">
        <v>1167</v>
      </c>
      <c r="C18" s="13">
        <v>63846019.289999917</v>
      </c>
    </row>
    <row r="19" spans="1:3" x14ac:dyDescent="0.25">
      <c r="A19" s="10" t="s">
        <v>19</v>
      </c>
      <c r="B19" s="21">
        <v>323</v>
      </c>
      <c r="C19" s="13">
        <v>64766584.529999986</v>
      </c>
    </row>
    <row r="20" spans="1:3" x14ac:dyDescent="0.25">
      <c r="A20" s="10" t="s">
        <v>20</v>
      </c>
      <c r="B20" s="21">
        <v>466</v>
      </c>
      <c r="C20" s="13">
        <v>155370301.8000001</v>
      </c>
    </row>
    <row r="21" spans="1:3" x14ac:dyDescent="0.25">
      <c r="A21" s="10" t="s">
        <v>21</v>
      </c>
      <c r="B21" s="21">
        <v>149</v>
      </c>
      <c r="C21" s="13">
        <v>30411754.369999982</v>
      </c>
    </row>
    <row r="22" spans="1:3" x14ac:dyDescent="0.25">
      <c r="A22" s="10" t="s">
        <v>22</v>
      </c>
      <c r="B22" s="21">
        <v>5700</v>
      </c>
      <c r="C22" s="13">
        <v>125791509.34999809</v>
      </c>
    </row>
    <row r="23" spans="1:3" x14ac:dyDescent="0.25">
      <c r="A23" s="10" t="s">
        <v>23</v>
      </c>
      <c r="B23" s="21">
        <v>116</v>
      </c>
      <c r="C23" s="13">
        <v>5998288.4100000001</v>
      </c>
    </row>
    <row r="24" spans="1:3" s="12" customFormat="1" x14ac:dyDescent="0.25">
      <c r="A24" s="11" t="s">
        <v>24</v>
      </c>
      <c r="B24" s="22">
        <f>SUM(B13:B23)</f>
        <v>16742</v>
      </c>
      <c r="C24" s="14">
        <f>SUM(C13:C23)</f>
        <v>1908219859.3699999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2021-08-13T14:12:24Z</dcterms:modified>
</cp:coreProperties>
</file>