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1" activeTab="1"/>
  </bookViews>
  <sheets>
    <sheet name="Лист1" sheetId="1" r:id="rId1"/>
    <sheet name="Листпос ) (3)" sheetId="17" r:id="rId2"/>
    <sheet name="Лист2" sheetId="18" r:id="rId3"/>
  </sheets>
  <definedNames>
    <definedName name="_xlnm._FilterDatabase" localSheetId="1" hidden="1">'Листпос ) (3)'!$H$3:$H$8</definedName>
  </definedNames>
  <calcPr calcId="162913"/>
</workbook>
</file>

<file path=xl/calcChain.xml><?xml version="1.0" encoding="utf-8"?>
<calcChain xmlns="http://schemas.openxmlformats.org/spreadsheetml/2006/main">
  <c r="E22" i="17" l="1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11" i="1" l="1"/>
  <c r="F11" i="1" s="1"/>
  <c r="F12" i="1"/>
  <c r="I12" i="1" s="1"/>
  <c r="F13" i="1"/>
  <c r="E10" i="1"/>
  <c r="F10" i="1" s="1"/>
  <c r="I10" i="1" s="1"/>
  <c r="D13" i="1"/>
  <c r="I13" i="1" s="1"/>
  <c r="D12" i="1"/>
  <c r="G12" i="1" s="1"/>
  <c r="D11" i="1"/>
  <c r="D10" i="1"/>
  <c r="G10" i="1" s="1"/>
  <c r="H12" i="1" l="1"/>
  <c r="I11" i="1"/>
  <c r="I14" i="1"/>
  <c r="H10" i="1"/>
  <c r="G13" i="1"/>
  <c r="H13" i="1" s="1"/>
  <c r="G11" i="1"/>
  <c r="H11" i="1" s="1"/>
  <c r="G14" i="1" l="1"/>
  <c r="H14" i="1"/>
</calcChain>
</file>

<file path=xl/sharedStrings.xml><?xml version="1.0" encoding="utf-8"?>
<sst xmlns="http://schemas.openxmlformats.org/spreadsheetml/2006/main" count="47" uniqueCount="45">
  <si>
    <t xml:space="preserve">1. Ассортамент, количество и стоимость Товара </t>
  </si>
  <si>
    <t>№ п/п</t>
  </si>
  <si>
    <t>Наименование товара</t>
  </si>
  <si>
    <t>Кол-во</t>
  </si>
  <si>
    <t>Цена</t>
  </si>
  <si>
    <t>Сумма</t>
  </si>
  <si>
    <t>Всего с НДС</t>
  </si>
  <si>
    <t>Цена с НДС</t>
  </si>
  <si>
    <t>Сумма   НДС</t>
  </si>
  <si>
    <t>Ед.     изм.</t>
  </si>
  <si>
    <t>Труба ПЭ100 SDR 11 -315*28,6</t>
  </si>
  <si>
    <t>м</t>
  </si>
  <si>
    <t>Труба ПЭ100 SDR 11 -500*45,4</t>
  </si>
  <si>
    <t>тн</t>
  </si>
  <si>
    <t>Полимер для стабилизации буровых скважин EZ MUD</t>
  </si>
  <si>
    <t>Глинопорошок Интвент</t>
  </si>
  <si>
    <t>ИТОГО:</t>
  </si>
  <si>
    <t>2. Оплата  Товара производится в течении 5 дней с момента выставления счета</t>
  </si>
  <si>
    <t>Поставщиком в адрес Покупателя.</t>
  </si>
  <si>
    <t>3. Срок поставки 30 дней с момента даты подписания настоящей Спецификации.</t>
  </si>
  <si>
    <t>4. Адрес конечной доставки Товара: Россия, ХМАО-Югра, Тюменская область, г.Сургут</t>
  </si>
  <si>
    <t>ул. Аграрная, строение 5.</t>
  </si>
  <si>
    <t>5. Дополнительные условия: доставка Поставщика</t>
  </si>
  <si>
    <t>Поставщик</t>
  </si>
  <si>
    <t>Покупатель</t>
  </si>
  <si>
    <t>СПЕЦИФИКАЦИЯ № 1 от " 01" июля 2016 г.</t>
  </si>
  <si>
    <t>к Договору поставки № 9/07/2016 от  " 01" июля 2016 г.</t>
  </si>
  <si>
    <t>Директор __________Грушевский В.В.</t>
  </si>
  <si>
    <t xml:space="preserve">Общество с ограниченной ответственностью «СИБАРМ», именуемое в дальнейшем Поставщик, в лице директора Галеева Эдуарда Назиповича, действующего на основании Устава с одной стороны, и 
Общество с ограниченной ответственностью «Техно Строй», именуемое в дальнейшем Покупатель,  в лице директора Грушевского Владимира Викторовича, действующего на основании Устава, с другой стороны, заключили настоящую Спецификацию о поставке следующей партии товара:
</t>
  </si>
  <si>
    <t xml:space="preserve">            Директор ________ Галеев Э.Н.                        </t>
  </si>
  <si>
    <t>№ п/н</t>
  </si>
  <si>
    <t>Ф.И.О.</t>
  </si>
  <si>
    <t>Должность</t>
  </si>
  <si>
    <t>Год рождения</t>
  </si>
  <si>
    <t>Возраст на текущую дату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</si>
  <si>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</si>
  <si>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</si>
  <si>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</si>
  <si>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</si>
  <si>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</si>
  <si>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</si>
  <si>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</si>
  <si>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</si>
  <si>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65более</t>
  </si>
  <si>
    <t>моложе25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</si>
</sst>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/>
    </xf>
    <xf numFmtId="0" fontId="4" fillId="0" borderId="1" xfId="0" applyFont="1" applyFill="1" applyBorder="1"/>
    <xf numFmtId="0" fontId="0" fillId="0" borderId="0" xfId="0" applyBorder="1"/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Fill="1" applyBorder="1"/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14" fontId="4" fillId="0" borderId="2" xfId="0" applyNumberFormat="1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0" borderId="1" xfId="0" applyFont="1" applyBorder="1"/>
    <xf numFmtId="0" fontId="0" fillId="0" borderId="0" xfId="0" applyFill="1" applyBorder="1"/>
    <xf numFmtId="1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opLeftCell="A10" zoomScale="130" zoomScaleNormal="130" workbookViewId="0">
      <selection activeCell="B10" sqref="B10:I11"/>
    </sheetView>
  </sheetViews>
  <sheetFormatPr defaultRowHeight="15" x14ac:dyDescent="0.25"/>
  <cols>
    <col min="1" max="1" width="4.28515625" customWidth="1"/>
    <col min="2" max="2" width="21.140625" customWidth="1"/>
    <col min="3" max="3" width="5.28515625" customWidth="1"/>
    <col min="4" max="4" width="7.140625" customWidth="1"/>
    <col min="5" max="6" width="9.85546875" bestFit="1" customWidth="1"/>
    <col min="7" max="7" width="11.42578125" bestFit="1" customWidth="1"/>
    <col min="8" max="8" width="10" bestFit="1" customWidth="1"/>
    <col min="9" max="9" width="11.28515625" customWidth="1"/>
  </cols>
  <sheetData>
    <row r="2" spans="1:9" ht="15.75" x14ac:dyDescent="0.25">
      <c r="A2" s="41" t="s">
        <v>25</v>
      </c>
      <c r="B2" s="41"/>
      <c r="C2" s="41"/>
      <c r="D2" s="41"/>
      <c r="E2" s="41"/>
      <c r="F2" s="41"/>
      <c r="G2" s="41"/>
      <c r="H2" s="41"/>
      <c r="I2" s="41"/>
    </row>
    <row r="3" spans="1:9" ht="15.75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</row>
    <row r="5" spans="1:9" ht="127.9" customHeight="1" x14ac:dyDescent="0.25">
      <c r="A5" s="42" t="s">
        <v>28</v>
      </c>
      <c r="B5" s="41"/>
      <c r="C5" s="41"/>
      <c r="D5" s="41"/>
      <c r="E5" s="41"/>
      <c r="F5" s="41"/>
      <c r="G5" s="41"/>
      <c r="H5" s="41"/>
      <c r="I5" s="41"/>
    </row>
    <row r="7" spans="1:9" ht="15.75" x14ac:dyDescent="0.25">
      <c r="A7" s="43" t="s">
        <v>0</v>
      </c>
      <c r="B7" s="43"/>
      <c r="C7" s="43"/>
      <c r="D7" s="43"/>
      <c r="E7" s="43"/>
      <c r="F7" s="43"/>
      <c r="G7" s="43"/>
      <c r="H7" s="43"/>
      <c r="I7" s="43"/>
    </row>
    <row r="9" spans="1:9" ht="30" x14ac:dyDescent="0.25">
      <c r="A9" s="1" t="s">
        <v>1</v>
      </c>
      <c r="B9" s="1" t="s">
        <v>2</v>
      </c>
      <c r="C9" s="1" t="s">
        <v>9</v>
      </c>
      <c r="D9" s="1" t="s">
        <v>3</v>
      </c>
      <c r="E9" s="1" t="s">
        <v>4</v>
      </c>
      <c r="F9" s="1" t="s">
        <v>7</v>
      </c>
      <c r="G9" s="1" t="s">
        <v>5</v>
      </c>
      <c r="H9" s="1" t="s">
        <v>8</v>
      </c>
      <c r="I9" s="1" t="s">
        <v>6</v>
      </c>
    </row>
    <row r="10" spans="1:9" ht="30" x14ac:dyDescent="0.25">
      <c r="A10" s="2">
        <v>1</v>
      </c>
      <c r="B10" s="3" t="s">
        <v>10</v>
      </c>
      <c r="C10" s="2" t="s">
        <v>11</v>
      </c>
      <c r="D10" s="4">
        <f>13*12</f>
        <v>156</v>
      </c>
      <c r="E10" s="7">
        <f>5900/1.18</f>
        <v>5000</v>
      </c>
      <c r="F10" s="7">
        <f>E10*1.18</f>
        <v>5900</v>
      </c>
      <c r="G10" s="7">
        <f>D10*E10</f>
        <v>780000</v>
      </c>
      <c r="H10" s="7">
        <f>I10-G10</f>
        <v>140400</v>
      </c>
      <c r="I10" s="7">
        <f>D10*F10</f>
        <v>920400</v>
      </c>
    </row>
    <row r="11" spans="1:9" ht="30" x14ac:dyDescent="0.25">
      <c r="A11" s="2">
        <v>2</v>
      </c>
      <c r="B11" s="3" t="s">
        <v>12</v>
      </c>
      <c r="C11" s="2" t="s">
        <v>11</v>
      </c>
      <c r="D11" s="4">
        <f>6*12</f>
        <v>72</v>
      </c>
      <c r="E11" s="7">
        <f>12525/1.18</f>
        <v>10614.406779661018</v>
      </c>
      <c r="F11" s="7">
        <f>E11*1.18</f>
        <v>12525</v>
      </c>
      <c r="G11" s="7">
        <f>D11*E11</f>
        <v>764237.28813559329</v>
      </c>
      <c r="H11" s="7">
        <f>I11-G11</f>
        <v>137562.71186440671</v>
      </c>
      <c r="I11" s="7">
        <f>D11*F11</f>
        <v>901800</v>
      </c>
    </row>
    <row r="12" spans="1:9" x14ac:dyDescent="0.25">
      <c r="A12" s="2">
        <v>3</v>
      </c>
      <c r="B12" s="4" t="s">
        <v>15</v>
      </c>
      <c r="C12" s="2" t="s">
        <v>13</v>
      </c>
      <c r="D12" s="4">
        <f>891*25/1000</f>
        <v>22.274999999999999</v>
      </c>
      <c r="E12" s="7">
        <v>50000</v>
      </c>
      <c r="F12" s="7">
        <f>E12*1.18</f>
        <v>59000</v>
      </c>
      <c r="G12" s="7">
        <f>D12*E12</f>
        <v>1113750</v>
      </c>
      <c r="H12" s="7">
        <f>I12-G12</f>
        <v>200475</v>
      </c>
      <c r="I12" s="7">
        <f>D12*F12</f>
        <v>1314225</v>
      </c>
    </row>
    <row r="13" spans="1:9" ht="60" x14ac:dyDescent="0.25">
      <c r="A13" s="2">
        <v>4</v>
      </c>
      <c r="B13" s="3" t="s">
        <v>14</v>
      </c>
      <c r="C13" s="2" t="s">
        <v>13</v>
      </c>
      <c r="D13" s="4">
        <f>138*25/1000</f>
        <v>3.45</v>
      </c>
      <c r="E13" s="7">
        <v>350000</v>
      </c>
      <c r="F13" s="7">
        <f>E13*1.18</f>
        <v>413000</v>
      </c>
      <c r="G13" s="7">
        <f>D13*E13</f>
        <v>1207500</v>
      </c>
      <c r="H13" s="7">
        <f>I13-G13</f>
        <v>217350</v>
      </c>
      <c r="I13" s="7">
        <f>D13*F13</f>
        <v>1424850</v>
      </c>
    </row>
    <row r="14" spans="1:9" x14ac:dyDescent="0.25">
      <c r="A14" s="4"/>
      <c r="B14" s="5" t="s">
        <v>16</v>
      </c>
      <c r="C14" s="6"/>
      <c r="D14" s="6"/>
      <c r="E14" s="8"/>
      <c r="F14" s="8"/>
      <c r="G14" s="8">
        <f>G10+G11+G12+G13</f>
        <v>3865487.2881355933</v>
      </c>
      <c r="H14" s="8">
        <f>H10+H11+H12+H13</f>
        <v>695787.71186440671</v>
      </c>
      <c r="I14" s="8">
        <f>I10+I11+I12+I13</f>
        <v>4561275</v>
      </c>
    </row>
    <row r="16" spans="1:9" ht="15.75" x14ac:dyDescent="0.25">
      <c r="A16" s="43" t="s">
        <v>17</v>
      </c>
      <c r="B16" s="43"/>
      <c r="C16" s="43"/>
      <c r="D16" s="43"/>
      <c r="E16" s="43"/>
      <c r="F16" s="43"/>
      <c r="G16" s="43"/>
      <c r="H16" s="43"/>
      <c r="I16" s="43"/>
    </row>
    <row r="17" spans="1:9" ht="15.75" x14ac:dyDescent="0.25">
      <c r="A17" s="43" t="s">
        <v>18</v>
      </c>
      <c r="B17" s="43"/>
      <c r="C17" s="43"/>
      <c r="D17" s="43"/>
      <c r="E17" s="43"/>
      <c r="F17" s="43"/>
      <c r="G17" s="43"/>
      <c r="H17" s="43"/>
      <c r="I17" s="43"/>
    </row>
    <row r="18" spans="1:9" ht="15.75" x14ac:dyDescent="0.25">
      <c r="A18" s="43" t="s">
        <v>19</v>
      </c>
      <c r="B18" s="43"/>
      <c r="C18" s="43"/>
      <c r="D18" s="43"/>
      <c r="E18" s="43"/>
      <c r="F18" s="43"/>
      <c r="G18" s="43"/>
      <c r="H18" s="43"/>
      <c r="I18" s="43"/>
    </row>
    <row r="19" spans="1:9" ht="15.75" x14ac:dyDescent="0.25">
      <c r="A19" s="43" t="s">
        <v>20</v>
      </c>
      <c r="B19" s="43"/>
      <c r="C19" s="43"/>
      <c r="D19" s="43"/>
      <c r="E19" s="43"/>
      <c r="F19" s="43"/>
      <c r="G19" s="43"/>
      <c r="H19" s="43"/>
      <c r="I19" s="43"/>
    </row>
    <row r="20" spans="1:9" ht="15.75" x14ac:dyDescent="0.25">
      <c r="A20" s="43" t="s">
        <v>21</v>
      </c>
      <c r="B20" s="43"/>
      <c r="C20" s="43"/>
      <c r="D20" s="43"/>
      <c r="E20" s="43"/>
      <c r="F20" s="43"/>
      <c r="G20" s="43"/>
      <c r="H20" s="43"/>
      <c r="I20" s="43"/>
    </row>
    <row r="21" spans="1:9" ht="15.75" x14ac:dyDescent="0.25">
      <c r="A21" s="43" t="s">
        <v>22</v>
      </c>
      <c r="B21" s="43"/>
      <c r="C21" s="43"/>
      <c r="D21" s="43"/>
      <c r="E21" s="43"/>
      <c r="F21" s="43"/>
      <c r="G21" s="43"/>
      <c r="H21" s="43"/>
      <c r="I21" s="43"/>
    </row>
    <row r="24" spans="1:9" ht="15.75" x14ac:dyDescent="0.25">
      <c r="A24" s="41" t="s">
        <v>23</v>
      </c>
      <c r="B24" s="41"/>
      <c r="C24" s="41"/>
      <c r="D24" s="41"/>
      <c r="E24" s="9"/>
      <c r="F24" s="41" t="s">
        <v>24</v>
      </c>
      <c r="G24" s="41"/>
      <c r="H24" s="41"/>
      <c r="I24" s="41"/>
    </row>
    <row r="25" spans="1:9" ht="15.75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ht="15.75" x14ac:dyDescent="0.25">
      <c r="A26" s="10" t="s">
        <v>29</v>
      </c>
      <c r="B26" s="10"/>
      <c r="C26" s="10"/>
      <c r="D26" s="10"/>
      <c r="E26" s="9"/>
      <c r="F26" s="44" t="s">
        <v>27</v>
      </c>
      <c r="G26" s="44"/>
      <c r="H26" s="44"/>
      <c r="I26" s="44"/>
    </row>
    <row r="27" spans="1:9" ht="15.75" x14ac:dyDescent="0.25">
      <c r="A27" s="9"/>
      <c r="B27" s="9"/>
      <c r="C27" s="9"/>
      <c r="D27" s="9"/>
      <c r="E27" s="9"/>
      <c r="F27" s="9"/>
      <c r="G27" s="9"/>
      <c r="H27" s="9"/>
      <c r="I27" s="9"/>
    </row>
  </sheetData>
  <mergeCells count="13">
    <mergeCell ref="F26:I26"/>
    <mergeCell ref="A18:I18"/>
    <mergeCell ref="A19:I19"/>
    <mergeCell ref="A20:I20"/>
    <mergeCell ref="A21:I21"/>
    <mergeCell ref="A24:D24"/>
    <mergeCell ref="F24:I24"/>
    <mergeCell ref="A2:I2"/>
    <mergeCell ref="A3:I3"/>
    <mergeCell ref="A5:I5"/>
    <mergeCell ref="A16:I16"/>
    <mergeCell ref="A17:I17"/>
    <mergeCell ref="A7:I7"/>
  </mergeCells>
  <pageMargins left="0.6" right="0.14000000000000001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4"/>
  <sheetViews>
    <sheetView tabSelected="1" zoomScaleNormal="100" workbookViewId="0">
      <selection activeCell="B3" sqref="B3:C21"/>
    </sheetView>
  </sheetViews>
  <sheetFormatPr defaultRowHeight="15" x14ac:dyDescent="0.25"/>
  <cols>
    <col min="1" max="1" width="4.28515625" customWidth="1"/>
    <col min="2" max="2" width="34.7109375" customWidth="1"/>
    <col min="3" max="3" width="20.140625" customWidth="1"/>
    <col min="4" max="4" width="10.42578125" customWidth="1"/>
    <col min="5" max="5" width="10.85546875" bestFit="1" customWidth="1"/>
    <col min="6" max="6" width="12.7109375" customWidth="1"/>
    <col min="10" max="10" width="11.7109375" customWidth="1"/>
  </cols>
  <sheetData>
    <row r="1" spans="1:31" ht="37.5" customHeight="1" x14ac:dyDescent="0.25">
      <c r="A1" s="45" t="s">
        <v>30</v>
      </c>
      <c r="B1" s="45" t="s">
        <v>31</v>
      </c>
      <c r="C1" s="45" t="s">
        <v>32</v>
      </c>
      <c r="D1" s="45" t="s">
        <v>33</v>
      </c>
      <c r="E1" s="45" t="s">
        <v>34</v>
      </c>
    </row>
    <row r="2" spans="1:31" ht="34.5" customHeight="1" thickBot="1" x14ac:dyDescent="0.3">
      <c r="A2" s="46"/>
      <c r="B2" s="46"/>
      <c r="C2" s="46"/>
      <c r="D2" s="46"/>
      <c r="E2" s="47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9.5" customHeight="1" x14ac:dyDescent="0.25">
      <c r="A3" s="21">
        <v>1</v>
      </c>
      <c r="B3" s="18"/>
      <c r="C3" s="19"/>
      <c r="D3" s="35">
        <v>24127</v>
      </c>
      <c r="E3" s="4">
        <f ca="1">INT((TODAY()-D3)/365)</f>
        <v>55</v>
      </c>
      <c r="F3" s="25"/>
      <c r="G3" s="25"/>
      <c r="H3" s="25"/>
      <c r="I3" s="25"/>
      <c r="J3" s="25" t="s">
        <v>44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ht="16.5" customHeight="1" x14ac:dyDescent="0.25">
      <c r="A4" s="22">
        <v>2</v>
      </c>
      <c r="B4" s="13"/>
      <c r="C4" s="19"/>
      <c r="D4" s="35">
        <v>24037</v>
      </c>
      <c r="E4" s="4">
        <f t="shared" ref="E4:E20" ca="1" si="0">INT((TODAY()-D4)/365)</f>
        <v>55</v>
      </c>
      <c r="F4" s="25"/>
      <c r="G4" s="25"/>
      <c r="H4" s="25"/>
      <c r="I4" s="25"/>
      <c r="J4" s="25" t="s">
        <v>35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1:31" x14ac:dyDescent="0.25">
      <c r="A5" s="22">
        <v>3</v>
      </c>
      <c r="B5" s="32"/>
      <c r="C5" s="31"/>
      <c r="D5" s="29">
        <v>24355</v>
      </c>
      <c r="E5" s="4">
        <f t="shared" ca="1" si="0"/>
        <v>55</v>
      </c>
      <c r="F5" s="25"/>
      <c r="G5" s="25"/>
      <c r="H5" s="25"/>
      <c r="I5" s="25"/>
      <c r="J5" s="25" t="s">
        <v>36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23">
        <v>4</v>
      </c>
      <c r="B6" s="14"/>
      <c r="C6" s="15"/>
      <c r="D6" s="15">
        <v>30521</v>
      </c>
      <c r="E6" s="4">
        <f t="shared" ca="1" si="0"/>
        <v>38</v>
      </c>
      <c r="F6" s="25"/>
      <c r="G6" s="25"/>
      <c r="H6" s="39"/>
      <c r="J6" s="39" t="s">
        <v>37</v>
      </c>
    </row>
    <row r="7" spans="1:31" x14ac:dyDescent="0.25">
      <c r="A7" s="23">
        <v>5</v>
      </c>
      <c r="B7" s="27"/>
      <c r="C7" s="15"/>
      <c r="D7" s="36">
        <v>32604</v>
      </c>
      <c r="E7" s="4">
        <f t="shared" ca="1" si="0"/>
        <v>32</v>
      </c>
      <c r="F7" s="25"/>
      <c r="G7" s="25"/>
      <c r="H7" s="39"/>
      <c r="J7" s="39" t="s">
        <v>38</v>
      </c>
    </row>
    <row r="8" spans="1:31" x14ac:dyDescent="0.25">
      <c r="A8" s="23">
        <v>6</v>
      </c>
      <c r="B8" s="14"/>
      <c r="C8" s="15"/>
      <c r="D8" s="15">
        <v>27379</v>
      </c>
      <c r="E8" s="4">
        <f t="shared" ca="1" si="0"/>
        <v>46</v>
      </c>
      <c r="F8" s="25"/>
      <c r="G8" s="25"/>
      <c r="H8" s="39"/>
      <c r="J8" s="39" t="s">
        <v>39</v>
      </c>
    </row>
    <row r="9" spans="1:31" ht="15.75" customHeight="1" x14ac:dyDescent="0.25">
      <c r="A9" s="23">
        <v>7</v>
      </c>
      <c r="B9" s="14"/>
      <c r="C9" s="11"/>
      <c r="D9" s="15">
        <v>25478</v>
      </c>
      <c r="E9" s="4">
        <f t="shared" ca="1" si="0"/>
        <v>51</v>
      </c>
      <c r="F9" s="25"/>
      <c r="G9" s="25"/>
      <c r="J9" s="39" t="s">
        <v>40</v>
      </c>
    </row>
    <row r="10" spans="1:31" x14ac:dyDescent="0.25">
      <c r="A10" s="23">
        <v>8</v>
      </c>
      <c r="B10" s="14"/>
      <c r="C10" s="20"/>
      <c r="D10" s="15">
        <v>27988</v>
      </c>
      <c r="E10" s="4">
        <f t="shared" ca="1" si="0"/>
        <v>45</v>
      </c>
      <c r="F10" s="25"/>
      <c r="G10" s="25"/>
      <c r="J10" s="39" t="s">
        <v>41</v>
      </c>
    </row>
    <row r="11" spans="1:31" x14ac:dyDescent="0.25">
      <c r="A11" s="23">
        <v>9</v>
      </c>
      <c r="B11" s="14"/>
      <c r="C11" s="26"/>
      <c r="D11" s="15">
        <v>27956</v>
      </c>
      <c r="E11" s="4">
        <f t="shared" ca="1" si="0"/>
        <v>45</v>
      </c>
      <c r="F11" s="25"/>
      <c r="G11" s="25"/>
      <c r="J11" s="39" t="s">
        <v>42</v>
      </c>
    </row>
    <row r="12" spans="1:31" x14ac:dyDescent="0.25">
      <c r="A12" s="23">
        <v>10</v>
      </c>
      <c r="B12" s="12"/>
      <c r="C12" s="15"/>
      <c r="D12" s="15">
        <v>23263</v>
      </c>
      <c r="E12" s="4">
        <f t="shared" ca="1" si="0"/>
        <v>58</v>
      </c>
      <c r="F12" s="25"/>
      <c r="G12" s="25"/>
      <c r="J12" s="39" t="s">
        <v>43</v>
      </c>
    </row>
    <row r="13" spans="1:31" x14ac:dyDescent="0.25">
      <c r="A13" s="22">
        <v>11</v>
      </c>
      <c r="B13" s="14"/>
      <c r="C13" s="11"/>
      <c r="D13" s="15">
        <v>23997</v>
      </c>
      <c r="E13" s="4">
        <f t="shared" ca="1" si="0"/>
        <v>55</v>
      </c>
      <c r="F13" s="25"/>
      <c r="G13" s="25"/>
    </row>
    <row r="14" spans="1:31" x14ac:dyDescent="0.25">
      <c r="A14" s="22">
        <v>12</v>
      </c>
      <c r="B14" s="14"/>
      <c r="C14" s="11"/>
      <c r="D14" s="15">
        <v>26966</v>
      </c>
      <c r="E14" s="4">
        <f t="shared" ca="1" si="0"/>
        <v>47</v>
      </c>
      <c r="F14" s="25"/>
      <c r="G14" s="25"/>
    </row>
    <row r="15" spans="1:31" ht="19.5" customHeight="1" x14ac:dyDescent="0.25">
      <c r="A15" s="22">
        <v>14</v>
      </c>
      <c r="B15" s="14"/>
      <c r="C15" s="17"/>
      <c r="D15" s="30">
        <v>30491</v>
      </c>
      <c r="E15" s="4">
        <f t="shared" ca="1" si="0"/>
        <v>38</v>
      </c>
      <c r="F15" s="25"/>
      <c r="G15" s="25"/>
    </row>
    <row r="16" spans="1:31" ht="19.5" customHeight="1" x14ac:dyDescent="0.25">
      <c r="A16" s="22">
        <v>15</v>
      </c>
      <c r="B16" s="14"/>
      <c r="C16" s="17"/>
      <c r="D16" s="30">
        <v>27862</v>
      </c>
      <c r="E16" s="4">
        <f t="shared" ca="1" si="0"/>
        <v>45</v>
      </c>
      <c r="F16" s="25"/>
      <c r="G16" s="25"/>
    </row>
    <row r="17" spans="1:8" ht="19.5" customHeight="1" x14ac:dyDescent="0.25">
      <c r="A17" s="22">
        <v>16</v>
      </c>
      <c r="B17" s="14"/>
      <c r="C17" s="17"/>
      <c r="D17" s="30">
        <v>31966</v>
      </c>
      <c r="E17" s="4">
        <f t="shared" ca="1" si="0"/>
        <v>34</v>
      </c>
      <c r="F17" s="25"/>
      <c r="G17" s="25"/>
      <c r="H17" s="37"/>
    </row>
    <row r="18" spans="1:8" ht="25.5" customHeight="1" x14ac:dyDescent="0.25">
      <c r="A18" s="22">
        <v>17</v>
      </c>
      <c r="B18" s="32"/>
      <c r="C18" s="33"/>
      <c r="D18" s="30">
        <v>27334</v>
      </c>
      <c r="E18" s="4">
        <f t="shared" ca="1" si="0"/>
        <v>46</v>
      </c>
      <c r="F18" s="25"/>
      <c r="G18" s="25"/>
    </row>
    <row r="19" spans="1:8" x14ac:dyDescent="0.25">
      <c r="A19" s="22">
        <v>18</v>
      </c>
      <c r="B19" s="14"/>
      <c r="C19" s="16"/>
      <c r="D19" s="29">
        <v>26650</v>
      </c>
      <c r="E19" s="4">
        <f t="shared" ca="1" si="0"/>
        <v>48</v>
      </c>
      <c r="F19" s="25"/>
      <c r="G19" s="25"/>
    </row>
    <row r="20" spans="1:8" x14ac:dyDescent="0.25">
      <c r="A20" s="16">
        <v>19</v>
      </c>
      <c r="B20" s="33"/>
      <c r="C20" s="34"/>
      <c r="D20" s="29">
        <v>26955</v>
      </c>
      <c r="E20" s="4">
        <f t="shared" ca="1" si="0"/>
        <v>47</v>
      </c>
      <c r="F20" s="25"/>
      <c r="G20" s="25"/>
    </row>
    <row r="21" spans="1:8" ht="27.75" customHeight="1" x14ac:dyDescent="0.25">
      <c r="A21" s="16">
        <v>20</v>
      </c>
      <c r="B21" s="17"/>
      <c r="C21" s="17"/>
      <c r="D21" s="29">
        <v>30629</v>
      </c>
      <c r="E21" s="4">
        <f ca="1">INT((TODAY()-D21)/365)</f>
        <v>37</v>
      </c>
      <c r="F21" s="25"/>
      <c r="G21" s="25"/>
    </row>
    <row r="22" spans="1:8" x14ac:dyDescent="0.25">
      <c r="A22" s="24">
        <v>21</v>
      </c>
      <c r="B22" s="4"/>
      <c r="C22" s="4"/>
      <c r="D22" s="40">
        <v>36206</v>
      </c>
      <c r="E22" s="38">
        <f ca="1">INT((TODAY()-D22)/365)</f>
        <v>22</v>
      </c>
      <c r="F22" s="25"/>
    </row>
    <row r="24" spans="1:8" ht="15.75" x14ac:dyDescent="0.25">
      <c r="B24" s="28"/>
    </row>
  </sheetData>
  <mergeCells count="5">
    <mergeCell ref="A1:A2"/>
    <mergeCell ref="B1:B2"/>
    <mergeCell ref="C1:C2"/>
    <mergeCell ref="D1:D2"/>
    <mergeCell ref="E1:E2"/>
  </mergeCells>
  <pageMargins left="0.19685039370078741" right="0.19685039370078741" top="0.19685039370078741" bottom="0.19685039370078741" header="0.31496062992125984" footer="0.31496062992125984"/>
  <pageSetup paperSize="9" scale="75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Листпос ) (3)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2021-08-26T10:18:03Z</dcterms:modified>
</cp:coreProperties>
</file>