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D066C375-8AC3-4BED-958F-860491387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1" r:id="rId2"/>
  </sheets>
  <calcPr calcId="181029"/>
  <pivotCaches>
    <pivotCache cacheId="14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 s="1"/>
  <c r="F9" i="2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/>
  <c r="F28" i="2"/>
  <c r="F29" i="2"/>
  <c r="F30" i="2" s="1"/>
  <c r="F31" i="2" s="1"/>
  <c r="F32" i="2" s="1"/>
  <c r="F33" i="2"/>
  <c r="F34" i="2" s="1"/>
  <c r="F35" i="2" s="1"/>
  <c r="F36" i="2" s="1"/>
  <c r="F4" i="2"/>
  <c r="F5" i="2" s="1"/>
  <c r="F6" i="2" s="1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H4" i="2"/>
  <c r="G4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</calcChain>
</file>

<file path=xl/sharedStrings.xml><?xml version="1.0" encoding="utf-8"?>
<sst xmlns="http://schemas.openxmlformats.org/spreadsheetml/2006/main" count="78" uniqueCount="21">
  <si>
    <t>Дата начала</t>
  </si>
  <si>
    <t>Дата окончания</t>
  </si>
  <si>
    <t>Агросрок тех</t>
  </si>
  <si>
    <t>Агросрок +30%</t>
  </si>
  <si>
    <t>Агросрок справочник</t>
  </si>
  <si>
    <t>Макс агросрок</t>
  </si>
  <si>
    <t>Произв-ть на ед техники в день, га</t>
  </si>
  <si>
    <t>Произв-ть техники в день справочник</t>
  </si>
  <si>
    <t>Производ-ть сумм</t>
  </si>
  <si>
    <t>Потребность в технике в день 1</t>
  </si>
  <si>
    <t>Потребность в технике в день 2</t>
  </si>
  <si>
    <t>Тип техники</t>
  </si>
  <si>
    <t>Трактор 9</t>
  </si>
  <si>
    <t>Трактор Case</t>
  </si>
  <si>
    <t>Трактор 8</t>
  </si>
  <si>
    <t>Трактор 7</t>
  </si>
  <si>
    <t>Комбайн зерноуборочный</t>
  </si>
  <si>
    <t>Дата окончания + 30%</t>
  </si>
  <si>
    <t>Общий итог</t>
  </si>
  <si>
    <t>Кол-во строк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</si>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</sst>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d\-m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165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Лист2!$G$3</c:f>
              <c:strCache>
                <c:ptCount val="1"/>
                <c:pt idx="0">
                  <c:v>Дата начала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Лист2!$F$4:$F$36</c:f>
              <c:strCach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Комбайн зерноуборочный</c:v>
                </c:pt>
                <c:pt idx="4">
                  <c:v>Комбайн зерноуборочный</c:v>
                </c:pt>
                <c:pt idx="5">
                  <c:v>Комбайн зерноуборочный</c:v>
                </c:pt>
                <c:pt idx="6">
                  <c:v>Трактор 7</c:v>
                </c:pt>
                <c:pt idx="7">
                  <c:v>Трактор 7</c:v>
                </c:pt>
                <c:pt idx="8">
                  <c:v>Трактор 7</c:v>
                </c:pt>
                <c:pt idx="9">
                  <c:v>Трактор 7</c:v>
                </c:pt>
                <c:pt idx="10">
                  <c:v>Трактор 7</c:v>
                </c:pt>
                <c:pt idx="11">
                  <c:v>Трактор 7</c:v>
                </c:pt>
                <c:pt idx="12">
                  <c:v>Трактор 7</c:v>
                </c:pt>
                <c:pt idx="13">
                  <c:v>Трактор 7</c:v>
                </c:pt>
                <c:pt idx="14">
                  <c:v>Трактор 7</c:v>
                </c:pt>
                <c:pt idx="15">
                  <c:v>Трактор 7</c:v>
                </c:pt>
                <c:pt idx="16">
                  <c:v>Трактор 7</c:v>
                </c:pt>
                <c:pt idx="17">
                  <c:v>Трактор 7</c:v>
                </c:pt>
                <c:pt idx="18">
                  <c:v>Трактор 7</c:v>
                </c:pt>
                <c:pt idx="19">
                  <c:v>Трактор 7</c:v>
                </c:pt>
                <c:pt idx="20">
                  <c:v>Трактор 7</c:v>
                </c:pt>
                <c:pt idx="21">
                  <c:v>Трактор 7</c:v>
                </c:pt>
                <c:pt idx="22">
                  <c:v>Трактор 7</c:v>
                </c:pt>
                <c:pt idx="23">
                  <c:v>Трактор 8</c:v>
                </c:pt>
                <c:pt idx="24">
                  <c:v>Трактор 8</c:v>
                </c:pt>
                <c:pt idx="25">
                  <c:v>Трактор 9</c:v>
                </c:pt>
                <c:pt idx="26">
                  <c:v>Трактор 9</c:v>
                </c:pt>
                <c:pt idx="27">
                  <c:v>Трактор 9</c:v>
                </c:pt>
                <c:pt idx="28">
                  <c:v>Трактор 9</c:v>
                </c:pt>
                <c:pt idx="29">
                  <c:v>Трактор Case</c:v>
                </c:pt>
                <c:pt idx="30">
                  <c:v>Трактор Case</c:v>
                </c:pt>
                <c:pt idx="31">
                  <c:v>Трактор Case</c:v>
                </c:pt>
                <c:pt idx="32">
                  <c:v>Трактор Case</c:v>
                </c:pt>
              </c:strCache>
            </c:strRef>
          </c:cat>
          <c:val>
            <c:numRef>
              <c:f>Лист2!$G$4:$G$36</c:f>
              <c:numCache>
                <c:formatCode>m/d/yyyy</c:formatCode>
                <c:ptCount val="33"/>
                <c:pt idx="0">
                  <c:v>44428</c:v>
                </c:pt>
                <c:pt idx="1">
                  <c:v>44433</c:v>
                </c:pt>
                <c:pt idx="2">
                  <c:v>44454</c:v>
                </c:pt>
                <c:pt idx="3">
                  <c:v>44757</c:v>
                </c:pt>
                <c:pt idx="4">
                  <c:v>44762</c:v>
                </c:pt>
                <c:pt idx="5">
                  <c:v>44829</c:v>
                </c:pt>
                <c:pt idx="6">
                  <c:v>44423</c:v>
                </c:pt>
                <c:pt idx="7">
                  <c:v>44652</c:v>
                </c:pt>
                <c:pt idx="8">
                  <c:v>44652</c:v>
                </c:pt>
                <c:pt idx="9">
                  <c:v>44666</c:v>
                </c:pt>
                <c:pt idx="10">
                  <c:v>44666</c:v>
                </c:pt>
                <c:pt idx="11">
                  <c:v>44671</c:v>
                </c:pt>
                <c:pt idx="12">
                  <c:v>44682</c:v>
                </c:pt>
                <c:pt idx="13">
                  <c:v>44691</c:v>
                </c:pt>
                <c:pt idx="14">
                  <c:v>44691</c:v>
                </c:pt>
                <c:pt idx="15">
                  <c:v>44701</c:v>
                </c:pt>
                <c:pt idx="16">
                  <c:v>44713</c:v>
                </c:pt>
                <c:pt idx="17">
                  <c:v>44713</c:v>
                </c:pt>
                <c:pt idx="18">
                  <c:v>44727</c:v>
                </c:pt>
                <c:pt idx="19">
                  <c:v>44737</c:v>
                </c:pt>
                <c:pt idx="20">
                  <c:v>44743</c:v>
                </c:pt>
                <c:pt idx="21">
                  <c:v>44752</c:v>
                </c:pt>
                <c:pt idx="22">
                  <c:v>44819</c:v>
                </c:pt>
                <c:pt idx="23">
                  <c:v>44656</c:v>
                </c:pt>
                <c:pt idx="24">
                  <c:v>44666</c:v>
                </c:pt>
                <c:pt idx="25">
                  <c:v>44423</c:v>
                </c:pt>
                <c:pt idx="26">
                  <c:v>44423</c:v>
                </c:pt>
                <c:pt idx="27">
                  <c:v>44652</c:v>
                </c:pt>
                <c:pt idx="28">
                  <c:v>44656</c:v>
                </c:pt>
                <c:pt idx="29">
                  <c:v>44428</c:v>
                </c:pt>
                <c:pt idx="30">
                  <c:v>44433</c:v>
                </c:pt>
                <c:pt idx="31">
                  <c:v>44656</c:v>
                </c:pt>
                <c:pt idx="32">
                  <c:v>44666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0-4B54-8792-1AA268075B8D}"/>
            </c:ext>
          </c:extLst>
        </c:ser>
        <c:ser>
          <c:idx val="1"/>
          <c:order val="1"/>
          <c:tx>
            <c:strRef>
              <c:f>Лист2!$H$3</c:f>
              <c:strCache>
                <c:ptCount val="1"/>
                <c:pt idx="0">
                  <c:v>Длительность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Лист2!$F$4:$F$36</c:f>
              <c:strCach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Комбайн зерноуборочный</c:v>
                </c:pt>
                <c:pt idx="4">
                  <c:v>Комбайн зерноуборочный</c:v>
                </c:pt>
                <c:pt idx="5">
                  <c:v>Комбайн зерноуборочный</c:v>
                </c:pt>
                <c:pt idx="6">
                  <c:v>Трактор 7</c:v>
                </c:pt>
                <c:pt idx="7">
                  <c:v>Трактор 7</c:v>
                </c:pt>
                <c:pt idx="8">
                  <c:v>Трактор 7</c:v>
                </c:pt>
                <c:pt idx="9">
                  <c:v>Трактор 7</c:v>
                </c:pt>
                <c:pt idx="10">
                  <c:v>Трактор 7</c:v>
                </c:pt>
                <c:pt idx="11">
                  <c:v>Трактор 7</c:v>
                </c:pt>
                <c:pt idx="12">
                  <c:v>Трактор 7</c:v>
                </c:pt>
                <c:pt idx="13">
                  <c:v>Трактор 7</c:v>
                </c:pt>
                <c:pt idx="14">
                  <c:v>Трактор 7</c:v>
                </c:pt>
                <c:pt idx="15">
                  <c:v>Трактор 7</c:v>
                </c:pt>
                <c:pt idx="16">
                  <c:v>Трактор 7</c:v>
                </c:pt>
                <c:pt idx="17">
                  <c:v>Трактор 7</c:v>
                </c:pt>
                <c:pt idx="18">
                  <c:v>Трактор 7</c:v>
                </c:pt>
                <c:pt idx="19">
                  <c:v>Трактор 7</c:v>
                </c:pt>
                <c:pt idx="20">
                  <c:v>Трактор 7</c:v>
                </c:pt>
                <c:pt idx="21">
                  <c:v>Трактор 7</c:v>
                </c:pt>
                <c:pt idx="22">
                  <c:v>Трактор 7</c:v>
                </c:pt>
                <c:pt idx="23">
                  <c:v>Трактор 8</c:v>
                </c:pt>
                <c:pt idx="24">
                  <c:v>Трактор 8</c:v>
                </c:pt>
                <c:pt idx="25">
                  <c:v>Трактор 9</c:v>
                </c:pt>
                <c:pt idx="26">
                  <c:v>Трактор 9</c:v>
                </c:pt>
                <c:pt idx="27">
                  <c:v>Трактор 9</c:v>
                </c:pt>
                <c:pt idx="28">
                  <c:v>Трактор 9</c:v>
                </c:pt>
                <c:pt idx="29">
                  <c:v>Трактор Case</c:v>
                </c:pt>
                <c:pt idx="30">
                  <c:v>Трактор Case</c:v>
                </c:pt>
                <c:pt idx="31">
                  <c:v>Трактор Case</c:v>
                </c:pt>
                <c:pt idx="32">
                  <c:v>Трактор Case</c:v>
                </c:pt>
              </c:strCache>
            </c:strRef>
          </c:cat>
          <c:val>
            <c:numRef>
              <c:f>Лист2!$H$4:$H$36</c:f>
              <c:numCache>
                <c:formatCode>General</c:formatCode>
                <c:ptCount val="33"/>
                <c:pt idx="0">
                  <c:v>31</c:v>
                </c:pt>
                <c:pt idx="1">
                  <c:v>16</c:v>
                </c:pt>
                <c:pt idx="2">
                  <c:v>30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26</c:v>
                </c:pt>
                <c:pt idx="7">
                  <c:v>9</c:v>
                </c:pt>
                <c:pt idx="8">
                  <c:v>17</c:v>
                </c:pt>
                <c:pt idx="9">
                  <c:v>35</c:v>
                </c:pt>
                <c:pt idx="10">
                  <c:v>36</c:v>
                </c:pt>
                <c:pt idx="11">
                  <c:v>10</c:v>
                </c:pt>
                <c:pt idx="12">
                  <c:v>9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20</c:v>
                </c:pt>
                <c:pt idx="20">
                  <c:v>9</c:v>
                </c:pt>
                <c:pt idx="21">
                  <c:v>15</c:v>
                </c:pt>
                <c:pt idx="22">
                  <c:v>15</c:v>
                </c:pt>
                <c:pt idx="23">
                  <c:v>10</c:v>
                </c:pt>
                <c:pt idx="24">
                  <c:v>35</c:v>
                </c:pt>
                <c:pt idx="25">
                  <c:v>26</c:v>
                </c:pt>
                <c:pt idx="26">
                  <c:v>31</c:v>
                </c:pt>
                <c:pt idx="27">
                  <c:v>4</c:v>
                </c:pt>
                <c:pt idx="28">
                  <c:v>5</c:v>
                </c:pt>
                <c:pt idx="29">
                  <c:v>31</c:v>
                </c:pt>
                <c:pt idx="30">
                  <c:v>16</c:v>
                </c:pt>
                <c:pt idx="31">
                  <c:v>10</c:v>
                </c:pt>
                <c:pt idx="3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0-4B54-8792-1AA268075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892647823"/>
        <c:axId val="892649487"/>
      </c:barChart>
      <c:catAx>
        <c:axId val="8926478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2649487"/>
        <c:crosses val="autoZero"/>
        <c:auto val="1"/>
        <c:lblAlgn val="ctr"/>
        <c:lblOffset val="100"/>
        <c:noMultiLvlLbl val="0"/>
      </c:catAx>
      <c:valAx>
        <c:axId val="892649487"/>
        <c:scaling>
          <c:orientation val="minMax"/>
          <c:min val="4440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2647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8003</xdr:colOff>
      <xdr:row>1</xdr:row>
      <xdr:rowOff>89648</xdr:rowOff>
    </xdr:from>
    <xdr:to>
      <xdr:col>9</xdr:col>
      <xdr:colOff>7919357</xdr:colOff>
      <xdr:row>38</xdr:row>
      <xdr:rowOff>67235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238AE29-C403-4722-9D35-3A3E5E0D4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хтямов Руслан Сальманович" refreshedDate="44440.609399884263" createdVersion="7" refreshedVersion="7" minRefreshableVersion="3" recordCount="60" xr:uid="{FEB2D579-C935-4890-AEE1-961A13A2531A}">
  <cacheSource type="worksheet">
    <worksheetSource ref="A1:M61" sheet="Лист1"/>
  </cacheSource>
  <cacheFields count="13">
    <cacheField name="Дата начала" numFmtId="165">
      <sharedItems containsSemiMixedTypes="0" containsNonDate="0" containsDate="1" containsString="0" minDate="2021-08-15T00:00:00" maxDate="2022-09-26T00:00:00" count="20">
        <d v="2021-08-15T00:00:00"/>
        <d v="2021-09-15T00:00:00"/>
        <d v="2022-04-01T00:00:00"/>
        <d v="2022-04-05T00:00:00"/>
        <d v="2022-05-01T00:00:00"/>
        <d v="2022-05-20T00:00:00"/>
        <d v="2022-06-01T00:00:00"/>
        <d v="2022-06-15T00:00:00"/>
        <d v="2022-07-01T00:00:00"/>
        <d v="2022-07-15T00:00:00"/>
        <d v="2022-04-15T00:00:00"/>
        <d v="2022-05-10T00:00:00"/>
        <d v="2022-06-25T00:00:00"/>
        <d v="2022-09-15T00:00:00"/>
        <d v="2022-09-25T00:00:00"/>
        <d v="2021-08-25T00:00:00"/>
        <d v="2022-04-20T00:00:00"/>
        <d v="2022-07-10T00:00:00"/>
        <d v="2022-07-20T00:00:00"/>
        <d v="2021-08-20T00:00:00"/>
      </sharedItems>
    </cacheField>
    <cacheField name="Дата окончания" numFmtId="165">
      <sharedItems containsSemiMixedTypes="0" containsNonDate="0" containsDate="1" containsString="0" minDate="2021-09-10T00:00:00" maxDate="2022-10-06T00:00:00" count="24">
        <d v="2021-09-15T00:00:00"/>
        <d v="2021-10-15T00:00:00"/>
        <d v="2022-04-05T00:00:00"/>
        <d v="2022-04-15T00:00:00"/>
        <d v="2022-05-10T00:00:00"/>
        <d v="2022-05-25T00:00:00"/>
        <d v="2022-06-10T00:00:00"/>
        <d v="2022-06-20T00:00:00"/>
        <d v="2022-07-10T00:00:00"/>
        <d v="2022-07-25T00:00:00"/>
        <d v="2022-04-10T00:00:00"/>
        <d v="2022-05-20T00:00:00"/>
        <d v="2022-05-21T00:00:00"/>
        <d v="2022-04-25T00:00:00"/>
        <d v="2022-07-15T00:00:00"/>
        <d v="2022-09-30T00:00:00"/>
        <d v="2022-10-05T00:00:00"/>
        <d v="2021-09-10T00:00:00"/>
        <d v="2022-04-30T00:00:00"/>
        <d v="2022-05-15T00:00:00"/>
        <d v="2022-06-05T00:00:00"/>
        <d v="2022-07-30T00:00:00"/>
        <d v="2021-09-20T00:00:00"/>
        <d v="2022-04-18T00:00:00"/>
      </sharedItems>
    </cacheField>
    <cacheField name="Агросрок тех" numFmtId="0">
      <sharedItems containsSemiMixedTypes="0" containsString="0" containsNumber="1" containsInteger="1" minValue="4" maxValue="36"/>
    </cacheField>
    <cacheField name="Агросрок +30%" numFmtId="0">
      <sharedItems containsSemiMixedTypes="0" containsString="0" containsNumber="1" containsInteger="1" minValue="5" maxValue="47"/>
    </cacheField>
    <cacheField name="Дата окончания + 30%" numFmtId="165">
      <sharedItems containsSemiMixedTypes="0" containsNonDate="0" containsDate="1" containsString="0" minDate="2021-09-15T00:00:00" maxDate="2022-10-09T00:00:00"/>
    </cacheField>
    <cacheField name="Агросрок справочник" numFmtId="0">
      <sharedItems containsSemiMixedTypes="0" containsString="0" containsNumber="1" containsInteger="1" minValue="0" maxValue="48"/>
    </cacheField>
    <cacheField name="Макс агросрок" numFmtId="0">
      <sharedItems containsSemiMixedTypes="0" containsString="0" containsNumber="1" containsInteger="1" minValue="9" maxValue="48"/>
    </cacheField>
    <cacheField name="Произв-ть на ед техники в день, га" numFmtId="164">
      <sharedItems containsSemiMixedTypes="0" containsString="0" containsNumber="1" minValue="0" maxValue="99.81"/>
    </cacheField>
    <cacheField name="Произв-ть техники в день справочник" numFmtId="164">
      <sharedItems containsSemiMixedTypes="0" containsString="0" containsNumber="1" minValue="0" maxValue="248"/>
    </cacheField>
    <cacheField name="Производ-ть сумм" numFmtId="164">
      <sharedItems containsSemiMixedTypes="0" containsString="0" containsNumber="1" minValue="0" maxValue="146.56363636363636"/>
    </cacheField>
    <cacheField name="Потребность в технике в день 1" numFmtId="164">
      <sharedItems containsSemiMixedTypes="0" containsString="0" containsNumber="1" minValue="0" maxValue="7.725844593689188"/>
    </cacheField>
    <cacheField name="Потребность в технике в день 2" numFmtId="164">
      <sharedItems containsSemiMixedTypes="0" containsString="0" containsNumber="1" minValue="0" maxValue="2.4922079334481255"/>
    </cacheField>
    <cacheField name="Тип техники" numFmtId="0">
      <sharedItems containsMixedTypes="1" containsNumber="1" containsInteger="1" minValue="0" maxValue="0" count="6">
        <s v="Трактор 9"/>
        <n v="0"/>
        <s v="Трактор Case"/>
        <s v="Трактор 8"/>
        <s v="Трактор 7"/>
        <s v="Комбайн зерноуборочны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n v="31"/>
    <n v="40"/>
    <d v="2021-09-24T00:00:00"/>
    <n v="1"/>
    <n v="40"/>
    <n v="45"/>
    <n v="126.56410256410257"/>
    <n v="45"/>
    <n v="0.2307885304659498"/>
    <n v="0.17886111111111111"/>
    <x v="0"/>
  </r>
  <r>
    <x v="1"/>
    <x v="1"/>
    <n v="30"/>
    <n v="39"/>
    <d v="2021-10-24T00:00:00"/>
    <n v="0"/>
    <n v="39"/>
    <n v="0"/>
    <n v="53.185185185185183"/>
    <n v="53.185185185185183"/>
    <n v="0.20177924791086349"/>
    <n v="0.15521480608527963"/>
    <x v="1"/>
  </r>
  <r>
    <x v="2"/>
    <x v="2"/>
    <n v="4"/>
    <n v="5"/>
    <d v="2022-04-06T00:00:00"/>
    <n v="9"/>
    <n v="9"/>
    <n v="66.788749999999993"/>
    <n v="248"/>
    <n v="66.788749999999993"/>
    <n v="1.2051056502779287"/>
    <n v="0.53560251123463487"/>
    <x v="0"/>
  </r>
  <r>
    <x v="3"/>
    <x v="3"/>
    <n v="10"/>
    <n v="13"/>
    <d v="2022-04-18T00:00:00"/>
    <n v="5"/>
    <n v="13"/>
    <n v="27.346176470588254"/>
    <n v="143.81395348837211"/>
    <n v="27.346176470588254"/>
    <n v="1.1773126687245226"/>
    <n v="0.90562512978809417"/>
    <x v="2"/>
  </r>
  <r>
    <x v="3"/>
    <x v="3"/>
    <n v="10"/>
    <n v="13"/>
    <d v="2022-04-18T00:00:00"/>
    <n v="10"/>
    <n v="13"/>
    <n v="34.435925925925943"/>
    <n v="140"/>
    <n v="34.435925925925943"/>
    <n v="0.93492476634006216"/>
    <n v="0.71917289718466315"/>
    <x v="3"/>
  </r>
  <r>
    <x v="4"/>
    <x v="4"/>
    <n v="9"/>
    <n v="12"/>
    <d v="2022-05-13T00:00:00"/>
    <n v="37"/>
    <n v="37"/>
    <n v="59.703600000000016"/>
    <n v="146.56363636363636"/>
    <n v="59.703600000000016"/>
    <n v="0.59916357174813928"/>
    <n v="0.14574249042522308"/>
    <x v="4"/>
  </r>
  <r>
    <x v="5"/>
    <x v="5"/>
    <n v="5"/>
    <n v="7"/>
    <d v="2022-05-27T00:00:00"/>
    <n v="37"/>
    <n v="37"/>
    <n v="59.703600000000016"/>
    <n v="146.56363636363636"/>
    <n v="59.703600000000016"/>
    <n v="1.0784944291466509"/>
    <n v="0.14574249042522308"/>
    <x v="4"/>
  </r>
  <r>
    <x v="6"/>
    <x v="6"/>
    <n v="9"/>
    <n v="12"/>
    <d v="2022-06-13T00:00:00"/>
    <n v="37"/>
    <n v="37"/>
    <n v="59.703600000000016"/>
    <n v="146.56363636363636"/>
    <n v="59.703600000000016"/>
    <n v="0.59916357174813928"/>
    <n v="0.14574249042522308"/>
    <x v="4"/>
  </r>
  <r>
    <x v="7"/>
    <x v="7"/>
    <n v="5"/>
    <n v="7"/>
    <d v="2022-06-22T00:00:00"/>
    <n v="37"/>
    <n v="37"/>
    <n v="59.703600000000016"/>
    <n v="146.56363636363636"/>
    <n v="59.703600000000016"/>
    <n v="1.0784944291466509"/>
    <n v="0.14574249042522308"/>
    <x v="4"/>
  </r>
  <r>
    <x v="8"/>
    <x v="8"/>
    <n v="9"/>
    <n v="12"/>
    <d v="2022-07-13T00:00:00"/>
    <n v="4"/>
    <n v="12"/>
    <n v="71.521538461538455"/>
    <n v="146.56363636363636"/>
    <n v="71.521538461538455"/>
    <n v="0.50016013346048405"/>
    <n v="0.37512010009536306"/>
    <x v="4"/>
  </r>
  <r>
    <x v="9"/>
    <x v="9"/>
    <n v="10"/>
    <n v="13"/>
    <d v="2022-07-28T00:00:00"/>
    <n v="5"/>
    <n v="13"/>
    <n v="12.913611111111102"/>
    <n v="20"/>
    <n v="12.913611111111102"/>
    <n v="2.4931058960184149"/>
    <n v="1.9177737661680112"/>
    <x v="5"/>
  </r>
  <r>
    <x v="0"/>
    <x v="0"/>
    <n v="31"/>
    <n v="40"/>
    <d v="2021-09-24T00:00:00"/>
    <n v="2"/>
    <n v="40"/>
    <n v="70.798571428571435"/>
    <n v="126.56410256410257"/>
    <n v="70.798571428571435"/>
    <n v="0.20159874610190912"/>
    <n v="0.15623902822897956"/>
    <x v="0"/>
  </r>
  <r>
    <x v="1"/>
    <x v="1"/>
    <n v="30"/>
    <n v="39"/>
    <d v="2021-10-24T00:00:00"/>
    <n v="0"/>
    <n v="39"/>
    <n v="0"/>
    <n v="53.185185185185183"/>
    <n v="53.185185185185183"/>
    <n v="0.27730779944289696"/>
    <n v="0.2133136918791515"/>
    <x v="1"/>
  </r>
  <r>
    <x v="3"/>
    <x v="10"/>
    <n v="5"/>
    <n v="7"/>
    <d v="2022-04-12T00:00:00"/>
    <n v="15"/>
    <n v="15"/>
    <n v="57.132857142857127"/>
    <n v="248"/>
    <n v="57.132857142857127"/>
    <n v="1.5488810541844826"/>
    <n v="0.51629368472816095"/>
    <x v="0"/>
  </r>
  <r>
    <x v="10"/>
    <x v="11"/>
    <n v="35"/>
    <n v="46"/>
    <d v="2022-05-31T00:00:00"/>
    <n v="18"/>
    <n v="46"/>
    <n v="32.060454545454597"/>
    <n v="94.333333333333329"/>
    <n v="32.060454545454597"/>
    <n v="0.39430864175026414"/>
    <n v="0.3000174448099836"/>
    <x v="3"/>
  </r>
  <r>
    <x v="10"/>
    <x v="11"/>
    <n v="35"/>
    <n v="46"/>
    <d v="2022-05-31T00:00:00"/>
    <n v="17"/>
    <n v="46"/>
    <n v="64.120909090909038"/>
    <n v="141.74342105263159"/>
    <n v="64.120909090909038"/>
    <n v="0.19715432087513254"/>
    <n v="0.15000872240499216"/>
    <x v="4"/>
  </r>
  <r>
    <x v="10"/>
    <x v="12"/>
    <n v="36"/>
    <n v="47"/>
    <d v="2022-06-01T00:00:00"/>
    <n v="6"/>
    <n v="47"/>
    <n v="78.171111111111102"/>
    <n v="146.56363636363636"/>
    <n v="78.171111111111102"/>
    <n v="0.15722631264746853"/>
    <n v="0.12042866500657164"/>
    <x v="4"/>
  </r>
  <r>
    <x v="10"/>
    <x v="13"/>
    <n v="10"/>
    <n v="13"/>
    <d v="2022-04-28T00:00:00"/>
    <n v="18"/>
    <n v="18"/>
    <n v="35.781234567901208"/>
    <n v="143.81395348837211"/>
    <n v="35.781234567901208"/>
    <n v="1.236569965634791"/>
    <n v="0.68698331424155057"/>
    <x v="2"/>
  </r>
  <r>
    <x v="11"/>
    <x v="11"/>
    <n v="10"/>
    <n v="13"/>
    <d v="2022-05-23T00:00:00"/>
    <n v="45"/>
    <n v="45"/>
    <n v="70.870733944954125"/>
    <n v="146.56363636363636"/>
    <n v="70.870733944954125"/>
    <n v="0.62431976553772139"/>
    <n v="0.13873772567504922"/>
    <x v="4"/>
  </r>
  <r>
    <x v="7"/>
    <x v="7"/>
    <n v="5"/>
    <n v="7"/>
    <d v="2022-06-22T00:00:00"/>
    <n v="45"/>
    <n v="45"/>
    <n v="70.870733944954125"/>
    <n v="146.56363636363636"/>
    <n v="70.870733944954125"/>
    <n v="1.2486395310754428"/>
    <n v="0.13873772567504922"/>
    <x v="4"/>
  </r>
  <r>
    <x v="12"/>
    <x v="14"/>
    <n v="20"/>
    <n v="26"/>
    <d v="2022-07-21T00:00:00"/>
    <n v="45"/>
    <n v="45"/>
    <n v="70.870733944954125"/>
    <n v="146.56363636363636"/>
    <n v="70.870733944954125"/>
    <n v="0.3121598827688607"/>
    <n v="0.13873772567504922"/>
    <x v="4"/>
  </r>
  <r>
    <x v="13"/>
    <x v="15"/>
    <n v="15"/>
    <n v="20"/>
    <d v="2022-10-05T00:00:00"/>
    <n v="0"/>
    <n v="20"/>
    <n v="0"/>
    <n v="146.56363636363636"/>
    <n v="146.56363636363636"/>
    <n v="0.20125956250258448"/>
    <n v="0.15094467187693833"/>
    <x v="4"/>
  </r>
  <r>
    <x v="14"/>
    <x v="16"/>
    <n v="10"/>
    <n v="13"/>
    <d v="2022-10-08T00:00:00"/>
    <n v="0"/>
    <n v="13"/>
    <n v="0"/>
    <n v="20"/>
    <n v="20"/>
    <n v="2.2122999999999999"/>
    <n v="1.7017692307692307"/>
    <x v="5"/>
  </r>
  <r>
    <x v="0"/>
    <x v="17"/>
    <n v="26"/>
    <n v="34"/>
    <d v="2021-09-18T00:00:00"/>
    <n v="0"/>
    <n v="34"/>
    <n v="0"/>
    <n v="126.56410256410257"/>
    <n v="126.56410256410257"/>
    <n v="4.5589546191247977E-2"/>
    <n v="3.4862594146248455E-2"/>
    <x v="0"/>
  </r>
  <r>
    <x v="0"/>
    <x v="17"/>
    <n v="26"/>
    <n v="34"/>
    <d v="2021-09-18T00:00:00"/>
    <n v="0"/>
    <n v="34"/>
    <n v="0"/>
    <n v="141.74342105263159"/>
    <n v="141.74342105263159"/>
    <n v="4.0707356695288931E-2"/>
    <n v="3.1129155119926831E-2"/>
    <x v="4"/>
  </r>
  <r>
    <x v="15"/>
    <x v="17"/>
    <n v="16"/>
    <n v="21"/>
    <d v="2021-09-15T00:00:00"/>
    <n v="0"/>
    <n v="21"/>
    <n v="0"/>
    <n v="0"/>
    <n v="0"/>
    <n v="0"/>
    <n v="0"/>
    <x v="1"/>
  </r>
  <r>
    <x v="15"/>
    <x v="17"/>
    <n v="16"/>
    <n v="21"/>
    <d v="2021-09-15T00:00:00"/>
    <n v="0"/>
    <n v="21"/>
    <n v="0"/>
    <n v="143.81395348837211"/>
    <n v="143.81395348837211"/>
    <n v="6.5197081177231567E-2"/>
    <n v="4.967396661122405E-2"/>
    <x v="2"/>
  </r>
  <r>
    <x v="15"/>
    <x v="17"/>
    <n v="16"/>
    <n v="21"/>
    <d v="2021-09-15T00:00:00"/>
    <n v="0"/>
    <n v="21"/>
    <n v="0"/>
    <n v="130.31578947368422"/>
    <n v="130.31578947368422"/>
    <n v="7.1950222132471722E-2"/>
    <n v="5.4819216862835606E-2"/>
    <x v="1"/>
  </r>
  <r>
    <x v="2"/>
    <x v="10"/>
    <n v="9"/>
    <n v="12"/>
    <d v="2022-04-13T00:00:00"/>
    <n v="47"/>
    <n v="47"/>
    <n v="72.066216216216148"/>
    <n v="152.68103448275863"/>
    <n v="72.066216216216148"/>
    <n v="0.23129962642798085"/>
    <n v="4.4291417826634628E-2"/>
    <x v="4"/>
  </r>
  <r>
    <x v="16"/>
    <x v="18"/>
    <n v="10"/>
    <n v="13"/>
    <d v="2022-05-03T00:00:00"/>
    <n v="48"/>
    <n v="48"/>
    <n v="68.387999999999863"/>
    <n v="146.56363636363636"/>
    <n v="68.387999999999863"/>
    <n v="0.2193659706381241"/>
    <n v="4.570124388294252E-2"/>
    <x v="4"/>
  </r>
  <r>
    <x v="11"/>
    <x v="19"/>
    <n v="5"/>
    <n v="7"/>
    <d v="2022-05-17T00:00:00"/>
    <n v="47"/>
    <n v="47"/>
    <n v="72.066216216216148"/>
    <n v="152.68103448275863"/>
    <n v="72.066216216216148"/>
    <n v="0.41633932757036551"/>
    <n v="4.4291417826634628E-2"/>
    <x v="4"/>
  </r>
  <r>
    <x v="11"/>
    <x v="19"/>
    <n v="5"/>
    <n v="7"/>
    <d v="2022-05-17T00:00:00"/>
    <n v="48"/>
    <n v="48"/>
    <n v="68.387999999999863"/>
    <n v="146.56363636363636"/>
    <n v="68.387999999999863"/>
    <n v="0.43873194127624821"/>
    <n v="4.570124388294252E-2"/>
    <x v="4"/>
  </r>
  <r>
    <x v="6"/>
    <x v="20"/>
    <n v="4"/>
    <n v="5"/>
    <d v="2022-06-06T00:00:00"/>
    <n v="48"/>
    <n v="48"/>
    <n v="68.387999999999863"/>
    <n v="146.56363636363636"/>
    <n v="68.387999999999863"/>
    <n v="0.54841492659531021"/>
    <n v="4.570124388294252E-2"/>
    <x v="4"/>
  </r>
  <r>
    <x v="17"/>
    <x v="9"/>
    <n v="15"/>
    <n v="20"/>
    <d v="2022-07-30T00:00:00"/>
    <n v="3"/>
    <n v="20"/>
    <n v="99.81"/>
    <n v="146.56363636363636"/>
    <n v="99.81"/>
    <n v="0.10020372040209731"/>
    <n v="7.5152790301572986E-2"/>
    <x v="4"/>
  </r>
  <r>
    <x v="18"/>
    <x v="21"/>
    <n v="10"/>
    <n v="13"/>
    <d v="2022-08-02T00:00:00"/>
    <n v="31"/>
    <n v="31"/>
    <n v="7.6777366255144122"/>
    <n v="0"/>
    <n v="7.6777366255144122"/>
    <n v="1.9539612690211106"/>
    <n v="0.63031008678100342"/>
    <x v="5"/>
  </r>
  <r>
    <x v="0"/>
    <x v="17"/>
    <n v="26"/>
    <n v="34"/>
    <d v="2021-09-18T00:00:00"/>
    <n v="0"/>
    <n v="34"/>
    <n v="0"/>
    <n v="141.74342105263159"/>
    <n v="141.74342105263159"/>
    <n v="4.0566256672081684E-3"/>
    <n v="3.1021255102180114E-3"/>
    <x v="4"/>
  </r>
  <r>
    <x v="0"/>
    <x v="17"/>
    <n v="26"/>
    <n v="34"/>
    <d v="2021-09-18T00:00:00"/>
    <n v="0"/>
    <n v="34"/>
    <n v="0"/>
    <n v="126.56410256410257"/>
    <n v="126.56410256410257"/>
    <n v="4.543152350081037E-3"/>
    <n v="3.4741753265325579E-3"/>
    <x v="0"/>
  </r>
  <r>
    <x v="19"/>
    <x v="22"/>
    <n v="31"/>
    <n v="40"/>
    <d v="2021-09-29T00:00:00"/>
    <n v="0"/>
    <n v="40"/>
    <n v="0"/>
    <n v="130.31578947368422"/>
    <n v="130.31578947368422"/>
    <n v="3.7006878941059978E-3"/>
    <n v="2.8680331179321483E-3"/>
    <x v="1"/>
  </r>
  <r>
    <x v="19"/>
    <x v="22"/>
    <n v="31"/>
    <n v="40"/>
    <d v="2021-09-29T00:00:00"/>
    <n v="0"/>
    <n v="40"/>
    <n v="0"/>
    <n v="0"/>
    <n v="0"/>
    <n v="0"/>
    <n v="0"/>
    <x v="1"/>
  </r>
  <r>
    <x v="19"/>
    <x v="22"/>
    <n v="31"/>
    <n v="40"/>
    <d v="2021-09-29T00:00:00"/>
    <n v="0"/>
    <n v="40"/>
    <n v="0"/>
    <n v="143.81395348837211"/>
    <n v="143.81395348837211"/>
    <n v="3.3533468263573004E-3"/>
    <n v="2.5988437904269075E-3"/>
    <x v="2"/>
  </r>
  <r>
    <x v="2"/>
    <x v="23"/>
    <n v="17"/>
    <n v="22"/>
    <d v="2022-04-23T00:00:00"/>
    <n v="47"/>
    <n v="47"/>
    <n v="72.066216216216148"/>
    <n v="152.68103448275863"/>
    <n v="72.066216216216148"/>
    <n v="1.220282971520849E-2"/>
    <n v="4.4137894714583901E-3"/>
    <x v="4"/>
  </r>
  <r>
    <x v="16"/>
    <x v="18"/>
    <n v="10"/>
    <n v="13"/>
    <d v="2022-05-03T00:00:00"/>
    <n v="48"/>
    <n v="48"/>
    <n v="68.387999999999863"/>
    <n v="146.56363636363636"/>
    <n v="68.387999999999863"/>
    <n v="2.186056033222207E-2"/>
    <n v="4.5542834025462647E-3"/>
    <x v="4"/>
  </r>
  <r>
    <x v="11"/>
    <x v="19"/>
    <n v="5"/>
    <n v="7"/>
    <d v="2022-05-17T00:00:00"/>
    <n v="47"/>
    <n v="47"/>
    <n v="72.066216216216148"/>
    <n v="152.68103448275863"/>
    <n v="72.066216216216148"/>
    <n v="4.1489621031708862E-2"/>
    <n v="4.4137894714583901E-3"/>
    <x v="4"/>
  </r>
  <r>
    <x v="11"/>
    <x v="19"/>
    <n v="5"/>
    <n v="7"/>
    <d v="2022-05-17T00:00:00"/>
    <n v="48"/>
    <n v="48"/>
    <n v="68.387999999999863"/>
    <n v="146.56363636363636"/>
    <n v="68.387999999999863"/>
    <n v="4.3721120664444141E-2"/>
    <n v="4.5542834025462647E-3"/>
    <x v="4"/>
  </r>
  <r>
    <x v="6"/>
    <x v="20"/>
    <n v="4"/>
    <n v="5"/>
    <d v="2022-06-06T00:00:00"/>
    <n v="48"/>
    <n v="48"/>
    <n v="68.387999999999863"/>
    <n v="146.56363636363636"/>
    <n v="68.387999999999863"/>
    <n v="5.4651400830555176E-2"/>
    <n v="4.5542834025462647E-3"/>
    <x v="4"/>
  </r>
  <r>
    <x v="18"/>
    <x v="21"/>
    <n v="10"/>
    <n v="13"/>
    <d v="2022-08-02T00:00:00"/>
    <n v="31"/>
    <n v="31"/>
    <n v="7.6777366255144122"/>
    <n v="0"/>
    <n v="7.6777366255144122"/>
    <n v="0.19471884396657513"/>
    <n v="6.2812530311798426E-2"/>
    <x v="5"/>
  </r>
  <r>
    <x v="0"/>
    <x v="17"/>
    <n v="26"/>
    <n v="34"/>
    <d v="2021-09-18T00:00:00"/>
    <n v="0"/>
    <n v="34"/>
    <n v="0"/>
    <n v="141.74342105263159"/>
    <n v="141.74342105263159"/>
    <n v="0.16095442454969025"/>
    <n v="0.12308279524388079"/>
    <x v="4"/>
  </r>
  <r>
    <x v="0"/>
    <x v="17"/>
    <n v="26"/>
    <n v="34"/>
    <d v="2021-09-18T00:00:00"/>
    <n v="0"/>
    <n v="34"/>
    <n v="0"/>
    <n v="126.56410256410257"/>
    <n v="126.56410256410257"/>
    <n v="0.18025830632090761"/>
    <n v="0.13784458718657641"/>
    <x v="0"/>
  </r>
  <r>
    <x v="19"/>
    <x v="22"/>
    <n v="31"/>
    <n v="40"/>
    <d v="2021-09-29T00:00:00"/>
    <n v="0"/>
    <n v="40"/>
    <n v="0"/>
    <n v="130.31578947368422"/>
    <n v="130.31578947368422"/>
    <n v="0.14683190890614412"/>
    <n v="0.11379472940226169"/>
    <x v="1"/>
  </r>
  <r>
    <x v="19"/>
    <x v="22"/>
    <n v="31"/>
    <n v="40"/>
    <d v="2021-09-29T00:00:00"/>
    <n v="0"/>
    <n v="40"/>
    <n v="0"/>
    <n v="0"/>
    <n v="0"/>
    <n v="0"/>
    <n v="0"/>
    <x v="1"/>
  </r>
  <r>
    <x v="19"/>
    <x v="22"/>
    <n v="31"/>
    <n v="40"/>
    <d v="2021-09-29T00:00:00"/>
    <n v="0"/>
    <n v="40"/>
    <n v="0"/>
    <n v="143.81395348837211"/>
    <n v="143.81395348837211"/>
    <n v="0.13305048407962272"/>
    <n v="0.10311412516170761"/>
    <x v="2"/>
  </r>
  <r>
    <x v="2"/>
    <x v="23"/>
    <n v="17"/>
    <n v="22"/>
    <d v="2022-04-23T00:00:00"/>
    <n v="47"/>
    <n v="47"/>
    <n v="72.066216216216148"/>
    <n v="152.68103448275863"/>
    <n v="72.066216216216148"/>
    <n v="0.48417073593111837"/>
    <n v="0.17512558533678749"/>
    <x v="4"/>
  </r>
  <r>
    <x v="16"/>
    <x v="18"/>
    <n v="10"/>
    <n v="13"/>
    <d v="2022-05-03T00:00:00"/>
    <n v="48"/>
    <n v="48"/>
    <n v="68.387999999999863"/>
    <n v="146.56363636363636"/>
    <n v="68.387999999999863"/>
    <n v="0.86735977072001103"/>
    <n v="0.18069995223333565"/>
    <x v="4"/>
  </r>
  <r>
    <x v="11"/>
    <x v="19"/>
    <n v="5"/>
    <n v="7"/>
    <d v="2022-05-17T00:00:00"/>
    <n v="47"/>
    <n v="47"/>
    <n v="72.066216216216148"/>
    <n v="152.68103448275863"/>
    <n v="72.066216216216148"/>
    <n v="1.6461805021658023"/>
    <n v="0.17512558533678749"/>
    <x v="4"/>
  </r>
  <r>
    <x v="11"/>
    <x v="19"/>
    <n v="5"/>
    <n v="7"/>
    <d v="2022-05-17T00:00:00"/>
    <n v="48"/>
    <n v="48"/>
    <n v="68.387999999999863"/>
    <n v="146.56363636363636"/>
    <n v="68.387999999999863"/>
    <n v="1.7347195414400221"/>
    <n v="0.18069995223333565"/>
    <x v="4"/>
  </r>
  <r>
    <x v="6"/>
    <x v="20"/>
    <n v="4"/>
    <n v="5"/>
    <d v="2022-06-06T00:00:00"/>
    <n v="48"/>
    <n v="48"/>
    <n v="68.387999999999863"/>
    <n v="146.56363636363636"/>
    <n v="68.387999999999863"/>
    <n v="2.1683994268000277"/>
    <n v="0.18069995223333565"/>
    <x v="4"/>
  </r>
  <r>
    <x v="17"/>
    <x v="9"/>
    <n v="15"/>
    <n v="20"/>
    <d v="2022-07-30T00:00:00"/>
    <n v="3"/>
    <n v="20"/>
    <n v="99.81"/>
    <n v="146.56363636363636"/>
    <n v="99.81"/>
    <n v="0.39619944561333198"/>
    <n v="0.29714958420999893"/>
    <x v="4"/>
  </r>
  <r>
    <x v="18"/>
    <x v="21"/>
    <n v="10"/>
    <n v="13"/>
    <d v="2022-08-02T00:00:00"/>
    <n v="31"/>
    <n v="31"/>
    <n v="7.6777366255144122"/>
    <n v="0"/>
    <n v="7.6777366255144122"/>
    <n v="7.725844593689188"/>
    <n v="2.4922079334481255"/>
    <x v="5"/>
  </r>
  <r>
    <x v="0"/>
    <x v="17"/>
    <n v="26"/>
    <n v="34"/>
    <d v="2021-09-18T00:00:00"/>
    <n v="0"/>
    <n v="34"/>
    <n v="0"/>
    <n v="126.56410256410257"/>
    <n v="126.56410256410257"/>
    <n v="4.8862439222042135E-2"/>
    <n v="3.7365394699208687E-2"/>
    <x v="0"/>
  </r>
  <r>
    <x v="15"/>
    <x v="17"/>
    <n v="16"/>
    <n v="21"/>
    <d v="2021-09-15T00:00:00"/>
    <n v="0"/>
    <n v="21"/>
    <n v="0"/>
    <n v="143.81395348837211"/>
    <n v="143.81395348837211"/>
    <n v="6.9877607535575675E-2"/>
    <n v="5.3240081931867175E-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60E39F-4783-4539-B62B-85812989E5B5}" name="Сводная таблица7" cacheId="149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compact="0" compactData="0" multipleFieldFilters="0">
  <location ref="A3:D37" firstHeaderRow="1" firstDataRow="1" firstDataCol="3"/>
  <pivotFields count="13">
    <pivotField axis="axisRow" compact="0" numFmtId="165" outline="0" showAll="0" defaultSubtotal="0">
      <items count="20">
        <item x="0"/>
        <item x="19"/>
        <item x="15"/>
        <item x="1"/>
        <item x="2"/>
        <item x="3"/>
        <item x="10"/>
        <item x="16"/>
        <item x="4"/>
        <item x="11"/>
        <item x="5"/>
        <item x="6"/>
        <item x="7"/>
        <item x="12"/>
        <item x="8"/>
        <item x="17"/>
        <item x="9"/>
        <item x="18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defaultSubtotal="0">
      <items count="24">
        <item x="17"/>
        <item x="0"/>
        <item x="22"/>
        <item x="1"/>
        <item x="2"/>
        <item x="10"/>
        <item x="3"/>
        <item x="23"/>
        <item x="13"/>
        <item x="18"/>
        <item x="4"/>
        <item x="19"/>
        <item x="11"/>
        <item x="12"/>
        <item x="5"/>
        <item x="20"/>
        <item x="6"/>
        <item x="7"/>
        <item x="8"/>
        <item x="14"/>
        <item x="9"/>
        <item x="21"/>
        <item x="15"/>
        <item x="16"/>
      </items>
    </pivotField>
    <pivotField compact="0" outline="0" showAll="0" defaultSubtotal="0"/>
    <pivotField compact="0" outline="0" showAll="0" defaultSubtotal="0"/>
    <pivotField compact="0" numFmtId="165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axis="axisRow" dataField="1" compact="0" outline="0" showAll="0" defaultSubtotal="0">
      <items count="6">
        <item x="1"/>
        <item x="5"/>
        <item x="4"/>
        <item x="3"/>
        <item x="0"/>
        <item x="2"/>
      </items>
    </pivotField>
  </pivotFields>
  <rowFields count="3">
    <field x="12"/>
    <field x="0"/>
    <field x="1"/>
  </rowFields>
  <rowItems count="34">
    <i>
      <x/>
      <x v="1"/>
      <x v="2"/>
    </i>
    <i r="1">
      <x v="2"/>
      <x/>
    </i>
    <i r="1">
      <x v="3"/>
      <x v="3"/>
    </i>
    <i>
      <x v="1"/>
      <x v="16"/>
      <x v="20"/>
    </i>
    <i r="1">
      <x v="17"/>
      <x v="21"/>
    </i>
    <i r="1">
      <x v="19"/>
      <x v="23"/>
    </i>
    <i>
      <x v="2"/>
      <x/>
      <x/>
    </i>
    <i r="1">
      <x v="4"/>
      <x v="5"/>
    </i>
    <i r="2">
      <x v="7"/>
    </i>
    <i r="1">
      <x v="6"/>
      <x v="12"/>
    </i>
    <i r="2">
      <x v="13"/>
    </i>
    <i r="1">
      <x v="7"/>
      <x v="9"/>
    </i>
    <i r="1">
      <x v="8"/>
      <x v="10"/>
    </i>
    <i r="1">
      <x v="9"/>
      <x v="11"/>
    </i>
    <i r="2">
      <x v="12"/>
    </i>
    <i r="1">
      <x v="10"/>
      <x v="14"/>
    </i>
    <i r="1">
      <x v="11"/>
      <x v="15"/>
    </i>
    <i r="2">
      <x v="16"/>
    </i>
    <i r="1">
      <x v="12"/>
      <x v="17"/>
    </i>
    <i r="1">
      <x v="13"/>
      <x v="19"/>
    </i>
    <i r="1">
      <x v="14"/>
      <x v="18"/>
    </i>
    <i r="1">
      <x v="15"/>
      <x v="20"/>
    </i>
    <i r="1">
      <x v="18"/>
      <x v="22"/>
    </i>
    <i>
      <x v="3"/>
      <x v="5"/>
      <x v="6"/>
    </i>
    <i r="1">
      <x v="6"/>
      <x v="12"/>
    </i>
    <i>
      <x v="4"/>
      <x/>
      <x/>
    </i>
    <i r="2">
      <x v="1"/>
    </i>
    <i r="1">
      <x v="4"/>
      <x v="4"/>
    </i>
    <i r="1">
      <x v="5"/>
      <x v="5"/>
    </i>
    <i>
      <x v="5"/>
      <x v="1"/>
      <x v="2"/>
    </i>
    <i r="1">
      <x v="2"/>
      <x/>
    </i>
    <i r="1">
      <x v="5"/>
      <x v="6"/>
    </i>
    <i r="1">
      <x v="6"/>
      <x v="8"/>
    </i>
    <i t="grand">
      <x/>
    </i>
  </rowItems>
  <colItems count="1">
    <i/>
  </colItems>
  <dataFields count="1">
    <dataField name="Кол-во строк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3DF3-7D81-4849-B6D9-BBF93F8B7AAB}">
  <dimension ref="A3:H37"/>
  <sheetViews>
    <sheetView tabSelected="1" topLeftCell="C1" zoomScale="85" zoomScaleNormal="85" workbookViewId="0">
      <selection activeCell="L9" sqref="L9"/>
    </sheetView>
  </sheetViews>
  <sheetFormatPr defaultRowHeight="15" x14ac:dyDescent="0.25"/>
  <cols>
    <col min="1" max="1" width="28" bestFit="1" customWidth="1"/>
    <col min="2" max="2" width="14.28515625" bestFit="1" customWidth="1"/>
    <col min="3" max="3" width="17.85546875" bestFit="1" customWidth="1"/>
    <col min="4" max="4" width="12.7109375" bestFit="1" customWidth="1"/>
    <col min="5" max="5" width="6.5703125" customWidth="1"/>
    <col min="7" max="7" width="10.140625" bestFit="1" customWidth="1"/>
    <col min="8" max="8" width="11.5703125" bestFit="1" customWidth="1"/>
    <col min="9" max="9" width="2.7109375" customWidth="1"/>
    <col min="10" max="10" width="120" customWidth="1"/>
  </cols>
  <sheetData>
    <row r="3" spans="1:8" x14ac:dyDescent="0.25">
      <c r="A3" s="7" t="s">
        <v>11</v>
      </c>
      <c r="B3" s="7" t="s">
        <v>0</v>
      </c>
      <c r="C3" s="7" t="s">
        <v>1</v>
      </c>
      <c r="D3" t="s">
        <v>19</v>
      </c>
      <c r="F3" t="s">
        <v>11</v>
      </c>
      <c r="G3" t="s">
        <v>0</v>
      </c>
      <c r="H3" t="s">
        <v>20</v>
      </c>
    </row>
    <row r="4" spans="1:8" x14ac:dyDescent="0.25">
      <c r="A4">
        <v>0</v>
      </c>
      <c r="B4" s="5">
        <v>44428</v>
      </c>
      <c r="C4" s="5">
        <v>44459</v>
      </c>
      <c r="D4" s="8">
        <v>4</v>
      </c>
      <c r="F4">
        <f>IF(A4="",F3,A4)</f>
        <v>0</v>
      </c>
      <c r="G4" s="9">
        <f t="shared" ref="G4:H4" si="0">B4</f>
        <v>44428</v>
      </c>
      <c r="H4">
        <f>+C4-B4</f>
        <v>31</v>
      </c>
    </row>
    <row r="5" spans="1:8" x14ac:dyDescent="0.25">
      <c r="B5" s="5">
        <v>44433</v>
      </c>
      <c r="C5" s="5">
        <v>44449</v>
      </c>
      <c r="D5" s="8">
        <v>2</v>
      </c>
      <c r="F5">
        <f t="shared" ref="F5:F36" si="1">IF(A5="",F4,A5)</f>
        <v>0</v>
      </c>
      <c r="G5" s="9">
        <f t="shared" ref="G5:G36" si="2">B5</f>
        <v>44433</v>
      </c>
      <c r="H5">
        <f t="shared" ref="H5:H36" si="3">+C5-B5</f>
        <v>16</v>
      </c>
    </row>
    <row r="6" spans="1:8" x14ac:dyDescent="0.25">
      <c r="B6" s="5">
        <v>44454</v>
      </c>
      <c r="C6" s="5">
        <v>44484</v>
      </c>
      <c r="D6" s="8">
        <v>2</v>
      </c>
      <c r="F6">
        <f t="shared" si="1"/>
        <v>0</v>
      </c>
      <c r="G6" s="9">
        <f t="shared" si="2"/>
        <v>44454</v>
      </c>
      <c r="H6">
        <f t="shared" si="3"/>
        <v>30</v>
      </c>
    </row>
    <row r="7" spans="1:8" x14ac:dyDescent="0.25">
      <c r="A7" t="s">
        <v>16</v>
      </c>
      <c r="B7" s="5">
        <v>44757</v>
      </c>
      <c r="C7" s="5">
        <v>44767</v>
      </c>
      <c r="D7" s="8">
        <v>1</v>
      </c>
      <c r="F7" t="str">
        <f t="shared" si="1"/>
        <v>Комбайн зерноуборочный</v>
      </c>
      <c r="G7" s="9">
        <f t="shared" si="2"/>
        <v>44757</v>
      </c>
      <c r="H7">
        <f t="shared" si="3"/>
        <v>10</v>
      </c>
    </row>
    <row r="8" spans="1:8" x14ac:dyDescent="0.25">
      <c r="B8" s="5">
        <v>44762</v>
      </c>
      <c r="C8" s="5">
        <v>44772</v>
      </c>
      <c r="D8" s="8">
        <v>3</v>
      </c>
      <c r="F8" t="str">
        <f t="shared" si="1"/>
        <v>Комбайн зерноуборочный</v>
      </c>
      <c r="G8" s="9">
        <f t="shared" si="2"/>
        <v>44762</v>
      </c>
      <c r="H8">
        <f t="shared" si="3"/>
        <v>10</v>
      </c>
    </row>
    <row r="9" spans="1:8" x14ac:dyDescent="0.25">
      <c r="B9" s="5">
        <v>44829</v>
      </c>
      <c r="C9" s="5">
        <v>44839</v>
      </c>
      <c r="D9" s="8">
        <v>1</v>
      </c>
      <c r="F9" t="str">
        <f t="shared" si="1"/>
        <v>Комбайн зерноуборочный</v>
      </c>
      <c r="G9" s="9">
        <f t="shared" si="2"/>
        <v>44829</v>
      </c>
      <c r="H9">
        <f t="shared" si="3"/>
        <v>10</v>
      </c>
    </row>
    <row r="10" spans="1:8" x14ac:dyDescent="0.25">
      <c r="A10" t="s">
        <v>15</v>
      </c>
      <c r="B10" s="5">
        <v>44423</v>
      </c>
      <c r="C10" s="5">
        <v>44449</v>
      </c>
      <c r="D10" s="8">
        <v>3</v>
      </c>
      <c r="F10" t="str">
        <f t="shared" si="1"/>
        <v>Трактор 7</v>
      </c>
      <c r="G10" s="9">
        <f t="shared" si="2"/>
        <v>44423</v>
      </c>
      <c r="H10">
        <f t="shared" si="3"/>
        <v>26</v>
      </c>
    </row>
    <row r="11" spans="1:8" x14ac:dyDescent="0.25">
      <c r="B11" s="5">
        <v>44652</v>
      </c>
      <c r="C11" s="5">
        <v>44661</v>
      </c>
      <c r="D11" s="8">
        <v>1</v>
      </c>
      <c r="F11" t="str">
        <f t="shared" si="1"/>
        <v>Трактор 7</v>
      </c>
      <c r="G11" s="9">
        <f t="shared" si="2"/>
        <v>44652</v>
      </c>
      <c r="H11">
        <f t="shared" si="3"/>
        <v>9</v>
      </c>
    </row>
    <row r="12" spans="1:8" x14ac:dyDescent="0.25">
      <c r="B12" s="5">
        <v>44652</v>
      </c>
      <c r="C12" s="5">
        <v>44669</v>
      </c>
      <c r="D12" s="8">
        <v>2</v>
      </c>
      <c r="F12" t="str">
        <f t="shared" si="1"/>
        <v>Трактор 7</v>
      </c>
      <c r="G12" s="9">
        <f t="shared" si="2"/>
        <v>44652</v>
      </c>
      <c r="H12">
        <f t="shared" si="3"/>
        <v>17</v>
      </c>
    </row>
    <row r="13" spans="1:8" x14ac:dyDescent="0.25">
      <c r="B13" s="5">
        <v>44666</v>
      </c>
      <c r="C13" s="5">
        <v>44701</v>
      </c>
      <c r="D13" s="8">
        <v>1</v>
      </c>
      <c r="F13" t="str">
        <f t="shared" si="1"/>
        <v>Трактор 7</v>
      </c>
      <c r="G13" s="9">
        <f t="shared" si="2"/>
        <v>44666</v>
      </c>
      <c r="H13">
        <f t="shared" si="3"/>
        <v>35</v>
      </c>
    </row>
    <row r="14" spans="1:8" x14ac:dyDescent="0.25">
      <c r="B14" s="5">
        <v>44666</v>
      </c>
      <c r="C14" s="5">
        <v>44702</v>
      </c>
      <c r="D14" s="8">
        <v>1</v>
      </c>
      <c r="F14" t="str">
        <f t="shared" si="1"/>
        <v>Трактор 7</v>
      </c>
      <c r="G14" s="9">
        <f t="shared" si="2"/>
        <v>44666</v>
      </c>
      <c r="H14">
        <f t="shared" si="3"/>
        <v>36</v>
      </c>
    </row>
    <row r="15" spans="1:8" x14ac:dyDescent="0.25">
      <c r="B15" s="5">
        <v>44671</v>
      </c>
      <c r="C15" s="5">
        <v>44681</v>
      </c>
      <c r="D15" s="8">
        <v>3</v>
      </c>
      <c r="F15" t="str">
        <f t="shared" si="1"/>
        <v>Трактор 7</v>
      </c>
      <c r="G15" s="9">
        <f t="shared" si="2"/>
        <v>44671</v>
      </c>
      <c r="H15">
        <f t="shared" si="3"/>
        <v>10</v>
      </c>
    </row>
    <row r="16" spans="1:8" x14ac:dyDescent="0.25">
      <c r="B16" s="5">
        <v>44682</v>
      </c>
      <c r="C16" s="5">
        <v>44691</v>
      </c>
      <c r="D16" s="8">
        <v>1</v>
      </c>
      <c r="F16" t="str">
        <f t="shared" si="1"/>
        <v>Трактор 7</v>
      </c>
      <c r="G16" s="9">
        <f t="shared" si="2"/>
        <v>44682</v>
      </c>
      <c r="H16">
        <f t="shared" si="3"/>
        <v>9</v>
      </c>
    </row>
    <row r="17" spans="1:8" x14ac:dyDescent="0.25">
      <c r="B17" s="5">
        <v>44691</v>
      </c>
      <c r="C17" s="5">
        <v>44696</v>
      </c>
      <c r="D17" s="8">
        <v>6</v>
      </c>
      <c r="F17" t="str">
        <f t="shared" si="1"/>
        <v>Трактор 7</v>
      </c>
      <c r="G17" s="9">
        <f t="shared" si="2"/>
        <v>44691</v>
      </c>
      <c r="H17">
        <f t="shared" si="3"/>
        <v>5</v>
      </c>
    </row>
    <row r="18" spans="1:8" x14ac:dyDescent="0.25">
      <c r="B18" s="5">
        <v>44691</v>
      </c>
      <c r="C18" s="5">
        <v>44701</v>
      </c>
      <c r="D18" s="8">
        <v>1</v>
      </c>
      <c r="F18" t="str">
        <f t="shared" si="1"/>
        <v>Трактор 7</v>
      </c>
      <c r="G18" s="9">
        <f t="shared" si="2"/>
        <v>44691</v>
      </c>
      <c r="H18">
        <f t="shared" si="3"/>
        <v>10</v>
      </c>
    </row>
    <row r="19" spans="1:8" x14ac:dyDescent="0.25">
      <c r="B19" s="5">
        <v>44701</v>
      </c>
      <c r="C19" s="5">
        <v>44706</v>
      </c>
      <c r="D19" s="8">
        <v>1</v>
      </c>
      <c r="F19" t="str">
        <f t="shared" si="1"/>
        <v>Трактор 7</v>
      </c>
      <c r="G19" s="9">
        <f t="shared" si="2"/>
        <v>44701</v>
      </c>
      <c r="H19">
        <f t="shared" si="3"/>
        <v>5</v>
      </c>
    </row>
    <row r="20" spans="1:8" x14ac:dyDescent="0.25">
      <c r="B20" s="5">
        <v>44713</v>
      </c>
      <c r="C20" s="5">
        <v>44717</v>
      </c>
      <c r="D20" s="8">
        <v>3</v>
      </c>
      <c r="F20" t="str">
        <f t="shared" si="1"/>
        <v>Трактор 7</v>
      </c>
      <c r="G20" s="9">
        <f t="shared" si="2"/>
        <v>44713</v>
      </c>
      <c r="H20">
        <f t="shared" si="3"/>
        <v>4</v>
      </c>
    </row>
    <row r="21" spans="1:8" x14ac:dyDescent="0.25">
      <c r="B21" s="5">
        <v>44713</v>
      </c>
      <c r="C21" s="5">
        <v>44722</v>
      </c>
      <c r="D21" s="8">
        <v>1</v>
      </c>
      <c r="F21" t="str">
        <f t="shared" si="1"/>
        <v>Трактор 7</v>
      </c>
      <c r="G21" s="9">
        <f t="shared" si="2"/>
        <v>44713</v>
      </c>
      <c r="H21">
        <f t="shared" si="3"/>
        <v>9</v>
      </c>
    </row>
    <row r="22" spans="1:8" x14ac:dyDescent="0.25">
      <c r="B22" s="5">
        <v>44727</v>
      </c>
      <c r="C22" s="5">
        <v>44732</v>
      </c>
      <c r="D22" s="8">
        <v>2</v>
      </c>
      <c r="F22" t="str">
        <f t="shared" si="1"/>
        <v>Трактор 7</v>
      </c>
      <c r="G22" s="9">
        <f t="shared" si="2"/>
        <v>44727</v>
      </c>
      <c r="H22">
        <f t="shared" si="3"/>
        <v>5</v>
      </c>
    </row>
    <row r="23" spans="1:8" x14ac:dyDescent="0.25">
      <c r="B23" s="5">
        <v>44737</v>
      </c>
      <c r="C23" s="5">
        <v>44757</v>
      </c>
      <c r="D23" s="8">
        <v>1</v>
      </c>
      <c r="F23" t="str">
        <f t="shared" si="1"/>
        <v>Трактор 7</v>
      </c>
      <c r="G23" s="9">
        <f t="shared" si="2"/>
        <v>44737</v>
      </c>
      <c r="H23">
        <f t="shared" si="3"/>
        <v>20</v>
      </c>
    </row>
    <row r="24" spans="1:8" x14ac:dyDescent="0.25">
      <c r="B24" s="5">
        <v>44743</v>
      </c>
      <c r="C24" s="5">
        <v>44752</v>
      </c>
      <c r="D24" s="8">
        <v>1</v>
      </c>
      <c r="F24" t="str">
        <f t="shared" si="1"/>
        <v>Трактор 7</v>
      </c>
      <c r="G24" s="9">
        <f t="shared" si="2"/>
        <v>44743</v>
      </c>
      <c r="H24">
        <f t="shared" si="3"/>
        <v>9</v>
      </c>
    </row>
    <row r="25" spans="1:8" x14ac:dyDescent="0.25">
      <c r="B25" s="5">
        <v>44752</v>
      </c>
      <c r="C25" s="5">
        <v>44767</v>
      </c>
      <c r="D25" s="8">
        <v>2</v>
      </c>
      <c r="F25" t="str">
        <f t="shared" si="1"/>
        <v>Трактор 7</v>
      </c>
      <c r="G25" s="9">
        <f t="shared" si="2"/>
        <v>44752</v>
      </c>
      <c r="H25">
        <f t="shared" si="3"/>
        <v>15</v>
      </c>
    </row>
    <row r="26" spans="1:8" x14ac:dyDescent="0.25">
      <c r="B26" s="5">
        <v>44819</v>
      </c>
      <c r="C26" s="5">
        <v>44834</v>
      </c>
      <c r="D26" s="8">
        <v>1</v>
      </c>
      <c r="F26" t="str">
        <f t="shared" si="1"/>
        <v>Трактор 7</v>
      </c>
      <c r="G26" s="9">
        <f t="shared" si="2"/>
        <v>44819</v>
      </c>
      <c r="H26">
        <f t="shared" si="3"/>
        <v>15</v>
      </c>
    </row>
    <row r="27" spans="1:8" x14ac:dyDescent="0.25">
      <c r="A27" t="s">
        <v>14</v>
      </c>
      <c r="B27" s="5">
        <v>44656</v>
      </c>
      <c r="C27" s="5">
        <v>44666</v>
      </c>
      <c r="D27" s="8">
        <v>1</v>
      </c>
      <c r="F27" t="str">
        <f t="shared" si="1"/>
        <v>Трактор 8</v>
      </c>
      <c r="G27" s="9">
        <f t="shared" si="2"/>
        <v>44656</v>
      </c>
      <c r="H27">
        <f t="shared" si="3"/>
        <v>10</v>
      </c>
    </row>
    <row r="28" spans="1:8" x14ac:dyDescent="0.25">
      <c r="B28" s="5">
        <v>44666</v>
      </c>
      <c r="C28" s="5">
        <v>44701</v>
      </c>
      <c r="D28" s="8">
        <v>1</v>
      </c>
      <c r="F28" t="str">
        <f t="shared" si="1"/>
        <v>Трактор 8</v>
      </c>
      <c r="G28" s="9">
        <f t="shared" si="2"/>
        <v>44666</v>
      </c>
      <c r="H28">
        <f t="shared" si="3"/>
        <v>35</v>
      </c>
    </row>
    <row r="29" spans="1:8" x14ac:dyDescent="0.25">
      <c r="A29" t="s">
        <v>12</v>
      </c>
      <c r="B29" s="5">
        <v>44423</v>
      </c>
      <c r="C29" s="5">
        <v>44449</v>
      </c>
      <c r="D29" s="8">
        <v>4</v>
      </c>
      <c r="F29" t="str">
        <f t="shared" si="1"/>
        <v>Трактор 9</v>
      </c>
      <c r="G29" s="9">
        <f t="shared" si="2"/>
        <v>44423</v>
      </c>
      <c r="H29">
        <f t="shared" si="3"/>
        <v>26</v>
      </c>
    </row>
    <row r="30" spans="1:8" x14ac:dyDescent="0.25">
      <c r="B30" s="5">
        <v>44423</v>
      </c>
      <c r="C30" s="5">
        <v>44454</v>
      </c>
      <c r="D30" s="8">
        <v>2</v>
      </c>
      <c r="F30" t="str">
        <f t="shared" si="1"/>
        <v>Трактор 9</v>
      </c>
      <c r="G30" s="9">
        <f t="shared" si="2"/>
        <v>44423</v>
      </c>
      <c r="H30">
        <f t="shared" si="3"/>
        <v>31</v>
      </c>
    </row>
    <row r="31" spans="1:8" x14ac:dyDescent="0.25">
      <c r="B31" s="5">
        <v>44652</v>
      </c>
      <c r="C31" s="5">
        <v>44656</v>
      </c>
      <c r="D31" s="8">
        <v>1</v>
      </c>
      <c r="F31" t="str">
        <f t="shared" si="1"/>
        <v>Трактор 9</v>
      </c>
      <c r="G31" s="9">
        <f t="shared" si="2"/>
        <v>44652</v>
      </c>
      <c r="H31">
        <f t="shared" si="3"/>
        <v>4</v>
      </c>
    </row>
    <row r="32" spans="1:8" x14ac:dyDescent="0.25">
      <c r="B32" s="5">
        <v>44656</v>
      </c>
      <c r="C32" s="5">
        <v>44661</v>
      </c>
      <c r="D32" s="8">
        <v>1</v>
      </c>
      <c r="F32" t="str">
        <f t="shared" si="1"/>
        <v>Трактор 9</v>
      </c>
      <c r="G32" s="9">
        <f t="shared" si="2"/>
        <v>44656</v>
      </c>
      <c r="H32">
        <f t="shared" si="3"/>
        <v>5</v>
      </c>
    </row>
    <row r="33" spans="1:8" x14ac:dyDescent="0.25">
      <c r="A33" t="s">
        <v>13</v>
      </c>
      <c r="B33" s="5">
        <v>44428</v>
      </c>
      <c r="C33" s="5">
        <v>44459</v>
      </c>
      <c r="D33" s="8">
        <v>2</v>
      </c>
      <c r="F33" t="str">
        <f t="shared" si="1"/>
        <v>Трактор Case</v>
      </c>
      <c r="G33" s="9">
        <f t="shared" si="2"/>
        <v>44428</v>
      </c>
      <c r="H33">
        <f t="shared" si="3"/>
        <v>31</v>
      </c>
    </row>
    <row r="34" spans="1:8" x14ac:dyDescent="0.25">
      <c r="B34" s="5">
        <v>44433</v>
      </c>
      <c r="C34" s="5">
        <v>44449</v>
      </c>
      <c r="D34" s="8">
        <v>2</v>
      </c>
      <c r="F34" t="str">
        <f t="shared" si="1"/>
        <v>Трактор Case</v>
      </c>
      <c r="G34" s="9">
        <f t="shared" si="2"/>
        <v>44433</v>
      </c>
      <c r="H34">
        <f t="shared" si="3"/>
        <v>16</v>
      </c>
    </row>
    <row r="35" spans="1:8" x14ac:dyDescent="0.25">
      <c r="B35" s="5">
        <v>44656</v>
      </c>
      <c r="C35" s="5">
        <v>44666</v>
      </c>
      <c r="D35" s="8">
        <v>1</v>
      </c>
      <c r="F35" t="str">
        <f t="shared" si="1"/>
        <v>Трактор Case</v>
      </c>
      <c r="G35" s="9">
        <f t="shared" si="2"/>
        <v>44656</v>
      </c>
      <c r="H35">
        <f t="shared" si="3"/>
        <v>10</v>
      </c>
    </row>
    <row r="36" spans="1:8" x14ac:dyDescent="0.25">
      <c r="B36" s="5">
        <v>44666</v>
      </c>
      <c r="C36" s="5">
        <v>44676</v>
      </c>
      <c r="D36" s="8">
        <v>1</v>
      </c>
      <c r="F36" t="str">
        <f t="shared" si="1"/>
        <v>Трактор Case</v>
      </c>
      <c r="G36" s="9">
        <f t="shared" si="2"/>
        <v>44666</v>
      </c>
      <c r="H36">
        <f t="shared" si="3"/>
        <v>10</v>
      </c>
    </row>
    <row r="37" spans="1:8" x14ac:dyDescent="0.25">
      <c r="A37" t="s">
        <v>18</v>
      </c>
      <c r="D37" s="8">
        <v>60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zoomScale="80" zoomScaleNormal="80" workbookViewId="0">
      <selection activeCell="C11" sqref="C11"/>
    </sheetView>
  </sheetViews>
  <sheetFormatPr defaultRowHeight="15" x14ac:dyDescent="0.25"/>
  <cols>
    <col min="1" max="1" width="14.7109375" customWidth="1"/>
    <col min="2" max="2" width="13.140625" customWidth="1"/>
    <col min="3" max="3" width="13.7109375" bestFit="1" customWidth="1"/>
    <col min="4" max="4" width="15.7109375" bestFit="1" customWidth="1"/>
    <col min="5" max="5" width="23.140625" bestFit="1" customWidth="1"/>
    <col min="6" max="6" width="22.140625" bestFit="1" customWidth="1"/>
    <col min="7" max="7" width="15.85546875" bestFit="1" customWidth="1"/>
    <col min="8" max="8" width="35.140625" bestFit="1" customWidth="1"/>
    <col min="9" max="9" width="38" bestFit="1" customWidth="1"/>
    <col min="10" max="10" width="18.7109375" bestFit="1" customWidth="1"/>
    <col min="11" max="12" width="32.28515625" bestFit="1" customWidth="1"/>
    <col min="13" max="13" width="26.7109375" bestFit="1" customWidth="1"/>
  </cols>
  <sheetData>
    <row r="1" spans="1:13" x14ac:dyDescent="0.25">
      <c r="A1" t="s">
        <v>0</v>
      </c>
      <c r="B1" t="s">
        <v>1</v>
      </c>
      <c r="C1" s="2" t="s">
        <v>2</v>
      </c>
      <c r="D1" s="2" t="s">
        <v>3</v>
      </c>
      <c r="E1" t="s">
        <v>17</v>
      </c>
      <c r="F1" s="2" t="s">
        <v>4</v>
      </c>
      <c r="G1" s="3" t="s">
        <v>5</v>
      </c>
      <c r="H1" s="4" t="s">
        <v>6</v>
      </c>
      <c r="I1" s="3" t="s">
        <v>7</v>
      </c>
      <c r="J1" s="4" t="s">
        <v>8</v>
      </c>
      <c r="K1" s="3" t="s">
        <v>9</v>
      </c>
      <c r="L1" s="3" t="s">
        <v>10</v>
      </c>
      <c r="M1" s="1" t="s">
        <v>11</v>
      </c>
    </row>
    <row r="2" spans="1:13" x14ac:dyDescent="0.25">
      <c r="A2" s="5">
        <v>44423</v>
      </c>
      <c r="B2" s="5">
        <v>44454</v>
      </c>
      <c r="C2">
        <v>31</v>
      </c>
      <c r="D2">
        <v>40</v>
      </c>
      <c r="E2" s="5">
        <f>A2+D2</f>
        <v>44463</v>
      </c>
      <c r="F2">
        <v>1</v>
      </c>
      <c r="G2">
        <v>40</v>
      </c>
      <c r="H2" s="6">
        <v>45</v>
      </c>
      <c r="I2" s="6">
        <v>126.56410256410257</v>
      </c>
      <c r="J2" s="6">
        <v>45</v>
      </c>
      <c r="K2" s="6">
        <v>0.2307885304659498</v>
      </c>
      <c r="L2" s="6">
        <v>0.17886111111111111</v>
      </c>
      <c r="M2" t="s">
        <v>12</v>
      </c>
    </row>
    <row r="3" spans="1:13" x14ac:dyDescent="0.25">
      <c r="A3" s="5">
        <v>44454</v>
      </c>
      <c r="B3" s="5">
        <v>44484</v>
      </c>
      <c r="C3">
        <v>30</v>
      </c>
      <c r="D3">
        <v>39</v>
      </c>
      <c r="E3" s="5">
        <f t="shared" ref="E3:E61" si="0">A3+D3</f>
        <v>44493</v>
      </c>
      <c r="F3">
        <v>0</v>
      </c>
      <c r="G3">
        <v>39</v>
      </c>
      <c r="H3" s="6">
        <v>0</v>
      </c>
      <c r="I3" s="6">
        <v>53.185185185185183</v>
      </c>
      <c r="J3" s="6">
        <v>53.185185185185183</v>
      </c>
      <c r="K3" s="6">
        <v>0.20177924791086349</v>
      </c>
      <c r="L3" s="6">
        <v>0.15521480608527963</v>
      </c>
      <c r="M3">
        <v>0</v>
      </c>
    </row>
    <row r="4" spans="1:13" x14ac:dyDescent="0.25">
      <c r="A4" s="5">
        <v>44652</v>
      </c>
      <c r="B4" s="5">
        <v>44656</v>
      </c>
      <c r="C4">
        <v>4</v>
      </c>
      <c r="D4">
        <v>5</v>
      </c>
      <c r="E4" s="5">
        <f t="shared" si="0"/>
        <v>44657</v>
      </c>
      <c r="F4">
        <v>9</v>
      </c>
      <c r="G4">
        <v>9</v>
      </c>
      <c r="H4" s="6">
        <v>66.788749999999993</v>
      </c>
      <c r="I4" s="6">
        <v>248</v>
      </c>
      <c r="J4" s="6">
        <v>66.788749999999993</v>
      </c>
      <c r="K4" s="6">
        <v>1.2051056502779287</v>
      </c>
      <c r="L4" s="6">
        <v>0.53560251123463487</v>
      </c>
      <c r="M4" t="s">
        <v>12</v>
      </c>
    </row>
    <row r="5" spans="1:13" x14ac:dyDescent="0.25">
      <c r="A5" s="5">
        <v>44656</v>
      </c>
      <c r="B5" s="5">
        <v>44666</v>
      </c>
      <c r="C5">
        <v>10</v>
      </c>
      <c r="D5">
        <v>13</v>
      </c>
      <c r="E5" s="5">
        <f t="shared" si="0"/>
        <v>44669</v>
      </c>
      <c r="F5">
        <v>5</v>
      </c>
      <c r="G5">
        <v>13</v>
      </c>
      <c r="H5" s="6">
        <v>27.346176470588254</v>
      </c>
      <c r="I5" s="6">
        <v>143.81395348837211</v>
      </c>
      <c r="J5" s="6">
        <v>27.346176470588254</v>
      </c>
      <c r="K5" s="6">
        <v>1.1773126687245226</v>
      </c>
      <c r="L5" s="6">
        <v>0.90562512978809417</v>
      </c>
      <c r="M5" t="s">
        <v>13</v>
      </c>
    </row>
    <row r="6" spans="1:13" x14ac:dyDescent="0.25">
      <c r="A6" s="5">
        <v>44656</v>
      </c>
      <c r="B6" s="5">
        <v>44666</v>
      </c>
      <c r="C6">
        <v>10</v>
      </c>
      <c r="D6">
        <v>13</v>
      </c>
      <c r="E6" s="5">
        <f t="shared" si="0"/>
        <v>44669</v>
      </c>
      <c r="F6">
        <v>10</v>
      </c>
      <c r="G6">
        <v>13</v>
      </c>
      <c r="H6" s="6">
        <v>34.435925925925943</v>
      </c>
      <c r="I6" s="6">
        <v>140</v>
      </c>
      <c r="J6" s="6">
        <v>34.435925925925943</v>
      </c>
      <c r="K6" s="6">
        <v>0.93492476634006216</v>
      </c>
      <c r="L6" s="6">
        <v>0.71917289718466315</v>
      </c>
      <c r="M6" t="s">
        <v>14</v>
      </c>
    </row>
    <row r="7" spans="1:13" x14ac:dyDescent="0.25">
      <c r="A7" s="5">
        <v>44682</v>
      </c>
      <c r="B7" s="5">
        <v>44691</v>
      </c>
      <c r="C7">
        <v>9</v>
      </c>
      <c r="D7">
        <v>12</v>
      </c>
      <c r="E7" s="5">
        <f t="shared" si="0"/>
        <v>44694</v>
      </c>
      <c r="F7">
        <v>37</v>
      </c>
      <c r="G7">
        <v>37</v>
      </c>
      <c r="H7" s="6">
        <v>59.703600000000016</v>
      </c>
      <c r="I7" s="6">
        <v>146.56363636363636</v>
      </c>
      <c r="J7" s="6">
        <v>59.703600000000016</v>
      </c>
      <c r="K7" s="6">
        <v>0.59916357174813928</v>
      </c>
      <c r="L7" s="6">
        <v>0.14574249042522308</v>
      </c>
      <c r="M7" t="s">
        <v>15</v>
      </c>
    </row>
    <row r="8" spans="1:13" x14ac:dyDescent="0.25">
      <c r="A8" s="5">
        <v>44701</v>
      </c>
      <c r="B8" s="5">
        <v>44706</v>
      </c>
      <c r="C8">
        <v>5</v>
      </c>
      <c r="D8">
        <v>7</v>
      </c>
      <c r="E8" s="5">
        <f t="shared" si="0"/>
        <v>44708</v>
      </c>
      <c r="F8">
        <v>37</v>
      </c>
      <c r="G8">
        <v>37</v>
      </c>
      <c r="H8" s="6">
        <v>59.703600000000016</v>
      </c>
      <c r="I8" s="6">
        <v>146.56363636363636</v>
      </c>
      <c r="J8" s="6">
        <v>59.703600000000016</v>
      </c>
      <c r="K8" s="6">
        <v>1.0784944291466509</v>
      </c>
      <c r="L8" s="6">
        <v>0.14574249042522308</v>
      </c>
      <c r="M8" t="s">
        <v>15</v>
      </c>
    </row>
    <row r="9" spans="1:13" x14ac:dyDescent="0.25">
      <c r="A9" s="5">
        <v>44713</v>
      </c>
      <c r="B9" s="5">
        <v>44722</v>
      </c>
      <c r="C9">
        <v>9</v>
      </c>
      <c r="D9">
        <v>12</v>
      </c>
      <c r="E9" s="5">
        <f t="shared" si="0"/>
        <v>44725</v>
      </c>
      <c r="F9">
        <v>37</v>
      </c>
      <c r="G9">
        <v>37</v>
      </c>
      <c r="H9" s="6">
        <v>59.703600000000016</v>
      </c>
      <c r="I9" s="6">
        <v>146.56363636363636</v>
      </c>
      <c r="J9" s="6">
        <v>59.703600000000016</v>
      </c>
      <c r="K9" s="6">
        <v>0.59916357174813928</v>
      </c>
      <c r="L9" s="6">
        <v>0.14574249042522308</v>
      </c>
      <c r="M9" t="s">
        <v>15</v>
      </c>
    </row>
    <row r="10" spans="1:13" x14ac:dyDescent="0.25">
      <c r="A10" s="5">
        <v>44727</v>
      </c>
      <c r="B10" s="5">
        <v>44732</v>
      </c>
      <c r="C10">
        <v>5</v>
      </c>
      <c r="D10">
        <v>7</v>
      </c>
      <c r="E10" s="5">
        <f t="shared" si="0"/>
        <v>44734</v>
      </c>
      <c r="F10">
        <v>37</v>
      </c>
      <c r="G10">
        <v>37</v>
      </c>
      <c r="H10" s="6">
        <v>59.703600000000016</v>
      </c>
      <c r="I10" s="6">
        <v>146.56363636363636</v>
      </c>
      <c r="J10" s="6">
        <v>59.703600000000016</v>
      </c>
      <c r="K10" s="6">
        <v>1.0784944291466509</v>
      </c>
      <c r="L10" s="6">
        <v>0.14574249042522308</v>
      </c>
      <c r="M10" t="s">
        <v>15</v>
      </c>
    </row>
    <row r="11" spans="1:13" x14ac:dyDescent="0.25">
      <c r="A11" s="5">
        <v>44743</v>
      </c>
      <c r="B11" s="5">
        <v>44752</v>
      </c>
      <c r="C11">
        <v>9</v>
      </c>
      <c r="D11">
        <v>12</v>
      </c>
      <c r="E11" s="5">
        <f t="shared" si="0"/>
        <v>44755</v>
      </c>
      <c r="F11">
        <v>4</v>
      </c>
      <c r="G11">
        <v>12</v>
      </c>
      <c r="H11" s="6">
        <v>71.521538461538455</v>
      </c>
      <c r="I11" s="6">
        <v>146.56363636363636</v>
      </c>
      <c r="J11" s="6">
        <v>71.521538461538455</v>
      </c>
      <c r="K11" s="6">
        <v>0.50016013346048405</v>
      </c>
      <c r="L11" s="6">
        <v>0.37512010009536306</v>
      </c>
      <c r="M11" t="s">
        <v>15</v>
      </c>
    </row>
    <row r="12" spans="1:13" x14ac:dyDescent="0.25">
      <c r="A12" s="5">
        <v>44757</v>
      </c>
      <c r="B12" s="5">
        <v>44767</v>
      </c>
      <c r="C12">
        <v>10</v>
      </c>
      <c r="D12">
        <v>13</v>
      </c>
      <c r="E12" s="5">
        <f t="shared" si="0"/>
        <v>44770</v>
      </c>
      <c r="F12">
        <v>5</v>
      </c>
      <c r="G12">
        <v>13</v>
      </c>
      <c r="H12" s="6">
        <v>12.913611111111102</v>
      </c>
      <c r="I12" s="6">
        <v>20</v>
      </c>
      <c r="J12" s="6">
        <v>12.913611111111102</v>
      </c>
      <c r="K12" s="6">
        <v>2.4931058960184149</v>
      </c>
      <c r="L12" s="6">
        <v>1.9177737661680112</v>
      </c>
      <c r="M12" t="s">
        <v>16</v>
      </c>
    </row>
    <row r="13" spans="1:13" x14ac:dyDescent="0.25">
      <c r="A13" s="5">
        <v>44423</v>
      </c>
      <c r="B13" s="5">
        <v>44454</v>
      </c>
      <c r="C13">
        <v>31</v>
      </c>
      <c r="D13">
        <v>40</v>
      </c>
      <c r="E13" s="5">
        <f t="shared" si="0"/>
        <v>44463</v>
      </c>
      <c r="F13">
        <v>2</v>
      </c>
      <c r="G13">
        <v>40</v>
      </c>
      <c r="H13" s="6">
        <v>70.798571428571435</v>
      </c>
      <c r="I13" s="6">
        <v>126.56410256410257</v>
      </c>
      <c r="J13" s="6">
        <v>70.798571428571435</v>
      </c>
      <c r="K13" s="6">
        <v>0.20159874610190912</v>
      </c>
      <c r="L13" s="6">
        <v>0.15623902822897956</v>
      </c>
      <c r="M13" t="s">
        <v>12</v>
      </c>
    </row>
    <row r="14" spans="1:13" x14ac:dyDescent="0.25">
      <c r="A14" s="5">
        <v>44454</v>
      </c>
      <c r="B14" s="5">
        <v>44484</v>
      </c>
      <c r="C14">
        <v>30</v>
      </c>
      <c r="D14">
        <v>39</v>
      </c>
      <c r="E14" s="5">
        <f t="shared" si="0"/>
        <v>44493</v>
      </c>
      <c r="F14">
        <v>0</v>
      </c>
      <c r="G14">
        <v>39</v>
      </c>
      <c r="H14" s="6">
        <v>0</v>
      </c>
      <c r="I14" s="6">
        <v>53.185185185185183</v>
      </c>
      <c r="J14" s="6">
        <v>53.185185185185183</v>
      </c>
      <c r="K14" s="6">
        <v>0.27730779944289696</v>
      </c>
      <c r="L14" s="6">
        <v>0.2133136918791515</v>
      </c>
      <c r="M14">
        <v>0</v>
      </c>
    </row>
    <row r="15" spans="1:13" x14ac:dyDescent="0.25">
      <c r="A15" s="5">
        <v>44656</v>
      </c>
      <c r="B15" s="5">
        <v>44661</v>
      </c>
      <c r="C15">
        <v>5</v>
      </c>
      <c r="D15">
        <v>7</v>
      </c>
      <c r="E15" s="5">
        <f t="shared" si="0"/>
        <v>44663</v>
      </c>
      <c r="F15">
        <v>15</v>
      </c>
      <c r="G15">
        <v>15</v>
      </c>
      <c r="H15" s="6">
        <v>57.132857142857127</v>
      </c>
      <c r="I15" s="6">
        <v>248</v>
      </c>
      <c r="J15" s="6">
        <v>57.132857142857127</v>
      </c>
      <c r="K15" s="6">
        <v>1.5488810541844826</v>
      </c>
      <c r="L15" s="6">
        <v>0.51629368472816095</v>
      </c>
      <c r="M15" t="s">
        <v>12</v>
      </c>
    </row>
    <row r="16" spans="1:13" x14ac:dyDescent="0.25">
      <c r="A16" s="5">
        <v>44666</v>
      </c>
      <c r="B16" s="5">
        <v>44701</v>
      </c>
      <c r="C16">
        <v>35</v>
      </c>
      <c r="D16">
        <v>46</v>
      </c>
      <c r="E16" s="5">
        <f t="shared" si="0"/>
        <v>44712</v>
      </c>
      <c r="F16">
        <v>18</v>
      </c>
      <c r="G16">
        <v>46</v>
      </c>
      <c r="H16" s="6">
        <v>32.060454545454597</v>
      </c>
      <c r="I16" s="6">
        <v>94.333333333333329</v>
      </c>
      <c r="J16" s="6">
        <v>32.060454545454597</v>
      </c>
      <c r="K16" s="6">
        <v>0.39430864175026414</v>
      </c>
      <c r="L16" s="6">
        <v>0.3000174448099836</v>
      </c>
      <c r="M16" t="s">
        <v>14</v>
      </c>
    </row>
    <row r="17" spans="1:13" x14ac:dyDescent="0.25">
      <c r="A17" s="5">
        <v>44666</v>
      </c>
      <c r="B17" s="5">
        <v>44701</v>
      </c>
      <c r="C17">
        <v>35</v>
      </c>
      <c r="D17">
        <v>46</v>
      </c>
      <c r="E17" s="5">
        <f t="shared" si="0"/>
        <v>44712</v>
      </c>
      <c r="F17">
        <v>17</v>
      </c>
      <c r="G17">
        <v>46</v>
      </c>
      <c r="H17" s="6">
        <v>64.120909090909038</v>
      </c>
      <c r="I17" s="6">
        <v>141.74342105263159</v>
      </c>
      <c r="J17" s="6">
        <v>64.120909090909038</v>
      </c>
      <c r="K17" s="6">
        <v>0.19715432087513254</v>
      </c>
      <c r="L17" s="6">
        <v>0.15000872240499216</v>
      </c>
      <c r="M17" t="s">
        <v>15</v>
      </c>
    </row>
    <row r="18" spans="1:13" x14ac:dyDescent="0.25">
      <c r="A18" s="5">
        <v>44666</v>
      </c>
      <c r="B18" s="5">
        <v>44702</v>
      </c>
      <c r="C18">
        <v>36</v>
      </c>
      <c r="D18">
        <v>47</v>
      </c>
      <c r="E18" s="5">
        <f t="shared" si="0"/>
        <v>44713</v>
      </c>
      <c r="F18">
        <v>6</v>
      </c>
      <c r="G18">
        <v>47</v>
      </c>
      <c r="H18" s="6">
        <v>78.171111111111102</v>
      </c>
      <c r="I18" s="6">
        <v>146.56363636363636</v>
      </c>
      <c r="J18" s="6">
        <v>78.171111111111102</v>
      </c>
      <c r="K18" s="6">
        <v>0.15722631264746853</v>
      </c>
      <c r="L18" s="6">
        <v>0.12042866500657164</v>
      </c>
      <c r="M18" t="s">
        <v>15</v>
      </c>
    </row>
    <row r="19" spans="1:13" x14ac:dyDescent="0.25">
      <c r="A19" s="5">
        <v>44666</v>
      </c>
      <c r="B19" s="5">
        <v>44676</v>
      </c>
      <c r="C19">
        <v>10</v>
      </c>
      <c r="D19">
        <v>13</v>
      </c>
      <c r="E19" s="5">
        <f t="shared" si="0"/>
        <v>44679</v>
      </c>
      <c r="F19">
        <v>18</v>
      </c>
      <c r="G19">
        <v>18</v>
      </c>
      <c r="H19" s="6">
        <v>35.781234567901208</v>
      </c>
      <c r="I19" s="6">
        <v>143.81395348837211</v>
      </c>
      <c r="J19" s="6">
        <v>35.781234567901208</v>
      </c>
      <c r="K19" s="6">
        <v>1.236569965634791</v>
      </c>
      <c r="L19" s="6">
        <v>0.68698331424155057</v>
      </c>
      <c r="M19" t="s">
        <v>13</v>
      </c>
    </row>
    <row r="20" spans="1:13" x14ac:dyDescent="0.25">
      <c r="A20" s="5">
        <v>44691</v>
      </c>
      <c r="B20" s="5">
        <v>44701</v>
      </c>
      <c r="C20">
        <v>10</v>
      </c>
      <c r="D20">
        <v>13</v>
      </c>
      <c r="E20" s="5">
        <f t="shared" si="0"/>
        <v>44704</v>
      </c>
      <c r="F20">
        <v>45</v>
      </c>
      <c r="G20">
        <v>45</v>
      </c>
      <c r="H20" s="6">
        <v>70.870733944954125</v>
      </c>
      <c r="I20" s="6">
        <v>146.56363636363636</v>
      </c>
      <c r="J20" s="6">
        <v>70.870733944954125</v>
      </c>
      <c r="K20" s="6">
        <v>0.62431976553772139</v>
      </c>
      <c r="L20" s="6">
        <v>0.13873772567504922</v>
      </c>
      <c r="M20" t="s">
        <v>15</v>
      </c>
    </row>
    <row r="21" spans="1:13" x14ac:dyDescent="0.25">
      <c r="A21" s="5">
        <v>44727</v>
      </c>
      <c r="B21" s="5">
        <v>44732</v>
      </c>
      <c r="C21">
        <v>5</v>
      </c>
      <c r="D21">
        <v>7</v>
      </c>
      <c r="E21" s="5">
        <f t="shared" si="0"/>
        <v>44734</v>
      </c>
      <c r="F21">
        <v>45</v>
      </c>
      <c r="G21">
        <v>45</v>
      </c>
      <c r="H21" s="6">
        <v>70.870733944954125</v>
      </c>
      <c r="I21" s="6">
        <v>146.56363636363636</v>
      </c>
      <c r="J21" s="6">
        <v>70.870733944954125</v>
      </c>
      <c r="K21" s="6">
        <v>1.2486395310754428</v>
      </c>
      <c r="L21" s="6">
        <v>0.13873772567504922</v>
      </c>
      <c r="M21" t="s">
        <v>15</v>
      </c>
    </row>
    <row r="22" spans="1:13" x14ac:dyDescent="0.25">
      <c r="A22" s="5">
        <v>44737</v>
      </c>
      <c r="B22" s="5">
        <v>44757</v>
      </c>
      <c r="C22">
        <v>20</v>
      </c>
      <c r="D22">
        <v>26</v>
      </c>
      <c r="E22" s="5">
        <f t="shared" si="0"/>
        <v>44763</v>
      </c>
      <c r="F22">
        <v>45</v>
      </c>
      <c r="G22">
        <v>45</v>
      </c>
      <c r="H22" s="6">
        <v>70.870733944954125</v>
      </c>
      <c r="I22" s="6">
        <v>146.56363636363636</v>
      </c>
      <c r="J22" s="6">
        <v>70.870733944954125</v>
      </c>
      <c r="K22" s="6">
        <v>0.3121598827688607</v>
      </c>
      <c r="L22" s="6">
        <v>0.13873772567504922</v>
      </c>
      <c r="M22" t="s">
        <v>15</v>
      </c>
    </row>
    <row r="23" spans="1:13" x14ac:dyDescent="0.25">
      <c r="A23" s="5">
        <v>44819</v>
      </c>
      <c r="B23" s="5">
        <v>44834</v>
      </c>
      <c r="C23">
        <v>15</v>
      </c>
      <c r="D23">
        <v>20</v>
      </c>
      <c r="E23" s="5">
        <f t="shared" si="0"/>
        <v>44839</v>
      </c>
      <c r="F23">
        <v>0</v>
      </c>
      <c r="G23">
        <v>20</v>
      </c>
      <c r="H23" s="6">
        <v>0</v>
      </c>
      <c r="I23" s="6">
        <v>146.56363636363636</v>
      </c>
      <c r="J23" s="6">
        <v>146.56363636363636</v>
      </c>
      <c r="K23" s="6">
        <v>0.20125956250258448</v>
      </c>
      <c r="L23" s="6">
        <v>0.15094467187693833</v>
      </c>
      <c r="M23" t="s">
        <v>15</v>
      </c>
    </row>
    <row r="24" spans="1:13" x14ac:dyDescent="0.25">
      <c r="A24" s="5">
        <v>44829</v>
      </c>
      <c r="B24" s="5">
        <v>44839</v>
      </c>
      <c r="C24">
        <v>10</v>
      </c>
      <c r="D24">
        <v>13</v>
      </c>
      <c r="E24" s="5">
        <f t="shared" si="0"/>
        <v>44842</v>
      </c>
      <c r="F24">
        <v>0</v>
      </c>
      <c r="G24">
        <v>13</v>
      </c>
      <c r="H24" s="6">
        <v>0</v>
      </c>
      <c r="I24" s="6">
        <v>20</v>
      </c>
      <c r="J24" s="6">
        <v>20</v>
      </c>
      <c r="K24" s="6">
        <v>2.2122999999999999</v>
      </c>
      <c r="L24" s="6">
        <v>1.7017692307692307</v>
      </c>
      <c r="M24" t="s">
        <v>16</v>
      </c>
    </row>
    <row r="25" spans="1:13" x14ac:dyDescent="0.25">
      <c r="A25" s="5">
        <v>44423</v>
      </c>
      <c r="B25" s="5">
        <v>44449</v>
      </c>
      <c r="C25">
        <v>26</v>
      </c>
      <c r="D25">
        <v>34</v>
      </c>
      <c r="E25" s="5">
        <f t="shared" si="0"/>
        <v>44457</v>
      </c>
      <c r="F25">
        <v>0</v>
      </c>
      <c r="G25">
        <v>34</v>
      </c>
      <c r="H25" s="6">
        <v>0</v>
      </c>
      <c r="I25" s="6">
        <v>126.56410256410257</v>
      </c>
      <c r="J25" s="6">
        <v>126.56410256410257</v>
      </c>
      <c r="K25" s="6">
        <v>4.5589546191247977E-2</v>
      </c>
      <c r="L25" s="6">
        <v>3.4862594146248455E-2</v>
      </c>
      <c r="M25" t="s">
        <v>12</v>
      </c>
    </row>
    <row r="26" spans="1:13" x14ac:dyDescent="0.25">
      <c r="A26" s="5">
        <v>44423</v>
      </c>
      <c r="B26" s="5">
        <v>44449</v>
      </c>
      <c r="C26">
        <v>26</v>
      </c>
      <c r="D26">
        <v>34</v>
      </c>
      <c r="E26" s="5">
        <f t="shared" si="0"/>
        <v>44457</v>
      </c>
      <c r="F26">
        <v>0</v>
      </c>
      <c r="G26">
        <v>34</v>
      </c>
      <c r="H26" s="6">
        <v>0</v>
      </c>
      <c r="I26" s="6">
        <v>141.74342105263159</v>
      </c>
      <c r="J26" s="6">
        <v>141.74342105263159</v>
      </c>
      <c r="K26" s="6">
        <v>4.0707356695288931E-2</v>
      </c>
      <c r="L26" s="6">
        <v>3.1129155119926831E-2</v>
      </c>
      <c r="M26" t="s">
        <v>15</v>
      </c>
    </row>
    <row r="27" spans="1:13" x14ac:dyDescent="0.25">
      <c r="A27" s="5">
        <v>44433</v>
      </c>
      <c r="B27" s="5">
        <v>44449</v>
      </c>
      <c r="C27">
        <v>16</v>
      </c>
      <c r="D27">
        <v>21</v>
      </c>
      <c r="E27" s="5">
        <f t="shared" si="0"/>
        <v>44454</v>
      </c>
      <c r="F27">
        <v>0</v>
      </c>
      <c r="G27">
        <v>21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>
        <v>0</v>
      </c>
    </row>
    <row r="28" spans="1:13" x14ac:dyDescent="0.25">
      <c r="A28" s="5">
        <v>44433</v>
      </c>
      <c r="B28" s="5">
        <v>44449</v>
      </c>
      <c r="C28">
        <v>16</v>
      </c>
      <c r="D28">
        <v>21</v>
      </c>
      <c r="E28" s="5">
        <f t="shared" si="0"/>
        <v>44454</v>
      </c>
      <c r="F28">
        <v>0</v>
      </c>
      <c r="G28">
        <v>21</v>
      </c>
      <c r="H28" s="6">
        <v>0</v>
      </c>
      <c r="I28" s="6">
        <v>143.81395348837211</v>
      </c>
      <c r="J28" s="6">
        <v>143.81395348837211</v>
      </c>
      <c r="K28" s="6">
        <v>6.5197081177231567E-2</v>
      </c>
      <c r="L28" s="6">
        <v>4.967396661122405E-2</v>
      </c>
      <c r="M28" t="s">
        <v>13</v>
      </c>
    </row>
    <row r="29" spans="1:13" x14ac:dyDescent="0.25">
      <c r="A29" s="5">
        <v>44433</v>
      </c>
      <c r="B29" s="5">
        <v>44449</v>
      </c>
      <c r="C29">
        <v>16</v>
      </c>
      <c r="D29">
        <v>21</v>
      </c>
      <c r="E29" s="5">
        <f t="shared" si="0"/>
        <v>44454</v>
      </c>
      <c r="F29">
        <v>0</v>
      </c>
      <c r="G29">
        <v>21</v>
      </c>
      <c r="H29" s="6">
        <v>0</v>
      </c>
      <c r="I29" s="6">
        <v>130.31578947368422</v>
      </c>
      <c r="J29" s="6">
        <v>130.31578947368422</v>
      </c>
      <c r="K29" s="6">
        <v>7.1950222132471722E-2</v>
      </c>
      <c r="L29" s="6">
        <v>5.4819216862835606E-2</v>
      </c>
      <c r="M29">
        <v>0</v>
      </c>
    </row>
    <row r="30" spans="1:13" x14ac:dyDescent="0.25">
      <c r="A30" s="5">
        <v>44652</v>
      </c>
      <c r="B30" s="5">
        <v>44661</v>
      </c>
      <c r="C30">
        <v>9</v>
      </c>
      <c r="D30">
        <v>12</v>
      </c>
      <c r="E30" s="5">
        <f t="shared" si="0"/>
        <v>44664</v>
      </c>
      <c r="F30">
        <v>47</v>
      </c>
      <c r="G30">
        <v>47</v>
      </c>
      <c r="H30" s="6">
        <v>72.066216216216148</v>
      </c>
      <c r="I30" s="6">
        <v>152.68103448275863</v>
      </c>
      <c r="J30" s="6">
        <v>72.066216216216148</v>
      </c>
      <c r="K30" s="6">
        <v>0.23129962642798085</v>
      </c>
      <c r="L30" s="6">
        <v>4.4291417826634628E-2</v>
      </c>
      <c r="M30" t="s">
        <v>15</v>
      </c>
    </row>
    <row r="31" spans="1:13" x14ac:dyDescent="0.25">
      <c r="A31" s="5">
        <v>44671</v>
      </c>
      <c r="B31" s="5">
        <v>44681</v>
      </c>
      <c r="C31">
        <v>10</v>
      </c>
      <c r="D31">
        <v>13</v>
      </c>
      <c r="E31" s="5">
        <f t="shared" si="0"/>
        <v>44684</v>
      </c>
      <c r="F31">
        <v>48</v>
      </c>
      <c r="G31">
        <v>48</v>
      </c>
      <c r="H31" s="6">
        <v>68.387999999999863</v>
      </c>
      <c r="I31" s="6">
        <v>146.56363636363636</v>
      </c>
      <c r="J31" s="6">
        <v>68.387999999999863</v>
      </c>
      <c r="K31" s="6">
        <v>0.2193659706381241</v>
      </c>
      <c r="L31" s="6">
        <v>4.570124388294252E-2</v>
      </c>
      <c r="M31" t="s">
        <v>15</v>
      </c>
    </row>
    <row r="32" spans="1:13" x14ac:dyDescent="0.25">
      <c r="A32" s="5">
        <v>44691</v>
      </c>
      <c r="B32" s="5">
        <v>44696</v>
      </c>
      <c r="C32">
        <v>5</v>
      </c>
      <c r="D32">
        <v>7</v>
      </c>
      <c r="E32" s="5">
        <f t="shared" si="0"/>
        <v>44698</v>
      </c>
      <c r="F32">
        <v>47</v>
      </c>
      <c r="G32">
        <v>47</v>
      </c>
      <c r="H32" s="6">
        <v>72.066216216216148</v>
      </c>
      <c r="I32" s="6">
        <v>152.68103448275863</v>
      </c>
      <c r="J32" s="6">
        <v>72.066216216216148</v>
      </c>
      <c r="K32" s="6">
        <v>0.41633932757036551</v>
      </c>
      <c r="L32" s="6">
        <v>4.4291417826634628E-2</v>
      </c>
      <c r="M32" t="s">
        <v>15</v>
      </c>
    </row>
    <row r="33" spans="1:13" x14ac:dyDescent="0.25">
      <c r="A33" s="5">
        <v>44691</v>
      </c>
      <c r="B33" s="5">
        <v>44696</v>
      </c>
      <c r="C33">
        <v>5</v>
      </c>
      <c r="D33">
        <v>7</v>
      </c>
      <c r="E33" s="5">
        <f t="shared" si="0"/>
        <v>44698</v>
      </c>
      <c r="F33">
        <v>48</v>
      </c>
      <c r="G33">
        <v>48</v>
      </c>
      <c r="H33" s="6">
        <v>68.387999999999863</v>
      </c>
      <c r="I33" s="6">
        <v>146.56363636363636</v>
      </c>
      <c r="J33" s="6">
        <v>68.387999999999863</v>
      </c>
      <c r="K33" s="6">
        <v>0.43873194127624821</v>
      </c>
      <c r="L33" s="6">
        <v>4.570124388294252E-2</v>
      </c>
      <c r="M33" t="s">
        <v>15</v>
      </c>
    </row>
    <row r="34" spans="1:13" x14ac:dyDescent="0.25">
      <c r="A34" s="5">
        <v>44713</v>
      </c>
      <c r="B34" s="5">
        <v>44717</v>
      </c>
      <c r="C34">
        <v>4</v>
      </c>
      <c r="D34">
        <v>5</v>
      </c>
      <c r="E34" s="5">
        <f t="shared" si="0"/>
        <v>44718</v>
      </c>
      <c r="F34">
        <v>48</v>
      </c>
      <c r="G34">
        <v>48</v>
      </c>
      <c r="H34" s="6">
        <v>68.387999999999863</v>
      </c>
      <c r="I34" s="6">
        <v>146.56363636363636</v>
      </c>
      <c r="J34" s="6">
        <v>68.387999999999863</v>
      </c>
      <c r="K34" s="6">
        <v>0.54841492659531021</v>
      </c>
      <c r="L34" s="6">
        <v>4.570124388294252E-2</v>
      </c>
      <c r="M34" t="s">
        <v>15</v>
      </c>
    </row>
    <row r="35" spans="1:13" x14ac:dyDescent="0.25">
      <c r="A35" s="5">
        <v>44752</v>
      </c>
      <c r="B35" s="5">
        <v>44767</v>
      </c>
      <c r="C35">
        <v>15</v>
      </c>
      <c r="D35">
        <v>20</v>
      </c>
      <c r="E35" s="5">
        <f t="shared" si="0"/>
        <v>44772</v>
      </c>
      <c r="F35">
        <v>3</v>
      </c>
      <c r="G35">
        <v>20</v>
      </c>
      <c r="H35" s="6">
        <v>99.81</v>
      </c>
      <c r="I35" s="6">
        <v>146.56363636363636</v>
      </c>
      <c r="J35" s="6">
        <v>99.81</v>
      </c>
      <c r="K35" s="6">
        <v>0.10020372040209731</v>
      </c>
      <c r="L35" s="6">
        <v>7.5152790301572986E-2</v>
      </c>
      <c r="M35" t="s">
        <v>15</v>
      </c>
    </row>
    <row r="36" spans="1:13" x14ac:dyDescent="0.25">
      <c r="A36" s="5">
        <v>44762</v>
      </c>
      <c r="B36" s="5">
        <v>44772</v>
      </c>
      <c r="C36">
        <v>10</v>
      </c>
      <c r="D36">
        <v>13</v>
      </c>
      <c r="E36" s="5">
        <f t="shared" si="0"/>
        <v>44775</v>
      </c>
      <c r="F36">
        <v>31</v>
      </c>
      <c r="G36">
        <v>31</v>
      </c>
      <c r="H36" s="6">
        <v>7.6777366255144122</v>
      </c>
      <c r="I36" s="6">
        <v>0</v>
      </c>
      <c r="J36" s="6">
        <v>7.6777366255144122</v>
      </c>
      <c r="K36" s="6">
        <v>1.9539612690211106</v>
      </c>
      <c r="L36" s="6">
        <v>0.63031008678100342</v>
      </c>
      <c r="M36" t="s">
        <v>16</v>
      </c>
    </row>
    <row r="37" spans="1:13" x14ac:dyDescent="0.25">
      <c r="A37" s="5">
        <v>44423</v>
      </c>
      <c r="B37" s="5">
        <v>44449</v>
      </c>
      <c r="C37">
        <v>26</v>
      </c>
      <c r="D37">
        <v>34</v>
      </c>
      <c r="E37" s="5">
        <f t="shared" si="0"/>
        <v>44457</v>
      </c>
      <c r="F37">
        <v>0</v>
      </c>
      <c r="G37">
        <v>34</v>
      </c>
      <c r="H37" s="6">
        <v>0</v>
      </c>
      <c r="I37" s="6">
        <v>141.74342105263159</v>
      </c>
      <c r="J37" s="6">
        <v>141.74342105263159</v>
      </c>
      <c r="K37" s="6">
        <v>4.0566256672081684E-3</v>
      </c>
      <c r="L37" s="6">
        <v>3.1021255102180114E-3</v>
      </c>
      <c r="M37" t="s">
        <v>15</v>
      </c>
    </row>
    <row r="38" spans="1:13" x14ac:dyDescent="0.25">
      <c r="A38" s="5">
        <v>44423</v>
      </c>
      <c r="B38" s="5">
        <v>44449</v>
      </c>
      <c r="C38">
        <v>26</v>
      </c>
      <c r="D38">
        <v>34</v>
      </c>
      <c r="E38" s="5">
        <f t="shared" si="0"/>
        <v>44457</v>
      </c>
      <c r="F38">
        <v>0</v>
      </c>
      <c r="G38">
        <v>34</v>
      </c>
      <c r="H38" s="6">
        <v>0</v>
      </c>
      <c r="I38" s="6">
        <v>126.56410256410257</v>
      </c>
      <c r="J38" s="6">
        <v>126.56410256410257</v>
      </c>
      <c r="K38" s="6">
        <v>4.543152350081037E-3</v>
      </c>
      <c r="L38" s="6">
        <v>3.4741753265325579E-3</v>
      </c>
      <c r="M38" t="s">
        <v>12</v>
      </c>
    </row>
    <row r="39" spans="1:13" x14ac:dyDescent="0.25">
      <c r="A39" s="5">
        <v>44428</v>
      </c>
      <c r="B39" s="5">
        <v>44459</v>
      </c>
      <c r="C39">
        <v>31</v>
      </c>
      <c r="D39">
        <v>40</v>
      </c>
      <c r="E39" s="5">
        <f t="shared" si="0"/>
        <v>44468</v>
      </c>
      <c r="F39">
        <v>0</v>
      </c>
      <c r="G39">
        <v>40</v>
      </c>
      <c r="H39" s="6">
        <v>0</v>
      </c>
      <c r="I39" s="6">
        <v>130.31578947368422</v>
      </c>
      <c r="J39" s="6">
        <v>130.31578947368422</v>
      </c>
      <c r="K39" s="6">
        <v>3.7006878941059978E-3</v>
      </c>
      <c r="L39" s="6">
        <v>2.8680331179321483E-3</v>
      </c>
      <c r="M39">
        <v>0</v>
      </c>
    </row>
    <row r="40" spans="1:13" x14ac:dyDescent="0.25">
      <c r="A40" s="5">
        <v>44428</v>
      </c>
      <c r="B40" s="5">
        <v>44459</v>
      </c>
      <c r="C40">
        <v>31</v>
      </c>
      <c r="D40">
        <v>40</v>
      </c>
      <c r="E40" s="5">
        <f t="shared" si="0"/>
        <v>44468</v>
      </c>
      <c r="F40">
        <v>0</v>
      </c>
      <c r="G40">
        <v>40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>
        <v>0</v>
      </c>
    </row>
    <row r="41" spans="1:13" x14ac:dyDescent="0.25">
      <c r="A41" s="5">
        <v>44428</v>
      </c>
      <c r="B41" s="5">
        <v>44459</v>
      </c>
      <c r="C41">
        <v>31</v>
      </c>
      <c r="D41">
        <v>40</v>
      </c>
      <c r="E41" s="5">
        <f t="shared" si="0"/>
        <v>44468</v>
      </c>
      <c r="F41">
        <v>0</v>
      </c>
      <c r="G41">
        <v>40</v>
      </c>
      <c r="H41" s="6">
        <v>0</v>
      </c>
      <c r="I41" s="6">
        <v>143.81395348837211</v>
      </c>
      <c r="J41" s="6">
        <v>143.81395348837211</v>
      </c>
      <c r="K41" s="6">
        <v>3.3533468263573004E-3</v>
      </c>
      <c r="L41" s="6">
        <v>2.5988437904269075E-3</v>
      </c>
      <c r="M41" t="s">
        <v>13</v>
      </c>
    </row>
    <row r="42" spans="1:13" x14ac:dyDescent="0.25">
      <c r="A42" s="5">
        <v>44652</v>
      </c>
      <c r="B42" s="5">
        <v>44669</v>
      </c>
      <c r="C42">
        <v>17</v>
      </c>
      <c r="D42">
        <v>22</v>
      </c>
      <c r="E42" s="5">
        <f t="shared" si="0"/>
        <v>44674</v>
      </c>
      <c r="F42">
        <v>47</v>
      </c>
      <c r="G42">
        <v>47</v>
      </c>
      <c r="H42" s="6">
        <v>72.066216216216148</v>
      </c>
      <c r="I42" s="6">
        <v>152.68103448275863</v>
      </c>
      <c r="J42" s="6">
        <v>72.066216216216148</v>
      </c>
      <c r="K42" s="6">
        <v>1.220282971520849E-2</v>
      </c>
      <c r="L42" s="6">
        <v>4.4137894714583901E-3</v>
      </c>
      <c r="M42" t="s">
        <v>15</v>
      </c>
    </row>
    <row r="43" spans="1:13" x14ac:dyDescent="0.25">
      <c r="A43" s="5">
        <v>44671</v>
      </c>
      <c r="B43" s="5">
        <v>44681</v>
      </c>
      <c r="C43">
        <v>10</v>
      </c>
      <c r="D43">
        <v>13</v>
      </c>
      <c r="E43" s="5">
        <f t="shared" si="0"/>
        <v>44684</v>
      </c>
      <c r="F43">
        <v>48</v>
      </c>
      <c r="G43">
        <v>48</v>
      </c>
      <c r="H43" s="6">
        <v>68.387999999999863</v>
      </c>
      <c r="I43" s="6">
        <v>146.56363636363636</v>
      </c>
      <c r="J43" s="6">
        <v>68.387999999999863</v>
      </c>
      <c r="K43" s="6">
        <v>2.186056033222207E-2</v>
      </c>
      <c r="L43" s="6">
        <v>4.5542834025462647E-3</v>
      </c>
      <c r="M43" t="s">
        <v>15</v>
      </c>
    </row>
    <row r="44" spans="1:13" x14ac:dyDescent="0.25">
      <c r="A44" s="5">
        <v>44691</v>
      </c>
      <c r="B44" s="5">
        <v>44696</v>
      </c>
      <c r="C44">
        <v>5</v>
      </c>
      <c r="D44">
        <v>7</v>
      </c>
      <c r="E44" s="5">
        <f t="shared" si="0"/>
        <v>44698</v>
      </c>
      <c r="F44">
        <v>47</v>
      </c>
      <c r="G44">
        <v>47</v>
      </c>
      <c r="H44" s="6">
        <v>72.066216216216148</v>
      </c>
      <c r="I44" s="6">
        <v>152.68103448275863</v>
      </c>
      <c r="J44" s="6">
        <v>72.066216216216148</v>
      </c>
      <c r="K44" s="6">
        <v>4.1489621031708862E-2</v>
      </c>
      <c r="L44" s="6">
        <v>4.4137894714583901E-3</v>
      </c>
      <c r="M44" t="s">
        <v>15</v>
      </c>
    </row>
    <row r="45" spans="1:13" x14ac:dyDescent="0.25">
      <c r="A45" s="5">
        <v>44691</v>
      </c>
      <c r="B45" s="5">
        <v>44696</v>
      </c>
      <c r="C45">
        <v>5</v>
      </c>
      <c r="D45">
        <v>7</v>
      </c>
      <c r="E45" s="5">
        <f t="shared" si="0"/>
        <v>44698</v>
      </c>
      <c r="F45">
        <v>48</v>
      </c>
      <c r="G45">
        <v>48</v>
      </c>
      <c r="H45" s="6">
        <v>68.387999999999863</v>
      </c>
      <c r="I45" s="6">
        <v>146.56363636363636</v>
      </c>
      <c r="J45" s="6">
        <v>68.387999999999863</v>
      </c>
      <c r="K45" s="6">
        <v>4.3721120664444141E-2</v>
      </c>
      <c r="L45" s="6">
        <v>4.5542834025462647E-3</v>
      </c>
      <c r="M45" t="s">
        <v>15</v>
      </c>
    </row>
    <row r="46" spans="1:13" x14ac:dyDescent="0.25">
      <c r="A46" s="5">
        <v>44713</v>
      </c>
      <c r="B46" s="5">
        <v>44717</v>
      </c>
      <c r="C46">
        <v>4</v>
      </c>
      <c r="D46">
        <v>5</v>
      </c>
      <c r="E46" s="5">
        <f t="shared" si="0"/>
        <v>44718</v>
      </c>
      <c r="F46">
        <v>48</v>
      </c>
      <c r="G46">
        <v>48</v>
      </c>
      <c r="H46" s="6">
        <v>68.387999999999863</v>
      </c>
      <c r="I46" s="6">
        <v>146.56363636363636</v>
      </c>
      <c r="J46" s="6">
        <v>68.387999999999863</v>
      </c>
      <c r="K46" s="6">
        <v>5.4651400830555176E-2</v>
      </c>
      <c r="L46" s="6">
        <v>4.5542834025462647E-3</v>
      </c>
      <c r="M46" t="s">
        <v>15</v>
      </c>
    </row>
    <row r="47" spans="1:13" x14ac:dyDescent="0.25">
      <c r="A47" s="5">
        <v>44762</v>
      </c>
      <c r="B47" s="5">
        <v>44772</v>
      </c>
      <c r="C47">
        <v>10</v>
      </c>
      <c r="D47">
        <v>13</v>
      </c>
      <c r="E47" s="5">
        <f t="shared" si="0"/>
        <v>44775</v>
      </c>
      <c r="F47">
        <v>31</v>
      </c>
      <c r="G47">
        <v>31</v>
      </c>
      <c r="H47" s="6">
        <v>7.6777366255144122</v>
      </c>
      <c r="I47" s="6">
        <v>0</v>
      </c>
      <c r="J47" s="6">
        <v>7.6777366255144122</v>
      </c>
      <c r="K47" s="6">
        <v>0.19471884396657513</v>
      </c>
      <c r="L47" s="6">
        <v>6.2812530311798426E-2</v>
      </c>
      <c r="M47" t="s">
        <v>16</v>
      </c>
    </row>
    <row r="48" spans="1:13" x14ac:dyDescent="0.25">
      <c r="A48" s="5">
        <v>44423</v>
      </c>
      <c r="B48" s="5">
        <v>44449</v>
      </c>
      <c r="C48">
        <v>26</v>
      </c>
      <c r="D48">
        <v>34</v>
      </c>
      <c r="E48" s="5">
        <f t="shared" si="0"/>
        <v>44457</v>
      </c>
      <c r="F48">
        <v>0</v>
      </c>
      <c r="G48">
        <v>34</v>
      </c>
      <c r="H48" s="6">
        <v>0</v>
      </c>
      <c r="I48" s="6">
        <v>141.74342105263159</v>
      </c>
      <c r="J48" s="6">
        <v>141.74342105263159</v>
      </c>
      <c r="K48" s="6">
        <v>0.16095442454969025</v>
      </c>
      <c r="L48" s="6">
        <v>0.12308279524388079</v>
      </c>
      <c r="M48" t="s">
        <v>15</v>
      </c>
    </row>
    <row r="49" spans="1:13" x14ac:dyDescent="0.25">
      <c r="A49" s="5">
        <v>44423</v>
      </c>
      <c r="B49" s="5">
        <v>44449</v>
      </c>
      <c r="C49">
        <v>26</v>
      </c>
      <c r="D49">
        <v>34</v>
      </c>
      <c r="E49" s="5">
        <f t="shared" si="0"/>
        <v>44457</v>
      </c>
      <c r="F49">
        <v>0</v>
      </c>
      <c r="G49">
        <v>34</v>
      </c>
      <c r="H49" s="6">
        <v>0</v>
      </c>
      <c r="I49" s="6">
        <v>126.56410256410257</v>
      </c>
      <c r="J49" s="6">
        <v>126.56410256410257</v>
      </c>
      <c r="K49" s="6">
        <v>0.18025830632090761</v>
      </c>
      <c r="L49" s="6">
        <v>0.13784458718657641</v>
      </c>
      <c r="M49" t="s">
        <v>12</v>
      </c>
    </row>
    <row r="50" spans="1:13" x14ac:dyDescent="0.25">
      <c r="A50" s="5">
        <v>44428</v>
      </c>
      <c r="B50" s="5">
        <v>44459</v>
      </c>
      <c r="C50">
        <v>31</v>
      </c>
      <c r="D50">
        <v>40</v>
      </c>
      <c r="E50" s="5">
        <f t="shared" si="0"/>
        <v>44468</v>
      </c>
      <c r="F50">
        <v>0</v>
      </c>
      <c r="G50">
        <v>40</v>
      </c>
      <c r="H50" s="6">
        <v>0</v>
      </c>
      <c r="I50" s="6">
        <v>130.31578947368422</v>
      </c>
      <c r="J50" s="6">
        <v>130.31578947368422</v>
      </c>
      <c r="K50" s="6">
        <v>0.14683190890614412</v>
      </c>
      <c r="L50" s="6">
        <v>0.11379472940226169</v>
      </c>
      <c r="M50">
        <v>0</v>
      </c>
    </row>
    <row r="51" spans="1:13" x14ac:dyDescent="0.25">
      <c r="A51" s="5">
        <v>44428</v>
      </c>
      <c r="B51" s="5">
        <v>44459</v>
      </c>
      <c r="C51">
        <v>31</v>
      </c>
      <c r="D51">
        <v>40</v>
      </c>
      <c r="E51" s="5">
        <f t="shared" si="0"/>
        <v>44468</v>
      </c>
      <c r="F51">
        <v>0</v>
      </c>
      <c r="G51">
        <v>40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>
        <v>0</v>
      </c>
    </row>
    <row r="52" spans="1:13" x14ac:dyDescent="0.25">
      <c r="A52" s="5">
        <v>44428</v>
      </c>
      <c r="B52" s="5">
        <v>44459</v>
      </c>
      <c r="C52">
        <v>31</v>
      </c>
      <c r="D52">
        <v>40</v>
      </c>
      <c r="E52" s="5">
        <f t="shared" si="0"/>
        <v>44468</v>
      </c>
      <c r="F52">
        <v>0</v>
      </c>
      <c r="G52">
        <v>40</v>
      </c>
      <c r="H52" s="6">
        <v>0</v>
      </c>
      <c r="I52" s="6">
        <v>143.81395348837211</v>
      </c>
      <c r="J52" s="6">
        <v>143.81395348837211</v>
      </c>
      <c r="K52" s="6">
        <v>0.13305048407962272</v>
      </c>
      <c r="L52" s="6">
        <v>0.10311412516170761</v>
      </c>
      <c r="M52" t="s">
        <v>13</v>
      </c>
    </row>
    <row r="53" spans="1:13" x14ac:dyDescent="0.25">
      <c r="A53" s="5">
        <v>44652</v>
      </c>
      <c r="B53" s="5">
        <v>44669</v>
      </c>
      <c r="C53">
        <v>17</v>
      </c>
      <c r="D53">
        <v>22</v>
      </c>
      <c r="E53" s="5">
        <f t="shared" si="0"/>
        <v>44674</v>
      </c>
      <c r="F53">
        <v>47</v>
      </c>
      <c r="G53">
        <v>47</v>
      </c>
      <c r="H53" s="6">
        <v>72.066216216216148</v>
      </c>
      <c r="I53" s="6">
        <v>152.68103448275863</v>
      </c>
      <c r="J53" s="6">
        <v>72.066216216216148</v>
      </c>
      <c r="K53" s="6">
        <v>0.48417073593111837</v>
      </c>
      <c r="L53" s="6">
        <v>0.17512558533678749</v>
      </c>
      <c r="M53" t="s">
        <v>15</v>
      </c>
    </row>
    <row r="54" spans="1:13" x14ac:dyDescent="0.25">
      <c r="A54" s="5">
        <v>44671</v>
      </c>
      <c r="B54" s="5">
        <v>44681</v>
      </c>
      <c r="C54">
        <v>10</v>
      </c>
      <c r="D54">
        <v>13</v>
      </c>
      <c r="E54" s="5">
        <f t="shared" si="0"/>
        <v>44684</v>
      </c>
      <c r="F54">
        <v>48</v>
      </c>
      <c r="G54">
        <v>48</v>
      </c>
      <c r="H54" s="6">
        <v>68.387999999999863</v>
      </c>
      <c r="I54" s="6">
        <v>146.56363636363636</v>
      </c>
      <c r="J54" s="6">
        <v>68.387999999999863</v>
      </c>
      <c r="K54" s="6">
        <v>0.86735977072001103</v>
      </c>
      <c r="L54" s="6">
        <v>0.18069995223333565</v>
      </c>
      <c r="M54" t="s">
        <v>15</v>
      </c>
    </row>
    <row r="55" spans="1:13" x14ac:dyDescent="0.25">
      <c r="A55" s="5">
        <v>44691</v>
      </c>
      <c r="B55" s="5">
        <v>44696</v>
      </c>
      <c r="C55">
        <v>5</v>
      </c>
      <c r="D55">
        <v>7</v>
      </c>
      <c r="E55" s="5">
        <f t="shared" si="0"/>
        <v>44698</v>
      </c>
      <c r="F55">
        <v>47</v>
      </c>
      <c r="G55">
        <v>47</v>
      </c>
      <c r="H55" s="6">
        <v>72.066216216216148</v>
      </c>
      <c r="I55" s="6">
        <v>152.68103448275863</v>
      </c>
      <c r="J55" s="6">
        <v>72.066216216216148</v>
      </c>
      <c r="K55" s="6">
        <v>1.6461805021658023</v>
      </c>
      <c r="L55" s="6">
        <v>0.17512558533678749</v>
      </c>
      <c r="M55" t="s">
        <v>15</v>
      </c>
    </row>
    <row r="56" spans="1:13" x14ac:dyDescent="0.25">
      <c r="A56" s="5">
        <v>44691</v>
      </c>
      <c r="B56" s="5">
        <v>44696</v>
      </c>
      <c r="C56">
        <v>5</v>
      </c>
      <c r="D56">
        <v>7</v>
      </c>
      <c r="E56" s="5">
        <f t="shared" si="0"/>
        <v>44698</v>
      </c>
      <c r="F56">
        <v>48</v>
      </c>
      <c r="G56">
        <v>48</v>
      </c>
      <c r="H56" s="6">
        <v>68.387999999999863</v>
      </c>
      <c r="I56" s="6">
        <v>146.56363636363636</v>
      </c>
      <c r="J56" s="6">
        <v>68.387999999999863</v>
      </c>
      <c r="K56" s="6">
        <v>1.7347195414400221</v>
      </c>
      <c r="L56" s="6">
        <v>0.18069995223333565</v>
      </c>
      <c r="M56" t="s">
        <v>15</v>
      </c>
    </row>
    <row r="57" spans="1:13" x14ac:dyDescent="0.25">
      <c r="A57" s="5">
        <v>44713</v>
      </c>
      <c r="B57" s="5">
        <v>44717</v>
      </c>
      <c r="C57">
        <v>4</v>
      </c>
      <c r="D57">
        <v>5</v>
      </c>
      <c r="E57" s="5">
        <f t="shared" si="0"/>
        <v>44718</v>
      </c>
      <c r="F57">
        <v>48</v>
      </c>
      <c r="G57">
        <v>48</v>
      </c>
      <c r="H57" s="6">
        <v>68.387999999999863</v>
      </c>
      <c r="I57" s="6">
        <v>146.56363636363636</v>
      </c>
      <c r="J57" s="6">
        <v>68.387999999999863</v>
      </c>
      <c r="K57" s="6">
        <v>2.1683994268000277</v>
      </c>
      <c r="L57" s="6">
        <v>0.18069995223333565</v>
      </c>
      <c r="M57" t="s">
        <v>15</v>
      </c>
    </row>
    <row r="58" spans="1:13" x14ac:dyDescent="0.25">
      <c r="A58" s="5">
        <v>44752</v>
      </c>
      <c r="B58" s="5">
        <v>44767</v>
      </c>
      <c r="C58">
        <v>15</v>
      </c>
      <c r="D58">
        <v>20</v>
      </c>
      <c r="E58" s="5">
        <f t="shared" si="0"/>
        <v>44772</v>
      </c>
      <c r="F58">
        <v>3</v>
      </c>
      <c r="G58">
        <v>20</v>
      </c>
      <c r="H58" s="6">
        <v>99.81</v>
      </c>
      <c r="I58" s="6">
        <v>146.56363636363636</v>
      </c>
      <c r="J58" s="6">
        <v>99.81</v>
      </c>
      <c r="K58" s="6">
        <v>0.39619944561333198</v>
      </c>
      <c r="L58" s="6">
        <v>0.29714958420999893</v>
      </c>
      <c r="M58" t="s">
        <v>15</v>
      </c>
    </row>
    <row r="59" spans="1:13" x14ac:dyDescent="0.25">
      <c r="A59" s="5">
        <v>44762</v>
      </c>
      <c r="B59" s="5">
        <v>44772</v>
      </c>
      <c r="C59">
        <v>10</v>
      </c>
      <c r="D59">
        <v>13</v>
      </c>
      <c r="E59" s="5">
        <f t="shared" si="0"/>
        <v>44775</v>
      </c>
      <c r="F59">
        <v>31</v>
      </c>
      <c r="G59">
        <v>31</v>
      </c>
      <c r="H59" s="6">
        <v>7.6777366255144122</v>
      </c>
      <c r="I59" s="6">
        <v>0</v>
      </c>
      <c r="J59" s="6">
        <v>7.6777366255144122</v>
      </c>
      <c r="K59" s="6">
        <v>7.725844593689188</v>
      </c>
      <c r="L59" s="6">
        <v>2.4922079334481255</v>
      </c>
      <c r="M59" t="s">
        <v>16</v>
      </c>
    </row>
    <row r="60" spans="1:13" x14ac:dyDescent="0.25">
      <c r="A60" s="5">
        <v>44423</v>
      </c>
      <c r="B60" s="5">
        <v>44449</v>
      </c>
      <c r="C60">
        <v>26</v>
      </c>
      <c r="D60">
        <v>34</v>
      </c>
      <c r="E60" s="5">
        <f t="shared" si="0"/>
        <v>44457</v>
      </c>
      <c r="F60">
        <v>0</v>
      </c>
      <c r="G60">
        <v>34</v>
      </c>
      <c r="H60" s="6">
        <v>0</v>
      </c>
      <c r="I60" s="6">
        <v>126.56410256410257</v>
      </c>
      <c r="J60" s="6">
        <v>126.56410256410257</v>
      </c>
      <c r="K60" s="6">
        <v>4.8862439222042135E-2</v>
      </c>
      <c r="L60" s="6">
        <v>3.7365394699208687E-2</v>
      </c>
      <c r="M60" t="s">
        <v>12</v>
      </c>
    </row>
    <row r="61" spans="1:13" x14ac:dyDescent="0.25">
      <c r="A61" s="5">
        <v>44433</v>
      </c>
      <c r="B61" s="5">
        <v>44449</v>
      </c>
      <c r="C61">
        <v>16</v>
      </c>
      <c r="D61">
        <v>21</v>
      </c>
      <c r="E61" s="5">
        <f t="shared" si="0"/>
        <v>44454</v>
      </c>
      <c r="F61">
        <v>0</v>
      </c>
      <c r="G61">
        <v>21</v>
      </c>
      <c r="H61" s="6">
        <v>0</v>
      </c>
      <c r="I61" s="6">
        <v>143.81395348837211</v>
      </c>
      <c r="J61" s="6">
        <v>143.81395348837211</v>
      </c>
      <c r="K61" s="6">
        <v>6.9877607535575675E-2</v>
      </c>
      <c r="L61" s="6">
        <v>5.3240081931867175E-2</v>
      </c>
      <c r="M6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Minashkin</dc:creator>
  <cp:lastModifiedBy>Ахтямов Руслан Сальманович</cp:lastModifiedBy>
  <dcterms:created xsi:type="dcterms:W3CDTF">2015-06-05T18:19:34Z</dcterms:created>
  <dcterms:modified xsi:type="dcterms:W3CDTF">2021-09-01T11:47:39Z</dcterms:modified>
</cp:coreProperties>
</file>