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0490" windowHeight="7170" tabRatio="830"/>
  </bookViews>
  <sheets>
    <sheet name="итог" sheetId="1" r:id="rId1"/>
    <sheet name="шапка" sheetId="2" state="hidden" r:id="rId2"/>
  </sheets>
  <externalReferences>
    <externalReference r:id="rId3"/>
  </externalReferences>
  <definedNames>
    <definedName name="_xlnm._FilterDatabase" localSheetId="0" hidden="1">итог!$A$1:$C$40</definedName>
    <definedName name="Сп1">INDEX([1]база!$1:$1,1):INDEX([1]база!$1:$1,COUNTA([1]база!$1:$1))</definedName>
  </definedNames>
  <calcPr calcId="162913" calcOnSave="0"/>
</workbook>
</file>

<file path=xl/calcChain.xml><?xml version="1.0" encoding="utf-8"?>
<calcChain xmlns="http://schemas.openxmlformats.org/spreadsheetml/2006/main">
  <c r="H6" i="1" l="1"/>
  <c r="H4" i="1"/>
  <c r="H5" i="1"/>
  <c r="H7" i="1"/>
  <c r="H8" i="1"/>
  <c r="H9" i="1"/>
  <c r="H3" i="1"/>
  <c r="F14" i="1" l="1"/>
  <c r="F3" i="1" l="1"/>
  <c r="G3" i="1" l="1"/>
  <c r="F4" i="1"/>
  <c r="F5" i="1" l="1"/>
  <c r="G4" i="1"/>
  <c r="F6" i="1" l="1"/>
  <c r="G5" i="1"/>
  <c r="F7" i="1" l="1"/>
  <c r="G6" i="1"/>
  <c r="F8" i="1" l="1"/>
  <c r="G7" i="1"/>
  <c r="F9" i="1" l="1"/>
  <c r="G8" i="1"/>
  <c r="G9" i="1" l="1"/>
  <c r="G11" i="1" s="1"/>
</calcChain>
</file>

<file path=xl/sharedStrings.xml><?xml version="1.0" encoding="utf-8"?>
<sst xmlns="http://schemas.openxmlformats.org/spreadsheetml/2006/main" count="70" uniqueCount="34">
  <si>
    <t>Управление</t>
  </si>
  <si>
    <t>№ п/п</t>
  </si>
  <si>
    <t>№ акта/письма</t>
  </si>
  <si>
    <t>дата акта/письма</t>
  </si>
  <si>
    <t>Вид проверки*</t>
  </si>
  <si>
    <t>Наименование ДО</t>
  </si>
  <si>
    <t>Структурное подразделение (ЛПУ, ГПУ и т.д.)</t>
  </si>
  <si>
    <t>Тип объекта**</t>
  </si>
  <si>
    <t>Наименование объекта</t>
  </si>
  <si>
    <t>№ пункта в акте</t>
  </si>
  <si>
    <t>Текст нарушения</t>
  </si>
  <si>
    <t>Тип утечки***</t>
  </si>
  <si>
    <t>Текст рекомендации</t>
  </si>
  <si>
    <t>Ссылка на нормативный документ</t>
  </si>
  <si>
    <t>Срок выполнения в акте</t>
  </si>
  <si>
    <t>Перенос срока</t>
  </si>
  <si>
    <t>Причины невыполнения</t>
  </si>
  <si>
    <t>Фактический срок устранения/выполнения</t>
  </si>
  <si>
    <r>
      <t>Ожидаемая экономия газа, тыс.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</si>
  <si>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Фактическая экономия газа, тыс.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</si>
  <si>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t>Документ, подтверждающий устранение****</t>
  </si>
  <si>
    <t>Пункт нарушения
(пп.2.1-2.15)</t>
  </si>
  <si>
    <t>Кол-во актов</t>
  </si>
  <si>
    <t>Кол-во рекомендаций по устранению нарушений</t>
  </si>
  <si>
    <t>Текст</t>
  </si>
  <si>
    <t>дата</t>
  </si>
  <si>
    <t>Выполнение</t>
  </si>
  <si>
    <t>Всего нарушений по годам</t>
  </si>
  <si>
    <t>Не выполнено нарушений по годам</t>
  </si>
  <si>
    <t>год</t>
  </si>
  <si>
    <t>% Устранения</t>
  </si>
  <si>
    <t>Как сделать одной формулой и без дополнительных ячеек с годами? С определением наименьшего года и до текущего.</t>
  </si>
  <si>
    <t>это верно</t>
  </si>
  <si>
    <t>не верно, т.к. нарушения не везде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</si>
</sst>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Arial Cyr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 Cy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7" fillId="0" borderId="0" xfId="2"/>
    <xf numFmtId="0" fontId="0" fillId="0" borderId="0" xfId="0" applyAlignment="1">
      <alignment wrapText="1"/>
    </xf>
    <xf numFmtId="14" fontId="14" fillId="2" borderId="2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2" borderId="3" xfId="1" applyNumberFormat="1" applyFont="1" applyFill="1" applyBorder="1" applyAlignment="1">
      <alignment horizontal="center" vertical="center" wrapText="1"/>
    </xf>
    <xf numFmtId="14" fontId="13" fillId="0" borderId="1" xfId="3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/>
    <xf numFmtId="14" fontId="8" fillId="0" borderId="1" xfId="1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/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0" xfId="9" applyNumberFormat="1" applyFont="1" applyFill="1"/>
    <xf numFmtId="0" fontId="0" fillId="4" borderId="0" xfId="0" applyNumberFormat="1" applyFill="1"/>
    <xf numFmtId="0" fontId="8" fillId="4" borderId="1" xfId="1" applyNumberFormat="1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13 3" xfId="6"/>
    <cellStyle name="Обычный 2" xfId="3"/>
    <cellStyle name="Обычный 2 2" xfId="5"/>
    <cellStyle name="Обычный 2 3" xfId="4"/>
    <cellStyle name="Обычный 3" xfId="2"/>
    <cellStyle name="Обычный 3 4" xfId="7"/>
    <cellStyle name="Обычный 4 2" xfId="8"/>
    <cellStyle name="Обычный 7" xfId="1"/>
    <cellStyle name="Процентный" xfId="9" builtinId="5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Medium9">
    <tableStyle name="Стиль сводной таблицы 1" table="0" count="2">
      <tableStyleElement type="wholeTable" dxfId="1"/>
      <tableStyleElement type="headerRow" dxfId="0"/>
    </tableStyle>
    <tableStyle name="Стиль сводной таблицы 2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y/Desktop/12/&#1051;&#1080;&#1089;&#1090;%20Microsoft%20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сводная"/>
      <sheetName val="итог"/>
      <sheetName val="12гн"/>
      <sheetName val="Лист2"/>
      <sheetName val="база"/>
      <sheetName val="Лист Microsoft Exc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1">
          <cell r="A1" t="str">
            <v>Башкирское</v>
          </cell>
          <cell r="B1" t="str">
            <v>Djku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0"/>
  <sheetViews>
    <sheetView tabSelected="1" zoomScale="85" zoomScaleNormal="85" workbookViewId="0">
      <pane ySplit="1" topLeftCell="A2" activePane="bottomLeft" state="frozen"/>
      <selection pane="bottomLeft" activeCell="C12" sqref="C12"/>
    </sheetView>
  </sheetViews>
  <sheetFormatPr defaultColWidth="12.7109375" defaultRowHeight="15" x14ac:dyDescent="0.25"/>
  <cols>
    <col min="1" max="3" width="12.7109375" customWidth="1"/>
    <col min="6" max="6" width="12.85546875" customWidth="1"/>
    <col min="7" max="7" width="13.140625" customWidth="1"/>
    <col min="10" max="10" width="15.42578125" bestFit="1" customWidth="1"/>
  </cols>
  <sheetData>
    <row r="1" spans="1:13" s="7" customFormat="1" ht="60" x14ac:dyDescent="0.25">
      <c r="A1" s="8" t="s">
        <v>25</v>
      </c>
      <c r="B1" s="9" t="s">
        <v>10</v>
      </c>
      <c r="C1" s="10" t="s">
        <v>26</v>
      </c>
      <c r="F1" s="21" t="s">
        <v>29</v>
      </c>
      <c r="G1" s="21" t="s">
        <v>27</v>
      </c>
      <c r="H1" s="21" t="s">
        <v>28</v>
      </c>
    </row>
    <row r="2" spans="1:13" x14ac:dyDescent="0.25">
      <c r="A2" s="11">
        <v>42781</v>
      </c>
      <c r="B2" s="12" t="s">
        <v>24</v>
      </c>
      <c r="C2" s="13"/>
      <c r="F2" s="19"/>
    </row>
    <row r="3" spans="1:13" x14ac:dyDescent="0.25">
      <c r="A3" s="14">
        <v>43511</v>
      </c>
      <c r="B3" s="12" t="s">
        <v>24</v>
      </c>
      <c r="C3" s="13">
        <v>43570</v>
      </c>
      <c r="F3">
        <f>YEAR(MIN(A2:A40))</f>
        <v>2017</v>
      </c>
      <c r="G3">
        <f t="shared" ref="G3:G9" si="0">IF(SUMPRODUCT((TEXT($A$2:$A$40,"ГГГГ")=TEXT("1.1."&amp;F3,"ГГГГ"))*((TEXT($C$2:$C$40,"#")=TEXT("","ГГГГ"))))=0,0,SUMPRODUCT((TEXT($A$2:$A$40,"ГГГГ")=TEXT("1.1."&amp;F3,"ГГГГ"))*((TEXT($B$2:$B$40,"#")&lt;&gt;TEXT("","#")))))</f>
        <v>1</v>
      </c>
      <c r="H3">
        <f>SUMPRODUCT((TEXT($A$2:$A$40,"ГГГГ")=TEXT("1.1."&amp;F3,"ГГГГ"))*((TEXT($C$2:$C$40,"#")=TEXT("","ГГГГ")))*((TEXT($A$2:$A$40,"ГГГГ")=TEXT("1.1."&amp;F3,"ГГГГ"))*((TEXT($B$2:$B$40,"#")&lt;&gt;TEXT("","#")))))</f>
        <v>1</v>
      </c>
    </row>
    <row r="4" spans="1:13" x14ac:dyDescent="0.25">
      <c r="A4" s="11">
        <v>43546</v>
      </c>
      <c r="B4" s="12" t="s">
        <v>24</v>
      </c>
      <c r="C4" s="13">
        <v>44321</v>
      </c>
      <c r="F4">
        <f>F3+1</f>
        <v>2018</v>
      </c>
      <c r="G4">
        <f t="shared" si="0"/>
        <v>0</v>
      </c>
      <c r="H4">
        <f t="shared" ref="H4:H9" si="1">SUMPRODUCT((TEXT($A$2:$A$40,"ГГГГ")=TEXT("1.1."&amp;F4,"ГГГГ"))*((TEXT($C$2:$C$40,"#")=TEXT("","ГГГГ")))*((TEXT($A$2:$A$40,"ГГГГ")=TEXT("1.1."&amp;F4,"ГГГГ"))*((TEXT($B$2:$B$40,"#")&lt;&gt;TEXT("","#")))))</f>
        <v>0</v>
      </c>
    </row>
    <row r="5" spans="1:13" x14ac:dyDescent="0.25">
      <c r="A5" s="11">
        <v>43728</v>
      </c>
      <c r="B5" s="12" t="s">
        <v>24</v>
      </c>
      <c r="C5" s="13">
        <v>43863</v>
      </c>
      <c r="F5">
        <f t="shared" ref="F5:F9" si="2">F4+1</f>
        <v>2019</v>
      </c>
      <c r="G5">
        <f t="shared" si="0"/>
        <v>0</v>
      </c>
      <c r="H5">
        <f t="shared" si="1"/>
        <v>0</v>
      </c>
    </row>
    <row r="6" spans="1:13" x14ac:dyDescent="0.25">
      <c r="A6" s="11">
        <v>43728</v>
      </c>
      <c r="B6" s="12" t="s">
        <v>24</v>
      </c>
      <c r="C6" s="15">
        <v>43847</v>
      </c>
      <c r="F6">
        <f t="shared" si="2"/>
        <v>2020</v>
      </c>
      <c r="G6">
        <f t="shared" si="0"/>
        <v>16</v>
      </c>
      <c r="H6">
        <f>SUMPRODUCT((TEXT($A$2:$A$40,"ГГГГ")=TEXT("1.1."&amp;F6,"ГГГГ"))*((TEXT($C$2:$C$40,"#")=TEXT("","ГГГГ")))*((TEXT($A$2:$A$40,"ГГГГ")=TEXT("1.1."&amp;F6,"ГГГГ"))*((TEXT($B$2:$B$40,"#")&lt;&gt;TEXT("","#")))))</f>
        <v>2</v>
      </c>
    </row>
    <row r="7" spans="1:13" x14ac:dyDescent="0.25">
      <c r="A7" s="11">
        <v>43784</v>
      </c>
      <c r="B7" s="12" t="s">
        <v>24</v>
      </c>
      <c r="C7" s="15">
        <v>43848</v>
      </c>
      <c r="F7">
        <f t="shared" si="2"/>
        <v>2021</v>
      </c>
      <c r="G7">
        <f t="shared" si="0"/>
        <v>13</v>
      </c>
      <c r="H7">
        <f t="shared" si="1"/>
        <v>5</v>
      </c>
    </row>
    <row r="8" spans="1:13" x14ac:dyDescent="0.25">
      <c r="A8" s="11">
        <v>43810</v>
      </c>
      <c r="B8" s="12" t="s">
        <v>24</v>
      </c>
      <c r="C8" s="15">
        <v>43847</v>
      </c>
      <c r="F8">
        <f t="shared" si="2"/>
        <v>2022</v>
      </c>
      <c r="G8">
        <f t="shared" si="0"/>
        <v>0</v>
      </c>
      <c r="H8">
        <f t="shared" si="1"/>
        <v>0</v>
      </c>
    </row>
    <row r="9" spans="1:13" x14ac:dyDescent="0.25">
      <c r="A9" s="15">
        <v>43847</v>
      </c>
      <c r="B9" s="12" t="s">
        <v>24</v>
      </c>
      <c r="C9" s="15">
        <v>43847</v>
      </c>
      <c r="F9">
        <f t="shared" si="2"/>
        <v>2023</v>
      </c>
      <c r="G9">
        <f t="shared" si="0"/>
        <v>0</v>
      </c>
      <c r="H9">
        <f t="shared" si="1"/>
        <v>0</v>
      </c>
    </row>
    <row r="10" spans="1:13" x14ac:dyDescent="0.25">
      <c r="A10" s="15">
        <v>43847</v>
      </c>
      <c r="B10" s="12" t="s">
        <v>24</v>
      </c>
      <c r="C10" s="15">
        <v>43847</v>
      </c>
      <c r="M10" s="20"/>
    </row>
    <row r="11" spans="1:13" x14ac:dyDescent="0.25">
      <c r="A11" s="15">
        <v>43847</v>
      </c>
      <c r="B11" s="12" t="s">
        <v>24</v>
      </c>
      <c r="C11" s="15">
        <v>43847</v>
      </c>
      <c r="F11" t="s">
        <v>30</v>
      </c>
      <c r="G11" s="23">
        <f>1-(SUM(H3:H9)/SUM(G3:G9))</f>
        <v>0.73333333333333339</v>
      </c>
      <c r="H11" s="22" t="s">
        <v>32</v>
      </c>
      <c r="J11" s="19" t="s">
        <v>31</v>
      </c>
    </row>
    <row r="12" spans="1:13" x14ac:dyDescent="0.25">
      <c r="A12" s="15">
        <v>43847</v>
      </c>
      <c r="B12" s="25"/>
      <c r="C12" s="15">
        <v>43847</v>
      </c>
    </row>
    <row r="13" spans="1:13" x14ac:dyDescent="0.25">
      <c r="A13" s="16">
        <v>44092</v>
      </c>
      <c r="B13" s="12" t="s">
        <v>24</v>
      </c>
      <c r="C13" s="13">
        <v>44228</v>
      </c>
    </row>
    <row r="14" spans="1:13" x14ac:dyDescent="0.25">
      <c r="A14" s="16">
        <v>44092</v>
      </c>
      <c r="B14" s="12" t="s">
        <v>24</v>
      </c>
      <c r="C14" s="13">
        <v>44229</v>
      </c>
      <c r="F14" s="24">
        <f>1-(COUNT(A2:A40)-COUNT(C2:C40))/COUNT(C2:C40)</f>
        <v>0.74193548387096775</v>
      </c>
      <c r="G14" t="s">
        <v>33</v>
      </c>
    </row>
    <row r="15" spans="1:13" x14ac:dyDescent="0.25">
      <c r="A15" s="16">
        <v>44092</v>
      </c>
      <c r="B15" s="12" t="s">
        <v>24</v>
      </c>
      <c r="C15" s="13">
        <v>44230</v>
      </c>
    </row>
    <row r="16" spans="1:13" x14ac:dyDescent="0.25">
      <c r="A16" s="16">
        <v>44092</v>
      </c>
      <c r="B16" s="25"/>
      <c r="C16" s="13">
        <v>44231</v>
      </c>
    </row>
    <row r="17" spans="1:10" x14ac:dyDescent="0.25">
      <c r="A17" s="16">
        <v>44093</v>
      </c>
      <c r="B17" s="12" t="s">
        <v>24</v>
      </c>
      <c r="C17" s="13"/>
    </row>
    <row r="18" spans="1:10" x14ac:dyDescent="0.25">
      <c r="A18" s="16">
        <v>44092</v>
      </c>
      <c r="B18" s="12" t="s">
        <v>24</v>
      </c>
      <c r="C18" s="13">
        <v>44233</v>
      </c>
      <c r="J18" s="18"/>
    </row>
    <row r="19" spans="1:10" x14ac:dyDescent="0.25">
      <c r="A19" s="16">
        <v>44092</v>
      </c>
      <c r="B19" s="12" t="s">
        <v>24</v>
      </c>
      <c r="C19" s="13"/>
    </row>
    <row r="20" spans="1:10" x14ac:dyDescent="0.25">
      <c r="A20" s="16">
        <v>44092</v>
      </c>
      <c r="B20" s="12" t="s">
        <v>24</v>
      </c>
      <c r="C20" s="13">
        <v>44235</v>
      </c>
      <c r="I20" s="18"/>
    </row>
    <row r="21" spans="1:10" x14ac:dyDescent="0.25">
      <c r="A21" s="16">
        <v>44155</v>
      </c>
      <c r="B21" s="12" t="s">
        <v>24</v>
      </c>
      <c r="C21" s="16">
        <v>44155</v>
      </c>
    </row>
    <row r="22" spans="1:10" x14ac:dyDescent="0.25">
      <c r="A22" s="16">
        <v>44155</v>
      </c>
      <c r="B22" s="12" t="s">
        <v>24</v>
      </c>
      <c r="C22" s="16">
        <v>44155</v>
      </c>
    </row>
    <row r="23" spans="1:10" x14ac:dyDescent="0.25">
      <c r="A23" s="16">
        <v>44155</v>
      </c>
      <c r="B23" s="12" t="s">
        <v>24</v>
      </c>
      <c r="C23" s="16">
        <v>44155</v>
      </c>
    </row>
    <row r="24" spans="1:10" x14ac:dyDescent="0.25">
      <c r="A24" s="16">
        <v>44183</v>
      </c>
      <c r="B24" s="12" t="s">
        <v>24</v>
      </c>
      <c r="C24" s="16">
        <v>44183</v>
      </c>
    </row>
    <row r="25" spans="1:10" x14ac:dyDescent="0.25">
      <c r="A25" s="16">
        <v>44183</v>
      </c>
      <c r="B25" s="12" t="s">
        <v>24</v>
      </c>
      <c r="C25" s="16">
        <v>44183</v>
      </c>
    </row>
    <row r="26" spans="1:10" x14ac:dyDescent="0.25">
      <c r="A26" s="16">
        <v>44183</v>
      </c>
      <c r="B26" s="12" t="s">
        <v>24</v>
      </c>
      <c r="C26" s="16">
        <v>44183</v>
      </c>
    </row>
    <row r="27" spans="1:10" x14ac:dyDescent="0.25">
      <c r="A27" s="16">
        <v>44239</v>
      </c>
      <c r="B27" s="12" t="s">
        <v>24</v>
      </c>
      <c r="C27" s="16">
        <v>44239</v>
      </c>
    </row>
    <row r="28" spans="1:10" x14ac:dyDescent="0.25">
      <c r="A28" s="16">
        <v>44239</v>
      </c>
      <c r="B28" s="12" t="s">
        <v>24</v>
      </c>
      <c r="C28" s="16">
        <v>44239</v>
      </c>
    </row>
    <row r="29" spans="1:10" x14ac:dyDescent="0.25">
      <c r="A29" s="16">
        <v>44239</v>
      </c>
      <c r="B29" s="25"/>
      <c r="C29" s="16">
        <v>44239</v>
      </c>
    </row>
    <row r="30" spans="1:10" x14ac:dyDescent="0.25">
      <c r="A30" s="16">
        <v>44239</v>
      </c>
      <c r="B30" s="12" t="s">
        <v>24</v>
      </c>
      <c r="C30" s="16">
        <v>44239</v>
      </c>
    </row>
    <row r="31" spans="1:10" x14ac:dyDescent="0.25">
      <c r="A31" s="16">
        <v>44240</v>
      </c>
      <c r="B31" s="12" t="s">
        <v>24</v>
      </c>
      <c r="C31" s="16">
        <v>44239</v>
      </c>
    </row>
    <row r="32" spans="1:10" x14ac:dyDescent="0.25">
      <c r="A32" s="16">
        <v>44239</v>
      </c>
      <c r="B32" s="12" t="s">
        <v>24</v>
      </c>
      <c r="C32" s="16">
        <v>44239</v>
      </c>
    </row>
    <row r="33" spans="1:3" x14ac:dyDescent="0.25">
      <c r="A33" s="16">
        <v>44239</v>
      </c>
      <c r="B33" s="12" t="s">
        <v>24</v>
      </c>
      <c r="C33" s="16">
        <v>44239</v>
      </c>
    </row>
    <row r="34" spans="1:3" x14ac:dyDescent="0.25">
      <c r="A34" s="16">
        <v>44239</v>
      </c>
      <c r="B34" s="12" t="s">
        <v>24</v>
      </c>
      <c r="C34" s="16">
        <v>44239</v>
      </c>
    </row>
    <row r="35" spans="1:3" x14ac:dyDescent="0.25">
      <c r="A35" s="16">
        <v>44239</v>
      </c>
      <c r="B35" s="12" t="s">
        <v>24</v>
      </c>
      <c r="C35" s="16">
        <v>44239</v>
      </c>
    </row>
    <row r="36" spans="1:3" x14ac:dyDescent="0.25">
      <c r="A36" s="16">
        <v>44274</v>
      </c>
      <c r="B36" s="12" t="s">
        <v>24</v>
      </c>
      <c r="C36" s="17"/>
    </row>
    <row r="37" spans="1:3" x14ac:dyDescent="0.25">
      <c r="A37" s="16">
        <v>44358</v>
      </c>
      <c r="B37" s="12" t="s">
        <v>24</v>
      </c>
      <c r="C37" s="17"/>
    </row>
    <row r="38" spans="1:3" x14ac:dyDescent="0.25">
      <c r="A38" s="16">
        <v>44358</v>
      </c>
      <c r="B38" s="12" t="s">
        <v>24</v>
      </c>
      <c r="C38" s="17"/>
    </row>
    <row r="39" spans="1:3" x14ac:dyDescent="0.25">
      <c r="A39" s="16">
        <v>44358</v>
      </c>
      <c r="B39" s="12" t="s">
        <v>24</v>
      </c>
      <c r="C39" s="17"/>
    </row>
    <row r="40" spans="1:3" x14ac:dyDescent="0.25">
      <c r="A40" s="16">
        <v>44358</v>
      </c>
      <c r="B40" s="12" t="s">
        <v>24</v>
      </c>
      <c r="C40" s="17"/>
    </row>
  </sheetData>
  <autoFilter ref="A1:C40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1"/>
  <sheetViews>
    <sheetView workbookViewId="0">
      <selection activeCell="X1" sqref="X1"/>
    </sheetView>
  </sheetViews>
  <sheetFormatPr defaultRowHeight="15" x14ac:dyDescent="0.25"/>
  <cols>
    <col min="1" max="1" width="10.28515625" customWidth="1"/>
    <col min="3" max="3" width="10.140625" customWidth="1"/>
    <col min="4" max="4" width="10.42578125" customWidth="1"/>
  </cols>
  <sheetData>
    <row r="1" spans="1:24" s="6" customFormat="1" ht="73.5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3" t="s">
        <v>14</v>
      </c>
      <c r="P1" s="2" t="s">
        <v>15</v>
      </c>
      <c r="Q1" s="2" t="s">
        <v>16</v>
      </c>
      <c r="R1" s="2" t="s">
        <v>17</v>
      </c>
      <c r="S1" s="5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шапка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2021-08-25T13:29:10Z</dcterms:modified>
</cp:coreProperties>
</file>