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Лист1!$J$1:$N$11</definedName>
  </definedNames>
  <calcPr calcId="145621"/>
</workbook>
</file>

<file path=xl/calcChain.xml><?xml version="1.0" encoding="utf-8"?>
<calcChain xmlns="http://schemas.openxmlformats.org/spreadsheetml/2006/main">
  <c r="B2" i="1" l="1"/>
  <c r="B5" i="1"/>
  <c r="B4" i="1"/>
  <c r="B3" i="1"/>
</calcChain>
</file>

<file path=xl/comments1.xml><?xml version="1.0" encoding="utf-8"?>
<comments xmlns="http://schemas.openxmlformats.org/spreadsheetml/2006/main">
  <authors>
    <author>Автор</author>
  </authors>
  <commentList>
    <comment ref="C2" author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должно быть</t>
        </r>
      </text>
    </comment>
  </commentList>
</comments>
</file>

<file path=xl/sharedStrings.xml><?xml version="1.0" encoding="utf-8"?>
<sst xmlns="http://schemas.openxmlformats.org/spreadsheetml/2006/main" count="43" uniqueCount="28">
  <si>
    <t>Способ закупки</t>
  </si>
  <si>
    <t>ОТ, ОТТ</t>
  </si>
  <si>
    <t>ЗЦП</t>
  </si>
  <si>
    <t>ОИ</t>
  </si>
  <si>
    <t>ЭМ</t>
  </si>
  <si>
    <t>Товары</t>
  </si>
  <si>
    <t>№ п/п</t>
  </si>
  <si>
    <t>Яблоко</t>
  </si>
  <si>
    <t>Слива</t>
  </si>
  <si>
    <t>Банан</t>
  </si>
  <si>
    <t>Персик</t>
  </si>
  <si>
    <t>Грейпфрут</t>
  </si>
  <si>
    <t>Дыня</t>
  </si>
  <si>
    <t>Вишня</t>
  </si>
  <si>
    <t>Апельсин</t>
  </si>
  <si>
    <t>Абрикос</t>
  </si>
  <si>
    <t>Груша</t>
  </si>
  <si>
    <t>ОТ</t>
  </si>
  <si>
    <t>ОТТ</t>
  </si>
  <si>
    <t>Общая сумма</t>
  </si>
  <si>
    <t>Статус договора</t>
  </si>
  <si>
    <t>Заключен</t>
  </si>
  <si>
    <t>Проект</t>
  </si>
  <si>
    <t>Исполнен</t>
  </si>
  <si>
    <t>СУММ(СУММЕСЛИМН($N$2:$N$11;$L$2:$L$11;"ОТ";$L$2:$L$11;"ОТТ";$M$2:$M$11;{"Заключен";"Исполнен"}))</t>
  </si>
  <si>
    <t>СУММ(СУММЕСЛИМН($N$2:$N$11;$L$2:$L$11;"ОТ";$L$2:$L$11;{"ОТТ"};$M$2:$M$11;{"Заключен";"Исполнен"}))</t>
  </si>
  <si>
    <t>СУММ(СУММЕСЛИМН($N$2:$N$11;$L$2:$L$11;{"ОТ";"ОТТ"};$M$2:$M$11;{"Заключен";"Исполнен"}))</t>
  </si>
  <si>
    <t>Свод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</si>
</sst>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7"/>
  <sheetViews>
    <sheetView tabSelected="1" workbookViewId="0"/>
  </sheetViews>
  <sheetFormatPr defaultRowHeight="15" x14ac:dyDescent="0.25"/>
  <cols>
    <col min="1" max="1" width="16.28515625" customWidth="1"/>
    <col min="11" max="11" width="23" customWidth="1"/>
    <col min="12" max="13" width="15.5703125" customWidth="1"/>
    <col min="14" max="14" width="14.85546875" customWidth="1"/>
  </cols>
  <sheetData>
    <row r="1" spans="1:14" x14ac:dyDescent="0.25">
      <c r="A1" s="4" t="s">
        <v>27</v>
      </c>
      <c r="J1" s="1" t="s">
        <v>6</v>
      </c>
      <c r="K1" s="1" t="s">
        <v>5</v>
      </c>
      <c r="L1" s="1" t="s">
        <v>0</v>
      </c>
      <c r="M1" s="1" t="s">
        <v>20</v>
      </c>
      <c r="N1" s="1" t="s">
        <v>19</v>
      </c>
    </row>
    <row r="2" spans="1:14" x14ac:dyDescent="0.25">
      <c r="A2" t="s">
        <v>1</v>
      </c>
      <c r="B2" s="3">
        <f>SUM(SUMIFS($N$2:$N$11,$L$2:$L$11,"ОТ",$L$2:$L$11,"ОТТ",$M$2:$M$11,{"Заключен","Исполнен"}))</f>
        <v>0</v>
      </c>
      <c r="C2" s="3">
        <v>16200</v>
      </c>
      <c r="J2" s="1">
        <v>1</v>
      </c>
      <c r="K2" s="1" t="s">
        <v>7</v>
      </c>
      <c r="L2" s="1" t="s">
        <v>17</v>
      </c>
      <c r="M2" s="1" t="s">
        <v>21</v>
      </c>
      <c r="N2" s="2">
        <v>5000</v>
      </c>
    </row>
    <row r="3" spans="1:14" x14ac:dyDescent="0.25">
      <c r="A3" t="s">
        <v>2</v>
      </c>
      <c r="B3" s="3">
        <f>SUM(SUMIFS($N$2:$N$11,$L$2:$L$11,"ЗЦП",$M$2:$M$11,{"Заключен","Исполнен"}))</f>
        <v>2240</v>
      </c>
      <c r="J3" s="1">
        <v>2</v>
      </c>
      <c r="K3" s="1" t="s">
        <v>8</v>
      </c>
      <c r="L3" s="1" t="s">
        <v>2</v>
      </c>
      <c r="M3" s="1" t="s">
        <v>22</v>
      </c>
      <c r="N3" s="2">
        <v>3250</v>
      </c>
    </row>
    <row r="4" spans="1:14" x14ac:dyDescent="0.25">
      <c r="A4" t="s">
        <v>3</v>
      </c>
      <c r="B4" s="3">
        <f>SUM(SUMIFS($N$2:$N$11,$L$2:$L$11,"ОИ",$M$2:$M$11,{"Заключен","Исполнен"}))</f>
        <v>1180</v>
      </c>
      <c r="J4" s="1">
        <v>3</v>
      </c>
      <c r="K4" s="1" t="s">
        <v>9</v>
      </c>
      <c r="L4" s="1" t="s">
        <v>2</v>
      </c>
      <c r="M4" s="1" t="s">
        <v>23</v>
      </c>
      <c r="N4" s="2">
        <v>2240</v>
      </c>
    </row>
    <row r="5" spans="1:14" x14ac:dyDescent="0.25">
      <c r="A5" t="s">
        <v>4</v>
      </c>
      <c r="B5" s="3">
        <f>SUM(SUMIFS($N$2:$N$11,$L$2:$L$11,"ЭМ",$M$2:$M$11,{"Заключен","Исполнен"}))</f>
        <v>4600</v>
      </c>
      <c r="J5" s="1">
        <v>4</v>
      </c>
      <c r="K5" s="1" t="s">
        <v>10</v>
      </c>
      <c r="L5" s="1" t="s">
        <v>3</v>
      </c>
      <c r="M5" s="1" t="s">
        <v>22</v>
      </c>
      <c r="N5" s="2">
        <v>3250</v>
      </c>
    </row>
    <row r="6" spans="1:14" x14ac:dyDescent="0.25">
      <c r="J6" s="1">
        <v>5</v>
      </c>
      <c r="K6" s="1" t="s">
        <v>11</v>
      </c>
      <c r="L6" s="1" t="s">
        <v>3</v>
      </c>
      <c r="M6" s="1" t="s">
        <v>21</v>
      </c>
      <c r="N6" s="2">
        <v>1180</v>
      </c>
    </row>
    <row r="7" spans="1:14" x14ac:dyDescent="0.25">
      <c r="J7" s="1">
        <v>6</v>
      </c>
      <c r="K7" s="1" t="s">
        <v>12</v>
      </c>
      <c r="L7" s="1" t="s">
        <v>4</v>
      </c>
      <c r="M7" s="1" t="s">
        <v>21</v>
      </c>
      <c r="N7" s="2">
        <v>4600</v>
      </c>
    </row>
    <row r="8" spans="1:14" x14ac:dyDescent="0.25">
      <c r="J8" s="1">
        <v>7</v>
      </c>
      <c r="K8" s="1" t="s">
        <v>13</v>
      </c>
      <c r="L8" s="1" t="s">
        <v>4</v>
      </c>
      <c r="M8" s="1" t="s">
        <v>22</v>
      </c>
      <c r="N8" s="2">
        <v>1625</v>
      </c>
    </row>
    <row r="9" spans="1:14" x14ac:dyDescent="0.25">
      <c r="J9" s="1">
        <v>8</v>
      </c>
      <c r="K9" s="1" t="s">
        <v>14</v>
      </c>
      <c r="L9" s="1" t="s">
        <v>18</v>
      </c>
      <c r="M9" s="1" t="s">
        <v>21</v>
      </c>
      <c r="N9" s="2">
        <v>6200</v>
      </c>
    </row>
    <row r="10" spans="1:14" x14ac:dyDescent="0.25">
      <c r="J10" s="1">
        <v>9</v>
      </c>
      <c r="K10" s="1" t="s">
        <v>15</v>
      </c>
      <c r="L10" s="1" t="s">
        <v>18</v>
      </c>
      <c r="M10" s="1" t="s">
        <v>22</v>
      </c>
      <c r="N10" s="2">
        <v>4080</v>
      </c>
    </row>
    <row r="11" spans="1:14" x14ac:dyDescent="0.25">
      <c r="J11" s="1">
        <v>10</v>
      </c>
      <c r="K11" s="1" t="s">
        <v>16</v>
      </c>
      <c r="L11" s="1" t="s">
        <v>17</v>
      </c>
      <c r="M11" s="1" t="s">
        <v>21</v>
      </c>
      <c r="N11" s="2">
        <v>5000</v>
      </c>
    </row>
    <row r="15" spans="1:14" x14ac:dyDescent="0.25">
      <c r="B15" t="s">
        <v>24</v>
      </c>
    </row>
    <row r="16" spans="1:14" x14ac:dyDescent="0.25">
      <c r="B16" t="s">
        <v>25</v>
      </c>
    </row>
    <row r="17" spans="2:2" x14ac:dyDescent="0.25">
      <c r="B17" t="s">
        <v>26</v>
      </c>
    </row>
  </sheetData>
  <autoFilter ref="J1:N11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2021-09-05T08:26:49Z</dcterms:modified>
</cp:coreProperties>
</file>