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тон\Desktop\"/>
    </mc:Choice>
  </mc:AlternateContent>
  <xr:revisionPtr revIDLastSave="0" documentId="13_ncr:1_{286ED220-203E-412C-ABBD-A530EAD781D5}" xr6:coauthVersionLast="37" xr6:coauthVersionMax="37" xr10:uidLastSave="{00000000-0000-0000-0000-000000000000}"/>
  <bookViews>
    <workbookView xWindow="0" yWindow="0" windowWidth="28800" windowHeight="14025" tabRatio="403" xr2:uid="{0731C0BB-5CA0-4BE5-B3A7-E7DB08FDA39F}"/>
  </bookViews>
  <sheets>
    <sheet name="оплаты просрочка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4" i="1" l="1"/>
  <c r="CK4" i="1"/>
  <c r="AR4" i="1"/>
  <c r="AV4" i="1" s="1"/>
  <c r="AN4" i="1"/>
  <c r="R4" i="1"/>
  <c r="N4" i="1"/>
  <c r="J4" i="1"/>
  <c r="K4" i="1" s="1"/>
  <c r="O4" i="1" s="1"/>
  <c r="G4" i="1"/>
  <c r="X4" i="1" s="1"/>
  <c r="AB4" i="1" s="1"/>
  <c r="AF4" i="1" s="1"/>
  <c r="AJ4" i="1" s="1"/>
  <c r="G2" i="1"/>
  <c r="K2" i="1" s="1"/>
  <c r="O2" i="1" s="1"/>
  <c r="S2" i="1" s="1"/>
  <c r="W2" i="1" s="1"/>
  <c r="AA2" i="1" s="1"/>
  <c r="AE2" i="1" s="1"/>
  <c r="AI2" i="1" s="1"/>
  <c r="AM2" i="1" s="1"/>
  <c r="AQ2" i="1" s="1"/>
  <c r="AU2" i="1" s="1"/>
  <c r="AY2" i="1" s="1"/>
  <c r="BC2" i="1" s="1"/>
  <c r="BG2" i="1" s="1"/>
  <c r="BK2" i="1" s="1"/>
  <c r="BO2" i="1" s="1"/>
  <c r="BS2" i="1" s="1"/>
  <c r="BW2" i="1" s="1"/>
  <c r="CA2" i="1" s="1"/>
  <c r="CE2" i="1" s="1"/>
  <c r="CI2" i="1" s="1"/>
  <c r="CM2" i="1" s="1"/>
  <c r="CQ2" i="1" s="1"/>
  <c r="CU2" i="1" s="1"/>
  <c r="CY2" i="1" s="1"/>
  <c r="DC2" i="1" s="1"/>
  <c r="DG2" i="1" s="1"/>
  <c r="DK2" i="1" s="1"/>
  <c r="DO2" i="1" s="1"/>
  <c r="S4" i="1" l="1"/>
  <c r="W4" i="1" s="1"/>
  <c r="AA4" i="1" s="1"/>
  <c r="AE4" i="1" s="1"/>
  <c r="AI4" i="1" s="1"/>
  <c r="AM4" i="1" s="1"/>
  <c r="AQ4" i="1" s="1"/>
  <c r="AU4" i="1" s="1"/>
  <c r="AY4" i="1" s="1"/>
  <c r="BC4" i="1" l="1"/>
  <c r="BG4" i="1" s="1"/>
  <c r="BK4" i="1" s="1"/>
  <c r="BO4" i="1" s="1"/>
  <c r="AZ4" i="1"/>
  <c r="BS4" i="1" l="1"/>
  <c r="BW4" i="1" s="1"/>
  <c r="CA4" i="1" s="1"/>
  <c r="CE4" i="1" s="1"/>
  <c r="CI4" i="1" s="1"/>
  <c r="CM4" i="1" s="1"/>
  <c r="CQ4" i="1" s="1"/>
  <c r="CU4" i="1" s="1"/>
  <c r="CY4" i="1" s="1"/>
  <c r="DC4" i="1" s="1"/>
  <c r="DG4" i="1" s="1"/>
  <c r="DK4" i="1" s="1"/>
  <c r="DO4" i="1" s="1"/>
  <c r="BP4" i="1"/>
  <c r="BT4" i="1" s="1"/>
  <c r="BX4" i="1" s="1"/>
</calcChain>
</file>

<file path=xl/sharedStrings.xml><?xml version="1.0" encoding="utf-8"?>
<sst xmlns="http://schemas.openxmlformats.org/spreadsheetml/2006/main" count="148" uniqueCount="34">
  <si>
    <t>Период</t>
  </si>
  <si>
    <t>Неделя 5</t>
  </si>
  <si>
    <t>Неделя 6</t>
  </si>
  <si>
    <t>Неделя 7</t>
  </si>
  <si>
    <t>Неделя 8</t>
  </si>
  <si>
    <t>Неделя 9</t>
  </si>
  <si>
    <t>Неделя 10</t>
  </si>
  <si>
    <t>Неделя 11</t>
  </si>
  <si>
    <t>Неделя 12</t>
  </si>
  <si>
    <t>Неделя 13</t>
  </si>
  <si>
    <t>Неделя 14</t>
  </si>
  <si>
    <t>Неделя 15</t>
  </si>
  <si>
    <t>Неделя 16</t>
  </si>
  <si>
    <t>Неделя 17</t>
  </si>
  <si>
    <t>Неделя 18</t>
  </si>
  <si>
    <t>Неделя 19</t>
  </si>
  <si>
    <t>Неделя 20</t>
  </si>
  <si>
    <t>Неделя 21</t>
  </si>
  <si>
    <t>Неделя 22</t>
  </si>
  <si>
    <t>Неделя 23</t>
  </si>
  <si>
    <t>Неделя 24</t>
  </si>
  <si>
    <t>Неделя 25</t>
  </si>
  <si>
    <t>Неделя 26</t>
  </si>
  <si>
    <t>Неделя 27</t>
  </si>
  <si>
    <t>Неделя 28</t>
  </si>
  <si>
    <t>Неделя 29</t>
  </si>
  <si>
    <t>Неделя 30</t>
  </si>
  <si>
    <t>Неделя 31</t>
  </si>
  <si>
    <t>Неделя 32</t>
  </si>
  <si>
    <t>Неделя 33</t>
  </si>
  <si>
    <t>Итого ДЗ</t>
  </si>
  <si>
    <t>в т.ч. просроченная</t>
  </si>
  <si>
    <t>Оплата</t>
  </si>
  <si>
    <t>Отгрузка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</si>
</sst>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\economist\&#1054;&#1073;&#1097;&#1080;&#1077;%20&#1076;&#1072;&#1085;&#1085;&#1099;&#1077;%20&#1062;&#1058;&#1050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Д ХТК"/>
      <sheetName val="Займ Ин"/>
      <sheetName val="ТД ХТК (2)"/>
      <sheetName val="ТД ХТК (3)"/>
      <sheetName val="Снижение прибыли"/>
      <sheetName val="Оплаты ТД ХТк"/>
      <sheetName val="ЗАЙМ транскон"/>
    </sheetNames>
    <sheetDataSet>
      <sheetData sheetId="0">
        <row r="6">
          <cell r="E6">
            <v>29707567.850000001</v>
          </cell>
        </row>
        <row r="7">
          <cell r="E7">
            <v>29615092.079999998</v>
          </cell>
        </row>
        <row r="8">
          <cell r="E8">
            <v>25354420.699999999</v>
          </cell>
        </row>
        <row r="12">
          <cell r="E12">
            <v>29601871.817279998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0EFBB-728F-4DF2-9817-76982EE50311}">
  <dimension ref="B1:DP9"/>
  <sheetViews>
    <sheetView tabSelected="1" zoomScale="115" zoomScaleNormal="115" workbookViewId="0">
      <selection activeCell="E8" sqref="E8"/>
    </sheetView>
  </sheetViews>
  <sheetFormatPr defaultColWidth="9.140625" defaultRowHeight="15.75" x14ac:dyDescent="0.25"/>
  <cols>
    <col min="1" max="1" width="1.42578125" style="1" customWidth="1"/>
    <col min="2" max="2" width="22.7109375" style="1" customWidth="1"/>
    <col min="3" max="3" width="10.42578125" style="1" customWidth="1"/>
    <col min="4" max="4" width="12.5703125" style="1" customWidth="1"/>
    <col min="5" max="5" width="8.140625" style="1" customWidth="1"/>
    <col min="6" max="6" width="10.28515625" style="1" customWidth="1"/>
    <col min="7" max="7" width="10.42578125" style="1" customWidth="1"/>
    <col min="8" max="8" width="12.5703125" style="1" customWidth="1"/>
    <col min="9" max="9" width="8.140625" style="1" customWidth="1"/>
    <col min="10" max="10" width="10.28515625" style="1" customWidth="1"/>
    <col min="11" max="11" width="7.7109375" style="1" customWidth="1"/>
    <col min="12" max="12" width="8.85546875" style="1" customWidth="1"/>
    <col min="13" max="13" width="8.140625" style="1" customWidth="1"/>
    <col min="14" max="14" width="8.5703125" style="1" customWidth="1"/>
    <col min="15" max="15" width="10.42578125" style="1" customWidth="1"/>
    <col min="16" max="16" width="12.42578125" style="1" customWidth="1"/>
    <col min="17" max="17" width="8.140625" style="1" customWidth="1"/>
    <col min="18" max="18" width="8.5703125" style="1" customWidth="1"/>
    <col min="19" max="19" width="8.85546875" style="1" customWidth="1"/>
    <col min="20" max="20" width="12.42578125" style="1" customWidth="1"/>
    <col min="21" max="21" width="8.140625" style="1" customWidth="1"/>
    <col min="22" max="22" width="10.28515625" style="1" customWidth="1"/>
    <col min="23" max="23" width="10.42578125" style="1" customWidth="1"/>
    <col min="24" max="24" width="10.85546875" style="1" customWidth="1"/>
    <col min="25" max="25" width="8.140625" style="1" customWidth="1"/>
    <col min="26" max="26" width="10.28515625" style="1" customWidth="1"/>
    <col min="27" max="27" width="10.42578125" style="1" customWidth="1"/>
    <col min="28" max="28" width="12.42578125" style="1" customWidth="1"/>
    <col min="29" max="29" width="8.140625" style="1" customWidth="1"/>
    <col min="30" max="30" width="10.28515625" style="1" customWidth="1"/>
    <col min="31" max="31" width="10.42578125" style="1" customWidth="1"/>
    <col min="32" max="32" width="13" style="1" customWidth="1"/>
    <col min="33" max="33" width="9.140625" style="1" customWidth="1"/>
    <col min="34" max="34" width="10.140625" style="1" customWidth="1"/>
    <col min="35" max="48" width="9.140625" style="1" customWidth="1"/>
    <col min="49" max="49" width="12.28515625" style="1" customWidth="1"/>
    <col min="50" max="50" width="12.7109375" style="1" customWidth="1"/>
    <col min="51" max="51" width="11.140625" style="1" customWidth="1"/>
    <col min="52" max="52" width="13.85546875" style="1" customWidth="1"/>
    <col min="53" max="53" width="11.85546875" style="1" customWidth="1"/>
    <col min="54" max="54" width="12" style="1" customWidth="1"/>
    <col min="55" max="55" width="11.140625" style="1" customWidth="1"/>
    <col min="56" max="56" width="12.7109375" style="1" customWidth="1"/>
    <col min="57" max="57" width="9.140625" style="1" customWidth="1"/>
    <col min="58" max="58" width="10.140625" style="1" customWidth="1"/>
    <col min="59" max="59" width="12.85546875" style="1" customWidth="1"/>
    <col min="60" max="60" width="13.7109375" style="1" customWidth="1"/>
    <col min="61" max="62" width="12" style="1" customWidth="1"/>
    <col min="63" max="63" width="13.140625" style="1" customWidth="1"/>
    <col min="64" max="64" width="13" style="1" customWidth="1"/>
    <col min="65" max="65" width="11.28515625" style="1" customWidth="1"/>
    <col min="66" max="66" width="12.85546875" style="1" customWidth="1"/>
    <col min="67" max="67" width="13" style="1" customWidth="1"/>
    <col min="68" max="68" width="17.85546875" style="1" customWidth="1"/>
    <col min="69" max="84" width="9.140625" style="1" customWidth="1"/>
    <col min="85" max="85" width="11.28515625" style="1" customWidth="1"/>
    <col min="86" max="86" width="11.42578125" style="1" customWidth="1"/>
    <col min="87" max="89" width="9.140625" style="1" customWidth="1"/>
    <col min="90" max="90" width="13.28515625" style="1" customWidth="1"/>
    <col min="91" max="91" width="11" style="1" customWidth="1"/>
    <col min="92" max="92" width="9.140625" style="1" customWidth="1"/>
    <col min="93" max="93" width="10.85546875" style="1" customWidth="1"/>
    <col min="94" max="94" width="10.42578125" style="1" customWidth="1"/>
    <col min="95" max="95" width="11.140625" style="1" customWidth="1"/>
    <col min="96" max="96" width="10.7109375" style="1" customWidth="1"/>
    <col min="97" max="97" width="11.140625" style="1" customWidth="1"/>
    <col min="98" max="98" width="10.28515625" style="1" customWidth="1"/>
    <col min="99" max="104" width="9.140625" style="1" customWidth="1"/>
    <col min="105" max="105" width="10.140625" style="1" customWidth="1"/>
    <col min="106" max="106" width="10.85546875" style="1" customWidth="1"/>
    <col min="107" max="107" width="7.28515625" style="1" customWidth="1"/>
    <col min="108" max="116" width="9.140625" style="1" customWidth="1"/>
    <col min="117" max="118" width="9.140625" style="1"/>
    <col min="119" max="119" width="10.85546875" style="1" customWidth="1"/>
    <col min="120" max="120" width="9.85546875" style="1" customWidth="1"/>
    <col min="121" max="16384" width="9.140625" style="1"/>
  </cols>
  <sheetData>
    <row r="1" spans="2:120" ht="16.5" thickBot="1" x14ac:dyDescent="0.3">
      <c r="CO1" s="18"/>
      <c r="CP1" s="18"/>
      <c r="CQ1" s="18"/>
      <c r="CR1" s="18"/>
    </row>
    <row r="2" spans="2:120" x14ac:dyDescent="0.25">
      <c r="B2" s="2" t="s">
        <v>0</v>
      </c>
      <c r="C2" s="19">
        <v>44228</v>
      </c>
      <c r="D2" s="20"/>
      <c r="E2" s="14" t="s">
        <v>1</v>
      </c>
      <c r="F2" s="15"/>
      <c r="G2" s="16">
        <f>C2+7</f>
        <v>44235</v>
      </c>
      <c r="H2" s="17"/>
      <c r="I2" s="14" t="s">
        <v>2</v>
      </c>
      <c r="J2" s="15"/>
      <c r="K2" s="16">
        <f>G2+7</f>
        <v>44242</v>
      </c>
      <c r="L2" s="17"/>
      <c r="M2" s="14" t="s">
        <v>3</v>
      </c>
      <c r="N2" s="15"/>
      <c r="O2" s="16">
        <f>K2+7</f>
        <v>44249</v>
      </c>
      <c r="P2" s="17"/>
      <c r="Q2" s="14" t="s">
        <v>4</v>
      </c>
      <c r="R2" s="15"/>
      <c r="S2" s="16">
        <f>O2+7</f>
        <v>44256</v>
      </c>
      <c r="T2" s="17"/>
      <c r="U2" s="14" t="s">
        <v>5</v>
      </c>
      <c r="V2" s="15"/>
      <c r="W2" s="16">
        <f>S2+7</f>
        <v>44263</v>
      </c>
      <c r="X2" s="17"/>
      <c r="Y2" s="14" t="s">
        <v>6</v>
      </c>
      <c r="Z2" s="15"/>
      <c r="AA2" s="16">
        <f>W2+7</f>
        <v>44270</v>
      </c>
      <c r="AB2" s="17"/>
      <c r="AC2" s="14" t="s">
        <v>7</v>
      </c>
      <c r="AD2" s="15"/>
      <c r="AE2" s="16">
        <f>AA2+7</f>
        <v>44277</v>
      </c>
      <c r="AF2" s="17"/>
      <c r="AG2" s="14" t="s">
        <v>8</v>
      </c>
      <c r="AH2" s="15"/>
      <c r="AI2" s="16">
        <f>AE2+7</f>
        <v>44284</v>
      </c>
      <c r="AJ2" s="17"/>
      <c r="AK2" s="14" t="s">
        <v>9</v>
      </c>
      <c r="AL2" s="15"/>
      <c r="AM2" s="16">
        <f>AI2+7</f>
        <v>44291</v>
      </c>
      <c r="AN2" s="17"/>
      <c r="AO2" s="14" t="s">
        <v>10</v>
      </c>
      <c r="AP2" s="15"/>
      <c r="AQ2" s="16">
        <f>AM2+7</f>
        <v>44298</v>
      </c>
      <c r="AR2" s="17"/>
      <c r="AS2" s="14" t="s">
        <v>11</v>
      </c>
      <c r="AT2" s="15"/>
      <c r="AU2" s="16">
        <f>AQ2+7</f>
        <v>44305</v>
      </c>
      <c r="AV2" s="17"/>
      <c r="AW2" s="14" t="s">
        <v>12</v>
      </c>
      <c r="AX2" s="15"/>
      <c r="AY2" s="16">
        <f>AU2+7</f>
        <v>44312</v>
      </c>
      <c r="AZ2" s="17"/>
      <c r="BA2" s="14" t="s">
        <v>13</v>
      </c>
      <c r="BB2" s="15"/>
      <c r="BC2" s="16">
        <f>AY2+7</f>
        <v>44319</v>
      </c>
      <c r="BD2" s="17"/>
      <c r="BE2" s="14" t="s">
        <v>14</v>
      </c>
      <c r="BF2" s="15"/>
      <c r="BG2" s="16">
        <f>BC2+7</f>
        <v>44326</v>
      </c>
      <c r="BH2" s="17"/>
      <c r="BI2" s="14" t="s">
        <v>15</v>
      </c>
      <c r="BJ2" s="15"/>
      <c r="BK2" s="16">
        <f>BG2+7</f>
        <v>44333</v>
      </c>
      <c r="BL2" s="17"/>
      <c r="BM2" s="14" t="s">
        <v>16</v>
      </c>
      <c r="BN2" s="15"/>
      <c r="BO2" s="16">
        <f>BK2+7</f>
        <v>44340</v>
      </c>
      <c r="BP2" s="17"/>
      <c r="BQ2" s="14" t="s">
        <v>17</v>
      </c>
      <c r="BR2" s="15"/>
      <c r="BS2" s="16">
        <f>BO2+7</f>
        <v>44347</v>
      </c>
      <c r="BT2" s="17"/>
      <c r="BU2" s="14" t="s">
        <v>18</v>
      </c>
      <c r="BV2" s="15"/>
      <c r="BW2" s="16">
        <f>BS2+7</f>
        <v>44354</v>
      </c>
      <c r="BX2" s="17"/>
      <c r="BY2" s="14" t="s">
        <v>19</v>
      </c>
      <c r="BZ2" s="15"/>
      <c r="CA2" s="16">
        <f>BW2+7</f>
        <v>44361</v>
      </c>
      <c r="CB2" s="17"/>
      <c r="CC2" s="14" t="s">
        <v>20</v>
      </c>
      <c r="CD2" s="15"/>
      <c r="CE2" s="16">
        <f>CA2+7</f>
        <v>44368</v>
      </c>
      <c r="CF2" s="17"/>
      <c r="CG2" s="14" t="s">
        <v>21</v>
      </c>
      <c r="CH2" s="15"/>
      <c r="CI2" s="16">
        <f>CE2+7</f>
        <v>44375</v>
      </c>
      <c r="CJ2" s="17"/>
      <c r="CK2" s="14" t="s">
        <v>22</v>
      </c>
      <c r="CL2" s="15"/>
      <c r="CM2" s="16">
        <f>CI2+7</f>
        <v>44382</v>
      </c>
      <c r="CN2" s="17"/>
      <c r="CO2" s="14" t="s">
        <v>23</v>
      </c>
      <c r="CP2" s="15"/>
      <c r="CQ2" s="16">
        <f>CM2+7</f>
        <v>44389</v>
      </c>
      <c r="CR2" s="17"/>
      <c r="CS2" s="14" t="s">
        <v>24</v>
      </c>
      <c r="CT2" s="15"/>
      <c r="CU2" s="16">
        <f>CQ2+7</f>
        <v>44396</v>
      </c>
      <c r="CV2" s="17"/>
      <c r="CW2" s="14" t="s">
        <v>25</v>
      </c>
      <c r="CX2" s="15"/>
      <c r="CY2" s="16">
        <f>CU2+7</f>
        <v>44403</v>
      </c>
      <c r="CZ2" s="17"/>
      <c r="DA2" s="14" t="s">
        <v>26</v>
      </c>
      <c r="DB2" s="15"/>
      <c r="DC2" s="16">
        <f>CY2+7</f>
        <v>44410</v>
      </c>
      <c r="DD2" s="17"/>
      <c r="DE2" s="14" t="s">
        <v>27</v>
      </c>
      <c r="DF2" s="15"/>
      <c r="DG2" s="16">
        <f>DC2+7</f>
        <v>44417</v>
      </c>
      <c r="DH2" s="17"/>
      <c r="DI2" s="14" t="s">
        <v>28</v>
      </c>
      <c r="DJ2" s="15"/>
      <c r="DK2" s="16">
        <f>DG2+7</f>
        <v>44424</v>
      </c>
      <c r="DL2" s="17"/>
      <c r="DM2" s="14" t="s">
        <v>29</v>
      </c>
      <c r="DN2" s="15"/>
      <c r="DO2" s="16">
        <f>DK2+7</f>
        <v>44431</v>
      </c>
      <c r="DP2" s="17"/>
    </row>
    <row r="3" spans="2:120" ht="52.15" customHeight="1" x14ac:dyDescent="0.25">
      <c r="B3" s="3"/>
      <c r="C3" s="3" t="s">
        <v>30</v>
      </c>
      <c r="D3" s="4" t="s">
        <v>31</v>
      </c>
      <c r="E3" s="5" t="s">
        <v>32</v>
      </c>
      <c r="F3" s="3" t="s">
        <v>33</v>
      </c>
      <c r="G3" s="3" t="s">
        <v>30</v>
      </c>
      <c r="H3" s="6" t="s">
        <v>31</v>
      </c>
      <c r="I3" s="5" t="s">
        <v>32</v>
      </c>
      <c r="J3" s="3" t="s">
        <v>33</v>
      </c>
      <c r="K3" s="3" t="s">
        <v>30</v>
      </c>
      <c r="L3" s="6" t="s">
        <v>31</v>
      </c>
      <c r="M3" s="5" t="s">
        <v>32</v>
      </c>
      <c r="N3" s="3" t="s">
        <v>33</v>
      </c>
      <c r="O3" s="3" t="s">
        <v>30</v>
      </c>
      <c r="P3" s="6" t="s">
        <v>31</v>
      </c>
      <c r="Q3" s="5" t="s">
        <v>32</v>
      </c>
      <c r="R3" s="3" t="s">
        <v>33</v>
      </c>
      <c r="S3" s="3" t="s">
        <v>30</v>
      </c>
      <c r="T3" s="6" t="s">
        <v>31</v>
      </c>
      <c r="U3" s="5" t="s">
        <v>32</v>
      </c>
      <c r="V3" s="3" t="s">
        <v>33</v>
      </c>
      <c r="W3" s="3" t="s">
        <v>30</v>
      </c>
      <c r="X3" s="6" t="s">
        <v>31</v>
      </c>
      <c r="Y3" s="5" t="s">
        <v>32</v>
      </c>
      <c r="Z3" s="3" t="s">
        <v>33</v>
      </c>
      <c r="AA3" s="3" t="s">
        <v>30</v>
      </c>
      <c r="AB3" s="6" t="s">
        <v>31</v>
      </c>
      <c r="AC3" s="5" t="s">
        <v>32</v>
      </c>
      <c r="AD3" s="3" t="s">
        <v>33</v>
      </c>
      <c r="AE3" s="3" t="s">
        <v>30</v>
      </c>
      <c r="AF3" s="6" t="s">
        <v>31</v>
      </c>
      <c r="AG3" s="5" t="s">
        <v>32</v>
      </c>
      <c r="AH3" s="3" t="s">
        <v>33</v>
      </c>
      <c r="AI3" s="3" t="s">
        <v>30</v>
      </c>
      <c r="AJ3" s="6" t="s">
        <v>31</v>
      </c>
      <c r="AK3" s="5" t="s">
        <v>32</v>
      </c>
      <c r="AL3" s="3" t="s">
        <v>33</v>
      </c>
      <c r="AM3" s="3" t="s">
        <v>30</v>
      </c>
      <c r="AN3" s="6" t="s">
        <v>31</v>
      </c>
      <c r="AO3" s="5" t="s">
        <v>32</v>
      </c>
      <c r="AP3" s="3" t="s">
        <v>33</v>
      </c>
      <c r="AQ3" s="3" t="s">
        <v>30</v>
      </c>
      <c r="AR3" s="6" t="s">
        <v>31</v>
      </c>
      <c r="AS3" s="5" t="s">
        <v>32</v>
      </c>
      <c r="AT3" s="3" t="s">
        <v>33</v>
      </c>
      <c r="AU3" s="3" t="s">
        <v>30</v>
      </c>
      <c r="AV3" s="6" t="s">
        <v>31</v>
      </c>
      <c r="AW3" s="5" t="s">
        <v>32</v>
      </c>
      <c r="AX3" s="3" t="s">
        <v>33</v>
      </c>
      <c r="AY3" s="3" t="s">
        <v>30</v>
      </c>
      <c r="AZ3" s="6" t="s">
        <v>31</v>
      </c>
      <c r="BA3" s="5" t="s">
        <v>32</v>
      </c>
      <c r="BB3" s="3" t="s">
        <v>33</v>
      </c>
      <c r="BC3" s="3" t="s">
        <v>30</v>
      </c>
      <c r="BD3" s="6" t="s">
        <v>31</v>
      </c>
      <c r="BE3" s="5" t="s">
        <v>32</v>
      </c>
      <c r="BF3" s="3" t="s">
        <v>33</v>
      </c>
      <c r="BG3" s="3" t="s">
        <v>30</v>
      </c>
      <c r="BH3" s="6" t="s">
        <v>31</v>
      </c>
      <c r="BI3" s="5" t="s">
        <v>32</v>
      </c>
      <c r="BJ3" s="3" t="s">
        <v>33</v>
      </c>
      <c r="BK3" s="3" t="s">
        <v>30</v>
      </c>
      <c r="BL3" s="6" t="s">
        <v>31</v>
      </c>
      <c r="BM3" s="5" t="s">
        <v>32</v>
      </c>
      <c r="BN3" s="3" t="s">
        <v>33</v>
      </c>
      <c r="BO3" s="3" t="s">
        <v>30</v>
      </c>
      <c r="BP3" s="6" t="s">
        <v>31</v>
      </c>
      <c r="BQ3" s="5" t="s">
        <v>32</v>
      </c>
      <c r="BR3" s="3" t="s">
        <v>33</v>
      </c>
      <c r="BS3" s="3" t="s">
        <v>30</v>
      </c>
      <c r="BT3" s="6" t="s">
        <v>31</v>
      </c>
      <c r="BU3" s="5" t="s">
        <v>32</v>
      </c>
      <c r="BV3" s="3" t="s">
        <v>33</v>
      </c>
      <c r="BW3" s="3" t="s">
        <v>30</v>
      </c>
      <c r="BX3" s="6" t="s">
        <v>31</v>
      </c>
      <c r="BY3" s="5" t="s">
        <v>32</v>
      </c>
      <c r="BZ3" s="3" t="s">
        <v>33</v>
      </c>
      <c r="CA3" s="3" t="s">
        <v>30</v>
      </c>
      <c r="CB3" s="6" t="s">
        <v>31</v>
      </c>
      <c r="CC3" s="5" t="s">
        <v>32</v>
      </c>
      <c r="CD3" s="3" t="s">
        <v>33</v>
      </c>
      <c r="CE3" s="3" t="s">
        <v>30</v>
      </c>
      <c r="CF3" s="6" t="s">
        <v>31</v>
      </c>
      <c r="CG3" s="5" t="s">
        <v>32</v>
      </c>
      <c r="CH3" s="3" t="s">
        <v>33</v>
      </c>
      <c r="CI3" s="3" t="s">
        <v>30</v>
      </c>
      <c r="CJ3" s="6" t="s">
        <v>31</v>
      </c>
      <c r="CK3" s="5" t="s">
        <v>32</v>
      </c>
      <c r="CL3" s="3" t="s">
        <v>33</v>
      </c>
      <c r="CM3" s="3" t="s">
        <v>30</v>
      </c>
      <c r="CN3" s="6" t="s">
        <v>31</v>
      </c>
      <c r="CO3" s="5" t="s">
        <v>32</v>
      </c>
      <c r="CP3" s="3" t="s">
        <v>33</v>
      </c>
      <c r="CQ3" s="3" t="s">
        <v>30</v>
      </c>
      <c r="CR3" s="6" t="s">
        <v>31</v>
      </c>
      <c r="CS3" s="5" t="s">
        <v>32</v>
      </c>
      <c r="CT3" s="3" t="s">
        <v>33</v>
      </c>
      <c r="CU3" s="3" t="s">
        <v>30</v>
      </c>
      <c r="CV3" s="6" t="s">
        <v>31</v>
      </c>
      <c r="CW3" s="5" t="s">
        <v>32</v>
      </c>
      <c r="CX3" s="3" t="s">
        <v>33</v>
      </c>
      <c r="CY3" s="3" t="s">
        <v>30</v>
      </c>
      <c r="CZ3" s="6" t="s">
        <v>31</v>
      </c>
      <c r="DA3" s="5" t="s">
        <v>32</v>
      </c>
      <c r="DB3" s="3" t="s">
        <v>33</v>
      </c>
      <c r="DC3" s="3" t="s">
        <v>30</v>
      </c>
      <c r="DD3" s="6" t="s">
        <v>31</v>
      </c>
      <c r="DE3" s="5" t="s">
        <v>32</v>
      </c>
      <c r="DF3" s="3" t="s">
        <v>33</v>
      </c>
      <c r="DG3" s="3" t="s">
        <v>30</v>
      </c>
      <c r="DH3" s="6" t="s">
        <v>31</v>
      </c>
      <c r="DI3" s="5" t="s">
        <v>32</v>
      </c>
      <c r="DJ3" s="3" t="s">
        <v>33</v>
      </c>
      <c r="DK3" s="3" t="s">
        <v>30</v>
      </c>
      <c r="DL3" s="6" t="s">
        <v>31</v>
      </c>
      <c r="DM3" s="5" t="s">
        <v>32</v>
      </c>
      <c r="DN3" s="3" t="s">
        <v>33</v>
      </c>
      <c r="DO3" s="3" t="s">
        <v>30</v>
      </c>
      <c r="DP3" s="6" t="s">
        <v>31</v>
      </c>
    </row>
    <row r="4" spans="2:120" ht="16.5" thickBot="1" x14ac:dyDescent="0.3">
      <c r="B4" s="7"/>
      <c r="C4" s="8"/>
      <c r="D4" s="9"/>
      <c r="E4" s="10"/>
      <c r="F4" s="11">
        <v>25938.822239999998</v>
      </c>
      <c r="G4" s="11">
        <f>F4</f>
        <v>25938.822239999998</v>
      </c>
      <c r="H4" s="12"/>
      <c r="I4" s="10"/>
      <c r="J4" s="11">
        <f>'[1]ТД ХТК'!E6/1000</f>
        <v>29707.567850000003</v>
      </c>
      <c r="K4" s="11">
        <f>J4+G4</f>
        <v>55646.390090000001</v>
      </c>
      <c r="L4" s="12"/>
      <c r="M4" s="10"/>
      <c r="N4" s="11">
        <f>'[1]ТД ХТК'!E7/1000</f>
        <v>29615.092079999999</v>
      </c>
      <c r="O4" s="11">
        <f>N4+K4</f>
        <v>85261.482170000003</v>
      </c>
      <c r="P4" s="12"/>
      <c r="Q4" s="10"/>
      <c r="R4" s="11">
        <f>'[1]ТД ХТК'!E8/1000</f>
        <v>25354.420699999999</v>
      </c>
      <c r="S4" s="11">
        <f>R4+O4</f>
        <v>110615.90287000001</v>
      </c>
      <c r="T4" s="12"/>
      <c r="U4" s="10">
        <v>1000</v>
      </c>
      <c r="V4" s="11">
        <v>29601.87182</v>
      </c>
      <c r="W4" s="11">
        <f>V4+S4-U4</f>
        <v>139217.77468999999</v>
      </c>
      <c r="X4" s="12">
        <f>G4-U4</f>
        <v>24938.822239999998</v>
      </c>
      <c r="Y4" s="10">
        <v>15000</v>
      </c>
      <c r="Z4" s="11"/>
      <c r="AA4" s="11">
        <f>Z4+W4-Y4</f>
        <v>124217.77468999999</v>
      </c>
      <c r="AB4" s="12">
        <f>X4-Y4+J4</f>
        <v>39646.390090000001</v>
      </c>
      <c r="AC4" s="10">
        <v>15000</v>
      </c>
      <c r="AD4" s="11">
        <v>29123.331549999999</v>
      </c>
      <c r="AE4" s="11">
        <f>AD4+AA4-AC4</f>
        <v>138341.10623999999</v>
      </c>
      <c r="AF4" s="12">
        <f>AB4-AC4+N4</f>
        <v>54261.482170000003</v>
      </c>
      <c r="AG4" s="10">
        <v>45000</v>
      </c>
      <c r="AH4" s="11">
        <v>29227.672490000001</v>
      </c>
      <c r="AI4" s="11">
        <f>AE4+AH4-AG4</f>
        <v>122568.77872999999</v>
      </c>
      <c r="AJ4" s="12">
        <f>AF4-AG4+R4</f>
        <v>34615.902870000005</v>
      </c>
      <c r="AK4" s="10">
        <v>34615.902869999998</v>
      </c>
      <c r="AL4" s="11">
        <v>18203.998</v>
      </c>
      <c r="AM4" s="11">
        <f>AL4+AI4-AK4</f>
        <v>106156.87385999999</v>
      </c>
      <c r="AN4" s="12">
        <f>'[1]ТД ХТК'!E12/1000</f>
        <v>29601.87181728</v>
      </c>
      <c r="AO4" s="10">
        <v>20000</v>
      </c>
      <c r="AP4" s="11"/>
      <c r="AQ4" s="11">
        <f>AP4+AM4-AO4</f>
        <v>86156.873859999992</v>
      </c>
      <c r="AR4" s="12">
        <f>AN4-AO4</f>
        <v>9601.87181728</v>
      </c>
      <c r="AS4" s="10">
        <v>8000</v>
      </c>
      <c r="AT4" s="11"/>
      <c r="AU4" s="11">
        <f>AT4+AQ4-AS4</f>
        <v>78156.873859999992</v>
      </c>
      <c r="AV4" s="12">
        <f>AR4-AS4+AD4</f>
        <v>30725.203367279999</v>
      </c>
      <c r="AW4" s="10">
        <v>24000</v>
      </c>
      <c r="AX4" s="11">
        <v>7213.9160000000002</v>
      </c>
      <c r="AY4" s="11">
        <f>AX4+AU4-AW4</f>
        <v>61370.78985999999</v>
      </c>
      <c r="AZ4" s="12">
        <f>AY4</f>
        <v>61370.78985999999</v>
      </c>
      <c r="BA4" s="10">
        <v>35952.87586</v>
      </c>
      <c r="BB4" s="11"/>
      <c r="BC4" s="11">
        <f>BB4+AY4-BA4</f>
        <v>25417.91399999999</v>
      </c>
      <c r="BD4" s="12"/>
      <c r="BE4" s="10">
        <v>0</v>
      </c>
      <c r="BF4" s="11"/>
      <c r="BG4" s="11">
        <f>BF4+BC4-BE4</f>
        <v>25417.91399999999</v>
      </c>
      <c r="BH4" s="12"/>
      <c r="BI4" s="10">
        <v>0</v>
      </c>
      <c r="BJ4" s="11">
        <v>29582.30587</v>
      </c>
      <c r="BK4" s="11">
        <f>BJ4+BG4-BI4</f>
        <v>55000.219869999986</v>
      </c>
      <c r="BL4" s="12"/>
      <c r="BM4" s="10">
        <v>0</v>
      </c>
      <c r="BN4" s="11">
        <v>0</v>
      </c>
      <c r="BO4" s="11">
        <f>BN4+BK4-BM4</f>
        <v>55000.219869999986</v>
      </c>
      <c r="BP4" s="12">
        <f>BO4-BJ4</f>
        <v>25417.913999999986</v>
      </c>
      <c r="BQ4" s="10">
        <v>0</v>
      </c>
      <c r="BR4" s="11">
        <v>0</v>
      </c>
      <c r="BS4" s="11">
        <f>BR4+BO4-BQ4</f>
        <v>55000.219869999986</v>
      </c>
      <c r="BT4" s="12">
        <f>BP4</f>
        <v>25417.913999999986</v>
      </c>
      <c r="BU4" s="10">
        <v>0</v>
      </c>
      <c r="BV4" s="11">
        <v>0</v>
      </c>
      <c r="BW4" s="11">
        <f>BV4+BS4-BU4</f>
        <v>55000.219869999986</v>
      </c>
      <c r="BX4" s="12">
        <f>BT4</f>
        <v>25417.913999999986</v>
      </c>
      <c r="BY4" s="10">
        <v>12000</v>
      </c>
      <c r="BZ4" s="11">
        <v>18932.506940000003</v>
      </c>
      <c r="CA4" s="11">
        <f>BZ4+BW4-BY4</f>
        <v>61932.726809999993</v>
      </c>
      <c r="CB4" s="12">
        <v>43000.219869999986</v>
      </c>
      <c r="CC4" s="10">
        <v>10000</v>
      </c>
      <c r="CD4" s="11"/>
      <c r="CE4" s="11">
        <f>CD4+CA4-CC4</f>
        <v>51932.726809999993</v>
      </c>
      <c r="CF4" s="12">
        <v>33000.219870000001</v>
      </c>
      <c r="CG4" s="10">
        <v>40000</v>
      </c>
      <c r="CH4" s="11">
        <v>0</v>
      </c>
      <c r="CI4" s="11">
        <f>CE4-CG4</f>
        <v>11932.726809999993</v>
      </c>
      <c r="CJ4" s="12">
        <v>0</v>
      </c>
      <c r="CK4" s="10">
        <f>8000+1000</f>
        <v>9000</v>
      </c>
      <c r="CL4" s="11">
        <f>13806.70121664+28592.70355</f>
        <v>42399.40476664</v>
      </c>
      <c r="CM4" s="11">
        <f>CI4-CK4+CL4</f>
        <v>45332.131576639993</v>
      </c>
      <c r="CN4" s="12">
        <v>0</v>
      </c>
      <c r="CO4" s="10">
        <v>3000</v>
      </c>
      <c r="CP4" s="11">
        <v>0</v>
      </c>
      <c r="CQ4" s="11">
        <f>CM4-CO4+CP4</f>
        <v>42332.131576639993</v>
      </c>
      <c r="CR4" s="12">
        <v>0</v>
      </c>
      <c r="CS4" s="10">
        <v>5000</v>
      </c>
      <c r="CT4" s="11">
        <v>24757.299500000001</v>
      </c>
      <c r="CU4" s="11">
        <f>CQ4-CS4+CT4</f>
        <v>62089.431076639994</v>
      </c>
      <c r="CV4" s="12">
        <v>0</v>
      </c>
      <c r="CW4" s="10"/>
      <c r="CX4" s="11"/>
      <c r="CY4" s="11">
        <f>CU4-CW4+CX4</f>
        <v>62089.431076639994</v>
      </c>
      <c r="CZ4" s="12">
        <v>0</v>
      </c>
      <c r="DA4" s="10">
        <v>8739.4279200000001</v>
      </c>
      <c r="DB4" s="11">
        <v>28858.860240000002</v>
      </c>
      <c r="DC4" s="11">
        <f>CY4-DA4+DB4</f>
        <v>82208.863396639994</v>
      </c>
      <c r="DD4" s="12">
        <v>0</v>
      </c>
      <c r="DE4" s="10">
        <v>0</v>
      </c>
      <c r="DF4" s="11">
        <v>24581.658960000001</v>
      </c>
      <c r="DG4" s="11">
        <f>DC4-DE4+DF4</f>
        <v>106790.52235663999</v>
      </c>
      <c r="DH4" s="12">
        <v>29582.703549999998</v>
      </c>
      <c r="DI4" s="10">
        <v>20000</v>
      </c>
      <c r="DJ4" s="11"/>
      <c r="DK4" s="11">
        <f>DG4-DI4+DJ4</f>
        <v>86790.522356639995</v>
      </c>
      <c r="DL4" s="12">
        <v>8592.7035500000002</v>
      </c>
      <c r="DM4" s="10">
        <v>20000</v>
      </c>
      <c r="DN4" s="11"/>
      <c r="DO4" s="11">
        <f>DK4-DM4+DN4</f>
        <v>66790.522356639995</v>
      </c>
      <c r="DP4" s="12">
        <v>13350.003000000001</v>
      </c>
    </row>
    <row r="9" spans="2:120" x14ac:dyDescent="0.25">
      <c r="CF9" s="13"/>
    </row>
  </sheetData>
  <mergeCells count="60">
    <mergeCell ref="AE2:AF2"/>
    <mergeCell ref="CO1:CR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BC2:BD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CA2:CB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Y2:CZ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DM2:DN2"/>
    <mergeCell ref="DO2:DP2"/>
    <mergeCell ref="DA2:DB2"/>
    <mergeCell ref="DC2:DD2"/>
    <mergeCell ref="DE2:DF2"/>
    <mergeCell ref="DG2:DH2"/>
    <mergeCell ref="DI2:DJ2"/>
    <mergeCell ref="DK2:D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оплаты просрочка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2021-09-09T14:09:31Z</dcterms:created>
  <dcterms:modified xsi:type="dcterms:W3CDTF">2021-09-09T14:29:17Z</dcterms:modified>
</cp:coreProperties>
</file>